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5" i="1"/>
  <c r="N69" i="1"/>
  <c r="N73" i="1"/>
  <c r="N77" i="1"/>
  <c r="N81" i="1"/>
  <c r="N85" i="1"/>
  <c r="N93" i="1"/>
  <c r="N97" i="1"/>
  <c r="N101" i="1"/>
  <c r="N109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89" i="1"/>
  <c r="N105" i="1"/>
  <c r="N113" i="1"/>
  <c r="N117" i="1"/>
  <c r="N121" i="1"/>
  <c r="K5" i="1"/>
  <c r="K9" i="1"/>
  <c r="K13" i="1"/>
  <c r="K17" i="1"/>
  <c r="K21" i="1"/>
  <c r="K25" i="1"/>
  <c r="K29" i="1"/>
  <c r="K33" i="1"/>
  <c r="K37" i="1"/>
  <c r="K41" i="1"/>
  <c r="K45" i="1"/>
  <c r="K53" i="1"/>
  <c r="K69" i="1"/>
  <c r="K11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9" i="1"/>
  <c r="K57" i="1"/>
  <c r="K61" i="1"/>
  <c r="K65" i="1"/>
  <c r="K73" i="1"/>
  <c r="K77" i="1"/>
  <c r="K81" i="1"/>
  <c r="K85" i="1"/>
  <c r="K89" i="1"/>
  <c r="K93" i="1"/>
  <c r="K97" i="1"/>
  <c r="K101" i="1"/>
  <c r="K105" i="1"/>
  <c r="K109" i="1"/>
  <c r="K117" i="1"/>
  <c r="K121" i="1"/>
  <c r="K125" i="1"/>
  <c r="K123" i="1"/>
  <c r="J5" i="1"/>
  <c r="J9" i="1"/>
  <c r="J13" i="1"/>
  <c r="J17" i="1"/>
  <c r="J21" i="1"/>
  <c r="J25" i="1"/>
  <c r="J29" i="1"/>
  <c r="J33" i="1"/>
  <c r="J37" i="1"/>
  <c r="J45" i="1"/>
  <c r="J65" i="1"/>
  <c r="J121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1" i="1"/>
  <c r="J49" i="1"/>
  <c r="J53" i="1"/>
  <c r="J57" i="1"/>
  <c r="J61" i="1"/>
  <c r="J69" i="1"/>
  <c r="J73" i="1"/>
  <c r="J77" i="1"/>
  <c r="J81" i="1"/>
  <c r="J85" i="1"/>
  <c r="J89" i="1"/>
  <c r="J93" i="1"/>
  <c r="J97" i="1"/>
  <c r="J101" i="1"/>
  <c r="J105" i="1"/>
  <c r="J109" i="1"/>
  <c r="J113" i="1"/>
  <c r="J117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9" i="1"/>
  <c r="G79" i="1"/>
  <c r="G99" i="1"/>
  <c r="G111" i="1"/>
  <c r="G68" i="1"/>
  <c r="G80" i="1"/>
  <c r="G92" i="1"/>
  <c r="G108" i="1"/>
  <c r="G120" i="1"/>
  <c r="G97" i="1"/>
  <c r="G113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72" i="1"/>
  <c r="G100" i="1"/>
  <c r="G101" i="1"/>
  <c r="G121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109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51" i="1"/>
  <c r="G55" i="1"/>
  <c r="G63" i="1"/>
  <c r="G67" i="1"/>
  <c r="G71" i="1"/>
  <c r="G75" i="1"/>
  <c r="G83" i="1"/>
  <c r="G87" i="1"/>
  <c r="G91" i="1"/>
  <c r="G95" i="1"/>
  <c r="G103" i="1"/>
  <c r="G107" i="1"/>
  <c r="G115" i="1"/>
  <c r="G119" i="1"/>
  <c r="G123" i="1"/>
  <c r="G64" i="1"/>
  <c r="G76" i="1"/>
  <c r="G84" i="1"/>
  <c r="G88" i="1"/>
  <c r="G96" i="1"/>
  <c r="G104" i="1"/>
  <c r="G112" i="1"/>
  <c r="G116" i="1"/>
  <c r="G124" i="1"/>
  <c r="G93" i="1"/>
  <c r="G105" i="1"/>
  <c r="G117" i="1"/>
  <c r="G125" i="1"/>
  <c r="G2" i="1"/>
  <c r="H5" i="1" l="1"/>
  <c r="H9" i="1"/>
  <c r="H13" i="1"/>
  <c r="H17" i="1"/>
  <c r="H21" i="1"/>
  <c r="H25" i="1"/>
  <c r="H29" i="1"/>
  <c r="H33" i="1"/>
  <c r="H49" i="1"/>
  <c r="H93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2" i="1"/>
  <c r="H114" i="1"/>
  <c r="H115" i="1"/>
  <c r="H123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87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5" i="1"/>
  <c r="H53" i="1"/>
  <c r="H57" i="1"/>
  <c r="H61" i="1"/>
  <c r="H65" i="1"/>
  <c r="H69" i="1"/>
  <c r="H73" i="1"/>
  <c r="H77" i="1"/>
  <c r="H81" i="1"/>
  <c r="H85" i="1"/>
  <c r="H89" i="1"/>
  <c r="H97" i="1"/>
  <c r="H101" i="1"/>
  <c r="H105" i="1"/>
  <c r="H109" i="1"/>
  <c r="H113" i="1"/>
  <c r="H117" i="1"/>
  <c r="H121" i="1"/>
  <c r="H125" i="1"/>
  <c r="H98" i="1"/>
  <c r="H106" i="1"/>
  <c r="H110" i="1"/>
  <c r="H118" i="1"/>
  <c r="H122" i="1"/>
  <c r="H126" i="1"/>
  <c r="H79" i="1"/>
  <c r="H83" i="1"/>
  <c r="H91" i="1"/>
  <c r="H95" i="1"/>
  <c r="H99" i="1"/>
  <c r="H103" i="1"/>
  <c r="H107" i="1"/>
  <c r="H111" i="1"/>
  <c r="H119" i="1"/>
  <c r="AH34" i="1" l="1"/>
  <c r="AH8" i="1"/>
  <c r="AH56" i="1"/>
  <c r="AH35" i="1"/>
  <c r="AH4" i="1"/>
  <c r="AH36" i="1"/>
  <c r="AH13" i="1"/>
  <c r="AH29" i="1"/>
  <c r="AH21" i="1"/>
  <c r="AH5" i="1"/>
  <c r="AH27" i="1"/>
  <c r="AH18" i="1"/>
  <c r="AH24" i="1"/>
  <c r="AH37" i="1"/>
  <c r="AH25" i="1"/>
  <c r="AH50" i="1"/>
  <c r="AH47" i="1"/>
  <c r="AH31" i="1"/>
  <c r="AH15" i="1"/>
  <c r="AH54" i="1"/>
  <c r="AH38" i="1"/>
  <c r="AH53" i="1"/>
  <c r="AH41" i="1"/>
  <c r="AH43" i="1"/>
  <c r="AH11" i="1"/>
  <c r="AH40" i="1" l="1"/>
  <c r="AH10" i="1"/>
  <c r="AH52" i="1"/>
  <c r="AH14" i="1"/>
  <c r="AH39" i="1"/>
  <c r="AH26" i="1"/>
  <c r="AH51" i="1"/>
  <c r="AH42" i="1"/>
  <c r="AH20" i="1"/>
  <c r="AH9" i="1"/>
  <c r="AH19" i="1"/>
  <c r="AH23" i="1"/>
  <c r="AH3" i="1"/>
  <c r="AH46" i="1"/>
  <c r="AH45" i="1"/>
  <c r="AH7" i="1"/>
  <c r="AH49" i="1"/>
  <c r="AH16" i="1"/>
  <c r="AH30" i="1"/>
  <c r="AH48" i="1"/>
  <c r="AH55" i="1"/>
  <c r="AH2" i="1"/>
  <c r="AH22" i="1"/>
  <c r="AH6" i="1"/>
  <c r="AH44" i="1"/>
  <c r="AH32" i="1"/>
  <c r="AH12" i="1"/>
  <c r="AH28" i="1"/>
  <c r="AH33" i="1"/>
  <c r="AH17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<sst xmlns="http://schemas.openxmlformats.org/spreadsheetml/2006/main" count="159" uniqueCount="35">
  <si>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</si>
  <si>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</si>
  <si>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</si>
  <si>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</si>
  <si>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</si>
  <si>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JAGRAN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</si>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</sst>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193.05</v>
      </c>
      <c r="D2">
        <v>198.65</v>
      </c>
      <c r="E2">
        <v>193.05</v>
      </c>
      <c r="F2">
        <v>196</v>
      </c>
      <c r="G2">
        <f>_xll.TA_TYPPRICE(D2,E2,F2)</f>
        <v>195.9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2.9499999999999886</v>
      </c>
      <c r="R2">
        <f>D2-E2</f>
        <v>5.5999999999999943</v>
      </c>
      <c r="S2">
        <f>Q2/R2</f>
        <v>0.52678571428571275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196.05</v>
      </c>
      <c r="D3">
        <v>197.85</v>
      </c>
      <c r="E3">
        <v>195</v>
      </c>
      <c r="F3">
        <v>195</v>
      </c>
      <c r="G3">
        <f>_xll.TA_TYPPRICE(D3,E3,F3)</f>
        <v>195.95000000000002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</v>
      </c>
      <c r="R3">
        <f t="shared" ref="R3:R66" si="6">D3-E3</f>
        <v>2.8499999999999943</v>
      </c>
      <c r="S3">
        <f t="shared" ref="S3:S66" si="7">Q3/R3</f>
        <v>0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196.05</v>
      </c>
      <c r="D4">
        <v>196.15</v>
      </c>
      <c r="E4">
        <v>192.8</v>
      </c>
      <c r="F4">
        <v>194</v>
      </c>
      <c r="G4">
        <f>_xll.TA_TYPPRICE(D4,E4,F4)</f>
        <v>194.31666666666669</v>
      </c>
      <c r="H4">
        <v>195.38888888888891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1.1999999999999886</v>
      </c>
      <c r="R4">
        <f t="shared" si="6"/>
        <v>3.3499999999999943</v>
      </c>
      <c r="S4">
        <f t="shared" si="7"/>
        <v>0.3582089552238778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193.4</v>
      </c>
      <c r="D5">
        <v>196</v>
      </c>
      <c r="E5">
        <v>192.25</v>
      </c>
      <c r="F5">
        <v>193</v>
      </c>
      <c r="G5">
        <f>_xll.TA_TYPPRICE(D5,E5,F5)</f>
        <v>193.75</v>
      </c>
      <c r="H5">
        <v>194.56944444444446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3.75</v>
      </c>
      <c r="S5">
        <f t="shared" si="7"/>
        <v>0.2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196</v>
      </c>
      <c r="D6">
        <v>196</v>
      </c>
      <c r="E6">
        <v>192.85</v>
      </c>
      <c r="F6">
        <v>194</v>
      </c>
      <c r="G6">
        <f>_xll.TA_TYPPRICE(D6,E6,F6)</f>
        <v>194.28333333333333</v>
      </c>
      <c r="H6">
        <v>194.42638888888888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1.1500000000000057</v>
      </c>
      <c r="R6">
        <f t="shared" si="6"/>
        <v>3.1500000000000057</v>
      </c>
      <c r="S6">
        <f t="shared" si="7"/>
        <v>0.36507936507936622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195.7</v>
      </c>
      <c r="D7">
        <v>197.05</v>
      </c>
      <c r="E7">
        <v>194.1</v>
      </c>
      <c r="F7">
        <v>195</v>
      </c>
      <c r="G7">
        <f>_xll.TA_TYPPRICE(D7,E7,F7)</f>
        <v>195.38333333333333</v>
      </c>
      <c r="H7">
        <v>194.9048611111111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40</v>
      </c>
      <c r="O7" t="str">
        <f t="shared" si="3"/>
        <v>No Momentum</v>
      </c>
      <c r="P7" t="e">
        <f t="shared" si="4"/>
        <v>#N/A</v>
      </c>
      <c r="Q7">
        <f t="shared" si="5"/>
        <v>0.90000000000000568</v>
      </c>
      <c r="R7">
        <f t="shared" si="6"/>
        <v>2.9500000000000171</v>
      </c>
      <c r="S7">
        <f t="shared" si="7"/>
        <v>0.30508474576271205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196</v>
      </c>
      <c r="D8">
        <v>200</v>
      </c>
      <c r="E8">
        <v>193</v>
      </c>
      <c r="F8">
        <v>195</v>
      </c>
      <c r="G8">
        <f>_xll.TA_TYPPRICE(D8,E8,F8)</f>
        <v>196</v>
      </c>
      <c r="H8">
        <v>195.45243055555557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40</v>
      </c>
      <c r="O8" t="str">
        <f t="shared" si="3"/>
        <v>No Momentum</v>
      </c>
      <c r="P8" t="e">
        <f t="shared" si="4"/>
        <v>#N/A</v>
      </c>
      <c r="Q8">
        <f t="shared" si="5"/>
        <v>2</v>
      </c>
      <c r="R8">
        <f t="shared" si="6"/>
        <v>7</v>
      </c>
      <c r="S8">
        <f t="shared" si="7"/>
        <v>0.2857142857142857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197.5</v>
      </c>
      <c r="D9">
        <v>197.5</v>
      </c>
      <c r="E9">
        <v>192.8</v>
      </c>
      <c r="F9">
        <v>193</v>
      </c>
      <c r="G9">
        <f>_xll.TA_TYPPRICE(D9,E9,F9)</f>
        <v>194.43333333333331</v>
      </c>
      <c r="H9">
        <v>194.94288194444442</v>
      </c>
      <c r="I9" t="str">
        <f t="shared" si="0"/>
        <v>DOWN</v>
      </c>
      <c r="J9">
        <v>197.4</v>
      </c>
      <c r="K9">
        <v>193.23124999999999</v>
      </c>
      <c r="L9" t="str">
        <f t="shared" si="1"/>
        <v>DOWN</v>
      </c>
      <c r="M9" t="str">
        <f t="shared" si="2"/>
        <v>DOWN</v>
      </c>
      <c r="N9">
        <v>24.615384615384613</v>
      </c>
      <c r="O9" t="str">
        <f t="shared" si="3"/>
        <v>DOWN</v>
      </c>
      <c r="P9" t="str">
        <f t="shared" si="4"/>
        <v>DOWN</v>
      </c>
      <c r="Q9">
        <f t="shared" si="5"/>
        <v>0.19999999999998863</v>
      </c>
      <c r="R9">
        <f t="shared" si="6"/>
        <v>4.6999999999999886</v>
      </c>
      <c r="S9">
        <f t="shared" si="7"/>
        <v>4.2553191489359384E-2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193</v>
      </c>
      <c r="D10">
        <v>195.35</v>
      </c>
      <c r="E10">
        <v>190.65</v>
      </c>
      <c r="F10">
        <v>194</v>
      </c>
      <c r="G10">
        <f>_xll.TA_TYPPRICE(D10,E10,F10)</f>
        <v>193.33333333333334</v>
      </c>
      <c r="H10">
        <v>194.13810763888887</v>
      </c>
      <c r="I10" t="str">
        <f t="shared" si="0"/>
        <v>DOWN</v>
      </c>
      <c r="J10">
        <v>196.94444444444446</v>
      </c>
      <c r="K10">
        <v>192.65763888888887</v>
      </c>
      <c r="L10" t="str">
        <f t="shared" si="1"/>
        <v>No Confirmation</v>
      </c>
      <c r="M10" t="str">
        <f t="shared" si="2"/>
        <v>No Trend</v>
      </c>
      <c r="N10">
        <v>39.224806201550386</v>
      </c>
      <c r="O10" t="str">
        <f t="shared" si="3"/>
        <v>DOWN</v>
      </c>
      <c r="P10" t="str">
        <f t="shared" si="4"/>
        <v>No Trend + Momentum</v>
      </c>
      <c r="Q10">
        <f t="shared" si="5"/>
        <v>3.3499999999999943</v>
      </c>
      <c r="R10">
        <f t="shared" si="6"/>
        <v>4.6999999999999886</v>
      </c>
      <c r="S10">
        <f t="shared" si="7"/>
        <v>0.71276595744680904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194.3</v>
      </c>
      <c r="D11">
        <v>195.75</v>
      </c>
      <c r="E11">
        <v>192.5</v>
      </c>
      <c r="F11">
        <v>193</v>
      </c>
      <c r="G11">
        <f>_xll.TA_TYPPRICE(D11,E11,F11)</f>
        <v>193.75</v>
      </c>
      <c r="H11">
        <v>193.94405381944443</v>
      </c>
      <c r="I11" t="str">
        <f t="shared" si="0"/>
        <v>DOWN</v>
      </c>
      <c r="J11">
        <v>196.67901234567901</v>
      </c>
      <c r="K11">
        <v>192.62260802469135</v>
      </c>
      <c r="L11" t="str">
        <f t="shared" si="1"/>
        <v>No Confirmation</v>
      </c>
      <c r="M11" t="str">
        <f t="shared" si="2"/>
        <v>No Trend</v>
      </c>
      <c r="N11">
        <v>31.575663026521067</v>
      </c>
      <c r="O11" t="str">
        <f t="shared" si="3"/>
        <v>DOWN</v>
      </c>
      <c r="P11" t="str">
        <f t="shared" si="4"/>
        <v>No Trend + Momentum</v>
      </c>
      <c r="Q11">
        <f t="shared" si="5"/>
        <v>0.5</v>
      </c>
      <c r="R11">
        <f t="shared" si="6"/>
        <v>3.25</v>
      </c>
      <c r="S11">
        <f t="shared" si="7"/>
        <v>0.15384615384615385</v>
      </c>
      <c r="T11" t="str">
        <f t="shared" si="8"/>
        <v>DOWN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192</v>
      </c>
      <c r="D12">
        <v>194.5</v>
      </c>
      <c r="E12">
        <v>192</v>
      </c>
      <c r="F12">
        <v>192</v>
      </c>
      <c r="G12">
        <f>_xll.TA_TYPPRICE(D12,E12,F12)</f>
        <v>192.83333333333334</v>
      </c>
      <c r="H12">
        <v>193.3886935763889</v>
      </c>
      <c r="I12" t="str">
        <f t="shared" si="0"/>
        <v>DOWN</v>
      </c>
      <c r="J12">
        <v>196.19478737997255</v>
      </c>
      <c r="K12">
        <v>192.48425068587105</v>
      </c>
      <c r="L12" t="str">
        <f t="shared" si="1"/>
        <v>DOWN</v>
      </c>
      <c r="M12" t="str">
        <f t="shared" si="2"/>
        <v>DOWN</v>
      </c>
      <c r="N12">
        <v>25.387268736280966</v>
      </c>
      <c r="O12" t="str">
        <f t="shared" si="3"/>
        <v>DOWN</v>
      </c>
      <c r="P12" t="str">
        <f t="shared" si="4"/>
        <v>DOWN</v>
      </c>
      <c r="Q12">
        <f t="shared" si="5"/>
        <v>0</v>
      </c>
      <c r="R12">
        <f t="shared" si="6"/>
        <v>2.5</v>
      </c>
      <c r="S12">
        <f t="shared" si="7"/>
        <v>0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192.9</v>
      </c>
      <c r="D13">
        <v>192.9</v>
      </c>
      <c r="E13">
        <v>189</v>
      </c>
      <c r="F13">
        <v>189</v>
      </c>
      <c r="G13">
        <f>_xll.TA_TYPPRICE(D13,E13,F13)</f>
        <v>190.29999999999998</v>
      </c>
      <c r="H13">
        <v>191.84434678819446</v>
      </c>
      <c r="I13" t="str">
        <f t="shared" si="0"/>
        <v>DOWN</v>
      </c>
      <c r="J13">
        <v>195.46261240664532</v>
      </c>
      <c r="K13">
        <v>191.70997275567748</v>
      </c>
      <c r="L13" t="str">
        <f t="shared" si="1"/>
        <v>DOWN</v>
      </c>
      <c r="M13" t="str">
        <f t="shared" si="2"/>
        <v>DOWN</v>
      </c>
      <c r="N13">
        <v>14.632867922823193</v>
      </c>
      <c r="O13" t="str">
        <f t="shared" si="3"/>
        <v>DOWN</v>
      </c>
      <c r="P13" t="str">
        <f t="shared" si="4"/>
        <v>DOWN</v>
      </c>
      <c r="Q13">
        <f t="shared" si="5"/>
        <v>0</v>
      </c>
      <c r="R13">
        <f t="shared" si="6"/>
        <v>3.9000000000000057</v>
      </c>
      <c r="S13">
        <f t="shared" si="7"/>
        <v>0</v>
      </c>
      <c r="T13" t="str">
        <f t="shared" si="8"/>
        <v>DOWN</v>
      </c>
      <c r="U13" t="str">
        <f t="shared" si="9"/>
        <v>DOWN</v>
      </c>
      <c r="V13">
        <v>193.58333333333334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191.95</v>
      </c>
      <c r="D14">
        <v>194</v>
      </c>
      <c r="E14">
        <v>180</v>
      </c>
      <c r="F14">
        <v>185</v>
      </c>
      <c r="G14">
        <f>_xll.TA_TYPPRICE(D14,E14,F14)</f>
        <v>186.33333333333334</v>
      </c>
      <c r="H14">
        <v>189.08884006076391</v>
      </c>
      <c r="I14" t="str">
        <f t="shared" si="0"/>
        <v>DOWN</v>
      </c>
      <c r="J14">
        <v>195.1375874273908</v>
      </c>
      <c r="K14">
        <v>189.10775658774915</v>
      </c>
      <c r="L14" t="str">
        <f t="shared" si="1"/>
        <v>DOWN</v>
      </c>
      <c r="M14" t="str">
        <f t="shared" si="2"/>
        <v>DOWN</v>
      </c>
      <c r="N14">
        <v>8.5771797859942804</v>
      </c>
      <c r="O14" t="str">
        <f t="shared" si="3"/>
        <v>DOWN</v>
      </c>
      <c r="P14" t="str">
        <f t="shared" si="4"/>
        <v>DOWN</v>
      </c>
      <c r="Q14">
        <f t="shared" si="5"/>
        <v>5</v>
      </c>
      <c r="R14">
        <f t="shared" si="6"/>
        <v>14</v>
      </c>
      <c r="S14">
        <f t="shared" si="7"/>
        <v>0.35714285714285715</v>
      </c>
      <c r="T14" t="str">
        <f t="shared" si="8"/>
        <v>No Indication</v>
      </c>
      <c r="U14" t="str">
        <f t="shared" si="9"/>
        <v>No T+M+I</v>
      </c>
      <c r="V14">
        <v>192.26282051282053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185.95</v>
      </c>
      <c r="D15">
        <v>189</v>
      </c>
      <c r="E15">
        <v>185</v>
      </c>
      <c r="F15">
        <v>186</v>
      </c>
      <c r="G15">
        <f>_xll.TA_TYPPRICE(D15,E15,F15)</f>
        <v>186.66666666666666</v>
      </c>
      <c r="H15">
        <v>187.87775336371527</v>
      </c>
      <c r="I15" t="str">
        <f t="shared" si="0"/>
        <v>DOWN</v>
      </c>
      <c r="J15">
        <v>193.77367911019283</v>
      </c>
      <c r="K15">
        <v>188.19492179047157</v>
      </c>
      <c r="L15" t="str">
        <f t="shared" si="1"/>
        <v>DOWN</v>
      </c>
      <c r="M15" t="str">
        <f t="shared" si="2"/>
        <v>DOWN</v>
      </c>
      <c r="N15">
        <v>19.046525979118208</v>
      </c>
      <c r="O15" t="str">
        <f t="shared" si="3"/>
        <v>DOWN</v>
      </c>
      <c r="P15" t="str">
        <f t="shared" si="4"/>
        <v>DOWN</v>
      </c>
      <c r="Q15">
        <f t="shared" si="5"/>
        <v>1</v>
      </c>
      <c r="R15">
        <f t="shared" si="6"/>
        <v>4</v>
      </c>
      <c r="S15">
        <f t="shared" si="7"/>
        <v>0.25</v>
      </c>
      <c r="T15" t="str">
        <f t="shared" si="8"/>
        <v>No Indication</v>
      </c>
      <c r="U15" t="str">
        <f t="shared" si="9"/>
        <v>No T+M+I</v>
      </c>
      <c r="V15">
        <v>191.29930966469428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185.9</v>
      </c>
      <c r="D16">
        <v>186.4</v>
      </c>
      <c r="E16">
        <v>181</v>
      </c>
      <c r="F16">
        <v>183</v>
      </c>
      <c r="G16">
        <f>_xll.TA_TYPPRICE(D16,E16,F16)</f>
        <v>183.46666666666667</v>
      </c>
      <c r="H16">
        <v>185.67221001519096</v>
      </c>
      <c r="I16" t="str">
        <f t="shared" si="0"/>
        <v>DOWN</v>
      </c>
      <c r="J16">
        <v>192.1350837523722</v>
      </c>
      <c r="K16">
        <v>186.59605028147789</v>
      </c>
      <c r="L16" t="str">
        <f t="shared" si="1"/>
        <v>DOWN</v>
      </c>
      <c r="M16" t="str">
        <f t="shared" si="2"/>
        <v>DOWN</v>
      </c>
      <c r="N16">
        <v>13.324524791200892</v>
      </c>
      <c r="O16" t="str">
        <f t="shared" si="3"/>
        <v>DOWN</v>
      </c>
      <c r="P16" t="str">
        <f t="shared" si="4"/>
        <v>DOWN</v>
      </c>
      <c r="Q16">
        <f t="shared" si="5"/>
        <v>2</v>
      </c>
      <c r="R16">
        <f t="shared" si="6"/>
        <v>5.4000000000000057</v>
      </c>
      <c r="S16">
        <f t="shared" si="7"/>
        <v>0.37037037037036996</v>
      </c>
      <c r="T16" t="str">
        <f t="shared" si="8"/>
        <v>No Indication</v>
      </c>
      <c r="U16" t="str">
        <f t="shared" si="9"/>
        <v>No T+M+I</v>
      </c>
      <c r="V16">
        <v>190.02249279320284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182.95</v>
      </c>
      <c r="D17">
        <v>182.95</v>
      </c>
      <c r="E17">
        <v>177.1</v>
      </c>
      <c r="F17">
        <v>177</v>
      </c>
      <c r="G17">
        <f>_xll.TA_TYPPRICE(D17,E17,F17)</f>
        <v>179.01666666666665</v>
      </c>
      <c r="H17">
        <v>182.3444383409288</v>
      </c>
      <c r="I17" t="str">
        <f t="shared" si="0"/>
        <v>DOWN</v>
      </c>
      <c r="J17">
        <v>190.09395402962281</v>
      </c>
      <c r="K17">
        <v>184.48581688559392</v>
      </c>
      <c r="L17" t="str">
        <f t="shared" si="1"/>
        <v>DOWN</v>
      </c>
      <c r="M17" t="str">
        <f t="shared" si="2"/>
        <v>DOWN</v>
      </c>
      <c r="N17">
        <v>7.609423483516049</v>
      </c>
      <c r="O17" t="str">
        <f t="shared" si="3"/>
        <v>DOWN</v>
      </c>
      <c r="P17" t="str">
        <f t="shared" si="4"/>
        <v>DOWN</v>
      </c>
      <c r="Q17">
        <f t="shared" si="5"/>
        <v>-9.9999999999994316E-2</v>
      </c>
      <c r="R17">
        <f t="shared" si="6"/>
        <v>5.8499999999999943</v>
      </c>
      <c r="S17">
        <f t="shared" si="7"/>
        <v>-1.7094017094016138E-2</v>
      </c>
      <c r="T17" t="str">
        <f t="shared" si="8"/>
        <v>DOWN</v>
      </c>
      <c r="U17" t="str">
        <f t="shared" si="9"/>
        <v>DOWN</v>
      </c>
      <c r="V17">
        <v>188.01903236347934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177.5</v>
      </c>
      <c r="D18">
        <v>182</v>
      </c>
      <c r="E18">
        <v>175.3</v>
      </c>
      <c r="F18">
        <v>176</v>
      </c>
      <c r="G18">
        <f>_xll.TA_TYPPRICE(D18,E18,F18)</f>
        <v>177.76666666666665</v>
      </c>
      <c r="H18">
        <v>180.05555250379774</v>
      </c>
      <c r="I18" t="str">
        <f t="shared" si="0"/>
        <v>DOWN</v>
      </c>
      <c r="J18">
        <v>188.29529757859552</v>
      </c>
      <c r="K18">
        <v>182.44452424435082</v>
      </c>
      <c r="L18" t="str">
        <f t="shared" si="1"/>
        <v>DOWN</v>
      </c>
      <c r="M18" t="str">
        <f t="shared" si="2"/>
        <v>DOWN</v>
      </c>
      <c r="N18">
        <v>6.9852399653131974</v>
      </c>
      <c r="O18" t="str">
        <f t="shared" si="3"/>
        <v>DOWN</v>
      </c>
      <c r="P18" t="str">
        <f t="shared" si="4"/>
        <v>DOWN</v>
      </c>
      <c r="Q18">
        <f t="shared" si="5"/>
        <v>0.69999999999998863</v>
      </c>
      <c r="R18">
        <f t="shared" si="6"/>
        <v>6.6999999999999886</v>
      </c>
      <c r="S18">
        <f t="shared" si="7"/>
        <v>0.10447761194029699</v>
      </c>
      <c r="T18" t="str">
        <f t="shared" si="8"/>
        <v>DOWN</v>
      </c>
      <c r="U18" t="str">
        <f t="shared" si="9"/>
        <v>DOWN</v>
      </c>
      <c r="V18">
        <v>186.16995046140559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177</v>
      </c>
      <c r="D19">
        <v>179.2</v>
      </c>
      <c r="E19">
        <v>175</v>
      </c>
      <c r="F19">
        <v>177</v>
      </c>
      <c r="G19">
        <f>_xll.TA_TYPPRICE(D19,E19,F19)</f>
        <v>177.06666666666669</v>
      </c>
      <c r="H19">
        <v>178.5611095852322</v>
      </c>
      <c r="I19" t="str">
        <f t="shared" si="0"/>
        <v>DOWN</v>
      </c>
      <c r="J19">
        <v>186.27412033890764</v>
      </c>
      <c r="K19">
        <v>180.79018552338397</v>
      </c>
      <c r="L19" t="str">
        <f t="shared" si="1"/>
        <v>DOWN</v>
      </c>
      <c r="M19" t="str">
        <f t="shared" si="2"/>
        <v>DOWN</v>
      </c>
      <c r="N19">
        <v>15.635520403742198</v>
      </c>
      <c r="O19" t="str">
        <f t="shared" si="3"/>
        <v>DOWN</v>
      </c>
      <c r="P19" t="str">
        <f t="shared" si="4"/>
        <v>DOWN</v>
      </c>
      <c r="Q19">
        <f t="shared" si="5"/>
        <v>2</v>
      </c>
      <c r="R19">
        <f t="shared" si="6"/>
        <v>4.1999999999999886</v>
      </c>
      <c r="S19">
        <f t="shared" si="7"/>
        <v>0.4761904761904775</v>
      </c>
      <c r="T19" t="str">
        <f t="shared" si="8"/>
        <v>No Indication</v>
      </c>
      <c r="U19" t="str">
        <f t="shared" si="9"/>
        <v>No T+M+I</v>
      </c>
      <c r="V19">
        <v>184.75918885195858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175.2</v>
      </c>
      <c r="D20">
        <v>183</v>
      </c>
      <c r="E20">
        <v>175.2</v>
      </c>
      <c r="F20">
        <v>180</v>
      </c>
      <c r="G20">
        <f>_xll.TA_TYPPRICE(D20,E20,F20)</f>
        <v>179.4</v>
      </c>
      <c r="H20">
        <v>178.98055479261609</v>
      </c>
      <c r="I20" t="str">
        <f t="shared" si="0"/>
        <v>UP</v>
      </c>
      <c r="J20">
        <v>185.5465380413726</v>
      </c>
      <c r="K20">
        <v>179.54792207374308</v>
      </c>
      <c r="L20" t="str">
        <f t="shared" si="1"/>
        <v>No Confirmation</v>
      </c>
      <c r="M20" t="str">
        <f t="shared" si="2"/>
        <v>No Trend</v>
      </c>
      <c r="N20">
        <v>37.449703638046763</v>
      </c>
      <c r="O20" t="str">
        <f t="shared" si="3"/>
        <v>DOWN</v>
      </c>
      <c r="P20" t="str">
        <f t="shared" si="4"/>
        <v>No Trend + Momentum</v>
      </c>
      <c r="Q20">
        <f t="shared" si="5"/>
        <v>4.8000000000000114</v>
      </c>
      <c r="R20">
        <f t="shared" si="6"/>
        <v>7.8000000000000114</v>
      </c>
      <c r="S20">
        <f t="shared" si="7"/>
        <v>0.61538461538461597</v>
      </c>
      <c r="T20" t="str">
        <f t="shared" si="8"/>
        <v>No Indication</v>
      </c>
      <c r="U20" t="str">
        <f t="shared" si="9"/>
        <v>No T+M+I</v>
      </c>
      <c r="V20">
        <v>184.02700595165726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179.7</v>
      </c>
      <c r="D21">
        <v>181.9</v>
      </c>
      <c r="E21">
        <v>175.1</v>
      </c>
      <c r="F21">
        <v>175</v>
      </c>
      <c r="G21">
        <f>_xll.TA_TYPPRICE(D21,E21,F21)</f>
        <v>177.33333333333334</v>
      </c>
      <c r="H21">
        <v>178.15694406297473</v>
      </c>
      <c r="I21" t="str">
        <f t="shared" si="0"/>
        <v>DOWN</v>
      </c>
      <c r="J21">
        <v>184.73619625440091</v>
      </c>
      <c r="K21">
        <v>178.55949494624463</v>
      </c>
      <c r="L21" t="str">
        <f t="shared" si="1"/>
        <v>DOWN</v>
      </c>
      <c r="M21" t="str">
        <f t="shared" si="2"/>
        <v>DOWN</v>
      </c>
      <c r="N21">
        <v>24.33870927618889</v>
      </c>
      <c r="O21" t="str">
        <f t="shared" si="3"/>
        <v>DOWN</v>
      </c>
      <c r="P21" t="str">
        <f t="shared" si="4"/>
        <v>DOWN</v>
      </c>
      <c r="Q21">
        <f t="shared" si="5"/>
        <v>-9.9999999999994316E-2</v>
      </c>
      <c r="R21">
        <f t="shared" si="6"/>
        <v>6.8000000000000114</v>
      </c>
      <c r="S21">
        <f t="shared" si="7"/>
        <v>-1.4705882352940316E-2</v>
      </c>
      <c r="T21" t="str">
        <f t="shared" si="8"/>
        <v>DOWN</v>
      </c>
      <c r="U21" t="str">
        <f t="shared" si="9"/>
        <v>DOWN</v>
      </c>
      <c r="V21">
        <v>182.63823580524846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176.9</v>
      </c>
      <c r="D22">
        <v>179.45</v>
      </c>
      <c r="E22">
        <v>174.55</v>
      </c>
      <c r="F22">
        <v>177</v>
      </c>
      <c r="G22">
        <f>_xll.TA_TYPPRICE(D22,E22,F22)</f>
        <v>177</v>
      </c>
      <c r="H22">
        <v>177.57847203148737</v>
      </c>
      <c r="I22" t="str">
        <f t="shared" si="0"/>
        <v>DOWN</v>
      </c>
      <c r="J22">
        <v>183.56148597564516</v>
      </c>
      <c r="K22">
        <v>177.66849606930137</v>
      </c>
      <c r="L22" t="str">
        <f t="shared" si="1"/>
        <v>DOWN</v>
      </c>
      <c r="M22" t="str">
        <f t="shared" si="2"/>
        <v>DOWN</v>
      </c>
      <c r="N22">
        <v>35.610044682332678</v>
      </c>
      <c r="O22" t="str">
        <f t="shared" si="3"/>
        <v>DOWN</v>
      </c>
      <c r="P22" t="str">
        <f t="shared" si="4"/>
        <v>DOWN</v>
      </c>
      <c r="Q22">
        <f t="shared" si="5"/>
        <v>2.4499999999999886</v>
      </c>
      <c r="R22">
        <f t="shared" si="6"/>
        <v>4.8999999999999773</v>
      </c>
      <c r="S22">
        <f t="shared" si="7"/>
        <v>0.5</v>
      </c>
      <c r="T22" t="str">
        <f t="shared" si="8"/>
        <v>No Indication</v>
      </c>
      <c r="U22" t="str">
        <f t="shared" si="9"/>
        <v>No T+M+I</v>
      </c>
      <c r="V22">
        <v>181.77081491213332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179.4</v>
      </c>
      <c r="D23">
        <v>180.8</v>
      </c>
      <c r="E23">
        <v>178.4</v>
      </c>
      <c r="F23">
        <v>180</v>
      </c>
      <c r="G23">
        <f>_xll.TA_TYPPRICE(D23,E23,F23)</f>
        <v>179.73333333333335</v>
      </c>
      <c r="H23">
        <v>178.65590268241036</v>
      </c>
      <c r="I23" t="str">
        <f t="shared" si="0"/>
        <v>UP</v>
      </c>
      <c r="J23">
        <v>182.94782242550178</v>
      </c>
      <c r="K23">
        <v>177.83105249834551</v>
      </c>
      <c r="L23" t="str">
        <f t="shared" si="1"/>
        <v>No Confirmation</v>
      </c>
      <c r="M23" t="str">
        <f t="shared" si="2"/>
        <v>No Trend</v>
      </c>
      <c r="N23">
        <v>49.668630779645561</v>
      </c>
      <c r="O23" t="str">
        <f t="shared" si="3"/>
        <v>No Momentum</v>
      </c>
      <c r="P23" t="str">
        <f t="shared" si="4"/>
        <v>No Trend + Momentum</v>
      </c>
      <c r="Q23">
        <f t="shared" si="5"/>
        <v>1.5999999999999943</v>
      </c>
      <c r="R23">
        <f t="shared" si="6"/>
        <v>2.4000000000000057</v>
      </c>
      <c r="S23">
        <f t="shared" si="7"/>
        <v>0.66666666666666274</v>
      </c>
      <c r="T23" t="str">
        <f t="shared" si="8"/>
        <v>No Indication</v>
      </c>
      <c r="U23" t="str">
        <f t="shared" si="9"/>
        <v>No T+M+I</v>
      </c>
      <c r="V23">
        <v>181.4983818487282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180.5</v>
      </c>
      <c r="D24">
        <v>180.7</v>
      </c>
      <c r="E24">
        <v>178.05</v>
      </c>
      <c r="F24">
        <v>178</v>
      </c>
      <c r="G24">
        <f>_xll.TA_TYPPRICE(D24,E24,F24)</f>
        <v>178.91666666666666</v>
      </c>
      <c r="H24">
        <v>178.78628467453851</v>
      </c>
      <c r="I24" t="str">
        <f t="shared" si="0"/>
        <v>DOWN</v>
      </c>
      <c r="J24">
        <v>182.44830633094583</v>
      </c>
      <c r="K24">
        <v>177.87970749871317</v>
      </c>
      <c r="L24" t="str">
        <f t="shared" si="1"/>
        <v>No Confirmation</v>
      </c>
      <c r="M24" t="str">
        <f t="shared" si="2"/>
        <v>No Trend</v>
      </c>
      <c r="N24">
        <v>42.02276157602094</v>
      </c>
      <c r="O24" t="str">
        <f t="shared" si="3"/>
        <v>No Momentum</v>
      </c>
      <c r="P24" t="str">
        <f t="shared" si="4"/>
        <v>No Trend + Momentum</v>
      </c>
      <c r="Q24">
        <f t="shared" si="5"/>
        <v>-5.0000000000011369E-2</v>
      </c>
      <c r="R24">
        <f t="shared" si="6"/>
        <v>2.6499999999999773</v>
      </c>
      <c r="S24">
        <f t="shared" si="7"/>
        <v>-1.8867924528306337E-2</v>
      </c>
      <c r="T24" t="str">
        <f t="shared" si="8"/>
        <v>DOWN</v>
      </c>
      <c r="U24" t="str">
        <f t="shared" si="9"/>
        <v>No T+M+I</v>
      </c>
      <c r="V24">
        <v>180.96016925661618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179.05</v>
      </c>
      <c r="D25">
        <v>180.5</v>
      </c>
      <c r="E25">
        <v>178.55</v>
      </c>
      <c r="F25">
        <v>180</v>
      </c>
      <c r="G25">
        <f>_xll.TA_TYPPRICE(D25,E25,F25)</f>
        <v>179.68333333333331</v>
      </c>
      <c r="H25">
        <v>179.23480900393591</v>
      </c>
      <c r="I25" t="str">
        <f t="shared" si="0"/>
        <v>UP</v>
      </c>
      <c r="J25">
        <v>182.01534936851343</v>
      </c>
      <c r="K25">
        <v>178.02866138788804</v>
      </c>
      <c r="L25" t="str">
        <f t="shared" si="1"/>
        <v>No Confirmation</v>
      </c>
      <c r="M25" t="str">
        <f t="shared" si="2"/>
        <v>No Trend</v>
      </c>
      <c r="N25">
        <v>51.37858981539226</v>
      </c>
      <c r="O25" t="str">
        <f t="shared" si="3"/>
        <v>No Momentum</v>
      </c>
      <c r="P25" t="str">
        <f t="shared" si="4"/>
        <v>No Trend + Momentum</v>
      </c>
      <c r="Q25">
        <f t="shared" si="5"/>
        <v>1.4499999999999886</v>
      </c>
      <c r="R25">
        <f t="shared" si="6"/>
        <v>1.9499999999999886</v>
      </c>
      <c r="S25">
        <f t="shared" si="7"/>
        <v>0.74358974358974206</v>
      </c>
      <c r="T25" t="str">
        <f t="shared" si="8"/>
        <v>No Indication</v>
      </c>
      <c r="U25" t="str">
        <f t="shared" si="9"/>
        <v>No T+M+I</v>
      </c>
      <c r="V25">
        <v>180.81245090944446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180.8</v>
      </c>
      <c r="D26">
        <v>184</v>
      </c>
      <c r="E26">
        <v>179.85</v>
      </c>
      <c r="F26">
        <v>183</v>
      </c>
      <c r="G26">
        <f>_xll.TA_TYPPRICE(D26,E26,F26)</f>
        <v>182.28333333333333</v>
      </c>
      <c r="H26">
        <v>180.75907116863462</v>
      </c>
      <c r="I26" t="str">
        <f t="shared" si="0"/>
        <v>UP</v>
      </c>
      <c r="J26">
        <v>182.45638284217711</v>
      </c>
      <c r="K26">
        <v>178.4334033016907</v>
      </c>
      <c r="L26" t="str">
        <f t="shared" si="1"/>
        <v>UP</v>
      </c>
      <c r="M26" t="str">
        <f t="shared" si="2"/>
        <v>UP</v>
      </c>
      <c r="N26">
        <v>62.672710857993643</v>
      </c>
      <c r="O26" t="str">
        <f t="shared" si="3"/>
        <v>UP</v>
      </c>
      <c r="P26" t="str">
        <f t="shared" si="4"/>
        <v>UP</v>
      </c>
      <c r="Q26">
        <f t="shared" si="5"/>
        <v>3.1500000000000057</v>
      </c>
      <c r="R26">
        <f t="shared" si="6"/>
        <v>4.1500000000000057</v>
      </c>
      <c r="S26">
        <f t="shared" si="7"/>
        <v>0.75903614457831359</v>
      </c>
      <c r="T26" t="str">
        <f t="shared" si="8"/>
        <v>No Indication</v>
      </c>
      <c r="U26" t="str">
        <f t="shared" si="9"/>
        <v>No T+M+I</v>
      </c>
      <c r="V26">
        <v>181.14899692337607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184</v>
      </c>
      <c r="D27">
        <v>186.3</v>
      </c>
      <c r="E27">
        <v>180.6</v>
      </c>
      <c r="F27">
        <v>186</v>
      </c>
      <c r="G27">
        <f>_xll.TA_TYPPRICE(D27,E27,F27)</f>
        <v>184.29999999999998</v>
      </c>
      <c r="H27">
        <v>182.5295355843173</v>
      </c>
      <c r="I27" t="str">
        <f t="shared" si="0"/>
        <v>UP</v>
      </c>
      <c r="J27">
        <v>183.31051998835997</v>
      </c>
      <c r="K27">
        <v>178.91486923464834</v>
      </c>
      <c r="L27" t="str">
        <f t="shared" si="1"/>
        <v>UP</v>
      </c>
      <c r="M27" t="str">
        <f t="shared" si="2"/>
        <v>UP</v>
      </c>
      <c r="N27">
        <v>71.072161530434357</v>
      </c>
      <c r="O27" t="str">
        <f t="shared" si="3"/>
        <v>UP</v>
      </c>
      <c r="P27" t="str">
        <f t="shared" si="4"/>
        <v>UP</v>
      </c>
      <c r="Q27">
        <f t="shared" si="5"/>
        <v>5.4000000000000057</v>
      </c>
      <c r="R27">
        <f t="shared" si="6"/>
        <v>5.7000000000000171</v>
      </c>
      <c r="S27">
        <f t="shared" si="7"/>
        <v>0.94736842105262975</v>
      </c>
      <c r="T27" t="str">
        <f t="shared" si="8"/>
        <v>UP</v>
      </c>
      <c r="U27" t="str">
        <f t="shared" si="9"/>
        <v>UP</v>
      </c>
      <c r="V27">
        <v>181.89530508901052</v>
      </c>
      <c r="W27">
        <v>186.38461538461539</v>
      </c>
      <c r="X27">
        <f t="shared" si="10"/>
        <v>-4.4893102956048665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186.7</v>
      </c>
      <c r="D28">
        <v>187.3</v>
      </c>
      <c r="E28">
        <v>183.5</v>
      </c>
      <c r="F28">
        <v>186</v>
      </c>
      <c r="G28">
        <f>_xll.TA_TYPPRICE(D28,E28,F28)</f>
        <v>185.6</v>
      </c>
      <c r="H28">
        <v>184.06476779215865</v>
      </c>
      <c r="I28" t="str">
        <f t="shared" si="0"/>
        <v>UP</v>
      </c>
      <c r="J28">
        <v>184.19707110205775</v>
      </c>
      <c r="K28">
        <v>179.93378718250426</v>
      </c>
      <c r="L28" t="str">
        <f t="shared" si="1"/>
        <v>UP</v>
      </c>
      <c r="M28" t="str">
        <f t="shared" si="2"/>
        <v>UP</v>
      </c>
      <c r="N28">
        <v>71.072161530434343</v>
      </c>
      <c r="O28" t="str">
        <f t="shared" si="3"/>
        <v>UP</v>
      </c>
      <c r="P28" t="str">
        <f t="shared" si="4"/>
        <v>UP</v>
      </c>
      <c r="Q28">
        <f t="shared" si="5"/>
        <v>2.5</v>
      </c>
      <c r="R28">
        <f t="shared" si="6"/>
        <v>3.8000000000000114</v>
      </c>
      <c r="S28">
        <f t="shared" si="7"/>
        <v>0.65789473684210331</v>
      </c>
      <c r="T28" t="str">
        <f t="shared" si="8"/>
        <v>No Indication</v>
      </c>
      <c r="U28" t="str">
        <f t="shared" si="9"/>
        <v>No T+M+I</v>
      </c>
      <c r="V28">
        <v>182.52679661377815</v>
      </c>
      <c r="W28">
        <v>186.35612535612535</v>
      </c>
      <c r="X28">
        <f t="shared" si="10"/>
        <v>-3.8293287423472009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186.8</v>
      </c>
      <c r="D29">
        <v>190.75</v>
      </c>
      <c r="E29">
        <v>184.1</v>
      </c>
      <c r="F29">
        <v>191</v>
      </c>
      <c r="G29">
        <f>_xll.TA_TYPPRICE(D29,E29,F29)</f>
        <v>188.61666666666667</v>
      </c>
      <c r="H29">
        <v>186.34071722941266</v>
      </c>
      <c r="I29" t="str">
        <f t="shared" si="0"/>
        <v>UP</v>
      </c>
      <c r="J29">
        <v>185.65327752382268</v>
      </c>
      <c r="K29">
        <v>180.85961225305886</v>
      </c>
      <c r="L29" t="str">
        <f t="shared" si="1"/>
        <v>UP</v>
      </c>
      <c r="M29" t="str">
        <f t="shared" si="2"/>
        <v>UP</v>
      </c>
      <c r="N29">
        <v>81.760436988331051</v>
      </c>
      <c r="O29" t="str">
        <f t="shared" si="3"/>
        <v>UP</v>
      </c>
      <c r="P29" t="str">
        <f t="shared" si="4"/>
        <v>UP</v>
      </c>
      <c r="Q29">
        <f t="shared" si="5"/>
        <v>6.9000000000000057</v>
      </c>
      <c r="R29">
        <f t="shared" si="6"/>
        <v>6.6500000000000057</v>
      </c>
      <c r="S29">
        <f t="shared" si="7"/>
        <v>1.0375939849624061</v>
      </c>
      <c r="T29" t="str">
        <f t="shared" si="8"/>
        <v>UP</v>
      </c>
      <c r="U29" t="str">
        <f t="shared" si="9"/>
        <v>UP</v>
      </c>
      <c r="V29">
        <v>183.83036636550457</v>
      </c>
      <c r="W29">
        <v>186.70011607048644</v>
      </c>
      <c r="X29">
        <f t="shared" si="10"/>
        <v>-2.8697497049818708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UP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190</v>
      </c>
      <c r="D30">
        <v>191.3</v>
      </c>
      <c r="E30">
        <v>184.7</v>
      </c>
      <c r="F30">
        <v>185</v>
      </c>
      <c r="G30">
        <f>_xll.TA_TYPPRICE(D30,E30,F30)</f>
        <v>187</v>
      </c>
      <c r="H30">
        <v>186.67035861470634</v>
      </c>
      <c r="I30" t="str">
        <f t="shared" si="0"/>
        <v>DOWN</v>
      </c>
      <c r="J30">
        <v>186.90810474075099</v>
      </c>
      <c r="K30">
        <v>181.71303175237909</v>
      </c>
      <c r="L30" t="str">
        <f t="shared" si="1"/>
        <v>No Confirmation</v>
      </c>
      <c r="M30" t="str">
        <f t="shared" si="2"/>
        <v>No Trend</v>
      </c>
      <c r="N30">
        <v>52.60541538944662</v>
      </c>
      <c r="O30" t="str">
        <f t="shared" si="3"/>
        <v>No Momentum</v>
      </c>
      <c r="P30" t="str">
        <f t="shared" si="4"/>
        <v>No Trend + Momentum</v>
      </c>
      <c r="Q30">
        <f t="shared" si="5"/>
        <v>0.30000000000001137</v>
      </c>
      <c r="R30">
        <f t="shared" si="6"/>
        <v>6.6000000000000227</v>
      </c>
      <c r="S30">
        <f t="shared" si="7"/>
        <v>4.5454545454547017E-2</v>
      </c>
      <c r="T30" t="str">
        <f t="shared" si="8"/>
        <v>DOWN</v>
      </c>
      <c r="U30" t="str">
        <f t="shared" si="9"/>
        <v>No T+M+I</v>
      </c>
      <c r="V30">
        <v>184.01031000158079</v>
      </c>
      <c r="W30">
        <v>186.5741815467467</v>
      </c>
      <c r="X30">
        <f t="shared" si="10"/>
        <v>-2.5638715451659095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186.5</v>
      </c>
      <c r="D31">
        <v>186.5</v>
      </c>
      <c r="E31">
        <v>183.1</v>
      </c>
      <c r="F31">
        <v>183</v>
      </c>
      <c r="G31">
        <f>_xll.TA_TYPPRICE(D31,E31,F31)</f>
        <v>184.20000000000002</v>
      </c>
      <c r="H31">
        <v>185.43517930735317</v>
      </c>
      <c r="I31" t="str">
        <f t="shared" si="0"/>
        <v>DOWN</v>
      </c>
      <c r="J31">
        <v>186.81741479836188</v>
      </c>
      <c r="K31">
        <v>182.02124691851708</v>
      </c>
      <c r="L31" t="str">
        <f t="shared" si="1"/>
        <v>No Confirmation</v>
      </c>
      <c r="M31" t="str">
        <f t="shared" si="2"/>
        <v>No Trend</v>
      </c>
      <c r="N31">
        <v>45.800412536382581</v>
      </c>
      <c r="O31" t="str">
        <f t="shared" si="3"/>
        <v>No Momentum</v>
      </c>
      <c r="P31" t="str">
        <f t="shared" si="4"/>
        <v>No Trend + Momentum</v>
      </c>
      <c r="Q31">
        <f t="shared" si="5"/>
        <v>-9.9999999999994316E-2</v>
      </c>
      <c r="R31">
        <f t="shared" si="6"/>
        <v>3.4000000000000057</v>
      </c>
      <c r="S31">
        <f t="shared" si="7"/>
        <v>-2.9411764705880632E-2</v>
      </c>
      <c r="T31" t="str">
        <f t="shared" si="8"/>
        <v>DOWN</v>
      </c>
      <c r="U31" t="str">
        <f t="shared" si="9"/>
        <v>No T+M+I</v>
      </c>
      <c r="V31">
        <v>183.85487769364528</v>
      </c>
      <c r="W31">
        <v>186.30942735809879</v>
      </c>
      <c r="X31">
        <f t="shared" si="10"/>
        <v>-2.4545496644535092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184.4</v>
      </c>
      <c r="D32">
        <v>184.85</v>
      </c>
      <c r="E32">
        <v>181.1</v>
      </c>
      <c r="F32">
        <v>181</v>
      </c>
      <c r="G32">
        <f>_xll.TA_TYPPRICE(D32,E32,F32)</f>
        <v>182.31666666666669</v>
      </c>
      <c r="H32">
        <v>183.87592298700991</v>
      </c>
      <c r="I32" t="str">
        <f t="shared" si="0"/>
        <v>DOWN</v>
      </c>
      <c r="J32">
        <v>186.38021150983701</v>
      </c>
      <c r="K32">
        <v>181.81652538106883</v>
      </c>
      <c r="L32" t="str">
        <f t="shared" si="1"/>
        <v>DOWN</v>
      </c>
      <c r="M32" t="str">
        <f t="shared" si="2"/>
        <v>DOWN</v>
      </c>
      <c r="N32">
        <v>39.425362907826091</v>
      </c>
      <c r="O32" t="str">
        <f t="shared" si="3"/>
        <v>DOWN</v>
      </c>
      <c r="P32" t="str">
        <f t="shared" si="4"/>
        <v>DOWN</v>
      </c>
      <c r="Q32">
        <f t="shared" si="5"/>
        <v>-9.9999999999994316E-2</v>
      </c>
      <c r="R32">
        <f t="shared" si="6"/>
        <v>3.75</v>
      </c>
      <c r="S32">
        <f t="shared" si="7"/>
        <v>-2.6666666666665152E-2</v>
      </c>
      <c r="T32" t="str">
        <f t="shared" si="8"/>
        <v>DOWN</v>
      </c>
      <c r="U32" t="str">
        <f t="shared" si="9"/>
        <v>DOWN</v>
      </c>
      <c r="V32">
        <v>183.41566574077677</v>
      </c>
      <c r="W32">
        <v>185.91613644268406</v>
      </c>
      <c r="X32">
        <f t="shared" si="10"/>
        <v>-2.5004707019072896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182.5</v>
      </c>
      <c r="D33">
        <v>184.1</v>
      </c>
      <c r="E33">
        <v>181</v>
      </c>
      <c r="F33">
        <v>182</v>
      </c>
      <c r="G33">
        <f>_xll.TA_TYPPRICE(D33,E33,F33)</f>
        <v>182.36666666666667</v>
      </c>
      <c r="H33">
        <v>183.12129482683829</v>
      </c>
      <c r="I33" t="str">
        <f t="shared" si="0"/>
        <v>DOWN</v>
      </c>
      <c r="J33">
        <v>185.87349784098433</v>
      </c>
      <c r="K33">
        <v>181.63507529638687</v>
      </c>
      <c r="L33" t="str">
        <f t="shared" si="1"/>
        <v>No Confirmation</v>
      </c>
      <c r="M33" t="str">
        <f t="shared" si="2"/>
        <v>No Trend</v>
      </c>
      <c r="N33">
        <v>44.273305625465987</v>
      </c>
      <c r="O33" t="str">
        <f t="shared" si="3"/>
        <v>No Momentum</v>
      </c>
      <c r="P33" t="str">
        <f t="shared" si="4"/>
        <v>No Trend + Momentum</v>
      </c>
      <c r="Q33">
        <f t="shared" si="5"/>
        <v>1</v>
      </c>
      <c r="R33">
        <f t="shared" si="6"/>
        <v>3.0999999999999943</v>
      </c>
      <c r="S33">
        <f t="shared" si="7"/>
        <v>0.32258064516129092</v>
      </c>
      <c r="T33" t="str">
        <f t="shared" si="8"/>
        <v>No Indication</v>
      </c>
      <c r="U33" t="str">
        <f t="shared" si="9"/>
        <v>No T+M+I</v>
      </c>
      <c r="V33">
        <v>183.19787101142651</v>
      </c>
      <c r="W33">
        <v>185.62605226174449</v>
      </c>
      <c r="X33">
        <f t="shared" si="10"/>
        <v>-2.4281812503179765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182.7</v>
      </c>
      <c r="D34">
        <v>184</v>
      </c>
      <c r="E34">
        <v>182</v>
      </c>
      <c r="F34">
        <v>183</v>
      </c>
      <c r="G34">
        <f>_xll.TA_TYPPRICE(D34,E34,F34)</f>
        <v>183</v>
      </c>
      <c r="H34">
        <v>183.06064741341913</v>
      </c>
      <c r="I34" t="str">
        <f t="shared" si="0"/>
        <v>DOWN</v>
      </c>
      <c r="J34">
        <v>185.45716498743226</v>
      </c>
      <c r="K34">
        <v>181.71616967496757</v>
      </c>
      <c r="L34" t="str">
        <f t="shared" si="1"/>
        <v>No Confirmation</v>
      </c>
      <c r="M34" t="str">
        <f t="shared" si="2"/>
        <v>No Trend</v>
      </c>
      <c r="N34">
        <v>49.341242592333003</v>
      </c>
      <c r="O34" t="str">
        <f t="shared" si="3"/>
        <v>No Momentum</v>
      </c>
      <c r="P34" t="str">
        <f t="shared" si="4"/>
        <v>No Trend + Momentum</v>
      </c>
      <c r="Q34">
        <f t="shared" si="5"/>
        <v>1</v>
      </c>
      <c r="R34">
        <f t="shared" si="6"/>
        <v>2</v>
      </c>
      <c r="S34">
        <f t="shared" si="7"/>
        <v>0.5</v>
      </c>
      <c r="T34" t="str">
        <f t="shared" si="8"/>
        <v>No Indication</v>
      </c>
      <c r="U34" t="str">
        <f t="shared" si="9"/>
        <v>No T+M+I</v>
      </c>
      <c r="V34">
        <v>183.1674293173609</v>
      </c>
      <c r="W34">
        <v>185.43152987198565</v>
      </c>
      <c r="X34">
        <f t="shared" si="10"/>
        <v>-2.264100554624747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182.9</v>
      </c>
      <c r="D35">
        <v>187.2</v>
      </c>
      <c r="E35">
        <v>182.9</v>
      </c>
      <c r="F35">
        <v>185</v>
      </c>
      <c r="G35">
        <f>_xll.TA_TYPPRICE(D35,E35,F35)</f>
        <v>185.03333333333333</v>
      </c>
      <c r="H35">
        <v>184.04699037337622</v>
      </c>
      <c r="I35" t="str">
        <f t="shared" si="0"/>
        <v>UP</v>
      </c>
      <c r="J35">
        <v>185.84446165689175</v>
      </c>
      <c r="K35">
        <v>181.97924308053032</v>
      </c>
      <c r="L35" t="str">
        <f t="shared" si="1"/>
        <v>No Confirmation</v>
      </c>
      <c r="M35" t="str">
        <f t="shared" si="2"/>
        <v>No Trend</v>
      </c>
      <c r="N35">
        <v>58.725321136533971</v>
      </c>
      <c r="O35" t="str">
        <f t="shared" si="3"/>
        <v>No Momentum</v>
      </c>
      <c r="P35" t="str">
        <f t="shared" si="4"/>
        <v>No Trend + Momentum</v>
      </c>
      <c r="Q35">
        <f t="shared" si="5"/>
        <v>2.0999999999999943</v>
      </c>
      <c r="R35">
        <f t="shared" si="6"/>
        <v>4.2999999999999829</v>
      </c>
      <c r="S35">
        <f t="shared" si="7"/>
        <v>0.4883720930232564</v>
      </c>
      <c r="T35" t="str">
        <f t="shared" si="8"/>
        <v>No Indication</v>
      </c>
      <c r="U35" t="str">
        <f t="shared" si="9"/>
        <v>No T+M+I</v>
      </c>
      <c r="V35">
        <v>183.44936326853613</v>
      </c>
      <c r="W35">
        <v>185.39956469628299</v>
      </c>
      <c r="X35">
        <f t="shared" si="10"/>
        <v>-1.9502014277468618</v>
      </c>
      <c r="Y35">
        <v>-2.8166404319055811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185</v>
      </c>
      <c r="D36">
        <v>186.85</v>
      </c>
      <c r="E36">
        <v>183.5</v>
      </c>
      <c r="F36">
        <v>185</v>
      </c>
      <c r="G36">
        <f>_xll.TA_TYPPRICE(D36,E36,F36)</f>
        <v>185.11666666666667</v>
      </c>
      <c r="H36">
        <v>184.58182852002145</v>
      </c>
      <c r="I36" t="str">
        <f t="shared" si="0"/>
        <v>UP</v>
      </c>
      <c r="J36">
        <v>186.0679146220269</v>
      </c>
      <c r="K36">
        <v>182.3171890626347</v>
      </c>
      <c r="L36" t="str">
        <f t="shared" si="1"/>
        <v>No Confirmation</v>
      </c>
      <c r="M36" t="str">
        <f t="shared" si="2"/>
        <v>No Trend</v>
      </c>
      <c r="N36">
        <v>58.725321136533978</v>
      </c>
      <c r="O36" t="str">
        <f t="shared" si="3"/>
        <v>No Momentum</v>
      </c>
      <c r="P36" t="str">
        <f t="shared" si="4"/>
        <v>No Trend + Momentum</v>
      </c>
      <c r="Q36">
        <f t="shared" si="5"/>
        <v>1.5</v>
      </c>
      <c r="R36">
        <f t="shared" si="6"/>
        <v>3.3499999999999943</v>
      </c>
      <c r="S36">
        <f t="shared" si="7"/>
        <v>0.44776119402985148</v>
      </c>
      <c r="T36" t="str">
        <f t="shared" si="8"/>
        <v>No Indication</v>
      </c>
      <c r="U36" t="str">
        <f t="shared" si="9"/>
        <v>No T+M+I</v>
      </c>
      <c r="V36">
        <v>183.68792276568442</v>
      </c>
      <c r="W36">
        <v>185.36996731137313</v>
      </c>
      <c r="X36">
        <f t="shared" si="10"/>
        <v>-1.6820445456887114</v>
      </c>
      <c r="Y36">
        <v>-2.5897212546622073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183.3</v>
      </c>
      <c r="D37">
        <v>184.75</v>
      </c>
      <c r="E37">
        <v>182.4</v>
      </c>
      <c r="F37">
        <v>183</v>
      </c>
      <c r="G37">
        <f>_xll.TA_TYPPRICE(D37,E37,F37)</f>
        <v>183.38333333333333</v>
      </c>
      <c r="H37">
        <v>183.98258092667737</v>
      </c>
      <c r="I37" t="str">
        <f t="shared" si="0"/>
        <v>DOWN</v>
      </c>
      <c r="J37">
        <v>185.77504470602094</v>
      </c>
      <c r="K37">
        <v>182.33559149316031</v>
      </c>
      <c r="L37" t="str">
        <f t="shared" si="1"/>
        <v>No Confirmation</v>
      </c>
      <c r="M37" t="str">
        <f t="shared" si="2"/>
        <v>No Trend</v>
      </c>
      <c r="N37">
        <v>45.543308960812197</v>
      </c>
      <c r="O37" t="str">
        <f t="shared" si="3"/>
        <v>No Momentum</v>
      </c>
      <c r="P37" t="str">
        <f t="shared" si="4"/>
        <v>No Trend + Momentum</v>
      </c>
      <c r="Q37">
        <f t="shared" si="5"/>
        <v>0.59999999999999432</v>
      </c>
      <c r="R37">
        <f t="shared" si="6"/>
        <v>2.3499999999999943</v>
      </c>
      <c r="S37">
        <f t="shared" si="7"/>
        <v>0.25531914893616842</v>
      </c>
      <c r="T37" t="str">
        <f t="shared" si="8"/>
        <v>No Indication</v>
      </c>
      <c r="U37" t="str">
        <f t="shared" si="9"/>
        <v>No T+M+I</v>
      </c>
      <c r="V37">
        <v>183.58208849404068</v>
      </c>
      <c r="W37">
        <v>185.19441417719733</v>
      </c>
      <c r="X37">
        <f t="shared" si="10"/>
        <v>-1.612325683156655</v>
      </c>
      <c r="Y37">
        <v>-2.3942421403610967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182.5</v>
      </c>
      <c r="D38">
        <v>183.5</v>
      </c>
      <c r="E38">
        <v>181.3</v>
      </c>
      <c r="F38">
        <v>182</v>
      </c>
      <c r="G38">
        <f>_xll.TA_TYPPRICE(D38,E38,F38)</f>
        <v>182.26666666666665</v>
      </c>
      <c r="H38">
        <v>183.12462379667201</v>
      </c>
      <c r="I38" t="str">
        <f t="shared" si="0"/>
        <v>DOWN</v>
      </c>
      <c r="J38">
        <v>185.26947921579406</v>
      </c>
      <c r="K38">
        <v>182.10546005023579</v>
      </c>
      <c r="L38" t="str">
        <f t="shared" si="1"/>
        <v>DOWN</v>
      </c>
      <c r="M38" t="str">
        <f t="shared" si="2"/>
        <v>DOWN</v>
      </c>
      <c r="N38">
        <v>39.940002078942356</v>
      </c>
      <c r="O38" t="str">
        <f t="shared" si="3"/>
        <v>DOWN</v>
      </c>
      <c r="P38" t="str">
        <f t="shared" si="4"/>
        <v>DOWN</v>
      </c>
      <c r="Q38">
        <f t="shared" si="5"/>
        <v>0.69999999999998863</v>
      </c>
      <c r="R38">
        <f t="shared" si="6"/>
        <v>2.1999999999999886</v>
      </c>
      <c r="S38">
        <f t="shared" si="7"/>
        <v>0.31818181818181468</v>
      </c>
      <c r="T38" t="str">
        <f t="shared" si="8"/>
        <v>No Indication</v>
      </c>
      <c r="U38" t="str">
        <f t="shared" si="9"/>
        <v>No T+M+I</v>
      </c>
      <c r="V38">
        <v>183.33869026418827</v>
      </c>
      <c r="W38">
        <v>184.95779090481236</v>
      </c>
      <c r="X38">
        <f t="shared" si="10"/>
        <v>-1.6191006406240831</v>
      </c>
      <c r="Y38">
        <v>-2.2392138404136941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180.6</v>
      </c>
      <c r="D39">
        <v>182.3</v>
      </c>
      <c r="E39">
        <v>180</v>
      </c>
      <c r="F39">
        <v>180</v>
      </c>
      <c r="G39">
        <f>_xll.TA_TYPPRICE(D39,E39,F39)</f>
        <v>180.76666666666665</v>
      </c>
      <c r="H39">
        <v>181.94564523166935</v>
      </c>
      <c r="I39" t="str">
        <f t="shared" si="0"/>
        <v>DOWN</v>
      </c>
      <c r="J39">
        <v>184.6095949456176</v>
      </c>
      <c r="K39">
        <v>181.63758003907228</v>
      </c>
      <c r="L39" t="str">
        <f t="shared" si="1"/>
        <v>DOWN</v>
      </c>
      <c r="M39" t="str">
        <f t="shared" si="2"/>
        <v>DOWN</v>
      </c>
      <c r="N39">
        <v>30.544948961921133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2.3000000000000114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182.82504560815931</v>
      </c>
      <c r="W39">
        <v>184.59054713408551</v>
      </c>
      <c r="X39">
        <f t="shared" si="10"/>
        <v>-1.7655015259261972</v>
      </c>
      <c r="Y39">
        <v>-2.1444713775161945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180</v>
      </c>
      <c r="D40">
        <v>182.8</v>
      </c>
      <c r="E40">
        <v>179.05</v>
      </c>
      <c r="F40">
        <v>180</v>
      </c>
      <c r="G40">
        <f>_xll.TA_TYPPRICE(D40,E40,F40)</f>
        <v>180.61666666666667</v>
      </c>
      <c r="H40">
        <v>181.28115594916801</v>
      </c>
      <c r="I40" t="str">
        <f t="shared" si="0"/>
        <v>DOWN</v>
      </c>
      <c r="J40">
        <v>184.20746273548036</v>
      </c>
      <c r="K40">
        <v>181.06256225261177</v>
      </c>
      <c r="L40" t="str">
        <f t="shared" si="1"/>
        <v>DOWN</v>
      </c>
      <c r="M40" t="str">
        <f t="shared" si="2"/>
        <v>DOWN</v>
      </c>
      <c r="N40">
        <v>30.544948961921133</v>
      </c>
      <c r="O40" t="str">
        <f t="shared" si="3"/>
        <v>DOWN</v>
      </c>
      <c r="P40" t="str">
        <f t="shared" si="4"/>
        <v>DOWN</v>
      </c>
      <c r="Q40">
        <f t="shared" si="5"/>
        <v>0.94999999999998863</v>
      </c>
      <c r="R40">
        <f t="shared" si="6"/>
        <v>3.75</v>
      </c>
      <c r="S40">
        <f t="shared" si="7"/>
        <v>0.2533333333333303</v>
      </c>
      <c r="T40" t="str">
        <f t="shared" si="8"/>
        <v>No Indication</v>
      </c>
      <c r="U40" t="str">
        <f t="shared" si="9"/>
        <v>No T+M+I</v>
      </c>
      <c r="V40">
        <v>182.39042320690405</v>
      </c>
      <c r="W40">
        <v>184.25050660563474</v>
      </c>
      <c r="X40">
        <f t="shared" si="10"/>
        <v>-1.8600833987306942</v>
      </c>
      <c r="Y40">
        <v>-2.0875937817590944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180.5</v>
      </c>
      <c r="D41">
        <v>181.35</v>
      </c>
      <c r="E41">
        <v>178.45</v>
      </c>
      <c r="F41">
        <v>180</v>
      </c>
      <c r="G41">
        <f>_xll.TA_TYPPRICE(D41,E41,F41)</f>
        <v>179.93333333333331</v>
      </c>
      <c r="H41">
        <v>180.60724464125065</v>
      </c>
      <c r="I41" t="str">
        <f t="shared" si="0"/>
        <v>DOWN</v>
      </c>
      <c r="J41">
        <v>183.57247101648471</v>
      </c>
      <c r="K41">
        <v>180.48199286314249</v>
      </c>
      <c r="L41" t="str">
        <f t="shared" si="1"/>
        <v>DOWN</v>
      </c>
      <c r="M41" t="str">
        <f t="shared" si="2"/>
        <v>DOWN</v>
      </c>
      <c r="N41">
        <v>30.544948961921126</v>
      </c>
      <c r="O41" t="str">
        <f t="shared" si="3"/>
        <v>DOWN</v>
      </c>
      <c r="P41" t="str">
        <f t="shared" si="4"/>
        <v>DOWN</v>
      </c>
      <c r="Q41">
        <f t="shared" si="5"/>
        <v>1.5500000000000114</v>
      </c>
      <c r="R41">
        <f t="shared" si="6"/>
        <v>2.9000000000000057</v>
      </c>
      <c r="S41">
        <f t="shared" si="7"/>
        <v>0.5344827586206925</v>
      </c>
      <c r="T41" t="str">
        <f t="shared" si="8"/>
        <v>No Indication</v>
      </c>
      <c r="U41" t="str">
        <f t="shared" si="9"/>
        <v>No T+M+I</v>
      </c>
      <c r="V41">
        <v>182.02266579045727</v>
      </c>
      <c r="W41">
        <v>183.93565426447663</v>
      </c>
      <c r="X41">
        <f t="shared" si="10"/>
        <v>-1.9129884740193575</v>
      </c>
      <c r="Y41">
        <v>-2.052672720211147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177</v>
      </c>
      <c r="D42">
        <v>180.8</v>
      </c>
      <c r="E42">
        <v>177</v>
      </c>
      <c r="F42">
        <v>181</v>
      </c>
      <c r="G42">
        <f>_xll.TA_TYPPRICE(D42,E42,F42)</f>
        <v>179.6</v>
      </c>
      <c r="H42">
        <v>180.10362232062533</v>
      </c>
      <c r="I42" t="str">
        <f t="shared" si="0"/>
        <v>UP</v>
      </c>
      <c r="J42">
        <v>182.95636634615477</v>
      </c>
      <c r="K42">
        <v>179.70821667133305</v>
      </c>
      <c r="L42" t="str">
        <f t="shared" si="1"/>
        <v>No Confirmation</v>
      </c>
      <c r="M42" t="str">
        <f t="shared" si="2"/>
        <v>No Trend</v>
      </c>
      <c r="N42">
        <v>43.51943668880827</v>
      </c>
      <c r="O42" t="str">
        <f t="shared" si="3"/>
        <v>No Momentum</v>
      </c>
      <c r="P42" t="str">
        <f t="shared" si="4"/>
        <v>No Trend + Momentum</v>
      </c>
      <c r="Q42">
        <f t="shared" si="5"/>
        <v>4</v>
      </c>
      <c r="R42">
        <f t="shared" si="6"/>
        <v>3.8000000000000114</v>
      </c>
      <c r="S42">
        <f t="shared" si="7"/>
        <v>1.0526315789473653</v>
      </c>
      <c r="T42" t="str">
        <f t="shared" si="8"/>
        <v>UP</v>
      </c>
      <c r="U42" t="str">
        <f t="shared" si="9"/>
        <v>No T+M+I</v>
      </c>
      <c r="V42">
        <v>181.86533259192538</v>
      </c>
      <c r="W42">
        <v>183.7181983930339</v>
      </c>
      <c r="X42">
        <f t="shared" si="10"/>
        <v>-1.8528658011085213</v>
      </c>
      <c r="Y42">
        <v>-2.0127113363906219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180.65</v>
      </c>
      <c r="D43">
        <v>183.8</v>
      </c>
      <c r="E43">
        <v>178</v>
      </c>
      <c r="F43">
        <v>184</v>
      </c>
      <c r="G43">
        <f>_xll.TA_TYPPRICE(D43,E43,F43)</f>
        <v>181.93333333333331</v>
      </c>
      <c r="H43">
        <v>181.01847782697934</v>
      </c>
      <c r="I43" t="str">
        <f t="shared" si="0"/>
        <v>UP</v>
      </c>
      <c r="J43">
        <v>183.14384049145372</v>
      </c>
      <c r="K43">
        <v>179.32861296659237</v>
      </c>
      <c r="L43" t="str">
        <f t="shared" si="1"/>
        <v>UP</v>
      </c>
      <c r="M43" t="str">
        <f t="shared" si="2"/>
        <v>UP</v>
      </c>
      <c r="N43">
        <v>66.786207776415324</v>
      </c>
      <c r="O43" t="str">
        <f t="shared" si="3"/>
        <v>UP</v>
      </c>
      <c r="P43" t="str">
        <f t="shared" si="4"/>
        <v>UP</v>
      </c>
      <c r="Q43">
        <f t="shared" si="5"/>
        <v>6</v>
      </c>
      <c r="R43">
        <f t="shared" si="6"/>
        <v>5.8000000000000114</v>
      </c>
      <c r="S43">
        <f t="shared" si="7"/>
        <v>1.0344827586206877</v>
      </c>
      <c r="T43" t="str">
        <f t="shared" si="8"/>
        <v>UP</v>
      </c>
      <c r="U43" t="str">
        <f t="shared" si="9"/>
        <v>UP</v>
      </c>
      <c r="V43">
        <v>182.1937429623984</v>
      </c>
      <c r="W43">
        <v>183.7390725861425</v>
      </c>
      <c r="X43">
        <f t="shared" si="10"/>
        <v>-1.5453296237440952</v>
      </c>
      <c r="Y43">
        <v>-1.9192349938613167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182.25</v>
      </c>
      <c r="D44">
        <v>184.3</v>
      </c>
      <c r="E44">
        <v>179.1</v>
      </c>
      <c r="F44">
        <v>183</v>
      </c>
      <c r="G44">
        <f>_xll.TA_TYPPRICE(D44,E44,F44)</f>
        <v>182.13333333333333</v>
      </c>
      <c r="H44">
        <v>181.57590558015633</v>
      </c>
      <c r="I44" t="str">
        <f t="shared" si="0"/>
        <v>UP</v>
      </c>
      <c r="J44">
        <v>183.40076482668621</v>
      </c>
      <c r="K44">
        <v>179.27781008512741</v>
      </c>
      <c r="L44" t="str">
        <f t="shared" si="1"/>
        <v>No Confirmation</v>
      </c>
      <c r="M44" t="str">
        <f t="shared" si="2"/>
        <v>No Trend</v>
      </c>
      <c r="N44">
        <v>57.002186844722743</v>
      </c>
      <c r="O44" t="str">
        <f t="shared" si="3"/>
        <v>No Momentum</v>
      </c>
      <c r="P44" t="str">
        <f t="shared" si="4"/>
        <v>No Trend + Momentum</v>
      </c>
      <c r="Q44">
        <f t="shared" si="5"/>
        <v>3.9000000000000057</v>
      </c>
      <c r="R44">
        <f t="shared" si="6"/>
        <v>5.2000000000000171</v>
      </c>
      <c r="S44">
        <f t="shared" si="7"/>
        <v>0.74999999999999867</v>
      </c>
      <c r="T44" t="str">
        <f t="shared" si="8"/>
        <v>No Indication</v>
      </c>
      <c r="U44" t="str">
        <f t="shared" si="9"/>
        <v>No T+M+I</v>
      </c>
      <c r="V44">
        <v>182.31778250664479</v>
      </c>
      <c r="W44">
        <v>183.68432646865045</v>
      </c>
      <c r="X44">
        <f t="shared" si="10"/>
        <v>-1.3665439620056645</v>
      </c>
      <c r="Y44">
        <v>-1.8086967874901863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183.2</v>
      </c>
      <c r="D45">
        <v>190.6</v>
      </c>
      <c r="E45">
        <v>181.1</v>
      </c>
      <c r="F45">
        <v>185</v>
      </c>
      <c r="G45">
        <f>_xll.TA_TYPPRICE(D45,E45,F45)</f>
        <v>185.56666666666669</v>
      </c>
      <c r="H45">
        <v>183.57128612341151</v>
      </c>
      <c r="I45" t="str">
        <f t="shared" si="0"/>
        <v>UP</v>
      </c>
      <c r="J45">
        <v>185.00059486520038</v>
      </c>
      <c r="K45">
        <v>179.68274117732133</v>
      </c>
      <c r="L45" t="str">
        <f t="shared" si="1"/>
        <v>No Confirmation</v>
      </c>
      <c r="M45" t="str">
        <f t="shared" si="2"/>
        <v>No Trend</v>
      </c>
      <c r="N45">
        <v>68.528453878603202</v>
      </c>
      <c r="O45" t="str">
        <f t="shared" si="3"/>
        <v>UP</v>
      </c>
      <c r="P45" t="str">
        <f t="shared" si="4"/>
        <v>No Trend + Momentum</v>
      </c>
      <c r="Q45">
        <f t="shared" si="5"/>
        <v>3.9000000000000057</v>
      </c>
      <c r="R45">
        <f t="shared" si="6"/>
        <v>9.5</v>
      </c>
      <c r="S45">
        <f t="shared" si="7"/>
        <v>0.41052631578947429</v>
      </c>
      <c r="T45" t="str">
        <f t="shared" si="8"/>
        <v>No Indication</v>
      </c>
      <c r="U45" t="str">
        <f t="shared" si="9"/>
        <v>No T+M+I</v>
      </c>
      <c r="V45">
        <v>182.73043135177636</v>
      </c>
      <c r="W45">
        <v>183.78178376726893</v>
      </c>
      <c r="X45">
        <f t="shared" si="10"/>
        <v>-1.0513524154925733</v>
      </c>
      <c r="Y45">
        <v>-1.6572279130906638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185</v>
      </c>
      <c r="D46">
        <v>186</v>
      </c>
      <c r="E46">
        <v>183.3</v>
      </c>
      <c r="F46">
        <v>185</v>
      </c>
      <c r="G46">
        <f>_xll.TA_TYPPRICE(D46,E46,F46)</f>
        <v>184.76666666666665</v>
      </c>
      <c r="H46">
        <v>184.16897639503907</v>
      </c>
      <c r="I46" t="str">
        <f t="shared" si="0"/>
        <v>UP</v>
      </c>
      <c r="J46">
        <v>185.22268489515585</v>
      </c>
      <c r="K46">
        <v>180.48657647124992</v>
      </c>
      <c r="L46" t="str">
        <f t="shared" si="1"/>
        <v>No Confirmation</v>
      </c>
      <c r="M46" t="str">
        <f t="shared" si="2"/>
        <v>No Trend</v>
      </c>
      <c r="N46">
        <v>68.528453878603202</v>
      </c>
      <c r="O46" t="str">
        <f t="shared" si="3"/>
        <v>UP</v>
      </c>
      <c r="P46" t="str">
        <f t="shared" si="4"/>
        <v>No Trend + Momentum</v>
      </c>
      <c r="Q46">
        <f t="shared" si="5"/>
        <v>1.6999999999999886</v>
      </c>
      <c r="R46">
        <f t="shared" si="6"/>
        <v>2.6999999999999886</v>
      </c>
      <c r="S46">
        <f t="shared" si="7"/>
        <v>0.6296296296296281</v>
      </c>
      <c r="T46" t="str">
        <f t="shared" si="8"/>
        <v>No Indication</v>
      </c>
      <c r="U46" t="str">
        <f t="shared" si="9"/>
        <v>No T+M+I</v>
      </c>
      <c r="V46">
        <v>183.07959575919537</v>
      </c>
      <c r="W46">
        <v>183.8720220067305</v>
      </c>
      <c r="X46">
        <f t="shared" si="10"/>
        <v>-0.79242624753513269</v>
      </c>
      <c r="Y46">
        <v>-1.4842675799795575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185</v>
      </c>
      <c r="D47">
        <v>185</v>
      </c>
      <c r="E47">
        <v>183</v>
      </c>
      <c r="F47">
        <v>184</v>
      </c>
      <c r="G47">
        <f>_xll.TA_TYPPRICE(D47,E47,F47)</f>
        <v>184</v>
      </c>
      <c r="H47">
        <v>184.08448819751953</v>
      </c>
      <c r="I47" t="str">
        <f t="shared" si="0"/>
        <v>DOWN</v>
      </c>
      <c r="J47">
        <v>185.173199362899</v>
      </c>
      <c r="K47">
        <v>181.04511503319438</v>
      </c>
      <c r="L47" t="str">
        <f t="shared" si="1"/>
        <v>No Confirmation</v>
      </c>
      <c r="M47" t="str">
        <f t="shared" si="2"/>
        <v>No Trend</v>
      </c>
      <c r="N47">
        <v>56.661925825480765</v>
      </c>
      <c r="O47" t="str">
        <f t="shared" si="3"/>
        <v>No Momentum</v>
      </c>
      <c r="P47" t="str">
        <f t="shared" si="4"/>
        <v>No Trend + Momentum</v>
      </c>
      <c r="Q47">
        <f t="shared" si="5"/>
        <v>1</v>
      </c>
      <c r="R47">
        <f t="shared" si="6"/>
        <v>2</v>
      </c>
      <c r="S47">
        <f t="shared" si="7"/>
        <v>0.5</v>
      </c>
      <c r="T47" t="str">
        <f t="shared" si="8"/>
        <v>No Indication</v>
      </c>
      <c r="U47" t="str">
        <f t="shared" si="9"/>
        <v>No T+M+I</v>
      </c>
      <c r="V47">
        <v>183.22119641162686</v>
      </c>
      <c r="W47">
        <v>183.88150185808379</v>
      </c>
      <c r="X47">
        <f t="shared" si="10"/>
        <v>-0.66030544645693112</v>
      </c>
      <c r="Y47">
        <v>-1.3194751532750322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184</v>
      </c>
      <c r="D48">
        <v>184.15</v>
      </c>
      <c r="E48">
        <v>182.45</v>
      </c>
      <c r="F48">
        <v>182</v>
      </c>
      <c r="G48">
        <f>_xll.TA_TYPPRICE(D48,E48,F48)</f>
        <v>182.86666666666667</v>
      </c>
      <c r="H48">
        <v>183.4755774320931</v>
      </c>
      <c r="I48" t="str">
        <f t="shared" si="0"/>
        <v>DOWN</v>
      </c>
      <c r="J48">
        <v>184.94582172669922</v>
      </c>
      <c r="K48">
        <v>181.3573116924845</v>
      </c>
      <c r="L48" t="str">
        <f t="shared" si="1"/>
        <v>No Confirmation</v>
      </c>
      <c r="M48" t="str">
        <f t="shared" si="2"/>
        <v>No Trend</v>
      </c>
      <c r="N48">
        <v>39.543389245471786</v>
      </c>
      <c r="O48" t="str">
        <f t="shared" si="3"/>
        <v>DOWN</v>
      </c>
      <c r="P48" t="str">
        <f t="shared" si="4"/>
        <v>No Trend + Momentum</v>
      </c>
      <c r="Q48">
        <f t="shared" si="5"/>
        <v>-0.44999999999998863</v>
      </c>
      <c r="R48">
        <f t="shared" si="6"/>
        <v>1.7000000000000171</v>
      </c>
      <c r="S48">
        <f t="shared" si="7"/>
        <v>-0.26470588235293185</v>
      </c>
      <c r="T48" t="str">
        <f t="shared" si="8"/>
        <v>DOWN</v>
      </c>
      <c r="U48" t="str">
        <f t="shared" si="9"/>
        <v>No T+M+I</v>
      </c>
      <c r="V48">
        <v>183.03332004060735</v>
      </c>
      <c r="W48">
        <v>183.74213135007759</v>
      </c>
      <c r="X48">
        <f t="shared" si="10"/>
        <v>-0.70881130947023507</v>
      </c>
      <c r="Y48">
        <v>-1.1973423845140727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182.05</v>
      </c>
      <c r="D49">
        <v>183.85</v>
      </c>
      <c r="E49">
        <v>178</v>
      </c>
      <c r="F49">
        <v>179</v>
      </c>
      <c r="G49">
        <f>_xll.TA_TYPPRICE(D49,E49,F49)</f>
        <v>180.28333333333333</v>
      </c>
      <c r="H49">
        <v>181.87945538271322</v>
      </c>
      <c r="I49" t="str">
        <f t="shared" si="0"/>
        <v>DOWN</v>
      </c>
      <c r="J49">
        <v>184.70230578743272</v>
      </c>
      <c r="K49">
        <v>180.61124242748795</v>
      </c>
      <c r="L49" t="str">
        <f t="shared" si="1"/>
        <v>DOWN</v>
      </c>
      <c r="M49" t="str">
        <f t="shared" si="2"/>
        <v>DOWN</v>
      </c>
      <c r="N49">
        <v>25.243637221795179</v>
      </c>
      <c r="O49" t="str">
        <f t="shared" si="3"/>
        <v>DOWN</v>
      </c>
      <c r="P49" t="str">
        <f t="shared" si="4"/>
        <v>DOWN</v>
      </c>
      <c r="Q49">
        <f t="shared" si="5"/>
        <v>1</v>
      </c>
      <c r="R49">
        <f t="shared" si="6"/>
        <v>5.8499999999999943</v>
      </c>
      <c r="S49">
        <f t="shared" si="7"/>
        <v>0.17094017094017111</v>
      </c>
      <c r="T49" t="str">
        <f t="shared" si="8"/>
        <v>DOWN</v>
      </c>
      <c r="U49" t="str">
        <f t="shared" si="9"/>
        <v>DOWN</v>
      </c>
      <c r="V49">
        <v>182.41280926512928</v>
      </c>
      <c r="W49">
        <v>183.39086236118294</v>
      </c>
      <c r="X49">
        <f t="shared" si="10"/>
        <v>-0.97805309605365665</v>
      </c>
      <c r="Y49">
        <v>-1.1534845268219895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178.75</v>
      </c>
      <c r="D50">
        <v>187</v>
      </c>
      <c r="E50">
        <v>177</v>
      </c>
      <c r="F50">
        <v>177</v>
      </c>
      <c r="G50">
        <f>_xll.TA_TYPPRICE(D50,E50,F50)</f>
        <v>180.33333333333334</v>
      </c>
      <c r="H50">
        <v>181.10639435802329</v>
      </c>
      <c r="I50" t="str">
        <f t="shared" si="0"/>
        <v>DOWN</v>
      </c>
      <c r="J50">
        <v>185.21290450133657</v>
      </c>
      <c r="K50">
        <v>179.80874411026841</v>
      </c>
      <c r="L50" t="str">
        <f t="shared" si="1"/>
        <v>DOWN</v>
      </c>
      <c r="M50" t="str">
        <f t="shared" si="2"/>
        <v>DOWN</v>
      </c>
      <c r="N50">
        <v>19.398015868420611</v>
      </c>
      <c r="O50" t="str">
        <f t="shared" si="3"/>
        <v>DOWN</v>
      </c>
      <c r="P50" t="str">
        <f t="shared" si="4"/>
        <v>DOWN</v>
      </c>
      <c r="Q50">
        <f t="shared" si="5"/>
        <v>0</v>
      </c>
      <c r="R50">
        <f t="shared" si="6"/>
        <v>10</v>
      </c>
      <c r="S50">
        <f t="shared" si="7"/>
        <v>0</v>
      </c>
      <c r="T50" t="str">
        <f t="shared" si="8"/>
        <v>DOWN</v>
      </c>
      <c r="U50" t="str">
        <f t="shared" si="9"/>
        <v>DOWN</v>
      </c>
      <c r="V50">
        <v>181.58006937818632</v>
      </c>
      <c r="W50">
        <v>182.91746514924347</v>
      </c>
      <c r="X50">
        <f t="shared" si="10"/>
        <v>-1.337395771057146</v>
      </c>
      <c r="Y50">
        <v>-1.1902667756690208</v>
      </c>
      <c r="Z50" t="str">
        <f t="shared" si="11"/>
        <v>DOWN</v>
      </c>
      <c r="AA50" t="str">
        <f t="shared" si="12"/>
        <v>DOWN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178.5</v>
      </c>
      <c r="D51">
        <v>179</v>
      </c>
      <c r="E51">
        <v>177</v>
      </c>
      <c r="F51">
        <v>178</v>
      </c>
      <c r="G51">
        <f>_xll.TA_TYPPRICE(D51,E51,F51)</f>
        <v>178</v>
      </c>
      <c r="H51">
        <v>179.55319717901165</v>
      </c>
      <c r="I51" t="str">
        <f t="shared" si="0"/>
        <v>DOWN</v>
      </c>
      <c r="J51">
        <v>183.83225905659512</v>
      </c>
      <c r="K51">
        <v>179.18457875243098</v>
      </c>
      <c r="L51" t="str">
        <f t="shared" si="1"/>
        <v>DOWN</v>
      </c>
      <c r="M51" t="str">
        <f t="shared" si="2"/>
        <v>DOWN</v>
      </c>
      <c r="N51">
        <v>29.588654701062904</v>
      </c>
      <c r="O51" t="str">
        <f t="shared" si="3"/>
        <v>DOWN</v>
      </c>
      <c r="P51" t="str">
        <f t="shared" si="4"/>
        <v>DOWN</v>
      </c>
      <c r="Q51">
        <f t="shared" si="5"/>
        <v>1</v>
      </c>
      <c r="R51">
        <f t="shared" si="6"/>
        <v>2</v>
      </c>
      <c r="S51">
        <f t="shared" si="7"/>
        <v>0.5</v>
      </c>
      <c r="T51" t="str">
        <f t="shared" si="8"/>
        <v>No Indication</v>
      </c>
      <c r="U51" t="str">
        <f t="shared" si="9"/>
        <v>No T+M+I</v>
      </c>
      <c r="V51">
        <v>181.02928947384996</v>
      </c>
      <c r="W51">
        <v>182.55320847152174</v>
      </c>
      <c r="X51">
        <f t="shared" si="10"/>
        <v>-1.5239189976717853</v>
      </c>
      <c r="Y51">
        <v>-1.2569972200695738</v>
      </c>
      <c r="Z51" t="str">
        <f t="shared" si="11"/>
        <v>DOWN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177.15</v>
      </c>
      <c r="D52">
        <v>179.85</v>
      </c>
      <c r="E52">
        <v>177.15</v>
      </c>
      <c r="F52">
        <v>179</v>
      </c>
      <c r="G52">
        <f>_xll.TA_TYPPRICE(D52,E52,F52)</f>
        <v>178.66666666666666</v>
      </c>
      <c r="H52">
        <v>179.10993192283917</v>
      </c>
      <c r="I52" t="str">
        <f t="shared" si="0"/>
        <v>DOWN</v>
      </c>
      <c r="J52">
        <v>182.94731259957399</v>
      </c>
      <c r="K52">
        <v>178.73245014077966</v>
      </c>
      <c r="L52" t="str">
        <f t="shared" si="1"/>
        <v>No Confirmation</v>
      </c>
      <c r="M52" t="str">
        <f t="shared" si="2"/>
        <v>No Trend</v>
      </c>
      <c r="N52">
        <v>39.197804270767392</v>
      </c>
      <c r="O52" t="str">
        <f t="shared" si="3"/>
        <v>DOWN</v>
      </c>
      <c r="P52" t="str">
        <f t="shared" si="4"/>
        <v>No Trend + Momentum</v>
      </c>
      <c r="Q52">
        <f t="shared" si="5"/>
        <v>1.8499999999999943</v>
      </c>
      <c r="R52">
        <f t="shared" si="6"/>
        <v>2.6999999999999886</v>
      </c>
      <c r="S52">
        <f t="shared" si="7"/>
        <v>0.68518518518518601</v>
      </c>
      <c r="T52" t="str">
        <f t="shared" si="8"/>
        <v>No Indication</v>
      </c>
      <c r="U52" t="str">
        <f t="shared" si="9"/>
        <v>No T+M+I</v>
      </c>
      <c r="V52">
        <v>180.71709109325766</v>
      </c>
      <c r="W52">
        <v>182.29000784400162</v>
      </c>
      <c r="X52">
        <f t="shared" si="10"/>
        <v>-1.572916750743957</v>
      </c>
      <c r="Y52">
        <v>-1.3201811262044505</v>
      </c>
      <c r="Z52" t="str">
        <f t="shared" si="11"/>
        <v>DOWN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178.6</v>
      </c>
      <c r="D53">
        <v>179.3</v>
      </c>
      <c r="E53">
        <v>176.65</v>
      </c>
      <c r="F53">
        <v>177</v>
      </c>
      <c r="G53">
        <f>_xll.TA_TYPPRICE(D53,E53,F53)</f>
        <v>177.65</v>
      </c>
      <c r="H53">
        <v>178.3799659614196</v>
      </c>
      <c r="I53" t="str">
        <f t="shared" si="0"/>
        <v>DOWN</v>
      </c>
      <c r="J53">
        <v>182.13679868855755</v>
      </c>
      <c r="K53">
        <v>178.26968344282864</v>
      </c>
      <c r="L53" t="str">
        <f t="shared" si="1"/>
        <v>DOWN</v>
      </c>
      <c r="M53" t="str">
        <f t="shared" si="2"/>
        <v>DOWN</v>
      </c>
      <c r="N53">
        <v>29.226377410352455</v>
      </c>
      <c r="O53" t="str">
        <f t="shared" si="3"/>
        <v>DOWN</v>
      </c>
      <c r="P53" t="str">
        <f t="shared" si="4"/>
        <v>DOWN</v>
      </c>
      <c r="Q53">
        <f t="shared" si="5"/>
        <v>0.34999999999999432</v>
      </c>
      <c r="R53">
        <f t="shared" si="6"/>
        <v>2.6500000000000057</v>
      </c>
      <c r="S53">
        <f t="shared" si="7"/>
        <v>0.13207547169811079</v>
      </c>
      <c r="T53" t="str">
        <f t="shared" si="8"/>
        <v>DOWN</v>
      </c>
      <c r="U53" t="str">
        <f t="shared" si="9"/>
        <v>DOWN</v>
      </c>
      <c r="V53">
        <v>180.14523092506417</v>
      </c>
      <c r="W53">
        <v>181.89815541111261</v>
      </c>
      <c r="X53">
        <f t="shared" si="10"/>
        <v>-1.7529244860484425</v>
      </c>
      <c r="Y53">
        <v>-1.4067297981732489</v>
      </c>
      <c r="Z53" t="str">
        <f t="shared" si="11"/>
        <v>DOWN</v>
      </c>
      <c r="AA53" t="str">
        <f t="shared" si="12"/>
        <v>DOWN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177.05</v>
      </c>
      <c r="D54">
        <v>178.05</v>
      </c>
      <c r="E54">
        <v>174.1</v>
      </c>
      <c r="F54">
        <v>174</v>
      </c>
      <c r="G54">
        <f>_xll.TA_TYPPRICE(D54,E54,F54)</f>
        <v>175.38333333333333</v>
      </c>
      <c r="H54">
        <v>176.88164964737646</v>
      </c>
      <c r="I54" t="str">
        <f t="shared" si="0"/>
        <v>DOWN</v>
      </c>
      <c r="J54">
        <v>181.22862120221143</v>
      </c>
      <c r="K54">
        <v>177.34308712220005</v>
      </c>
      <c r="L54" t="str">
        <f t="shared" si="1"/>
        <v>DOWN</v>
      </c>
      <c r="M54" t="str">
        <f t="shared" si="2"/>
        <v>DOWN</v>
      </c>
      <c r="N54">
        <v>19.787979363678808</v>
      </c>
      <c r="O54" t="str">
        <f t="shared" si="3"/>
        <v>DOWN</v>
      </c>
      <c r="P54" t="str">
        <f t="shared" si="4"/>
        <v>DOWN</v>
      </c>
      <c r="Q54">
        <f t="shared" si="5"/>
        <v>-9.9999999999994316E-2</v>
      </c>
      <c r="R54">
        <f t="shared" si="6"/>
        <v>3.9500000000000171</v>
      </c>
      <c r="S54">
        <f t="shared" si="7"/>
        <v>-2.5316455696200984E-2</v>
      </c>
      <c r="T54" t="str">
        <f t="shared" si="8"/>
        <v>DOWN</v>
      </c>
      <c r="U54" t="str">
        <f t="shared" si="9"/>
        <v>DOWN</v>
      </c>
      <c r="V54">
        <v>179.1998107827466</v>
      </c>
      <c r="W54">
        <v>181.3131068621413</v>
      </c>
      <c r="X54">
        <f t="shared" si="10"/>
        <v>-2.1132960793947007</v>
      </c>
      <c r="Y54">
        <v>-1.5480430544175392</v>
      </c>
      <c r="Z54" t="str">
        <f t="shared" si="11"/>
        <v>DOWN</v>
      </c>
      <c r="AA54" t="str">
        <f t="shared" si="12"/>
        <v>DOWN</v>
      </c>
      <c r="AB54" t="str">
        <f t="shared" si="13"/>
        <v>DOWN</v>
      </c>
      <c r="AC54" t="str">
        <f t="shared" si="14"/>
        <v>DOWN</v>
      </c>
      <c r="AD54">
        <f t="shared" si="15"/>
        <v>177.60000000000002</v>
      </c>
      <c r="AE54">
        <f t="shared" si="16"/>
        <v>176.55</v>
      </c>
      <c r="AF54">
        <f t="shared" si="17"/>
        <v>176.05</v>
      </c>
      <c r="AG54">
        <f t="shared" si="18"/>
        <v>175.60000000000002</v>
      </c>
      <c r="AH54">
        <f t="shared" si="19"/>
        <v>175.60000000000002</v>
      </c>
    </row>
    <row r="55" spans="1:34" x14ac:dyDescent="0.25">
      <c r="A55" t="s">
        <v>5</v>
      </c>
      <c r="B55" s="1">
        <v>42933</v>
      </c>
      <c r="C55">
        <v>176.4</v>
      </c>
      <c r="D55">
        <v>176.5</v>
      </c>
      <c r="E55">
        <v>173</v>
      </c>
      <c r="F55">
        <v>174</v>
      </c>
      <c r="G55">
        <f>_xll.TA_TYPPRICE(D55,E55,F55)</f>
        <v>174.5</v>
      </c>
      <c r="H55">
        <v>175.69082482368822</v>
      </c>
      <c r="I55" t="str">
        <f t="shared" si="0"/>
        <v>DOWN</v>
      </c>
      <c r="J55">
        <v>180.17781649060888</v>
      </c>
      <c r="K55">
        <v>176.37795665060003</v>
      </c>
      <c r="L55" t="str">
        <f t="shared" si="1"/>
        <v>DOWN</v>
      </c>
      <c r="M55" t="str">
        <f t="shared" si="2"/>
        <v>DOWN</v>
      </c>
      <c r="N55">
        <v>19.787979363678808</v>
      </c>
      <c r="O55" t="str">
        <f t="shared" si="3"/>
        <v>DOWN</v>
      </c>
      <c r="P55" t="str">
        <f t="shared" si="4"/>
        <v>DOWN</v>
      </c>
      <c r="Q55">
        <f t="shared" si="5"/>
        <v>1</v>
      </c>
      <c r="R55">
        <f t="shared" si="6"/>
        <v>3.5</v>
      </c>
      <c r="S55">
        <f t="shared" si="7"/>
        <v>0.2857142857142857</v>
      </c>
      <c r="T55" t="str">
        <f t="shared" si="8"/>
        <v>No Indication</v>
      </c>
      <c r="U55" t="str">
        <f t="shared" si="9"/>
        <v>No T+M+I</v>
      </c>
      <c r="V55">
        <v>178.39983989309329</v>
      </c>
      <c r="W55">
        <v>180.77139524272343</v>
      </c>
      <c r="X55">
        <f t="shared" si="10"/>
        <v>-2.3715553496301425</v>
      </c>
      <c r="Y55">
        <v>-1.7127455134600598</v>
      </c>
      <c r="Z55" t="str">
        <f t="shared" si="11"/>
        <v>DOWN</v>
      </c>
      <c r="AA55" t="str">
        <f t="shared" si="12"/>
        <v>No TMIM</v>
      </c>
      <c r="AB55" t="str">
        <f t="shared" si="13"/>
        <v>DOWN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173.85</v>
      </c>
      <c r="D56">
        <v>173.85</v>
      </c>
      <c r="E56">
        <v>171.7</v>
      </c>
      <c r="F56">
        <v>172</v>
      </c>
      <c r="G56">
        <f>_xll.TA_TYPPRICE(D56,E56,F56)</f>
        <v>172.51666666666665</v>
      </c>
      <c r="H56">
        <v>174.10374574517743</v>
      </c>
      <c r="I56" t="str">
        <f t="shared" si="0"/>
        <v>DOWN</v>
      </c>
      <c r="J56">
        <v>178.77163504825134</v>
      </c>
      <c r="K56">
        <v>175.33841072824447</v>
      </c>
      <c r="L56" t="str">
        <f t="shared" si="1"/>
        <v>DOWN</v>
      </c>
      <c r="M56" t="str">
        <f t="shared" si="2"/>
        <v>DOWN</v>
      </c>
      <c r="N56">
        <v>14.806962224187961</v>
      </c>
      <c r="O56" t="str">
        <f t="shared" si="3"/>
        <v>DOWN</v>
      </c>
      <c r="P56" t="str">
        <f t="shared" si="4"/>
        <v>DOWN</v>
      </c>
      <c r="Q56">
        <f t="shared" si="5"/>
        <v>0.30000000000001137</v>
      </c>
      <c r="R56">
        <f t="shared" si="6"/>
        <v>2.1500000000000057</v>
      </c>
      <c r="S56">
        <f t="shared" si="7"/>
        <v>0.13953488372093514</v>
      </c>
      <c r="T56" t="str">
        <f t="shared" si="8"/>
        <v>DOWN</v>
      </c>
      <c r="U56" t="str">
        <f t="shared" si="9"/>
        <v>DOWN</v>
      </c>
      <c r="V56">
        <v>177.4152491403097</v>
      </c>
      <c r="W56">
        <v>180.12166226178095</v>
      </c>
      <c r="X56">
        <f t="shared" si="10"/>
        <v>-2.7064131214712575</v>
      </c>
      <c r="Y56">
        <v>-1.9114790350622992</v>
      </c>
      <c r="Z56" t="str">
        <f t="shared" si="11"/>
        <v>DOWN</v>
      </c>
      <c r="AA56" t="str">
        <f t="shared" si="12"/>
        <v>DOWN</v>
      </c>
      <c r="AB56" t="str">
        <f t="shared" si="13"/>
        <v>DOWN</v>
      </c>
      <c r="AC56" t="str">
        <f t="shared" si="14"/>
        <v>DOWN</v>
      </c>
      <c r="AD56">
        <f t="shared" si="15"/>
        <v>173.60000000000002</v>
      </c>
      <c r="AE56">
        <f t="shared" si="16"/>
        <v>173.05</v>
      </c>
      <c r="AF56">
        <f t="shared" si="17"/>
        <v>172.75</v>
      </c>
      <c r="AG56">
        <f t="shared" si="18"/>
        <v>172.5</v>
      </c>
      <c r="AH56">
        <f t="shared" si="19"/>
        <v>172.5</v>
      </c>
    </row>
    <row r="57" spans="1:34" x14ac:dyDescent="0.25">
      <c r="A57" t="s">
        <v>5</v>
      </c>
      <c r="B57" s="1">
        <v>42935</v>
      </c>
      <c r="C57">
        <v>172.9</v>
      </c>
      <c r="D57">
        <v>173</v>
      </c>
      <c r="E57">
        <v>168.95</v>
      </c>
      <c r="F57">
        <v>170</v>
      </c>
      <c r="G57">
        <f>_xll.TA_TYPPRICE(D57,E57,F57)</f>
        <v>170.65</v>
      </c>
      <c r="H57">
        <v>172.37687287258871</v>
      </c>
      <c r="I57" t="str">
        <f t="shared" si="0"/>
        <v>DOWN</v>
      </c>
      <c r="J57">
        <v>177.48904948197327</v>
      </c>
      <c r="K57">
        <v>173.9187638997457</v>
      </c>
      <c r="L57" t="str">
        <f t="shared" si="1"/>
        <v>DOWN</v>
      </c>
      <c r="M57" t="str">
        <f t="shared" si="2"/>
        <v>DOWN</v>
      </c>
      <c r="N57">
        <v>11.263052137011089</v>
      </c>
      <c r="O57" t="str">
        <f t="shared" si="3"/>
        <v>DOWN</v>
      </c>
      <c r="P57" t="str">
        <f t="shared" si="4"/>
        <v>DOWN</v>
      </c>
      <c r="Q57">
        <f t="shared" si="5"/>
        <v>1.0500000000000114</v>
      </c>
      <c r="R57">
        <f t="shared" si="6"/>
        <v>4.0500000000000114</v>
      </c>
      <c r="S57">
        <f t="shared" si="7"/>
        <v>0.25925925925926135</v>
      </c>
      <c r="T57" t="str">
        <f t="shared" si="8"/>
        <v>No Indication</v>
      </c>
      <c r="U57" t="str">
        <f t="shared" si="9"/>
        <v>No T+M+I</v>
      </c>
      <c r="V57">
        <v>176.27444158026205</v>
      </c>
      <c r="W57">
        <v>179.37190950164904</v>
      </c>
      <c r="X57">
        <f t="shared" si="10"/>
        <v>-3.0974679213869933</v>
      </c>
      <c r="Y57">
        <v>-2.148676812327238</v>
      </c>
      <c r="Z57" t="str">
        <f t="shared" si="11"/>
        <v>DOWN</v>
      </c>
      <c r="AA57" t="str">
        <f t="shared" si="12"/>
        <v>No TMIM</v>
      </c>
      <c r="AB57" t="str">
        <f t="shared" si="13"/>
        <v>DOWN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170.5</v>
      </c>
      <c r="D58">
        <v>174</v>
      </c>
      <c r="E58">
        <v>169.95</v>
      </c>
      <c r="F58">
        <v>173</v>
      </c>
      <c r="G58">
        <f>_xll.TA_TYPPRICE(D58,E58,F58)</f>
        <v>172.31666666666669</v>
      </c>
      <c r="H58">
        <v>172.34676976962771</v>
      </c>
      <c r="I58" t="str">
        <f t="shared" si="0"/>
        <v>UP</v>
      </c>
      <c r="J58">
        <v>176.71370515264587</v>
      </c>
      <c r="K58">
        <v>173.03681636646888</v>
      </c>
      <c r="L58" t="str">
        <f t="shared" si="1"/>
        <v>DOWN</v>
      </c>
      <c r="M58" t="str">
        <f t="shared" si="2"/>
        <v>No Trend</v>
      </c>
      <c r="N58">
        <v>38.74989396731479</v>
      </c>
      <c r="O58" t="str">
        <f t="shared" si="3"/>
        <v>DOWN</v>
      </c>
      <c r="P58" t="str">
        <f t="shared" si="4"/>
        <v>No Trend + Momentum</v>
      </c>
      <c r="Q58">
        <f t="shared" si="5"/>
        <v>3.0500000000000114</v>
      </c>
      <c r="R58">
        <f t="shared" si="6"/>
        <v>4.0500000000000114</v>
      </c>
      <c r="S58">
        <f t="shared" si="7"/>
        <v>0.7530864197530871</v>
      </c>
      <c r="T58" t="str">
        <f t="shared" si="8"/>
        <v>No Indication</v>
      </c>
      <c r="U58" t="str">
        <f t="shared" si="9"/>
        <v>No T+M+I</v>
      </c>
      <c r="V58">
        <v>175.77068133714482</v>
      </c>
      <c r="W58">
        <v>178.8999162052306</v>
      </c>
      <c r="X58">
        <f t="shared" si="10"/>
        <v>-3.1292348680857742</v>
      </c>
      <c r="Y58">
        <v>-2.3447884234789451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173.75</v>
      </c>
      <c r="D59">
        <v>175.4</v>
      </c>
      <c r="E59">
        <v>173</v>
      </c>
      <c r="F59">
        <v>175</v>
      </c>
      <c r="G59">
        <f>_xll.TA_TYPPRICE(D59,E59,F59)</f>
        <v>174.46666666666667</v>
      </c>
      <c r="H59">
        <v>173.4067182181472</v>
      </c>
      <c r="I59" t="str">
        <f t="shared" si="0"/>
        <v>UP</v>
      </c>
      <c r="J59">
        <v>176.42177067428011</v>
      </c>
      <c r="K59">
        <v>173.02863495169802</v>
      </c>
      <c r="L59" t="str">
        <f t="shared" si="1"/>
        <v>No Confirmation</v>
      </c>
      <c r="M59" t="str">
        <f t="shared" si="2"/>
        <v>No Trend</v>
      </c>
      <c r="N59">
        <v>51.316566783326898</v>
      </c>
      <c r="O59" t="str">
        <f t="shared" si="3"/>
        <v>No Momentum</v>
      </c>
      <c r="P59" t="str">
        <f t="shared" si="4"/>
        <v>No Trend + Momentum</v>
      </c>
      <c r="Q59">
        <f t="shared" si="5"/>
        <v>2</v>
      </c>
      <c r="R59">
        <f t="shared" si="6"/>
        <v>2.4000000000000057</v>
      </c>
      <c r="S59">
        <f t="shared" si="7"/>
        <v>0.83333333333333137</v>
      </c>
      <c r="T59" t="str">
        <f t="shared" si="8"/>
        <v>UP</v>
      </c>
      <c r="U59" t="str">
        <f t="shared" si="9"/>
        <v>No T+M+I</v>
      </c>
      <c r="V59">
        <v>175.65211497758409</v>
      </c>
      <c r="W59">
        <v>178.61103352336167</v>
      </c>
      <c r="X59">
        <f t="shared" si="10"/>
        <v>-2.9589185457775784</v>
      </c>
      <c r="Y59">
        <v>-2.4676144479386717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176</v>
      </c>
      <c r="D60">
        <v>176.75</v>
      </c>
      <c r="E60">
        <v>173</v>
      </c>
      <c r="F60">
        <v>175</v>
      </c>
      <c r="G60">
        <f>_xll.TA_TYPPRICE(D60,E60,F60)</f>
        <v>174.91666666666666</v>
      </c>
      <c r="H60">
        <v>174.16169244240695</v>
      </c>
      <c r="I60" t="str">
        <f t="shared" si="0"/>
        <v>UP</v>
      </c>
      <c r="J60">
        <v>176.49471052444008</v>
      </c>
      <c r="K60">
        <v>173.02227162909847</v>
      </c>
      <c r="L60" t="str">
        <f t="shared" si="1"/>
        <v>No Confirmation</v>
      </c>
      <c r="M60" t="str">
        <f t="shared" si="2"/>
        <v>No Trend</v>
      </c>
      <c r="N60">
        <v>51.316566783326891</v>
      </c>
      <c r="O60" t="str">
        <f t="shared" si="3"/>
        <v>No Momentum</v>
      </c>
      <c r="P60" t="str">
        <f t="shared" si="4"/>
        <v>No Trend + Momentum</v>
      </c>
      <c r="Q60">
        <f t="shared" si="5"/>
        <v>2</v>
      </c>
      <c r="R60">
        <f t="shared" si="6"/>
        <v>3.75</v>
      </c>
      <c r="S60">
        <f t="shared" si="7"/>
        <v>0.53333333333333333</v>
      </c>
      <c r="T60" t="str">
        <f t="shared" si="8"/>
        <v>No Indication</v>
      </c>
      <c r="U60" t="str">
        <f t="shared" si="9"/>
        <v>No T+M+I</v>
      </c>
      <c r="V60">
        <v>175.55178959641731</v>
      </c>
      <c r="W60">
        <v>178.3435495586682</v>
      </c>
      <c r="X60">
        <f t="shared" si="10"/>
        <v>-2.7917599622508931</v>
      </c>
      <c r="Y60">
        <v>-2.5324435508011161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175</v>
      </c>
      <c r="D61">
        <v>175.9</v>
      </c>
      <c r="E61">
        <v>173.1</v>
      </c>
      <c r="F61">
        <v>173</v>
      </c>
      <c r="G61">
        <f>_xll.TA_TYPPRICE(D61,E61,F61)</f>
        <v>174</v>
      </c>
      <c r="H61">
        <v>174.08084622120347</v>
      </c>
      <c r="I61" t="str">
        <f t="shared" si="0"/>
        <v>DOWN</v>
      </c>
      <c r="J61">
        <v>176.36255263012006</v>
      </c>
      <c r="K61">
        <v>173.03954460040993</v>
      </c>
      <c r="L61" t="str">
        <f t="shared" si="1"/>
        <v>DOWN</v>
      </c>
      <c r="M61" t="str">
        <f t="shared" si="2"/>
        <v>DOWN</v>
      </c>
      <c r="N61">
        <v>38.859176258555301</v>
      </c>
      <c r="O61" t="str">
        <f t="shared" si="3"/>
        <v>DOWN</v>
      </c>
      <c r="P61" t="str">
        <f t="shared" si="4"/>
        <v>DOWN</v>
      </c>
      <c r="Q61">
        <f t="shared" si="5"/>
        <v>-9.9999999999994316E-2</v>
      </c>
      <c r="R61">
        <f t="shared" si="6"/>
        <v>2.8000000000000114</v>
      </c>
      <c r="S61">
        <f t="shared" si="7"/>
        <v>-3.571428571428354E-2</v>
      </c>
      <c r="T61" t="str">
        <f t="shared" si="8"/>
        <v>DOWN</v>
      </c>
      <c r="U61" t="str">
        <f t="shared" si="9"/>
        <v>DOWN</v>
      </c>
      <c r="V61">
        <v>175.15920658158387</v>
      </c>
      <c r="W61">
        <v>177.94773107284092</v>
      </c>
      <c r="X61">
        <f t="shared" si="10"/>
        <v>-2.7885244912570499</v>
      </c>
      <c r="Y61">
        <v>-2.5836597388923028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175</v>
      </c>
      <c r="D62">
        <v>175</v>
      </c>
      <c r="E62">
        <v>173.6</v>
      </c>
      <c r="F62">
        <v>175</v>
      </c>
      <c r="G62">
        <f>_xll.TA_TYPPRICE(D62,E62,F62)</f>
        <v>174.53333333333333</v>
      </c>
      <c r="H62">
        <v>174.3070897772684</v>
      </c>
      <c r="I62" t="str">
        <f t="shared" si="0"/>
        <v>UP</v>
      </c>
      <c r="J62">
        <v>176.05976315676006</v>
      </c>
      <c r="K62">
        <v>173.16409024476329</v>
      </c>
      <c r="L62" t="str">
        <f t="shared" si="1"/>
        <v>No Confirmation</v>
      </c>
      <c r="M62" t="str">
        <f t="shared" si="2"/>
        <v>No Trend</v>
      </c>
      <c r="N62">
        <v>53.092888696116148</v>
      </c>
      <c r="O62" t="str">
        <f t="shared" si="3"/>
        <v>No Momentum</v>
      </c>
      <c r="P62" t="str">
        <f t="shared" si="4"/>
        <v>No Trend + Momentum</v>
      </c>
      <c r="Q62">
        <f t="shared" si="5"/>
        <v>1.4000000000000057</v>
      </c>
      <c r="R62">
        <f t="shared" si="6"/>
        <v>1.4000000000000057</v>
      </c>
      <c r="S62">
        <f t="shared" si="7"/>
        <v>1</v>
      </c>
      <c r="T62" t="str">
        <f t="shared" si="8"/>
        <v>UP</v>
      </c>
      <c r="U62" t="str">
        <f t="shared" si="9"/>
        <v>No T+M+I</v>
      </c>
      <c r="V62">
        <v>175.13471326134021</v>
      </c>
      <c r="W62">
        <v>177.72938062300085</v>
      </c>
      <c r="X62">
        <f t="shared" si="10"/>
        <v>-2.5946673616606404</v>
      </c>
      <c r="Y62">
        <v>-2.5858612634459703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174.85</v>
      </c>
      <c r="D63">
        <v>176.1</v>
      </c>
      <c r="E63">
        <v>174.7</v>
      </c>
      <c r="F63">
        <v>175</v>
      </c>
      <c r="G63">
        <f>_xll.TA_TYPPRICE(D63,E63,F63)</f>
        <v>175.26666666666665</v>
      </c>
      <c r="H63">
        <v>174.78687822196753</v>
      </c>
      <c r="I63" t="str">
        <f t="shared" si="0"/>
        <v>UP</v>
      </c>
      <c r="J63">
        <v>176.06870467748004</v>
      </c>
      <c r="K63">
        <v>173.50540352370479</v>
      </c>
      <c r="L63" t="str">
        <f t="shared" si="1"/>
        <v>No Confirmation</v>
      </c>
      <c r="M63" t="str">
        <f t="shared" si="2"/>
        <v>No Trend</v>
      </c>
      <c r="N63">
        <v>53.092888696116148</v>
      </c>
      <c r="O63" t="str">
        <f t="shared" si="3"/>
        <v>No Momentum</v>
      </c>
      <c r="P63" t="str">
        <f t="shared" si="4"/>
        <v>No Trend + Momentum</v>
      </c>
      <c r="Q63">
        <f t="shared" si="5"/>
        <v>0.30000000000001137</v>
      </c>
      <c r="R63">
        <f t="shared" si="6"/>
        <v>1.4000000000000057</v>
      </c>
      <c r="S63">
        <f t="shared" si="7"/>
        <v>0.21428571428572155</v>
      </c>
      <c r="T63" t="str">
        <f t="shared" si="8"/>
        <v>No Indication</v>
      </c>
      <c r="U63" t="str">
        <f t="shared" si="9"/>
        <v>No T+M+I</v>
      </c>
      <c r="V63">
        <v>175.11398814421094</v>
      </c>
      <c r="W63">
        <v>177.52720428055633</v>
      </c>
      <c r="X63">
        <f t="shared" si="10"/>
        <v>-2.4132161363453974</v>
      </c>
      <c r="Y63">
        <v>-2.5513322380258558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175.1</v>
      </c>
      <c r="D64">
        <v>178.2</v>
      </c>
      <c r="E64">
        <v>174.05</v>
      </c>
      <c r="F64">
        <v>176.5</v>
      </c>
      <c r="G64">
        <f>_xll.TA_TYPPRICE(D64,E64,F64)</f>
        <v>176.25</v>
      </c>
      <c r="H64">
        <v>175.51843911098376</v>
      </c>
      <c r="I64" t="str">
        <f t="shared" si="0"/>
        <v>UP</v>
      </c>
      <c r="J64">
        <v>176.54232586026225</v>
      </c>
      <c r="K64">
        <v>173.62642496288152</v>
      </c>
      <c r="L64" t="str">
        <f t="shared" si="1"/>
        <v>No Confirmation</v>
      </c>
      <c r="M64" t="str">
        <f t="shared" si="2"/>
        <v>No Trend</v>
      </c>
      <c r="N64">
        <v>63.146951796346272</v>
      </c>
      <c r="O64" t="str">
        <f t="shared" si="3"/>
        <v>UP</v>
      </c>
      <c r="P64" t="str">
        <f t="shared" si="4"/>
        <v>No Trend + Momentum</v>
      </c>
      <c r="Q64">
        <f t="shared" si="5"/>
        <v>2.4499999999999886</v>
      </c>
      <c r="R64">
        <f t="shared" si="6"/>
        <v>4.1499999999999773</v>
      </c>
      <c r="S64">
        <f t="shared" si="7"/>
        <v>0.59036144578313299</v>
      </c>
      <c r="T64" t="str">
        <f t="shared" si="8"/>
        <v>No Indication</v>
      </c>
      <c r="U64" t="str">
        <f t="shared" si="9"/>
        <v>No T+M+I</v>
      </c>
      <c r="V64">
        <v>175.32722073740925</v>
      </c>
      <c r="W64">
        <v>177.45111507458921</v>
      </c>
      <c r="X64">
        <f t="shared" si="10"/>
        <v>-2.1238943371799621</v>
      </c>
      <c r="Y64">
        <v>-2.4658446578566773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174.75</v>
      </c>
      <c r="D65">
        <v>176.85</v>
      </c>
      <c r="E65">
        <v>174.75</v>
      </c>
      <c r="F65">
        <v>176.1</v>
      </c>
      <c r="G65">
        <f>_xll.TA_TYPPRICE(D65,E65,F65)</f>
        <v>175.9</v>
      </c>
      <c r="H65">
        <v>175.70921955549187</v>
      </c>
      <c r="I65" t="str">
        <f t="shared" si="0"/>
        <v>UP</v>
      </c>
      <c r="J65">
        <v>176.61069789131508</v>
      </c>
      <c r="K65">
        <v>173.8761083044634</v>
      </c>
      <c r="L65" t="str">
        <f t="shared" si="1"/>
        <v>No Confirmation</v>
      </c>
      <c r="M65" t="str">
        <f t="shared" si="2"/>
        <v>No Trend</v>
      </c>
      <c r="N65">
        <v>58.936162433293674</v>
      </c>
      <c r="O65" t="str">
        <f t="shared" si="3"/>
        <v>No Momentum</v>
      </c>
      <c r="P65" t="str">
        <f t="shared" si="4"/>
        <v>No Trend + Momentum</v>
      </c>
      <c r="Q65">
        <f t="shared" si="5"/>
        <v>1.3499999999999943</v>
      </c>
      <c r="R65">
        <f t="shared" si="6"/>
        <v>2.0999999999999943</v>
      </c>
      <c r="S65">
        <f t="shared" si="7"/>
        <v>0.64285714285714191</v>
      </c>
      <c r="T65" t="str">
        <f t="shared" si="8"/>
        <v>No Indication</v>
      </c>
      <c r="U65" t="str">
        <f t="shared" si="9"/>
        <v>No T+M+I</v>
      </c>
      <c r="V65">
        <v>175.44610985473091</v>
      </c>
      <c r="W65">
        <v>177.35103247647149</v>
      </c>
      <c r="X65">
        <f t="shared" si="10"/>
        <v>-1.9049226217405817</v>
      </c>
      <c r="Y65">
        <v>-2.3536602506334581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175.1</v>
      </c>
      <c r="D66">
        <v>184.9</v>
      </c>
      <c r="E66">
        <v>175.1</v>
      </c>
      <c r="F66">
        <v>180.6</v>
      </c>
      <c r="G66">
        <f>_xll.TA_TYPPRICE(D66,E66,F66)</f>
        <v>180.20000000000002</v>
      </c>
      <c r="H66">
        <v>177.95460977774593</v>
      </c>
      <c r="I66" t="str">
        <f t="shared" si="0"/>
        <v>UP</v>
      </c>
      <c r="J66">
        <v>178.45276502657839</v>
      </c>
      <c r="K66">
        <v>174.14808423680486</v>
      </c>
      <c r="L66" t="str">
        <f t="shared" si="1"/>
        <v>UP</v>
      </c>
      <c r="M66" t="str">
        <f t="shared" si="2"/>
        <v>UP</v>
      </c>
      <c r="N66">
        <v>78.808178946685274</v>
      </c>
      <c r="O66" t="str">
        <f t="shared" si="3"/>
        <v>UP</v>
      </c>
      <c r="P66" t="str">
        <f t="shared" si="4"/>
        <v>UP</v>
      </c>
      <c r="Q66">
        <f t="shared" si="5"/>
        <v>5.5</v>
      </c>
      <c r="R66">
        <f t="shared" si="6"/>
        <v>9.8000000000000114</v>
      </c>
      <c r="S66">
        <f t="shared" si="7"/>
        <v>0.56122448979591777</v>
      </c>
      <c r="T66" t="str">
        <f t="shared" si="8"/>
        <v>No Indication</v>
      </c>
      <c r="U66" t="str">
        <f t="shared" si="9"/>
        <v>No T+M+I</v>
      </c>
      <c r="V66">
        <v>176.23901603092614</v>
      </c>
      <c r="W66">
        <v>177.5916967374736</v>
      </c>
      <c r="X66">
        <f t="shared" si="10"/>
        <v>-1.35268070654746</v>
      </c>
      <c r="Y66">
        <v>-2.1534643418162585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180.5</v>
      </c>
      <c r="D67">
        <v>182.5</v>
      </c>
      <c r="E67">
        <v>176.15</v>
      </c>
      <c r="F67">
        <v>177.5</v>
      </c>
      <c r="G67">
        <f>_xll.TA_TYPPRICE(D67,E67,F67)</f>
        <v>178.71666666666667</v>
      </c>
      <c r="H67">
        <v>178.33563822220628</v>
      </c>
      <c r="I67" t="str">
        <f t="shared" ref="I67:I126" si="20">IF(F67&gt;H67,"UP","DOWN")</f>
        <v>DOWN</v>
      </c>
      <c r="J67">
        <v>179.35215057622764</v>
      </c>
      <c r="K67">
        <v>174.59295440640378</v>
      </c>
      <c r="L67" t="str">
        <f t="shared" ref="L67:L126" si="21">IF(F67&gt;J67,"UP",IF(F67&lt;K67,"DOWN","No Confirmation"))</f>
        <v>No Confirmation</v>
      </c>
      <c r="M67" t="str">
        <f t="shared" ref="M67:M126" si="22">IF(AND(I67="UP",L67="UP"),"UP",IF(AND(I67="DOWN",L67="DOWN"),"DOWN","No Trend"))</f>
        <v>No Trend</v>
      </c>
      <c r="N67">
        <v>55.627312017142017</v>
      </c>
      <c r="O67" t="str">
        <f t="shared" ref="O67:O126" si="23">IF(N67&gt;60,"UP",IF(N67&lt;40,"DOWN","No Momentum"))</f>
        <v>No Momentum</v>
      </c>
      <c r="P67" t="str">
        <f t="shared" ref="P67:P126" si="24">IF(AND(M67="UP",O67="UP"),"UP",IF(AND(M67="DOWN",O67="DOWN"),"DOWN","No Trend + Momentum"))</f>
        <v>No Trend + Momentum</v>
      </c>
      <c r="Q67">
        <f t="shared" ref="Q67:Q126" si="25">F67-E67</f>
        <v>1.3499999999999943</v>
      </c>
      <c r="R67">
        <f t="shared" ref="R67:R126" si="26">D67-E67</f>
        <v>6.3499999999999943</v>
      </c>
      <c r="S67">
        <f t="shared" ref="S67:S126" si="27">Q67/R67</f>
        <v>0.21259842519684968</v>
      </c>
      <c r="T67" t="str">
        <f t="shared" ref="T67:T126" si="28">IF(S67&gt;0.8,"UP",IF(S67&lt;0.2,"DOWN","No Indication"))</f>
        <v>No Indication</v>
      </c>
      <c r="U67" t="str">
        <f t="shared" ref="U67:U126" si="29">IF(AND(P67="UP",T67="UP"),"UP",IF(AND(P67="DOWN",T67="DOWN"),"DOWN","No T+M+I"))</f>
        <v>No T+M+I</v>
      </c>
      <c r="V67">
        <v>176.43301356462982</v>
      </c>
      <c r="W67">
        <v>177.58490438654962</v>
      </c>
      <c r="X67">
        <f t="shared" ref="X67:X126" si="30">V67-W67</f>
        <v>-1.1518908219198067</v>
      </c>
      <c r="Y67">
        <v>-1.9531496378369682</v>
      </c>
      <c r="Z67" t="str">
        <f t="shared" ref="Z67:Z126" si="31">IF(X67&gt;Y67,"UP",IF(X67&lt;Y67,"DOWN","No Indication"))</f>
        <v>UP</v>
      </c>
      <c r="AA67" t="str">
        <f t="shared" ref="AA67:AA126" si="32">IF(AND(U67="UP",Z67="UP"),"UP",IF(AND(U67="DOWN",Z67="DOWN"),"DOWN","No TMIM"))</f>
        <v>No TMIM</v>
      </c>
      <c r="AB67" t="str">
        <f t="shared" ref="AB67:AB126" si="33">IF(H67&gt;J67,"UP",IF(H67&lt;K67,"DOWN","No Confirmation"))</f>
        <v>No Confirmation</v>
      </c>
      <c r="AC67" t="str">
        <f t="shared" ref="AC67:AC126" si="34">IF(AND(AA67="UP",AB67="UP"),"UP",IF(AND(AA67="DOWN",AB67="DOWN"),"DOWN","No Alert"))</f>
        <v>No Alert</v>
      </c>
      <c r="AD67" t="str">
        <f t="shared" ref="AD67:AD126" si="35">IF(AC67="UP",MROUND(D67-((D67-E67)*0.886),0.05),IF(AC67="DOWN",MROUND(E67+((D67-E67)*0.886),0.05),"No Alert"))</f>
        <v>No Alert</v>
      </c>
      <c r="AE67" t="str">
        <f t="shared" ref="AE67:AE126" si="36">IF(AC67="UP",MROUND(D67-((D67-E67)*0.618),0.05),IF(AC67="DOWN",MROUND(E67+((D67-E67)*0.618),0.05),"No Alert"))</f>
        <v>No Alert</v>
      </c>
      <c r="AF67" t="str">
        <f t="shared" ref="AF67:AF126" si="37">IF(AC67="UP",MROUND(D67-((D67-E67)*0.5),0.05),IF(AC67="DOWN",MROUND(E67+((D67-E67)*0.5),0.05),"No Alert"))</f>
        <v>No Alert</v>
      </c>
      <c r="AG67" t="str">
        <f t="shared" ref="AG67:AG126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176</v>
      </c>
      <c r="D68">
        <v>179</v>
      </c>
      <c r="E68">
        <v>176</v>
      </c>
      <c r="F68">
        <v>178.8</v>
      </c>
      <c r="G68">
        <f>_xll.TA_TYPPRICE(D68,E68,F68)</f>
        <v>177.93333333333331</v>
      </c>
      <c r="H68">
        <v>178.13448577776978</v>
      </c>
      <c r="I68" t="str">
        <f t="shared" si="20"/>
        <v>UP</v>
      </c>
      <c r="J68">
        <v>179.27389489262151</v>
      </c>
      <c r="K68">
        <v>174.90563120498072</v>
      </c>
      <c r="L68" t="str">
        <f t="shared" si="21"/>
        <v>No Confirmation</v>
      </c>
      <c r="M68" t="str">
        <f t="shared" si="22"/>
        <v>No Trend</v>
      </c>
      <c r="N68">
        <v>61.555054196041382</v>
      </c>
      <c r="O68" t="str">
        <f t="shared" si="23"/>
        <v>UP</v>
      </c>
      <c r="P68" t="str">
        <f t="shared" si="24"/>
        <v>No Trend + Momentum</v>
      </c>
      <c r="Q68">
        <f t="shared" si="25"/>
        <v>2.8000000000000114</v>
      </c>
      <c r="R68">
        <f t="shared" si="26"/>
        <v>3</v>
      </c>
      <c r="S68">
        <f t="shared" si="27"/>
        <v>0.93333333333333712</v>
      </c>
      <c r="T68" t="str">
        <f t="shared" si="28"/>
        <v>UP</v>
      </c>
      <c r="U68" t="str">
        <f t="shared" si="29"/>
        <v>No T+M+I</v>
      </c>
      <c r="V68">
        <v>176.79716532391754</v>
      </c>
      <c r="W68">
        <v>177.67491146902742</v>
      </c>
      <c r="X68">
        <f t="shared" si="30"/>
        <v>-0.87774614510988158</v>
      </c>
      <c r="Y68">
        <v>-1.7380689392915509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179.65</v>
      </c>
      <c r="D69">
        <v>179.65</v>
      </c>
      <c r="E69">
        <v>176.7</v>
      </c>
      <c r="F69">
        <v>178.85</v>
      </c>
      <c r="G69">
        <f>_xll.TA_TYPPRICE(D69,E69,F69)</f>
        <v>178.4</v>
      </c>
      <c r="H69">
        <v>178.26724288888488</v>
      </c>
      <c r="I69" t="str">
        <f t="shared" si="20"/>
        <v>UP</v>
      </c>
      <c r="J69">
        <v>179.35747380537228</v>
      </c>
      <c r="K69">
        <v>175.30437982609612</v>
      </c>
      <c r="L69" t="str">
        <f t="shared" si="21"/>
        <v>No Confirmation</v>
      </c>
      <c r="M69" t="str">
        <f t="shared" si="22"/>
        <v>No Trend</v>
      </c>
      <c r="N69">
        <v>61.800394619057784</v>
      </c>
      <c r="O69" t="str">
        <f t="shared" si="23"/>
        <v>UP</v>
      </c>
      <c r="P69" t="str">
        <f t="shared" si="24"/>
        <v>No Trend + Momentum</v>
      </c>
      <c r="Q69">
        <f t="shared" si="25"/>
        <v>2.1500000000000057</v>
      </c>
      <c r="R69">
        <f t="shared" si="26"/>
        <v>2.9500000000000171</v>
      </c>
      <c r="S69">
        <f t="shared" si="27"/>
        <v>0.72881355932203162</v>
      </c>
      <c r="T69" t="str">
        <f t="shared" si="28"/>
        <v>No Indication</v>
      </c>
      <c r="U69" t="str">
        <f t="shared" si="29"/>
        <v>No T+M+I</v>
      </c>
      <c r="V69">
        <v>177.11298604331483</v>
      </c>
      <c r="W69">
        <v>177.76195506391429</v>
      </c>
      <c r="X69">
        <f t="shared" si="30"/>
        <v>-0.64896902059945205</v>
      </c>
      <c r="Y69">
        <v>-1.5202489555531311</v>
      </c>
      <c r="Z69" t="str">
        <f t="shared" si="31"/>
        <v>UP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175</v>
      </c>
      <c r="D70">
        <v>183.1</v>
      </c>
      <c r="E70">
        <v>175</v>
      </c>
      <c r="F70">
        <v>180.85</v>
      </c>
      <c r="G70">
        <f>_xll.TA_TYPPRICE(D70,E70,F70)</f>
        <v>179.65</v>
      </c>
      <c r="H70">
        <v>178.95862144444243</v>
      </c>
      <c r="I70" t="str">
        <f t="shared" si="20"/>
        <v>UP</v>
      </c>
      <c r="J70">
        <v>180.18914629306732</v>
      </c>
      <c r="K70">
        <v>175.23673986474142</v>
      </c>
      <c r="L70" t="str">
        <f t="shared" si="21"/>
        <v>UP</v>
      </c>
      <c r="M70" t="str">
        <f t="shared" si="22"/>
        <v>UP</v>
      </c>
      <c r="N70">
        <v>71.040725753895472</v>
      </c>
      <c r="O70" t="str">
        <f t="shared" si="23"/>
        <v>UP</v>
      </c>
      <c r="P70" t="str">
        <f t="shared" si="24"/>
        <v>UP</v>
      </c>
      <c r="Q70">
        <f t="shared" si="25"/>
        <v>5.8499999999999943</v>
      </c>
      <c r="R70">
        <f t="shared" si="26"/>
        <v>8.0999999999999943</v>
      </c>
      <c r="S70">
        <f t="shared" si="27"/>
        <v>0.72222222222222199</v>
      </c>
      <c r="T70" t="str">
        <f t="shared" si="28"/>
        <v>No Indication</v>
      </c>
      <c r="U70" t="str">
        <f t="shared" si="29"/>
        <v>No T+M+I</v>
      </c>
      <c r="V70">
        <v>177.68791126742025</v>
      </c>
      <c r="W70">
        <v>177.99069913325397</v>
      </c>
      <c r="X70">
        <f t="shared" si="30"/>
        <v>-0.30278786583372153</v>
      </c>
      <c r="Y70">
        <v>-1.2767567376092492</v>
      </c>
      <c r="Z70" t="str">
        <f t="shared" si="31"/>
        <v>UP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181.9</v>
      </c>
      <c r="D71">
        <v>183</v>
      </c>
      <c r="E71">
        <v>175.55</v>
      </c>
      <c r="F71">
        <v>181.9</v>
      </c>
      <c r="G71">
        <f>_xll.TA_TYPPRICE(D71,E71,F71)</f>
        <v>180.15</v>
      </c>
      <c r="H71">
        <v>179.5543107222212</v>
      </c>
      <c r="I71" t="str">
        <f t="shared" si="20"/>
        <v>UP</v>
      </c>
      <c r="J71">
        <v>180.81378045016348</v>
      </c>
      <c r="K71">
        <v>175.30635322813222</v>
      </c>
      <c r="L71" t="str">
        <f t="shared" si="21"/>
        <v>UP</v>
      </c>
      <c r="M71" t="str">
        <f t="shared" si="22"/>
        <v>UP</v>
      </c>
      <c r="N71">
        <v>75.008053323831831</v>
      </c>
      <c r="O71" t="str">
        <f t="shared" si="23"/>
        <v>UP</v>
      </c>
      <c r="P71" t="str">
        <f t="shared" si="24"/>
        <v>UP</v>
      </c>
      <c r="Q71">
        <f t="shared" si="25"/>
        <v>6.3499999999999943</v>
      </c>
      <c r="R71">
        <f t="shared" si="26"/>
        <v>7.4499999999999886</v>
      </c>
      <c r="S71">
        <f t="shared" si="27"/>
        <v>0.85234899328859115</v>
      </c>
      <c r="T71" t="str">
        <f t="shared" si="28"/>
        <v>UP</v>
      </c>
      <c r="U71" t="str">
        <f t="shared" si="29"/>
        <v>UP</v>
      </c>
      <c r="V71">
        <v>178.33592491858636</v>
      </c>
      <c r="W71">
        <v>178.28027697523515</v>
      </c>
      <c r="X71">
        <f t="shared" si="30"/>
        <v>5.5647943351203821E-2</v>
      </c>
      <c r="Y71">
        <v>-1.0102758014171587</v>
      </c>
      <c r="Z71" t="str">
        <f t="shared" si="31"/>
        <v>UP</v>
      </c>
      <c r="AA71" t="str">
        <f t="shared" si="32"/>
        <v>UP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180</v>
      </c>
      <c r="D72">
        <v>187.35</v>
      </c>
      <c r="E72">
        <v>176.85</v>
      </c>
      <c r="F72">
        <v>178.9</v>
      </c>
      <c r="G72">
        <f>_xll.TA_TYPPRICE(D72,E72,F72)</f>
        <v>181.03333333333333</v>
      </c>
      <c r="H72">
        <v>180.29382202777725</v>
      </c>
      <c r="I72" t="str">
        <f t="shared" si="20"/>
        <v>DOWN</v>
      </c>
      <c r="J72">
        <v>182.26627368346047</v>
      </c>
      <c r="K72">
        <v>175.64938584410285</v>
      </c>
      <c r="L72" t="str">
        <f t="shared" si="21"/>
        <v>No Confirmation</v>
      </c>
      <c r="M72" t="str">
        <f t="shared" si="22"/>
        <v>No Trend</v>
      </c>
      <c r="N72">
        <v>50.365507620826158</v>
      </c>
      <c r="O72" t="str">
        <f t="shared" si="23"/>
        <v>No Momentum</v>
      </c>
      <c r="P72" t="str">
        <f t="shared" si="24"/>
        <v>No Trend + Momentum</v>
      </c>
      <c r="Q72">
        <f t="shared" si="25"/>
        <v>2.0500000000000114</v>
      </c>
      <c r="R72">
        <f t="shared" si="26"/>
        <v>10.5</v>
      </c>
      <c r="S72">
        <f t="shared" si="27"/>
        <v>0.19523809523809632</v>
      </c>
      <c r="T72" t="str">
        <f t="shared" si="28"/>
        <v>DOWN</v>
      </c>
      <c r="U72" t="str">
        <f t="shared" si="29"/>
        <v>No T+M+I</v>
      </c>
      <c r="V72">
        <v>178.42270570034231</v>
      </c>
      <c r="W72">
        <v>178.32618238447699</v>
      </c>
      <c r="X72">
        <f t="shared" si="30"/>
        <v>9.6523315865312043E-2</v>
      </c>
      <c r="Y72">
        <v>-0.78891597796066448</v>
      </c>
      <c r="Z72" t="str">
        <f t="shared" si="31"/>
        <v>UP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178</v>
      </c>
      <c r="D73">
        <v>178</v>
      </c>
      <c r="E73">
        <v>172.5</v>
      </c>
      <c r="F73">
        <v>173.5</v>
      </c>
      <c r="G73">
        <f>_xll.TA_TYPPRICE(D73,E73,F73)</f>
        <v>174.66666666666666</v>
      </c>
      <c r="H73">
        <v>177.48024434722197</v>
      </c>
      <c r="I73" t="str">
        <f t="shared" si="20"/>
        <v>DOWN</v>
      </c>
      <c r="J73">
        <v>181.3182128649137</v>
      </c>
      <c r="K73">
        <v>174.9495223231911</v>
      </c>
      <c r="L73" t="str">
        <f t="shared" si="21"/>
        <v>DOWN</v>
      </c>
      <c r="M73" t="str">
        <f t="shared" si="22"/>
        <v>DOWN</v>
      </c>
      <c r="N73">
        <v>28.959058509763793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5.5</v>
      </c>
      <c r="S73">
        <f t="shared" si="27"/>
        <v>0.18181818181818182</v>
      </c>
      <c r="T73" t="str">
        <f t="shared" si="28"/>
        <v>DOWN</v>
      </c>
      <c r="U73" t="str">
        <f t="shared" si="29"/>
        <v>DOWN</v>
      </c>
      <c r="V73">
        <v>177.66536636182809</v>
      </c>
      <c r="W73">
        <v>177.96868739303426</v>
      </c>
      <c r="X73">
        <f t="shared" si="30"/>
        <v>-0.30332103120616694</v>
      </c>
      <c r="Y73">
        <v>-0.69179698860976502</v>
      </c>
      <c r="Z73" t="str">
        <f t="shared" si="31"/>
        <v>UP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173</v>
      </c>
      <c r="D74">
        <v>173.05</v>
      </c>
      <c r="E74">
        <v>167.65</v>
      </c>
      <c r="F74">
        <v>172.05</v>
      </c>
      <c r="G74">
        <f>_xll.TA_TYPPRICE(D74,E74,F74)</f>
        <v>170.91666666666666</v>
      </c>
      <c r="H74">
        <v>174.1984555069443</v>
      </c>
      <c r="I74" t="str">
        <f t="shared" si="20"/>
        <v>DOWN</v>
      </c>
      <c r="J74">
        <v>179.48083222826622</v>
      </c>
      <c r="K74">
        <v>173.32740625137086</v>
      </c>
      <c r="L74" t="str">
        <f t="shared" si="21"/>
        <v>DOWN</v>
      </c>
      <c r="M74" t="str">
        <f t="shared" si="22"/>
        <v>DOWN</v>
      </c>
      <c r="N74">
        <v>25.343595656609519</v>
      </c>
      <c r="O74" t="str">
        <f t="shared" si="23"/>
        <v>DOWN</v>
      </c>
      <c r="P74" t="str">
        <f t="shared" si="24"/>
        <v>DOWN</v>
      </c>
      <c r="Q74">
        <f t="shared" si="25"/>
        <v>4.4000000000000057</v>
      </c>
      <c r="R74">
        <f t="shared" si="26"/>
        <v>5.4000000000000057</v>
      </c>
      <c r="S74">
        <f t="shared" si="27"/>
        <v>0.81481481481481499</v>
      </c>
      <c r="T74" t="str">
        <f t="shared" si="28"/>
        <v>UP</v>
      </c>
      <c r="U74" t="str">
        <f t="shared" si="29"/>
        <v>No T+M+I</v>
      </c>
      <c r="V74">
        <v>176.80146384462378</v>
      </c>
      <c r="W74">
        <v>177.53026610466137</v>
      </c>
      <c r="X74">
        <f t="shared" si="30"/>
        <v>-0.72880226003758253</v>
      </c>
      <c r="Y74">
        <v>-0.6991980428953285</v>
      </c>
      <c r="Z74" t="str">
        <f t="shared" si="31"/>
        <v>DOWN</v>
      </c>
      <c r="AA74" t="str">
        <f t="shared" si="32"/>
        <v>No TMIM</v>
      </c>
      <c r="AB74" t="str">
        <f t="shared" si="33"/>
        <v>No Confirmation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175</v>
      </c>
      <c r="D75">
        <v>175.5</v>
      </c>
      <c r="E75">
        <v>167.75</v>
      </c>
      <c r="F75">
        <v>168.75</v>
      </c>
      <c r="G75">
        <f>_xll.TA_TYPPRICE(D75,E75,F75)</f>
        <v>170.66666666666666</v>
      </c>
      <c r="H75">
        <v>172.43256108680549</v>
      </c>
      <c r="I75" t="str">
        <f t="shared" si="20"/>
        <v>DOWN</v>
      </c>
      <c r="J75">
        <v>178.59620284420706</v>
      </c>
      <c r="K75">
        <v>172.0879826399551</v>
      </c>
      <c r="L75" t="str">
        <f t="shared" si="21"/>
        <v>DOWN</v>
      </c>
      <c r="M75" t="str">
        <f t="shared" si="22"/>
        <v>DOWN</v>
      </c>
      <c r="N75">
        <v>18.701424026495346</v>
      </c>
      <c r="O75" t="str">
        <f t="shared" si="23"/>
        <v>DOWN</v>
      </c>
      <c r="P75" t="str">
        <f t="shared" si="24"/>
        <v>DOWN</v>
      </c>
      <c r="Q75">
        <f t="shared" si="25"/>
        <v>1</v>
      </c>
      <c r="R75">
        <f t="shared" si="26"/>
        <v>7.75</v>
      </c>
      <c r="S75">
        <f t="shared" si="27"/>
        <v>0.12903225806451613</v>
      </c>
      <c r="T75" t="str">
        <f t="shared" si="28"/>
        <v>DOWN</v>
      </c>
      <c r="U75" t="str">
        <f t="shared" si="29"/>
        <v>DOWN</v>
      </c>
      <c r="V75">
        <v>175.56277709929705</v>
      </c>
      <c r="W75">
        <v>176.87987602283459</v>
      </c>
      <c r="X75">
        <f t="shared" si="30"/>
        <v>-1.317098923537543</v>
      </c>
      <c r="Y75">
        <v>-0.82277821902377135</v>
      </c>
      <c r="Z75" t="str">
        <f t="shared" si="31"/>
        <v>DOWN</v>
      </c>
      <c r="AA75" t="str">
        <f t="shared" si="32"/>
        <v>DOWN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170</v>
      </c>
      <c r="D76">
        <v>175</v>
      </c>
      <c r="E76">
        <v>169.95</v>
      </c>
      <c r="F76">
        <v>172.5</v>
      </c>
      <c r="G76">
        <f>_xll.TA_TYPPRICE(D76,E76,F76)</f>
        <v>172.48333333333335</v>
      </c>
      <c r="H76">
        <v>172.45794721006942</v>
      </c>
      <c r="I76" t="str">
        <f t="shared" si="20"/>
        <v>UP</v>
      </c>
      <c r="J76">
        <v>177.79704665660549</v>
      </c>
      <c r="K76">
        <v>171.61287538663174</v>
      </c>
      <c r="L76" t="str">
        <f t="shared" si="21"/>
        <v>No Confirmation</v>
      </c>
      <c r="M76" t="str">
        <f t="shared" si="22"/>
        <v>No Trend</v>
      </c>
      <c r="N76">
        <v>40.756550069478351</v>
      </c>
      <c r="O76" t="str">
        <f t="shared" si="23"/>
        <v>No Momentum</v>
      </c>
      <c r="P76" t="str">
        <f t="shared" si="24"/>
        <v>No Trend + Momentum</v>
      </c>
      <c r="Q76">
        <f t="shared" si="25"/>
        <v>2.5500000000000114</v>
      </c>
      <c r="R76">
        <f t="shared" si="26"/>
        <v>5.0500000000000114</v>
      </c>
      <c r="S76">
        <f t="shared" si="27"/>
        <v>0.50495049504950607</v>
      </c>
      <c r="T76" t="str">
        <f t="shared" si="28"/>
        <v>No Indication</v>
      </c>
      <c r="U76" t="str">
        <f t="shared" si="29"/>
        <v>No T+M+I</v>
      </c>
      <c r="V76">
        <v>175.09158062248213</v>
      </c>
      <c r="W76">
        <v>176.55544076188389</v>
      </c>
      <c r="X76">
        <f t="shared" si="30"/>
        <v>-1.4638601394017599</v>
      </c>
      <c r="Y76">
        <v>-0.95099460309936901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173</v>
      </c>
      <c r="D77">
        <v>177.4</v>
      </c>
      <c r="E77">
        <v>172.1</v>
      </c>
      <c r="F77">
        <v>176</v>
      </c>
      <c r="G77">
        <f>_xll.TA_TYPPRICE(D77,E77,F77)</f>
        <v>175.16666666666666</v>
      </c>
      <c r="H77">
        <v>173.81230693836804</v>
      </c>
      <c r="I77" t="str">
        <f t="shared" si="20"/>
        <v>UP</v>
      </c>
      <c r="J77">
        <v>177.70881406624872</v>
      </c>
      <c r="K77">
        <v>171.72112530071357</v>
      </c>
      <c r="L77" t="str">
        <f t="shared" si="21"/>
        <v>No Confirmation</v>
      </c>
      <c r="M77" t="str">
        <f t="shared" si="22"/>
        <v>No Trend</v>
      </c>
      <c r="N77">
        <v>54.999270490812314</v>
      </c>
      <c r="O77" t="str">
        <f t="shared" si="23"/>
        <v>No Momentum</v>
      </c>
      <c r="P77" t="str">
        <f t="shared" si="24"/>
        <v>No Trend + Momentum</v>
      </c>
      <c r="Q77">
        <f t="shared" si="25"/>
        <v>3.9000000000000057</v>
      </c>
      <c r="R77">
        <f t="shared" si="26"/>
        <v>5.3000000000000114</v>
      </c>
      <c r="S77">
        <f t="shared" si="27"/>
        <v>0.73584905660377309</v>
      </c>
      <c r="T77" t="str">
        <f t="shared" si="28"/>
        <v>No Indication</v>
      </c>
      <c r="U77" t="str">
        <f t="shared" si="29"/>
        <v>No T+M+I</v>
      </c>
      <c r="V77">
        <v>175.23133744979256</v>
      </c>
      <c r="W77">
        <v>176.51429700174435</v>
      </c>
      <c r="X77">
        <f t="shared" si="30"/>
        <v>-1.2829595519517909</v>
      </c>
      <c r="Y77">
        <v>-1.0173875928698535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175.55</v>
      </c>
      <c r="D78">
        <v>175.85</v>
      </c>
      <c r="E78">
        <v>170.25</v>
      </c>
      <c r="F78">
        <v>172.2</v>
      </c>
      <c r="G78">
        <f>_xll.TA_TYPPRICE(D78,E78,F78)</f>
        <v>172.76666666666665</v>
      </c>
      <c r="H78">
        <v>173.28948680251733</v>
      </c>
      <c r="I78" t="str">
        <f t="shared" si="20"/>
        <v>DOWN</v>
      </c>
      <c r="J78">
        <v>177.29574427374899</v>
      </c>
      <c r="K78">
        <v>171.39420856722165</v>
      </c>
      <c r="L78" t="str">
        <f t="shared" si="21"/>
        <v>No Confirmation</v>
      </c>
      <c r="M78" t="str">
        <f t="shared" si="22"/>
        <v>No Trend</v>
      </c>
      <c r="N78">
        <v>41.469111400948798</v>
      </c>
      <c r="O78" t="str">
        <f t="shared" si="23"/>
        <v>No Momentum</v>
      </c>
      <c r="P78" t="str">
        <f t="shared" si="24"/>
        <v>No Trend + Momentum</v>
      </c>
      <c r="Q78">
        <f t="shared" si="25"/>
        <v>1.9499999999999886</v>
      </c>
      <c r="R78">
        <f t="shared" si="26"/>
        <v>5.5999999999999943</v>
      </c>
      <c r="S78">
        <f t="shared" si="27"/>
        <v>0.34821428571428403</v>
      </c>
      <c r="T78" t="str">
        <f t="shared" si="28"/>
        <v>No Indication</v>
      </c>
      <c r="U78" t="str">
        <f t="shared" si="29"/>
        <v>No T+M+I</v>
      </c>
      <c r="V78">
        <v>174.76497784213217</v>
      </c>
      <c r="W78">
        <v>176.19471944605959</v>
      </c>
      <c r="X78">
        <f t="shared" si="30"/>
        <v>-1.4297416039274253</v>
      </c>
      <c r="Y78">
        <v>-1.0998583950813678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172.9</v>
      </c>
      <c r="D79">
        <v>174.25</v>
      </c>
      <c r="E79">
        <v>172</v>
      </c>
      <c r="F79">
        <v>173</v>
      </c>
      <c r="G79">
        <f>_xll.TA_TYPPRICE(D79,E79,F79)</f>
        <v>173.08333333333334</v>
      </c>
      <c r="H79">
        <v>173.18641006792535</v>
      </c>
      <c r="I79" t="str">
        <f t="shared" si="20"/>
        <v>DOWN</v>
      </c>
      <c r="J79">
        <v>176.61891221291589</v>
      </c>
      <c r="K79">
        <v>171.52882888561683</v>
      </c>
      <c r="L79" t="str">
        <f t="shared" si="21"/>
        <v>No Confirmation</v>
      </c>
      <c r="M79" t="str">
        <f t="shared" si="22"/>
        <v>No Trend</v>
      </c>
      <c r="N79">
        <v>45.027919353772035</v>
      </c>
      <c r="O79" t="str">
        <f t="shared" si="23"/>
        <v>No Momentum</v>
      </c>
      <c r="P79" t="str">
        <f t="shared" si="24"/>
        <v>No Trend + Momentum</v>
      </c>
      <c r="Q79">
        <f t="shared" si="25"/>
        <v>1</v>
      </c>
      <c r="R79">
        <f t="shared" si="26"/>
        <v>2.25</v>
      </c>
      <c r="S79">
        <f t="shared" si="27"/>
        <v>0.44444444444444442</v>
      </c>
      <c r="T79" t="str">
        <f t="shared" si="28"/>
        <v>No Indication</v>
      </c>
      <c r="U79" t="str">
        <f t="shared" si="29"/>
        <v>No T+M+I</v>
      </c>
      <c r="V79">
        <v>174.49344278949644</v>
      </c>
      <c r="W79">
        <v>175.95807356116629</v>
      </c>
      <c r="X79">
        <f t="shared" si="30"/>
        <v>-1.4646307716698459</v>
      </c>
      <c r="Y79">
        <v>-1.1728128703990635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172</v>
      </c>
      <c r="D80">
        <v>177</v>
      </c>
      <c r="E80">
        <v>172</v>
      </c>
      <c r="F80">
        <v>176.5</v>
      </c>
      <c r="G80">
        <f>_xll.TA_TYPPRICE(D80,E80,F80)</f>
        <v>175.16666666666666</v>
      </c>
      <c r="H80">
        <v>174.17653836729602</v>
      </c>
      <c r="I80" t="str">
        <f t="shared" si="20"/>
        <v>UP</v>
      </c>
      <c r="J80">
        <v>176.70359838782346</v>
      </c>
      <c r="K80">
        <v>171.63353357770197</v>
      </c>
      <c r="L80" t="str">
        <f t="shared" si="21"/>
        <v>No Confirmation</v>
      </c>
      <c r="M80" t="str">
        <f t="shared" si="22"/>
        <v>No Trend</v>
      </c>
      <c r="N80">
        <v>58.745531077185788</v>
      </c>
      <c r="O80" t="str">
        <f t="shared" si="23"/>
        <v>No Momentum</v>
      </c>
      <c r="P80" t="str">
        <f t="shared" si="24"/>
        <v>No Trend + Momentum</v>
      </c>
      <c r="Q80">
        <f t="shared" si="25"/>
        <v>4.5</v>
      </c>
      <c r="R80">
        <f t="shared" si="26"/>
        <v>5</v>
      </c>
      <c r="S80">
        <f t="shared" si="27"/>
        <v>0.9</v>
      </c>
      <c r="T80" t="str">
        <f t="shared" si="28"/>
        <v>UP</v>
      </c>
      <c r="U80" t="str">
        <f t="shared" si="29"/>
        <v>No T+M+I</v>
      </c>
      <c r="V80">
        <v>174.80214389880467</v>
      </c>
      <c r="W80">
        <v>175.99821626033915</v>
      </c>
      <c r="X80">
        <f t="shared" si="30"/>
        <v>-1.1960723615344762</v>
      </c>
      <c r="Y80">
        <v>-1.1774647686261459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177</v>
      </c>
      <c r="D81">
        <v>177</v>
      </c>
      <c r="E81">
        <v>173.55</v>
      </c>
      <c r="F81">
        <v>174.55</v>
      </c>
      <c r="G81">
        <f>_xll.TA_TYPPRICE(D81,E81,F81)</f>
        <v>175.03333333333333</v>
      </c>
      <c r="H81">
        <v>174.60493585031469</v>
      </c>
      <c r="I81" t="str">
        <f t="shared" si="20"/>
        <v>DOWN</v>
      </c>
      <c r="J81">
        <v>176.76946541275157</v>
      </c>
      <c r="K81">
        <v>172.0594150048793</v>
      </c>
      <c r="L81" t="str">
        <f t="shared" si="21"/>
        <v>No Confirmation</v>
      </c>
      <c r="M81" t="str">
        <f t="shared" si="22"/>
        <v>No Trend</v>
      </c>
      <c r="N81">
        <v>50.047937742942274</v>
      </c>
      <c r="O81" t="str">
        <f t="shared" si="23"/>
        <v>No Momentum</v>
      </c>
      <c r="P81" t="str">
        <f t="shared" si="24"/>
        <v>No Trend + Momentum</v>
      </c>
      <c r="Q81">
        <f t="shared" si="25"/>
        <v>1</v>
      </c>
      <c r="R81">
        <f t="shared" si="26"/>
        <v>3.4499999999999886</v>
      </c>
      <c r="S81">
        <f t="shared" si="27"/>
        <v>0.28985507246376907</v>
      </c>
      <c r="T81" t="str">
        <f t="shared" si="28"/>
        <v>No Indication</v>
      </c>
      <c r="U81" t="str">
        <f t="shared" si="29"/>
        <v>No T+M+I</v>
      </c>
      <c r="V81">
        <v>174.76335252975781</v>
      </c>
      <c r="W81">
        <v>175.8909409817955</v>
      </c>
      <c r="X81">
        <f t="shared" si="30"/>
        <v>-1.1275884520376849</v>
      </c>
      <c r="Y81">
        <v>-1.1674895053084537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177.5</v>
      </c>
      <c r="D82">
        <v>184.2</v>
      </c>
      <c r="E82">
        <v>173.05</v>
      </c>
      <c r="F82">
        <v>173.2</v>
      </c>
      <c r="G82">
        <f>_xll.TA_TYPPRICE(D82,E82,F82)</f>
        <v>176.81666666666669</v>
      </c>
      <c r="H82">
        <v>175.71080125849068</v>
      </c>
      <c r="I82" t="str">
        <f t="shared" si="20"/>
        <v>DOWN</v>
      </c>
      <c r="J82">
        <v>178.420695321029</v>
      </c>
      <c r="K82">
        <v>172.27954500379502</v>
      </c>
      <c r="L82" t="str">
        <f t="shared" si="21"/>
        <v>No Confirmation</v>
      </c>
      <c r="M82" t="str">
        <f t="shared" si="22"/>
        <v>No Trend</v>
      </c>
      <c r="N82">
        <v>44.36382808918993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0.14999999999997726</v>
      </c>
      <c r="R82">
        <f t="shared" si="26"/>
        <v>11.149999999999977</v>
      </c>
      <c r="S82">
        <f t="shared" si="27"/>
        <v>1.3452914798204266E-2</v>
      </c>
      <c r="T82" t="str">
        <f t="shared" si="28"/>
        <v>DOWN</v>
      </c>
      <c r="U82" t="str">
        <f t="shared" si="29"/>
        <v>No T+M+I</v>
      </c>
      <c r="V82">
        <v>174.5228367559489</v>
      </c>
      <c r="W82">
        <v>175.69161202018103</v>
      </c>
      <c r="X82">
        <f t="shared" si="30"/>
        <v>-1.1687752642321243</v>
      </c>
      <c r="Y82">
        <v>-1.1677466570931878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174.95</v>
      </c>
      <c r="D83">
        <v>174.95</v>
      </c>
      <c r="E83">
        <v>171.25</v>
      </c>
      <c r="F83">
        <v>173.7</v>
      </c>
      <c r="G83">
        <f>_xll.TA_TYPPRICE(D83,E83,F83)</f>
        <v>173.29999999999998</v>
      </c>
      <c r="H83">
        <v>174.50540062924534</v>
      </c>
      <c r="I83" t="str">
        <f t="shared" si="20"/>
        <v>DOWN</v>
      </c>
      <c r="J83">
        <v>177.64942969413366</v>
      </c>
      <c r="K83">
        <v>172.0507572251739</v>
      </c>
      <c r="L83" t="str">
        <f t="shared" si="21"/>
        <v>No Confirmation</v>
      </c>
      <c r="M83" t="str">
        <f t="shared" si="22"/>
        <v>No Trend</v>
      </c>
      <c r="N83">
        <v>47.143058413955316</v>
      </c>
      <c r="O83" t="str">
        <f t="shared" si="23"/>
        <v>No Momentum</v>
      </c>
      <c r="P83" t="str">
        <f t="shared" si="24"/>
        <v>No Trend + Momentum</v>
      </c>
      <c r="Q83">
        <f t="shared" si="25"/>
        <v>2.4499999999999886</v>
      </c>
      <c r="R83">
        <f t="shared" si="26"/>
        <v>3.6999999999999886</v>
      </c>
      <c r="S83">
        <f t="shared" si="27"/>
        <v>0.66216216216216117</v>
      </c>
      <c r="T83" t="str">
        <f t="shared" si="28"/>
        <v>No Indication</v>
      </c>
      <c r="U83" t="str">
        <f t="shared" si="29"/>
        <v>No T+M+I</v>
      </c>
      <c r="V83">
        <v>174.39624648580292</v>
      </c>
      <c r="W83">
        <v>175.54408520387133</v>
      </c>
      <c r="X83">
        <f t="shared" si="30"/>
        <v>-1.1478387180684138</v>
      </c>
      <c r="Y83">
        <v>-1.1637650692882331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171.4</v>
      </c>
      <c r="D84">
        <v>174.25</v>
      </c>
      <c r="E84">
        <v>170.2</v>
      </c>
      <c r="F84">
        <v>170.5</v>
      </c>
      <c r="G84">
        <f>_xll.TA_TYPPRICE(D84,E84,F84)</f>
        <v>171.65</v>
      </c>
      <c r="H84">
        <v>173.07770031462269</v>
      </c>
      <c r="I84" t="str">
        <f t="shared" si="20"/>
        <v>DOWN</v>
      </c>
      <c r="J84">
        <v>176.89400087321508</v>
      </c>
      <c r="K84">
        <v>171.63947784180192</v>
      </c>
      <c r="L84" t="str">
        <f t="shared" si="21"/>
        <v>DOWN</v>
      </c>
      <c r="M84" t="str">
        <f t="shared" si="22"/>
        <v>DOWN</v>
      </c>
      <c r="N84">
        <v>33.682532600777826</v>
      </c>
      <c r="O84" t="str">
        <f t="shared" si="23"/>
        <v>DOWN</v>
      </c>
      <c r="P84" t="str">
        <f t="shared" si="24"/>
        <v>DOWN</v>
      </c>
      <c r="Q84">
        <f t="shared" si="25"/>
        <v>0.30000000000001137</v>
      </c>
      <c r="R84">
        <f t="shared" si="26"/>
        <v>4.0500000000000114</v>
      </c>
      <c r="S84">
        <f t="shared" si="27"/>
        <v>7.4074074074076679E-2</v>
      </c>
      <c r="T84" t="str">
        <f t="shared" si="28"/>
        <v>DOWN</v>
      </c>
      <c r="U84" t="str">
        <f t="shared" si="29"/>
        <v>DOWN</v>
      </c>
      <c r="V84">
        <v>173.79682394952556</v>
      </c>
      <c r="W84">
        <v>175.17044926284382</v>
      </c>
      <c r="X84">
        <f t="shared" si="30"/>
        <v>-1.3736253133182572</v>
      </c>
      <c r="Y84">
        <v>-1.205737118094238</v>
      </c>
      <c r="Z84" t="str">
        <f t="shared" si="31"/>
        <v>DOWN</v>
      </c>
      <c r="AA84" t="str">
        <f t="shared" si="32"/>
        <v>DOWN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171.6</v>
      </c>
      <c r="D85">
        <v>175</v>
      </c>
      <c r="E85">
        <v>171.5</v>
      </c>
      <c r="F85">
        <v>173.2</v>
      </c>
      <c r="G85">
        <f>_xll.TA_TYPPRICE(D85,E85,F85)</f>
        <v>173.23333333333335</v>
      </c>
      <c r="H85">
        <v>173.15551682397802</v>
      </c>
      <c r="I85" t="str">
        <f t="shared" si="20"/>
        <v>UP</v>
      </c>
      <c r="J85">
        <v>176.47311179027838</v>
      </c>
      <c r="K85">
        <v>171.60848276584593</v>
      </c>
      <c r="L85" t="str">
        <f t="shared" si="21"/>
        <v>No Confirmation</v>
      </c>
      <c r="M85" t="str">
        <f t="shared" si="22"/>
        <v>No Trend</v>
      </c>
      <c r="N85">
        <v>49.031248990166141</v>
      </c>
      <c r="O85" t="str">
        <f t="shared" si="23"/>
        <v>No Momentum</v>
      </c>
      <c r="P85" t="str">
        <f t="shared" si="24"/>
        <v>No Trend + Momentum</v>
      </c>
      <c r="Q85">
        <f t="shared" si="25"/>
        <v>1.6999999999999886</v>
      </c>
      <c r="R85">
        <f t="shared" si="26"/>
        <v>3.5</v>
      </c>
      <c r="S85">
        <f t="shared" si="27"/>
        <v>0.48571428571428249</v>
      </c>
      <c r="T85" t="str">
        <f t="shared" si="28"/>
        <v>No Indication</v>
      </c>
      <c r="U85" t="str">
        <f t="shared" si="29"/>
        <v>No T+M+I</v>
      </c>
      <c r="V85">
        <v>173.70500488036777</v>
      </c>
      <c r="W85">
        <v>175.02449005818872</v>
      </c>
      <c r="X85">
        <f t="shared" si="30"/>
        <v>-1.3194851778209511</v>
      </c>
      <c r="Y85">
        <v>-1.2284867300395805</v>
      </c>
      <c r="Z85" t="str">
        <f t="shared" si="31"/>
        <v>DOWN</v>
      </c>
      <c r="AA85" t="str">
        <f t="shared" si="32"/>
        <v>No TMIM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175.25</v>
      </c>
      <c r="D86">
        <v>179.35</v>
      </c>
      <c r="E86">
        <v>175.25</v>
      </c>
      <c r="F86">
        <v>178.65</v>
      </c>
      <c r="G86">
        <f>_xll.TA_TYPPRICE(D86,E86,F86)</f>
        <v>177.75</v>
      </c>
      <c r="H86">
        <v>175.45275841198901</v>
      </c>
      <c r="I86" t="str">
        <f t="shared" si="20"/>
        <v>UP</v>
      </c>
      <c r="J86">
        <v>177.11242028132762</v>
      </c>
      <c r="K86">
        <v>172.41770881788017</v>
      </c>
      <c r="L86" t="str">
        <f t="shared" si="21"/>
        <v>UP</v>
      </c>
      <c r="M86" t="str">
        <f t="shared" si="22"/>
        <v>UP</v>
      </c>
      <c r="N86">
        <v>67.82204887818159</v>
      </c>
      <c r="O86" t="str">
        <f t="shared" si="23"/>
        <v>UP</v>
      </c>
      <c r="P86" t="str">
        <f t="shared" si="24"/>
        <v>UP</v>
      </c>
      <c r="Q86">
        <f t="shared" si="25"/>
        <v>3.4000000000000057</v>
      </c>
      <c r="R86">
        <f t="shared" si="26"/>
        <v>4.0999999999999943</v>
      </c>
      <c r="S86">
        <f t="shared" si="27"/>
        <v>0.82926829268292934</v>
      </c>
      <c r="T86" t="str">
        <f t="shared" si="28"/>
        <v>UP</v>
      </c>
      <c r="U86" t="str">
        <f t="shared" si="29"/>
        <v>UP</v>
      </c>
      <c r="V86">
        <v>174.46577336031118</v>
      </c>
      <c r="W86">
        <v>175.29304635017473</v>
      </c>
      <c r="X86">
        <f t="shared" si="30"/>
        <v>-0.82727298986355891</v>
      </c>
      <c r="Y86">
        <v>-1.1482439820043762</v>
      </c>
      <c r="Z86" t="str">
        <f t="shared" si="31"/>
        <v>UP</v>
      </c>
      <c r="AA86" t="str">
        <f t="shared" si="32"/>
        <v>UP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179</v>
      </c>
      <c r="D87">
        <v>181.3</v>
      </c>
      <c r="E87">
        <v>175.65</v>
      </c>
      <c r="F87">
        <v>180.05</v>
      </c>
      <c r="G87">
        <f>_xll.TA_TYPPRICE(D87,E87,F87)</f>
        <v>179</v>
      </c>
      <c r="H87">
        <v>177.2263792059945</v>
      </c>
      <c r="I87" t="str">
        <f t="shared" si="20"/>
        <v>UP</v>
      </c>
      <c r="J87">
        <v>178.04299355214371</v>
      </c>
      <c r="K87">
        <v>173.13599574724014</v>
      </c>
      <c r="L87" t="str">
        <f t="shared" si="21"/>
        <v>UP</v>
      </c>
      <c r="M87" t="str">
        <f t="shared" si="22"/>
        <v>UP</v>
      </c>
      <c r="N87">
        <v>71.228101422111351</v>
      </c>
      <c r="O87" t="str">
        <f t="shared" si="23"/>
        <v>UP</v>
      </c>
      <c r="P87" t="str">
        <f t="shared" si="24"/>
        <v>UP</v>
      </c>
      <c r="Q87">
        <f t="shared" si="25"/>
        <v>4.4000000000000057</v>
      </c>
      <c r="R87">
        <f t="shared" si="26"/>
        <v>5.6500000000000057</v>
      </c>
      <c r="S87">
        <f t="shared" si="27"/>
        <v>0.77876106194690287</v>
      </c>
      <c r="T87" t="str">
        <f t="shared" si="28"/>
        <v>No Indication</v>
      </c>
      <c r="U87" t="str">
        <f t="shared" si="29"/>
        <v>No T+M+I</v>
      </c>
      <c r="V87">
        <v>175.32488515103253</v>
      </c>
      <c r="W87">
        <v>175.64541328719883</v>
      </c>
      <c r="X87">
        <f t="shared" si="30"/>
        <v>-0.3205281361663026</v>
      </c>
      <c r="Y87">
        <v>-0.98270081283676147</v>
      </c>
      <c r="Z87" t="str">
        <f t="shared" si="31"/>
        <v>UP</v>
      </c>
      <c r="AA87" t="str">
        <f t="shared" si="32"/>
        <v>No TMIM</v>
      </c>
      <c r="AB87" t="str">
        <f t="shared" si="33"/>
        <v>No Confirmation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181</v>
      </c>
      <c r="D88">
        <v>181.3</v>
      </c>
      <c r="E88">
        <v>175.5</v>
      </c>
      <c r="F88">
        <v>177.9</v>
      </c>
      <c r="G88">
        <f>_xll.TA_TYPPRICE(D88,E88,F88)</f>
        <v>178.23333333333335</v>
      </c>
      <c r="H88">
        <v>177.72985626966391</v>
      </c>
      <c r="I88" t="str">
        <f t="shared" si="20"/>
        <v>UP</v>
      </c>
      <c r="J88">
        <v>178.76677276277846</v>
      </c>
      <c r="K88">
        <v>173.66133002563123</v>
      </c>
      <c r="L88" t="str">
        <f t="shared" si="21"/>
        <v>No Confirmation</v>
      </c>
      <c r="M88" t="str">
        <f t="shared" si="22"/>
        <v>No Trend</v>
      </c>
      <c r="N88">
        <v>59.19912483958236</v>
      </c>
      <c r="O88" t="str">
        <f t="shared" si="23"/>
        <v>No Momentum</v>
      </c>
      <c r="P88" t="str">
        <f t="shared" si="24"/>
        <v>No Trend + Momentum</v>
      </c>
      <c r="Q88">
        <f t="shared" si="25"/>
        <v>2.4000000000000057</v>
      </c>
      <c r="R88">
        <f t="shared" si="26"/>
        <v>5.8000000000000114</v>
      </c>
      <c r="S88">
        <f t="shared" si="27"/>
        <v>0.41379310344827602</v>
      </c>
      <c r="T88" t="str">
        <f t="shared" si="28"/>
        <v>No Indication</v>
      </c>
      <c r="U88" t="str">
        <f t="shared" si="29"/>
        <v>No T+M+I</v>
      </c>
      <c r="V88">
        <v>175.72105666625831</v>
      </c>
      <c r="W88">
        <v>175.81241971036928</v>
      </c>
      <c r="X88">
        <f t="shared" si="30"/>
        <v>-9.1363044110977398E-2</v>
      </c>
      <c r="Y88">
        <v>-0.80443325909160468</v>
      </c>
      <c r="Z88" t="str">
        <f t="shared" si="31"/>
        <v>UP</v>
      </c>
      <c r="AA88" t="str">
        <f t="shared" si="32"/>
        <v>No TMIM</v>
      </c>
      <c r="AB88" t="str">
        <f t="shared" si="33"/>
        <v>No Confirmation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179.8</v>
      </c>
      <c r="D89">
        <v>179.8</v>
      </c>
      <c r="E89">
        <v>175.1</v>
      </c>
      <c r="F89">
        <v>176.2</v>
      </c>
      <c r="G89">
        <f>_xll.TA_TYPPRICE(D89,E89,F89)</f>
        <v>177.0333333333333</v>
      </c>
      <c r="H89">
        <v>177.38159480149861</v>
      </c>
      <c r="I89" t="str">
        <f t="shared" si="20"/>
        <v>DOWN</v>
      </c>
      <c r="J89">
        <v>178.99637881549435</v>
      </c>
      <c r="K89">
        <v>173.98103446437983</v>
      </c>
      <c r="L89" t="str">
        <f t="shared" si="21"/>
        <v>No Confirmation</v>
      </c>
      <c r="M89" t="str">
        <f t="shared" si="22"/>
        <v>No Trend</v>
      </c>
      <c r="N89">
        <v>50.731268070342104</v>
      </c>
      <c r="O89" t="str">
        <f t="shared" si="23"/>
        <v>No Momentum</v>
      </c>
      <c r="P89" t="str">
        <f t="shared" si="24"/>
        <v>No Trend + Momentum</v>
      </c>
      <c r="Q89">
        <f t="shared" si="25"/>
        <v>1.0999999999999943</v>
      </c>
      <c r="R89">
        <f t="shared" si="26"/>
        <v>4.7000000000000171</v>
      </c>
      <c r="S89">
        <f t="shared" si="27"/>
        <v>0.23404255319148731</v>
      </c>
      <c r="T89" t="str">
        <f t="shared" si="28"/>
        <v>No Indication</v>
      </c>
      <c r="U89" t="str">
        <f t="shared" si="29"/>
        <v>No T+M+I</v>
      </c>
      <c r="V89">
        <v>175.79474025606473</v>
      </c>
      <c r="W89">
        <v>175.84112936145303</v>
      </c>
      <c r="X89">
        <f t="shared" si="30"/>
        <v>-4.6389105388300322E-2</v>
      </c>
      <c r="Y89">
        <v>-0.65282442835094379</v>
      </c>
      <c r="Z89" t="str">
        <f t="shared" si="31"/>
        <v>UP</v>
      </c>
      <c r="AA89" t="str">
        <f t="shared" si="32"/>
        <v>No TMIM</v>
      </c>
      <c r="AB89" t="str">
        <f t="shared" si="33"/>
        <v>No Confirmation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175.5</v>
      </c>
      <c r="D90">
        <v>176.4</v>
      </c>
      <c r="E90">
        <v>174.5</v>
      </c>
      <c r="F90">
        <v>174.8</v>
      </c>
      <c r="G90">
        <f>_xll.TA_TYPPRICE(D90,E90,F90)</f>
        <v>175.23333333333335</v>
      </c>
      <c r="H90">
        <v>176.30746406741599</v>
      </c>
      <c r="I90" t="str">
        <f t="shared" si="20"/>
        <v>DOWN</v>
      </c>
      <c r="J90">
        <v>178.41940574538449</v>
      </c>
      <c r="K90">
        <v>174.0963601389621</v>
      </c>
      <c r="L90" t="str">
        <f t="shared" si="21"/>
        <v>No Confirmation</v>
      </c>
      <c r="M90" t="str">
        <f t="shared" si="22"/>
        <v>No Trend</v>
      </c>
      <c r="N90">
        <v>44.21999337611733</v>
      </c>
      <c r="O90" t="str">
        <f t="shared" si="23"/>
        <v>No Momentum</v>
      </c>
      <c r="P90" t="str">
        <f t="shared" si="24"/>
        <v>No Trend + Momentum</v>
      </c>
      <c r="Q90">
        <f t="shared" si="25"/>
        <v>0.30000000000001137</v>
      </c>
      <c r="R90">
        <f t="shared" si="26"/>
        <v>1.9000000000000057</v>
      </c>
      <c r="S90">
        <f t="shared" si="27"/>
        <v>0.15789473684211078</v>
      </c>
      <c r="T90" t="str">
        <f t="shared" si="28"/>
        <v>DOWN</v>
      </c>
      <c r="U90" t="str">
        <f t="shared" si="29"/>
        <v>No T+M+I</v>
      </c>
      <c r="V90">
        <v>175.64170329359322</v>
      </c>
      <c r="W90">
        <v>175.76400866801205</v>
      </c>
      <c r="X90">
        <f t="shared" si="30"/>
        <v>-0.12230537441882916</v>
      </c>
      <c r="Y90">
        <v>-0.54672061756452084</v>
      </c>
      <c r="Z90" t="str">
        <f t="shared" si="31"/>
        <v>UP</v>
      </c>
      <c r="AA90" t="str">
        <f t="shared" si="32"/>
        <v>No TMIM</v>
      </c>
      <c r="AB90" t="str">
        <f t="shared" si="33"/>
        <v>No Confirmation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176</v>
      </c>
      <c r="D91">
        <v>177.35</v>
      </c>
      <c r="E91">
        <v>174.7</v>
      </c>
      <c r="F91">
        <v>175.05</v>
      </c>
      <c r="G91">
        <f>_xll.TA_TYPPRICE(D91,E91,F91)</f>
        <v>175.69999999999996</v>
      </c>
      <c r="H91">
        <v>176.00373203370799</v>
      </c>
      <c r="I91" t="str">
        <f t="shared" si="20"/>
        <v>DOWN</v>
      </c>
      <c r="J91">
        <v>178.18176002418795</v>
      </c>
      <c r="K91">
        <v>174.23050233030386</v>
      </c>
      <c r="L91" t="str">
        <f t="shared" si="21"/>
        <v>No Confirmation</v>
      </c>
      <c r="M91" t="str">
        <f t="shared" si="22"/>
        <v>No Trend</v>
      </c>
      <c r="N91">
        <v>45.773537384367806</v>
      </c>
      <c r="O91" t="str">
        <f t="shared" si="23"/>
        <v>No Momentum</v>
      </c>
      <c r="P91" t="str">
        <f t="shared" si="24"/>
        <v>No Trend + Momentum</v>
      </c>
      <c r="Q91">
        <f t="shared" si="25"/>
        <v>0.35000000000002274</v>
      </c>
      <c r="R91">
        <f t="shared" si="26"/>
        <v>2.6500000000000057</v>
      </c>
      <c r="S91">
        <f t="shared" si="27"/>
        <v>0.1320754716981215</v>
      </c>
      <c r="T91" t="str">
        <f t="shared" si="28"/>
        <v>DOWN</v>
      </c>
      <c r="U91" t="str">
        <f t="shared" si="29"/>
        <v>No T+M+I</v>
      </c>
      <c r="V91">
        <v>175.55067201765581</v>
      </c>
      <c r="W91">
        <v>175.7111191370482</v>
      </c>
      <c r="X91">
        <f t="shared" si="30"/>
        <v>-0.16044711939238709</v>
      </c>
      <c r="Y91">
        <v>-0.46946591793009407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175</v>
      </c>
      <c r="D92">
        <v>177.2</v>
      </c>
      <c r="E92">
        <v>174.5</v>
      </c>
      <c r="F92">
        <v>175.1</v>
      </c>
      <c r="G92">
        <f>_xll.TA_TYPPRICE(D92,E92,F92)</f>
        <v>175.6</v>
      </c>
      <c r="H92">
        <v>175.80186601685398</v>
      </c>
      <c r="I92" t="str">
        <f t="shared" si="20"/>
        <v>DOWN</v>
      </c>
      <c r="J92">
        <v>177.96359112992397</v>
      </c>
      <c r="K92">
        <v>174.29039070134746</v>
      </c>
      <c r="L92" t="str">
        <f t="shared" si="21"/>
        <v>No Confirmation</v>
      </c>
      <c r="M92" t="str">
        <f t="shared" si="22"/>
        <v>No Trend</v>
      </c>
      <c r="N92">
        <v>46.148495577697837</v>
      </c>
      <c r="O92" t="str">
        <f t="shared" si="23"/>
        <v>No Momentum</v>
      </c>
      <c r="P92" t="str">
        <f t="shared" si="24"/>
        <v>No Trend + Momentum</v>
      </c>
      <c r="Q92">
        <f t="shared" si="25"/>
        <v>0.59999999999999432</v>
      </c>
      <c r="R92">
        <f t="shared" si="26"/>
        <v>2.6999999999999886</v>
      </c>
      <c r="S92">
        <f t="shared" si="27"/>
        <v>0.22222222222222104</v>
      </c>
      <c r="T92" t="str">
        <f t="shared" si="28"/>
        <v>No Indication</v>
      </c>
      <c r="U92" t="str">
        <f t="shared" si="29"/>
        <v>No T+M+I</v>
      </c>
      <c r="V92">
        <v>175.48133786109338</v>
      </c>
      <c r="W92">
        <v>175.6658510528224</v>
      </c>
      <c r="X92">
        <f t="shared" si="30"/>
        <v>-0.18451319172902458</v>
      </c>
      <c r="Y92">
        <v>-0.41247537268988016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176.5</v>
      </c>
      <c r="D93">
        <v>179.8</v>
      </c>
      <c r="E93">
        <v>175.2</v>
      </c>
      <c r="F93">
        <v>177</v>
      </c>
      <c r="G93">
        <f>_xll.TA_TYPPRICE(D93,E93,F93)</f>
        <v>177.33333333333334</v>
      </c>
      <c r="H93">
        <v>176.56759967509367</v>
      </c>
      <c r="I93" t="str">
        <f t="shared" si="20"/>
        <v>UP</v>
      </c>
      <c r="J93">
        <v>178.37168198994087</v>
      </c>
      <c r="K93">
        <v>174.49252610104801</v>
      </c>
      <c r="L93" t="str">
        <f t="shared" si="21"/>
        <v>No Confirmation</v>
      </c>
      <c r="M93" t="str">
        <f t="shared" si="22"/>
        <v>No Trend</v>
      </c>
      <c r="N93">
        <v>59.462810335489223</v>
      </c>
      <c r="O93" t="str">
        <f t="shared" si="23"/>
        <v>No Momentum</v>
      </c>
      <c r="P93" t="str">
        <f t="shared" si="24"/>
        <v>No Trend + Momentum</v>
      </c>
      <c r="Q93">
        <f t="shared" si="25"/>
        <v>1.8000000000000114</v>
      </c>
      <c r="R93">
        <f t="shared" si="26"/>
        <v>4.6000000000000227</v>
      </c>
      <c r="S93">
        <f t="shared" si="27"/>
        <v>0.39130434782608747</v>
      </c>
      <c r="T93" t="str">
        <f t="shared" si="28"/>
        <v>No Indication</v>
      </c>
      <c r="U93" t="str">
        <f t="shared" si="29"/>
        <v>No T+M+I</v>
      </c>
      <c r="V93">
        <v>175.71497819015593</v>
      </c>
      <c r="W93">
        <v>175.76467690076149</v>
      </c>
      <c r="X93">
        <f t="shared" si="30"/>
        <v>-4.9698710605554197E-2</v>
      </c>
      <c r="Y93">
        <v>-0.33992004027301498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177.05</v>
      </c>
      <c r="D94">
        <v>179.3</v>
      </c>
      <c r="E94">
        <v>176.85</v>
      </c>
      <c r="F94">
        <v>178</v>
      </c>
      <c r="G94">
        <f>_xll.TA_TYPPRICE(D94,E94,F94)</f>
        <v>178.04999999999998</v>
      </c>
      <c r="H94">
        <v>177.30879983754681</v>
      </c>
      <c r="I94" t="str">
        <f t="shared" si="20"/>
        <v>UP</v>
      </c>
      <c r="J94">
        <v>178.57797488106513</v>
      </c>
      <c r="K94">
        <v>175.01640918970401</v>
      </c>
      <c r="L94" t="str">
        <f t="shared" si="21"/>
        <v>No Confirmation</v>
      </c>
      <c r="M94" t="str">
        <f t="shared" si="22"/>
        <v>No Trend</v>
      </c>
      <c r="N94">
        <v>65.134060035473141</v>
      </c>
      <c r="O94" t="str">
        <f t="shared" si="23"/>
        <v>UP</v>
      </c>
      <c r="P94" t="str">
        <f t="shared" si="24"/>
        <v>No Trend + Momentum</v>
      </c>
      <c r="Q94">
        <f t="shared" si="25"/>
        <v>1.1500000000000057</v>
      </c>
      <c r="R94">
        <f t="shared" si="26"/>
        <v>2.4500000000000171</v>
      </c>
      <c r="S94">
        <f t="shared" si="27"/>
        <v>0.46938775510203989</v>
      </c>
      <c r="T94" t="str">
        <f t="shared" si="28"/>
        <v>No Indication</v>
      </c>
      <c r="U94" t="str">
        <f t="shared" si="29"/>
        <v>No T+M+I</v>
      </c>
      <c r="V94">
        <v>176.06652000705503</v>
      </c>
      <c r="W94">
        <v>175.93025638959398</v>
      </c>
      <c r="X94">
        <f t="shared" si="30"/>
        <v>0.13626361746105431</v>
      </c>
      <c r="Y94">
        <v>-0.24468330872620112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178.8</v>
      </c>
      <c r="D95">
        <v>179.8</v>
      </c>
      <c r="E95">
        <v>178</v>
      </c>
      <c r="F95">
        <v>179</v>
      </c>
      <c r="G95">
        <f>_xll.TA_TYPPRICE(D95,E95,F95)</f>
        <v>178.93333333333331</v>
      </c>
      <c r="H95">
        <v>178.12106658544008</v>
      </c>
      <c r="I95" t="str">
        <f t="shared" si="20"/>
        <v>UP</v>
      </c>
      <c r="J95">
        <v>178.84953601860622</v>
      </c>
      <c r="K95">
        <v>175.67942936976979</v>
      </c>
      <c r="L95" t="str">
        <f t="shared" si="21"/>
        <v>UP</v>
      </c>
      <c r="M95" t="str">
        <f t="shared" si="22"/>
        <v>UP</v>
      </c>
      <c r="N95">
        <v>70.323777999146486</v>
      </c>
      <c r="O95" t="str">
        <f t="shared" si="23"/>
        <v>UP</v>
      </c>
      <c r="P95" t="str">
        <f t="shared" si="24"/>
        <v>UP</v>
      </c>
      <c r="Q95">
        <f t="shared" si="25"/>
        <v>1</v>
      </c>
      <c r="R95">
        <f t="shared" si="26"/>
        <v>1.8000000000000114</v>
      </c>
      <c r="S95">
        <f t="shared" si="27"/>
        <v>0.55555555555555203</v>
      </c>
      <c r="T95" t="str">
        <f t="shared" si="28"/>
        <v>No Indication</v>
      </c>
      <c r="U95" t="str">
        <f t="shared" si="29"/>
        <v>No T+M+I</v>
      </c>
      <c r="V95">
        <v>176.51782462135426</v>
      </c>
      <c r="W95">
        <v>176.15764480517961</v>
      </c>
      <c r="X95">
        <f t="shared" si="30"/>
        <v>0.36017981617465011</v>
      </c>
      <c r="Y95">
        <v>-0.12371068374603086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179.45</v>
      </c>
      <c r="D96">
        <v>182.7</v>
      </c>
      <c r="E96">
        <v>178.8</v>
      </c>
      <c r="F96">
        <v>181</v>
      </c>
      <c r="G96">
        <f>_xll.TA_TYPPRICE(D96,E96,F96)</f>
        <v>180.83333333333334</v>
      </c>
      <c r="H96">
        <v>179.47719995938672</v>
      </c>
      <c r="I96" t="str">
        <f t="shared" si="20"/>
        <v>UP</v>
      </c>
      <c r="J96">
        <v>179.70519468113815</v>
      </c>
      <c r="K96">
        <v>176.37288950982096</v>
      </c>
      <c r="L96" t="str">
        <f t="shared" si="21"/>
        <v>UP</v>
      </c>
      <c r="M96" t="str">
        <f t="shared" si="22"/>
        <v>UP</v>
      </c>
      <c r="N96">
        <v>78.371983804278415</v>
      </c>
      <c r="O96" t="str">
        <f t="shared" si="23"/>
        <v>UP</v>
      </c>
      <c r="P96" t="str">
        <f t="shared" si="24"/>
        <v>UP</v>
      </c>
      <c r="Q96">
        <f t="shared" si="25"/>
        <v>2.1999999999999886</v>
      </c>
      <c r="R96">
        <f t="shared" si="26"/>
        <v>3.8999999999999773</v>
      </c>
      <c r="S96">
        <f t="shared" si="27"/>
        <v>0.56410256410256443</v>
      </c>
      <c r="T96" t="str">
        <f t="shared" si="28"/>
        <v>No Indication</v>
      </c>
      <c r="U96" t="str">
        <f t="shared" si="29"/>
        <v>No T+M+I</v>
      </c>
      <c r="V96">
        <v>177.20739006422284</v>
      </c>
      <c r="W96">
        <v>176.51633778257371</v>
      </c>
      <c r="X96">
        <f t="shared" si="30"/>
        <v>0.69105228164912091</v>
      </c>
      <c r="Y96">
        <v>3.9241909332999508E-2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180.2</v>
      </c>
      <c r="D97">
        <v>184.5</v>
      </c>
      <c r="E97">
        <v>178.15</v>
      </c>
      <c r="F97">
        <v>182</v>
      </c>
      <c r="G97">
        <f>_xll.TA_TYPPRICE(D97,E97,F97)</f>
        <v>181.54999999999998</v>
      </c>
      <c r="H97">
        <v>180.51359997969337</v>
      </c>
      <c r="I97" t="str">
        <f t="shared" si="20"/>
        <v>UP</v>
      </c>
      <c r="J97">
        <v>180.77070697421857</v>
      </c>
      <c r="K97">
        <v>176.76780295208297</v>
      </c>
      <c r="L97" t="str">
        <f t="shared" si="21"/>
        <v>UP</v>
      </c>
      <c r="M97" t="str">
        <f t="shared" si="22"/>
        <v>UP</v>
      </c>
      <c r="N97">
        <v>81.506617710337608</v>
      </c>
      <c r="O97" t="str">
        <f t="shared" si="23"/>
        <v>UP</v>
      </c>
      <c r="P97" t="str">
        <f t="shared" si="24"/>
        <v>UP</v>
      </c>
      <c r="Q97">
        <f t="shared" si="25"/>
        <v>3.8499999999999943</v>
      </c>
      <c r="R97">
        <f t="shared" si="26"/>
        <v>6.3499999999999943</v>
      </c>
      <c r="S97">
        <f t="shared" si="27"/>
        <v>0.6062992125984249</v>
      </c>
      <c r="T97" t="str">
        <f t="shared" si="28"/>
        <v>No Indication</v>
      </c>
      <c r="U97" t="str">
        <f t="shared" si="29"/>
        <v>No T+M+I</v>
      </c>
      <c r="V97">
        <v>177.94471466972701</v>
      </c>
      <c r="W97">
        <v>176.92253498386455</v>
      </c>
      <c r="X97">
        <f t="shared" si="30"/>
        <v>1.0221796858624543</v>
      </c>
      <c r="Y97">
        <v>0.23582946463889048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181.1</v>
      </c>
      <c r="D98">
        <v>187</v>
      </c>
      <c r="E98">
        <v>181.1</v>
      </c>
      <c r="F98">
        <v>185.5</v>
      </c>
      <c r="G98">
        <f>_xll.TA_TYPPRICE(D98,E98,F98)</f>
        <v>184.53333333333333</v>
      </c>
      <c r="H98">
        <v>182.52346665651334</v>
      </c>
      <c r="I98" t="str">
        <f t="shared" si="20"/>
        <v>UP</v>
      </c>
      <c r="J98">
        <v>182.15499431328112</v>
      </c>
      <c r="K98">
        <v>177.73051340717564</v>
      </c>
      <c r="L98" t="str">
        <f t="shared" si="21"/>
        <v>UP</v>
      </c>
      <c r="M98" t="str">
        <f t="shared" si="22"/>
        <v>UP</v>
      </c>
      <c r="N98">
        <v>88.682736566987487</v>
      </c>
      <c r="O98" t="str">
        <f t="shared" si="23"/>
        <v>UP</v>
      </c>
      <c r="P98" t="str">
        <f t="shared" si="24"/>
        <v>UP</v>
      </c>
      <c r="Q98">
        <f t="shared" si="25"/>
        <v>4.4000000000000057</v>
      </c>
      <c r="R98">
        <f t="shared" si="26"/>
        <v>5.9000000000000057</v>
      </c>
      <c r="S98">
        <f t="shared" si="27"/>
        <v>0.74576271186440701</v>
      </c>
      <c r="T98" t="str">
        <f t="shared" si="28"/>
        <v>No Indication</v>
      </c>
      <c r="U98" t="str">
        <f t="shared" si="29"/>
        <v>No T+M+I</v>
      </c>
      <c r="V98">
        <v>179.10706625899977</v>
      </c>
      <c r="W98">
        <v>177.55790276283756</v>
      </c>
      <c r="X98">
        <f t="shared" si="30"/>
        <v>1.5491634961622083</v>
      </c>
      <c r="Y98">
        <v>0.49849627094355403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184.95</v>
      </c>
      <c r="D99">
        <v>186</v>
      </c>
      <c r="E99">
        <v>182</v>
      </c>
      <c r="F99">
        <v>184</v>
      </c>
      <c r="G99">
        <f>_xll.TA_TYPPRICE(D99,E99,F99)</f>
        <v>184</v>
      </c>
      <c r="H99">
        <v>183.26173332825667</v>
      </c>
      <c r="I99" t="str">
        <f t="shared" si="20"/>
        <v>UP</v>
      </c>
      <c r="J99">
        <v>183.00944002144087</v>
      </c>
      <c r="K99">
        <v>178.67928820558106</v>
      </c>
      <c r="L99" t="str">
        <f t="shared" si="21"/>
        <v>UP</v>
      </c>
      <c r="M99" t="str">
        <f t="shared" si="22"/>
        <v>UP</v>
      </c>
      <c r="N99">
        <v>73.420335311133073</v>
      </c>
      <c r="O99" t="str">
        <f t="shared" si="23"/>
        <v>UP</v>
      </c>
      <c r="P99" t="str">
        <f t="shared" si="24"/>
        <v>UP</v>
      </c>
      <c r="Q99">
        <f t="shared" si="25"/>
        <v>2</v>
      </c>
      <c r="R99">
        <f t="shared" si="26"/>
        <v>4</v>
      </c>
      <c r="S99">
        <f t="shared" si="27"/>
        <v>0.5</v>
      </c>
      <c r="T99" t="str">
        <f t="shared" si="28"/>
        <v>No Indication</v>
      </c>
      <c r="U99" t="str">
        <f t="shared" si="29"/>
        <v>No T+M+I</v>
      </c>
      <c r="V99">
        <v>179.85982529607674</v>
      </c>
      <c r="W99">
        <v>178.0350951507755</v>
      </c>
      <c r="X99">
        <f t="shared" si="30"/>
        <v>1.8247301453012312</v>
      </c>
      <c r="Y99">
        <v>0.76374304581508945</v>
      </c>
      <c r="Z99" t="str">
        <f t="shared" si="31"/>
        <v>UP</v>
      </c>
      <c r="AA99" t="str">
        <f t="shared" si="32"/>
        <v>No TMIM</v>
      </c>
      <c r="AB99" t="str">
        <f t="shared" si="33"/>
        <v>UP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182.65</v>
      </c>
      <c r="D100">
        <v>183.7</v>
      </c>
      <c r="E100">
        <v>180</v>
      </c>
      <c r="F100">
        <v>182</v>
      </c>
      <c r="G100">
        <f>_xll.TA_TYPPRICE(D100,E100,F100)</f>
        <v>181.9</v>
      </c>
      <c r="H100">
        <v>182.58086666412834</v>
      </c>
      <c r="I100" t="str">
        <f t="shared" si="20"/>
        <v>DOWN</v>
      </c>
      <c r="J100">
        <v>183.16289779445401</v>
      </c>
      <c r="K100">
        <v>178.97277971545194</v>
      </c>
      <c r="L100" t="str">
        <f t="shared" si="21"/>
        <v>No Confirmation</v>
      </c>
      <c r="M100" t="str">
        <f t="shared" si="22"/>
        <v>No Trend</v>
      </c>
      <c r="N100">
        <v>57.054960983839997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2</v>
      </c>
      <c r="R100">
        <f t="shared" si="26"/>
        <v>3.6999999999999886</v>
      </c>
      <c r="S100">
        <f t="shared" si="27"/>
        <v>0.54054054054054224</v>
      </c>
      <c r="T100" t="str">
        <f t="shared" si="28"/>
        <v>No Indication</v>
      </c>
      <c r="U100" t="str">
        <f t="shared" si="29"/>
        <v>No T+M+I</v>
      </c>
      <c r="V100">
        <v>180.18908294283415</v>
      </c>
      <c r="W100">
        <v>178.32879180627361</v>
      </c>
      <c r="X100">
        <f t="shared" si="30"/>
        <v>1.8602911365605337</v>
      </c>
      <c r="Y100">
        <v>0.98305266396417834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182.4</v>
      </c>
      <c r="D101">
        <v>184.85</v>
      </c>
      <c r="E101">
        <v>181.05</v>
      </c>
      <c r="F101">
        <v>182</v>
      </c>
      <c r="G101">
        <f>_xll.TA_TYPPRICE(D101,E101,F101)</f>
        <v>182.63333333333333</v>
      </c>
      <c r="H101">
        <v>182.60709999873083</v>
      </c>
      <c r="I101" t="str">
        <f t="shared" si="20"/>
        <v>DOWN</v>
      </c>
      <c r="J101">
        <v>183.53780939568645</v>
      </c>
      <c r="K101">
        <v>179.43438422312929</v>
      </c>
      <c r="L101" t="str">
        <f t="shared" si="21"/>
        <v>No Confirmation</v>
      </c>
      <c r="M101" t="str">
        <f t="shared" si="22"/>
        <v>No Trend</v>
      </c>
      <c r="N101">
        <v>57.054960983839997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0.94999999999998863</v>
      </c>
      <c r="R101">
        <f t="shared" si="26"/>
        <v>3.7999999999999829</v>
      </c>
      <c r="S101">
        <f t="shared" si="27"/>
        <v>0.24999999999999814</v>
      </c>
      <c r="T101" t="str">
        <f t="shared" si="28"/>
        <v>No Indication</v>
      </c>
      <c r="U101" t="str">
        <f t="shared" si="29"/>
        <v>No T+M+I</v>
      </c>
      <c r="V101">
        <v>180.46768556701352</v>
      </c>
      <c r="W101">
        <v>178.60073315395704</v>
      </c>
      <c r="X101">
        <f t="shared" si="30"/>
        <v>1.866952413056481</v>
      </c>
      <c r="Y101">
        <v>1.1598326137826389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179.2</v>
      </c>
      <c r="D102">
        <v>181.5</v>
      </c>
      <c r="E102">
        <v>179.2</v>
      </c>
      <c r="F102">
        <v>179.5</v>
      </c>
      <c r="G102">
        <f>_xll.TA_TYPPRICE(D102,E102,F102)</f>
        <v>180.06666666666669</v>
      </c>
      <c r="H102">
        <v>181.33688333269876</v>
      </c>
      <c r="I102" t="str">
        <f t="shared" si="20"/>
        <v>DOWN</v>
      </c>
      <c r="J102">
        <v>183.08496286331169</v>
      </c>
      <c r="K102">
        <v>179.38229884021166</v>
      </c>
      <c r="L102" t="str">
        <f t="shared" si="21"/>
        <v>No Confirmation</v>
      </c>
      <c r="M102" t="str">
        <f t="shared" si="22"/>
        <v>No Trend</v>
      </c>
      <c r="N102">
        <v>39.749829899090734</v>
      </c>
      <c r="O102" t="str">
        <f t="shared" si="23"/>
        <v>DOWN</v>
      </c>
      <c r="P102" t="str">
        <f t="shared" si="24"/>
        <v>No Trend + Momentum</v>
      </c>
      <c r="Q102">
        <f t="shared" si="25"/>
        <v>0.30000000000001137</v>
      </c>
      <c r="R102">
        <f t="shared" si="26"/>
        <v>2.3000000000000114</v>
      </c>
      <c r="S102">
        <f t="shared" si="27"/>
        <v>0.13043478260869995</v>
      </c>
      <c r="T102" t="str">
        <f t="shared" si="28"/>
        <v>DOWN</v>
      </c>
      <c r="U102" t="str">
        <f t="shared" si="29"/>
        <v>No T+M+I</v>
      </c>
      <c r="V102">
        <v>180.31881086439606</v>
      </c>
      <c r="W102">
        <v>178.66734551292319</v>
      </c>
      <c r="X102">
        <f t="shared" si="30"/>
        <v>1.651465351472865</v>
      </c>
      <c r="Y102">
        <v>1.2581591613206842</v>
      </c>
      <c r="Z102" t="str">
        <f t="shared" si="31"/>
        <v>UP</v>
      </c>
      <c r="AA102" t="str">
        <f t="shared" si="32"/>
        <v>No TMIM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180.6</v>
      </c>
      <c r="D103">
        <v>181.65</v>
      </c>
      <c r="E103">
        <v>171.8</v>
      </c>
      <c r="F103">
        <v>176</v>
      </c>
      <c r="G103">
        <f>_xll.TA_TYPPRICE(D103,E103,F103)</f>
        <v>176.48333333333335</v>
      </c>
      <c r="H103">
        <v>178.91010833301607</v>
      </c>
      <c r="I103" t="str">
        <f t="shared" si="20"/>
        <v>DOWN</v>
      </c>
      <c r="J103">
        <v>182.76608222702021</v>
      </c>
      <c r="K103">
        <v>177.69734354238685</v>
      </c>
      <c r="L103" t="str">
        <f t="shared" si="21"/>
        <v>DOWN</v>
      </c>
      <c r="M103" t="str">
        <f t="shared" si="22"/>
        <v>DOWN</v>
      </c>
      <c r="N103">
        <v>25.966939650098809</v>
      </c>
      <c r="O103" t="str">
        <f t="shared" si="23"/>
        <v>DOWN</v>
      </c>
      <c r="P103" t="str">
        <f t="shared" si="24"/>
        <v>DOWN</v>
      </c>
      <c r="Q103">
        <f t="shared" si="25"/>
        <v>4.1999999999999886</v>
      </c>
      <c r="R103">
        <f t="shared" si="26"/>
        <v>9.8499999999999943</v>
      </c>
      <c r="S103">
        <f t="shared" si="27"/>
        <v>0.42639593908629353</v>
      </c>
      <c r="T103" t="str">
        <f t="shared" si="28"/>
        <v>No Indication</v>
      </c>
      <c r="U103" t="str">
        <f t="shared" si="29"/>
        <v>No T+M+I</v>
      </c>
      <c r="V103">
        <v>179.65437842371975</v>
      </c>
      <c r="W103">
        <v>178.46976436381777</v>
      </c>
      <c r="X103">
        <f t="shared" si="30"/>
        <v>1.1846140599019748</v>
      </c>
      <c r="Y103">
        <v>1.2434501410369423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175.95</v>
      </c>
      <c r="D104">
        <v>181</v>
      </c>
      <c r="E104">
        <v>171.25</v>
      </c>
      <c r="F104">
        <v>180</v>
      </c>
      <c r="G104">
        <f>_xll.TA_TYPPRICE(D104,E104,F104)</f>
        <v>177.41666666666666</v>
      </c>
      <c r="H104">
        <v>178.16338749984135</v>
      </c>
      <c r="I104" t="str">
        <f t="shared" si="20"/>
        <v>UP</v>
      </c>
      <c r="J104">
        <v>182.37361950990461</v>
      </c>
      <c r="K104">
        <v>176.26460053296753</v>
      </c>
      <c r="L104" t="str">
        <f t="shared" si="21"/>
        <v>No Confirmation</v>
      </c>
      <c r="M104" t="str">
        <f t="shared" si="22"/>
        <v>No Trend</v>
      </c>
      <c r="N104">
        <v>50.490953234621095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8.75</v>
      </c>
      <c r="R104">
        <f t="shared" si="26"/>
        <v>9.75</v>
      </c>
      <c r="S104">
        <f t="shared" si="27"/>
        <v>0.89743589743589747</v>
      </c>
      <c r="T104" t="str">
        <f t="shared" si="28"/>
        <v>UP</v>
      </c>
      <c r="U104" t="str">
        <f t="shared" si="29"/>
        <v>No T+M+I</v>
      </c>
      <c r="V104">
        <v>179.70755097391671</v>
      </c>
      <c r="W104">
        <v>178.58311515168313</v>
      </c>
      <c r="X104">
        <f t="shared" si="30"/>
        <v>1.1244358222335791</v>
      </c>
      <c r="Y104">
        <v>1.2196472772762696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177</v>
      </c>
      <c r="D105">
        <v>182.8</v>
      </c>
      <c r="E105">
        <v>173.6</v>
      </c>
      <c r="F105">
        <v>182</v>
      </c>
      <c r="G105">
        <f>_xll.TA_TYPPRICE(D105,E105,F105)</f>
        <v>179.46666666666667</v>
      </c>
      <c r="H105">
        <v>178.81502708325399</v>
      </c>
      <c r="I105" t="str">
        <f t="shared" si="20"/>
        <v>UP</v>
      </c>
      <c r="J105">
        <v>182.46837072992582</v>
      </c>
      <c r="K105">
        <v>175.67246708119697</v>
      </c>
      <c r="L105" t="str">
        <f t="shared" si="21"/>
        <v>No Confirmation</v>
      </c>
      <c r="M105" t="str">
        <f t="shared" si="22"/>
        <v>No Trend</v>
      </c>
      <c r="N105">
        <v>58.982957532412684</v>
      </c>
      <c r="O105" t="str">
        <f t="shared" si="23"/>
        <v>No Momentum</v>
      </c>
      <c r="P105" t="str">
        <f t="shared" si="24"/>
        <v>No Trend + Momentum</v>
      </c>
      <c r="Q105">
        <f t="shared" si="25"/>
        <v>8.4000000000000057</v>
      </c>
      <c r="R105">
        <f t="shared" si="26"/>
        <v>9.2000000000000171</v>
      </c>
      <c r="S105">
        <f t="shared" si="27"/>
        <v>0.91304347826086851</v>
      </c>
      <c r="T105" t="str">
        <f t="shared" si="28"/>
        <v>UP</v>
      </c>
      <c r="U105" t="str">
        <f t="shared" si="29"/>
        <v>No T+M+I</v>
      </c>
      <c r="V105">
        <v>180.06023543946799</v>
      </c>
      <c r="W105">
        <v>178.83621773303994</v>
      </c>
      <c r="X105">
        <f t="shared" si="30"/>
        <v>1.2240177064280431</v>
      </c>
      <c r="Y105">
        <v>1.2205213631066243</v>
      </c>
      <c r="Z105" t="str">
        <f t="shared" si="31"/>
        <v>UP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179</v>
      </c>
      <c r="D106">
        <v>182</v>
      </c>
      <c r="E106">
        <v>177.5</v>
      </c>
      <c r="F106">
        <v>178</v>
      </c>
      <c r="G106">
        <f>_xll.TA_TYPPRICE(D106,E106,F106)</f>
        <v>179.16666666666666</v>
      </c>
      <c r="H106">
        <v>178.99084687496031</v>
      </c>
      <c r="I106" t="str">
        <f t="shared" si="20"/>
        <v>DOWN</v>
      </c>
      <c r="J106">
        <v>182.36428834549787</v>
      </c>
      <c r="K106">
        <v>176.07858550759764</v>
      </c>
      <c r="L106" t="str">
        <f t="shared" si="21"/>
        <v>No Confirmation</v>
      </c>
      <c r="M106" t="str">
        <f t="shared" si="22"/>
        <v>No Trend</v>
      </c>
      <c r="N106">
        <v>41.281155073710643</v>
      </c>
      <c r="O106" t="str">
        <f t="shared" si="23"/>
        <v>No Momentum</v>
      </c>
      <c r="P106" t="str">
        <f t="shared" si="24"/>
        <v>No Trend + Momentum</v>
      </c>
      <c r="Q106">
        <f t="shared" si="25"/>
        <v>0.5</v>
      </c>
      <c r="R106">
        <f t="shared" si="26"/>
        <v>4.5</v>
      </c>
      <c r="S106">
        <f t="shared" si="27"/>
        <v>0.1111111111111111</v>
      </c>
      <c r="T106" t="str">
        <f t="shared" si="28"/>
        <v>DOWN</v>
      </c>
      <c r="U106" t="str">
        <f t="shared" si="29"/>
        <v>No T+M+I</v>
      </c>
      <c r="V106">
        <v>179.7432761410883</v>
      </c>
      <c r="W106">
        <v>178.77427567874068</v>
      </c>
      <c r="X106">
        <f t="shared" si="30"/>
        <v>0.96900046234762272</v>
      </c>
      <c r="Y106">
        <v>1.170217182954824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183.35</v>
      </c>
      <c r="D107">
        <v>183.35</v>
      </c>
      <c r="E107">
        <v>177.05</v>
      </c>
      <c r="F107">
        <v>177.4</v>
      </c>
      <c r="G107">
        <f>_xll.TA_TYPPRICE(D107,E107,F107)</f>
        <v>179.26666666666665</v>
      </c>
      <c r="H107">
        <v>179.12875677081348</v>
      </c>
      <c r="I107" t="str">
        <f t="shared" si="20"/>
        <v>DOWN</v>
      </c>
      <c r="J107">
        <v>182.58333537983168</v>
      </c>
      <c r="K107">
        <v>176.29445539479818</v>
      </c>
      <c r="L107" t="str">
        <f t="shared" si="21"/>
        <v>No Confirmation</v>
      </c>
      <c r="M107" t="str">
        <f t="shared" si="22"/>
        <v>No Trend</v>
      </c>
      <c r="N107">
        <v>39.081936994489276</v>
      </c>
      <c r="O107" t="str">
        <f t="shared" si="23"/>
        <v>DOWN</v>
      </c>
      <c r="P107" t="str">
        <f t="shared" si="24"/>
        <v>No Trend + Momentum</v>
      </c>
      <c r="Q107">
        <f t="shared" si="25"/>
        <v>0.34999999999999432</v>
      </c>
      <c r="R107">
        <f t="shared" si="26"/>
        <v>6.2999999999999829</v>
      </c>
      <c r="S107">
        <f t="shared" si="27"/>
        <v>5.5555555555554803E-2</v>
      </c>
      <c r="T107" t="str">
        <f t="shared" si="28"/>
        <v>DOWN</v>
      </c>
      <c r="U107" t="str">
        <f t="shared" si="29"/>
        <v>No T+M+I</v>
      </c>
      <c r="V107">
        <v>179.38277211938242</v>
      </c>
      <c r="W107">
        <v>178.67247748031545</v>
      </c>
      <c r="X107">
        <f t="shared" si="30"/>
        <v>0.71029463906697288</v>
      </c>
      <c r="Y107">
        <v>1.0782326741772539</v>
      </c>
      <c r="Z107" t="str">
        <f t="shared" si="31"/>
        <v>DOWN</v>
      </c>
      <c r="AA107" t="str">
        <f t="shared" si="32"/>
        <v>No TMIM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178</v>
      </c>
      <c r="D108">
        <v>180.3</v>
      </c>
      <c r="E108">
        <v>177.25</v>
      </c>
      <c r="F108">
        <v>179.15</v>
      </c>
      <c r="G108">
        <f>_xll.TA_TYPPRICE(D108,E108,F108)</f>
        <v>178.9</v>
      </c>
      <c r="H108">
        <v>179.01437838540676</v>
      </c>
      <c r="I108" t="str">
        <f t="shared" si="20"/>
        <v>UP</v>
      </c>
      <c r="J108">
        <v>182.07592751764687</v>
      </c>
      <c r="K108">
        <v>176.50679864039859</v>
      </c>
      <c r="L108" t="str">
        <f t="shared" si="21"/>
        <v>No Confirmation</v>
      </c>
      <c r="M108" t="str">
        <f t="shared" si="22"/>
        <v>No Trend</v>
      </c>
      <c r="N108">
        <v>48.989614719841839</v>
      </c>
      <c r="O108" t="str">
        <f t="shared" si="23"/>
        <v>No Momentum</v>
      </c>
      <c r="P108" t="str">
        <f t="shared" si="24"/>
        <v>No Trend + Momentum</v>
      </c>
      <c r="Q108">
        <f t="shared" si="25"/>
        <v>1.9000000000000057</v>
      </c>
      <c r="R108">
        <f t="shared" si="26"/>
        <v>3.0500000000000114</v>
      </c>
      <c r="S108">
        <f t="shared" si="27"/>
        <v>0.62295081967213073</v>
      </c>
      <c r="T108" t="str">
        <f t="shared" si="28"/>
        <v>No Indication</v>
      </c>
      <c r="U108" t="str">
        <f t="shared" si="29"/>
        <v>No T+M+I</v>
      </c>
      <c r="V108">
        <v>179.34696102409282</v>
      </c>
      <c r="W108">
        <v>178.7078495188106</v>
      </c>
      <c r="X108">
        <f t="shared" si="30"/>
        <v>0.63911150528221583</v>
      </c>
      <c r="Y108">
        <v>0.99040844039824627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178.5</v>
      </c>
      <c r="D109">
        <v>178.85</v>
      </c>
      <c r="E109">
        <v>175.45</v>
      </c>
      <c r="F109">
        <v>176.25</v>
      </c>
      <c r="G109">
        <f>_xll.TA_TYPPRICE(D109,E109,F109)</f>
        <v>176.85</v>
      </c>
      <c r="H109">
        <v>177.93218919270339</v>
      </c>
      <c r="I109" t="str">
        <f t="shared" si="20"/>
        <v>DOWN</v>
      </c>
      <c r="J109">
        <v>181.35905473594758</v>
      </c>
      <c r="K109">
        <v>176.27195449808778</v>
      </c>
      <c r="L109" t="str">
        <f t="shared" si="21"/>
        <v>DOWN</v>
      </c>
      <c r="M109" t="str">
        <f t="shared" si="22"/>
        <v>DOWN</v>
      </c>
      <c r="N109">
        <v>36.644299743639117</v>
      </c>
      <c r="O109" t="str">
        <f t="shared" si="23"/>
        <v>DOWN</v>
      </c>
      <c r="P109" t="str">
        <f t="shared" si="24"/>
        <v>DOWN</v>
      </c>
      <c r="Q109">
        <f t="shared" si="25"/>
        <v>0.80000000000001137</v>
      </c>
      <c r="R109">
        <f t="shared" si="26"/>
        <v>3.4000000000000057</v>
      </c>
      <c r="S109">
        <f t="shared" si="27"/>
        <v>0.23529411764706176</v>
      </c>
      <c r="T109" t="str">
        <f t="shared" si="28"/>
        <v>No Indication</v>
      </c>
      <c r="U109" t="str">
        <f t="shared" si="29"/>
        <v>No T+M+I</v>
      </c>
      <c r="V109">
        <v>178.87050548192468</v>
      </c>
      <c r="W109">
        <v>178.52578659149131</v>
      </c>
      <c r="X109">
        <f t="shared" si="30"/>
        <v>0.34471889043337001</v>
      </c>
      <c r="Y109">
        <v>0.86127053040527102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179.75</v>
      </c>
      <c r="D110">
        <v>179.75</v>
      </c>
      <c r="E110">
        <v>176.5</v>
      </c>
      <c r="F110">
        <v>178.1</v>
      </c>
      <c r="G110">
        <f>_xll.TA_TYPPRICE(D110,E110,F110)</f>
        <v>178.11666666666667</v>
      </c>
      <c r="H110">
        <v>178.02442792968503</v>
      </c>
      <c r="I110" t="str">
        <f t="shared" si="20"/>
        <v>UP</v>
      </c>
      <c r="J110">
        <v>181.00148701684813</v>
      </c>
      <c r="K110">
        <v>176.32263127629051</v>
      </c>
      <c r="L110" t="str">
        <f t="shared" si="21"/>
        <v>No Confirmation</v>
      </c>
      <c r="M110" t="str">
        <f t="shared" si="22"/>
        <v>No Trend</v>
      </c>
      <c r="N110">
        <v>47.245222909266523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1.5999999999999943</v>
      </c>
      <c r="R110">
        <f t="shared" si="26"/>
        <v>3.25</v>
      </c>
      <c r="S110">
        <f t="shared" si="27"/>
        <v>0.49230769230769056</v>
      </c>
      <c r="T110" t="str">
        <f t="shared" si="28"/>
        <v>No Indication</v>
      </c>
      <c r="U110" t="str">
        <f t="shared" si="29"/>
        <v>No T+M+I</v>
      </c>
      <c r="V110">
        <v>178.7519661770132</v>
      </c>
      <c r="W110">
        <v>178.49424684397343</v>
      </c>
      <c r="X110">
        <f t="shared" si="30"/>
        <v>0.25771933303977335</v>
      </c>
      <c r="Y110">
        <v>0.74056029093217146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178.6</v>
      </c>
      <c r="D111">
        <v>183.35</v>
      </c>
      <c r="E111">
        <v>177.1</v>
      </c>
      <c r="F111">
        <v>178</v>
      </c>
      <c r="G111">
        <f>_xll.TA_TYPPRICE(D111,E111,F111)</f>
        <v>179.48333333333335</v>
      </c>
      <c r="H111">
        <v>178.75388063150919</v>
      </c>
      <c r="I111" t="str">
        <f t="shared" si="20"/>
        <v>DOWN</v>
      </c>
      <c r="J111">
        <v>181.52337879088188</v>
      </c>
      <c r="K111">
        <v>176.49537988155927</v>
      </c>
      <c r="L111" t="str">
        <f t="shared" si="21"/>
        <v>No Confirmation</v>
      </c>
      <c r="M111" t="str">
        <f t="shared" si="22"/>
        <v>No Trend</v>
      </c>
      <c r="N111">
        <v>46.717055333281749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0.90000000000000568</v>
      </c>
      <c r="R111">
        <f t="shared" si="26"/>
        <v>6.25</v>
      </c>
      <c r="S111">
        <f t="shared" si="27"/>
        <v>0.14400000000000091</v>
      </c>
      <c r="T111" t="str">
        <f t="shared" si="28"/>
        <v>DOWN</v>
      </c>
      <c r="U111" t="str">
        <f t="shared" si="29"/>
        <v>No T+M+I</v>
      </c>
      <c r="V111">
        <v>178.63627907285732</v>
      </c>
      <c r="W111">
        <v>178.45763596664207</v>
      </c>
      <c r="X111">
        <f t="shared" si="30"/>
        <v>0.17864310621524737</v>
      </c>
      <c r="Y111">
        <v>0.62817685398878664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178.1</v>
      </c>
      <c r="D112">
        <v>179.35</v>
      </c>
      <c r="E112">
        <v>175.2</v>
      </c>
      <c r="F112">
        <v>176.75</v>
      </c>
      <c r="G112">
        <f>_xll.TA_TYPPRICE(D112,E112,F112)</f>
        <v>177.1</v>
      </c>
      <c r="H112">
        <v>177.92694031575459</v>
      </c>
      <c r="I112" t="str">
        <f t="shared" si="20"/>
        <v>DOWN</v>
      </c>
      <c r="J112">
        <v>181.04040572624146</v>
      </c>
      <c r="K112">
        <v>176.20751768565722</v>
      </c>
      <c r="L112" t="str">
        <f t="shared" si="21"/>
        <v>No Confirmation</v>
      </c>
      <c r="M112" t="str">
        <f t="shared" si="22"/>
        <v>No Trend</v>
      </c>
      <c r="N112">
        <v>39.770153970305863</v>
      </c>
      <c r="O112" t="str">
        <f t="shared" si="23"/>
        <v>DOWN</v>
      </c>
      <c r="P112" t="str">
        <f t="shared" si="24"/>
        <v>No Trend + Momentum</v>
      </c>
      <c r="Q112">
        <f t="shared" si="25"/>
        <v>1.5500000000000114</v>
      </c>
      <c r="R112">
        <f t="shared" si="26"/>
        <v>4.1500000000000057</v>
      </c>
      <c r="S112">
        <f t="shared" si="27"/>
        <v>0.37349397590361666</v>
      </c>
      <c r="T112" t="str">
        <f t="shared" si="28"/>
        <v>No Indication</v>
      </c>
      <c r="U112" t="str">
        <f t="shared" si="29"/>
        <v>No T+M+I</v>
      </c>
      <c r="V112">
        <v>178.34608229241772</v>
      </c>
      <c r="W112">
        <v>178.33114441355747</v>
      </c>
      <c r="X112">
        <f t="shared" si="30"/>
        <v>1.4937878860251885E-2</v>
      </c>
      <c r="Y112">
        <v>0.50552905896307965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176.9</v>
      </c>
      <c r="D113">
        <v>179.1</v>
      </c>
      <c r="E113">
        <v>176</v>
      </c>
      <c r="F113">
        <v>176</v>
      </c>
      <c r="G113">
        <f>_xll.TA_TYPPRICE(D113,E113,F113)</f>
        <v>177.03333333333333</v>
      </c>
      <c r="H113">
        <v>177.48013682454396</v>
      </c>
      <c r="I113" t="str">
        <f t="shared" si="20"/>
        <v>DOWN</v>
      </c>
      <c r="J113">
        <v>180.60920445374336</v>
      </c>
      <c r="K113">
        <v>176.16140264440006</v>
      </c>
      <c r="L113" t="str">
        <f t="shared" si="21"/>
        <v>DOWN</v>
      </c>
      <c r="M113" t="str">
        <f t="shared" si="22"/>
        <v>DOWN</v>
      </c>
      <c r="N113">
        <v>35.779771714068801</v>
      </c>
      <c r="O113" t="str">
        <f t="shared" si="23"/>
        <v>DOWN</v>
      </c>
      <c r="P113" t="str">
        <f t="shared" si="24"/>
        <v>DOWN</v>
      </c>
      <c r="Q113">
        <f t="shared" si="25"/>
        <v>0</v>
      </c>
      <c r="R113">
        <f t="shared" si="26"/>
        <v>3.0999999999999943</v>
      </c>
      <c r="S113">
        <f t="shared" si="27"/>
        <v>0</v>
      </c>
      <c r="T113" t="str">
        <f t="shared" si="28"/>
        <v>DOWN</v>
      </c>
      <c r="U113" t="str">
        <f t="shared" si="29"/>
        <v>DOWN</v>
      </c>
      <c r="V113">
        <v>177.9851465551227</v>
      </c>
      <c r="W113">
        <v>178.15846704959026</v>
      </c>
      <c r="X113">
        <f t="shared" si="30"/>
        <v>-0.17332049446756059</v>
      </c>
      <c r="Y113">
        <v>0.36975914827695155</v>
      </c>
      <c r="Z113" t="str">
        <f t="shared" si="31"/>
        <v>DOWN</v>
      </c>
      <c r="AA113" t="str">
        <f t="shared" si="32"/>
        <v>DOWN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176.85</v>
      </c>
      <c r="D114">
        <v>180</v>
      </c>
      <c r="E114">
        <v>176.1</v>
      </c>
      <c r="F114">
        <v>179.5</v>
      </c>
      <c r="G114">
        <f>_xll.TA_TYPPRICE(D114,E114,F114)</f>
        <v>178.53333333333333</v>
      </c>
      <c r="H114">
        <v>178.00673507893865</v>
      </c>
      <c r="I114" t="str">
        <f t="shared" si="20"/>
        <v>UP</v>
      </c>
      <c r="J114">
        <v>180.47382568624482</v>
      </c>
      <c r="K114">
        <v>176.14775761231115</v>
      </c>
      <c r="L114" t="str">
        <f t="shared" si="21"/>
        <v>No Confirmation</v>
      </c>
      <c r="M114" t="str">
        <f t="shared" si="22"/>
        <v>No Trend</v>
      </c>
      <c r="N114">
        <v>59.490018251854934</v>
      </c>
      <c r="O114" t="str">
        <f t="shared" si="23"/>
        <v>No Momentum</v>
      </c>
      <c r="P114" t="str">
        <f t="shared" si="24"/>
        <v>No Trend + Momentum</v>
      </c>
      <c r="Q114">
        <f t="shared" si="25"/>
        <v>3.4000000000000057</v>
      </c>
      <c r="R114">
        <f t="shared" si="26"/>
        <v>3.9000000000000057</v>
      </c>
      <c r="S114">
        <f t="shared" si="27"/>
        <v>0.87179487179487203</v>
      </c>
      <c r="T114" t="str">
        <f t="shared" si="28"/>
        <v>UP</v>
      </c>
      <c r="U114" t="str">
        <f t="shared" si="29"/>
        <v>No T+M+I</v>
      </c>
      <c r="V114">
        <v>178.21820093125766</v>
      </c>
      <c r="W114">
        <v>178.25783986073171</v>
      </c>
      <c r="X114">
        <f t="shared" si="30"/>
        <v>-3.9638929474051565E-2</v>
      </c>
      <c r="Y114">
        <v>0.28787953272675093</v>
      </c>
      <c r="Z114" t="str">
        <f t="shared" si="31"/>
        <v>DOWN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178.5</v>
      </c>
      <c r="D115">
        <v>179.45</v>
      </c>
      <c r="E115">
        <v>172.5</v>
      </c>
      <c r="F115">
        <v>174</v>
      </c>
      <c r="G115">
        <f>_xll.TA_TYPPRICE(D115,E115,F115)</f>
        <v>175.31666666666669</v>
      </c>
      <c r="H115">
        <v>176.66170087280267</v>
      </c>
      <c r="I115" t="str">
        <f t="shared" si="20"/>
        <v>DOWN</v>
      </c>
      <c r="J115">
        <v>180.24630886707931</v>
      </c>
      <c r="K115">
        <v>175.33714480957534</v>
      </c>
      <c r="L115" t="str">
        <f t="shared" si="21"/>
        <v>DOWN</v>
      </c>
      <c r="M115" t="str">
        <f t="shared" si="22"/>
        <v>DOWN</v>
      </c>
      <c r="N115">
        <v>34.482599017420455</v>
      </c>
      <c r="O115" t="str">
        <f t="shared" si="23"/>
        <v>DOWN</v>
      </c>
      <c r="P115" t="str">
        <f t="shared" si="24"/>
        <v>DOWN</v>
      </c>
      <c r="Q115">
        <f t="shared" si="25"/>
        <v>1.5</v>
      </c>
      <c r="R115">
        <f t="shared" si="26"/>
        <v>6.9499999999999886</v>
      </c>
      <c r="S115">
        <f t="shared" si="27"/>
        <v>0.21582733812949675</v>
      </c>
      <c r="T115" t="str">
        <f t="shared" si="28"/>
        <v>No Indication</v>
      </c>
      <c r="U115" t="str">
        <f t="shared" si="29"/>
        <v>No T+M+I</v>
      </c>
      <c r="V115">
        <v>177.5692469418334</v>
      </c>
      <c r="W115">
        <v>177.94244431549231</v>
      </c>
      <c r="X115">
        <f t="shared" si="30"/>
        <v>-0.37319737365891115</v>
      </c>
      <c r="Y115">
        <v>0.15566415144961851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173.3</v>
      </c>
      <c r="D116">
        <v>175.6</v>
      </c>
      <c r="E116">
        <v>171</v>
      </c>
      <c r="F116">
        <v>171.95</v>
      </c>
      <c r="G116">
        <f>_xll.TA_TYPPRICE(D116,E116,F116)</f>
        <v>172.85</v>
      </c>
      <c r="H116">
        <v>174.75585043640132</v>
      </c>
      <c r="I116" t="str">
        <f t="shared" si="20"/>
        <v>DOWN</v>
      </c>
      <c r="J116">
        <v>179.21379578550614</v>
      </c>
      <c r="K116">
        <v>174.37333485189194</v>
      </c>
      <c r="L116" t="str">
        <f t="shared" si="21"/>
        <v>DOWN</v>
      </c>
      <c r="M116" t="str">
        <f t="shared" si="22"/>
        <v>DOWN</v>
      </c>
      <c r="N116">
        <v>28.835195092228915</v>
      </c>
      <c r="O116" t="str">
        <f t="shared" si="23"/>
        <v>DOWN</v>
      </c>
      <c r="P116" t="str">
        <f t="shared" si="24"/>
        <v>DOWN</v>
      </c>
      <c r="Q116">
        <f t="shared" si="25"/>
        <v>0.94999999999998863</v>
      </c>
      <c r="R116">
        <f t="shared" si="26"/>
        <v>4.5999999999999943</v>
      </c>
      <c r="S116">
        <f t="shared" si="27"/>
        <v>0.20652173913043256</v>
      </c>
      <c r="T116" t="str">
        <f t="shared" si="28"/>
        <v>No Indication</v>
      </c>
      <c r="U116" t="str">
        <f t="shared" si="29"/>
        <v>No T+M+I</v>
      </c>
      <c r="V116">
        <v>176.70474741232056</v>
      </c>
      <c r="W116">
        <v>177.49855955138176</v>
      </c>
      <c r="X116">
        <f t="shared" si="30"/>
        <v>-0.79381213906120252</v>
      </c>
      <c r="Y116">
        <v>-3.4231106652545723E-2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170.2</v>
      </c>
      <c r="D117">
        <v>173.9</v>
      </c>
      <c r="E117">
        <v>170.2</v>
      </c>
      <c r="F117">
        <v>172</v>
      </c>
      <c r="G117">
        <f>_xll.TA_TYPPRICE(D117,E117,F117)</f>
        <v>172.03333333333333</v>
      </c>
      <c r="H117">
        <v>173.39459188486734</v>
      </c>
      <c r="I117" t="str">
        <f t="shared" si="20"/>
        <v>DOWN</v>
      </c>
      <c r="J117">
        <v>178.03295227761589</v>
      </c>
      <c r="K117">
        <v>173.44592710702707</v>
      </c>
      <c r="L117" t="str">
        <f t="shared" si="21"/>
        <v>DOWN</v>
      </c>
      <c r="M117" t="str">
        <f t="shared" si="22"/>
        <v>DOWN</v>
      </c>
      <c r="N117">
        <v>29.188766530484344</v>
      </c>
      <c r="O117" t="str">
        <f t="shared" si="23"/>
        <v>DOWN</v>
      </c>
      <c r="P117" t="str">
        <f t="shared" si="24"/>
        <v>DOWN</v>
      </c>
      <c r="Q117">
        <f t="shared" si="25"/>
        <v>1.8000000000000114</v>
      </c>
      <c r="R117">
        <f t="shared" si="26"/>
        <v>3.7000000000000171</v>
      </c>
      <c r="S117">
        <f t="shared" si="27"/>
        <v>0.48648648648648729</v>
      </c>
      <c r="T117" t="str">
        <f t="shared" si="28"/>
        <v>No Indication</v>
      </c>
      <c r="U117" t="str">
        <f t="shared" si="29"/>
        <v>No T+M+I</v>
      </c>
      <c r="V117">
        <v>175.98094011811739</v>
      </c>
      <c r="W117">
        <v>177.091258843872</v>
      </c>
      <c r="X117">
        <f t="shared" si="30"/>
        <v>-1.1103187257546097</v>
      </c>
      <c r="Y117">
        <v>-0.24944863047295851</v>
      </c>
      <c r="Z117" t="str">
        <f t="shared" si="31"/>
        <v>DOWN</v>
      </c>
      <c r="AA117" t="str">
        <f t="shared" si="32"/>
        <v>No TMIM</v>
      </c>
      <c r="AB117" t="str">
        <f t="shared" si="33"/>
        <v>DOWN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171.5</v>
      </c>
      <c r="D118">
        <v>174.5</v>
      </c>
      <c r="E118">
        <v>171.5</v>
      </c>
      <c r="F118">
        <v>174.3</v>
      </c>
      <c r="G118">
        <f>_xll.TA_TYPPRICE(D118,E118,F118)</f>
        <v>173.43333333333331</v>
      </c>
      <c r="H118">
        <v>173.41396260910034</v>
      </c>
      <c r="I118" t="str">
        <f t="shared" si="20"/>
        <v>UP</v>
      </c>
      <c r="J118">
        <v>177.24785177147902</v>
      </c>
      <c r="K118">
        <v>173.01349886102105</v>
      </c>
      <c r="L118" t="str">
        <f t="shared" si="21"/>
        <v>No Confirmation</v>
      </c>
      <c r="M118" t="str">
        <f t="shared" si="22"/>
        <v>No Trend</v>
      </c>
      <c r="N118">
        <v>44.923125206553976</v>
      </c>
      <c r="O118" t="str">
        <f t="shared" si="23"/>
        <v>No Momentum</v>
      </c>
      <c r="P118" t="str">
        <f t="shared" si="24"/>
        <v>No Trend + Momentum</v>
      </c>
      <c r="Q118">
        <f t="shared" si="25"/>
        <v>2.8000000000000114</v>
      </c>
      <c r="R118">
        <f t="shared" si="26"/>
        <v>3</v>
      </c>
      <c r="S118">
        <f t="shared" si="27"/>
        <v>0.93333333333333712</v>
      </c>
      <c r="T118" t="str">
        <f t="shared" si="28"/>
        <v>UP</v>
      </c>
      <c r="U118" t="str">
        <f t="shared" si="29"/>
        <v>No T+M+I</v>
      </c>
      <c r="V118">
        <v>175.72233394609933</v>
      </c>
      <c r="W118">
        <v>176.8844989295111</v>
      </c>
      <c r="X118">
        <f t="shared" si="30"/>
        <v>-1.1621649834117704</v>
      </c>
      <c r="Y118">
        <v>-0.43199190106072094</v>
      </c>
      <c r="Z118" t="str">
        <f t="shared" si="31"/>
        <v>DOWN</v>
      </c>
      <c r="AA118" t="str">
        <f t="shared" si="32"/>
        <v>No TMIM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176.85</v>
      </c>
      <c r="D119">
        <v>178</v>
      </c>
      <c r="E119">
        <v>174.85</v>
      </c>
      <c r="F119">
        <v>175.5</v>
      </c>
      <c r="G119">
        <f>_xll.TA_TYPPRICE(D119,E119,F119)</f>
        <v>176.11666666666667</v>
      </c>
      <c r="H119">
        <v>174.76531463788351</v>
      </c>
      <c r="I119" t="str">
        <f t="shared" si="20"/>
        <v>UP</v>
      </c>
      <c r="J119">
        <v>177.41499582226146</v>
      </c>
      <c r="K119">
        <v>173.4216102252386</v>
      </c>
      <c r="L119" t="str">
        <f t="shared" si="21"/>
        <v>No Confirmation</v>
      </c>
      <c r="M119" t="str">
        <f t="shared" si="22"/>
        <v>No Trend</v>
      </c>
      <c r="N119">
        <v>51.894312279775043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0.65000000000000568</v>
      </c>
      <c r="R119">
        <f t="shared" si="26"/>
        <v>3.1500000000000057</v>
      </c>
      <c r="S119">
        <f t="shared" si="27"/>
        <v>0.20634920634920778</v>
      </c>
      <c r="T119" t="str">
        <f t="shared" si="28"/>
        <v>No Indication</v>
      </c>
      <c r="U119" t="str">
        <f t="shared" si="29"/>
        <v>No T+M+I</v>
      </c>
      <c r="V119">
        <v>175.6881287236225</v>
      </c>
      <c r="W119">
        <v>176.78194345325102</v>
      </c>
      <c r="X119">
        <f t="shared" si="30"/>
        <v>-1.0938147296285194</v>
      </c>
      <c r="Y119">
        <v>-0.56435646677428064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176</v>
      </c>
      <c r="D120">
        <v>177.5</v>
      </c>
      <c r="E120">
        <v>175</v>
      </c>
      <c r="F120">
        <v>176</v>
      </c>
      <c r="G120">
        <f>_xll.TA_TYPPRICE(D120,E120,F120)</f>
        <v>176.16666666666666</v>
      </c>
      <c r="H120">
        <v>175.46599065227508</v>
      </c>
      <c r="I120" t="str">
        <f t="shared" si="20"/>
        <v>UP</v>
      </c>
      <c r="J120">
        <v>177.4338856395367</v>
      </c>
      <c r="K120">
        <v>173.77236350851891</v>
      </c>
      <c r="L120" t="str">
        <f t="shared" si="21"/>
        <v>No Confirmation</v>
      </c>
      <c r="M120" t="str">
        <f t="shared" si="22"/>
        <v>No Trend</v>
      </c>
      <c r="N120">
        <v>54.869448530537682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1</v>
      </c>
      <c r="R120">
        <f t="shared" si="26"/>
        <v>2.5</v>
      </c>
      <c r="S120">
        <f t="shared" si="27"/>
        <v>0.4</v>
      </c>
      <c r="T120" t="str">
        <f t="shared" si="28"/>
        <v>No Indication</v>
      </c>
      <c r="U120" t="str">
        <f t="shared" si="29"/>
        <v>No T+M+I</v>
      </c>
      <c r="V120">
        <v>175.73610891998825</v>
      </c>
      <c r="W120">
        <v>176.72402171597315</v>
      </c>
      <c r="X120">
        <f t="shared" si="30"/>
        <v>-0.98791279598489723</v>
      </c>
      <c r="Y120">
        <v>-0.64906773261640394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176.1</v>
      </c>
      <c r="D121">
        <v>177.8</v>
      </c>
      <c r="E121">
        <v>175.65</v>
      </c>
      <c r="F121">
        <v>176.5</v>
      </c>
      <c r="G121">
        <f>_xll.TA_TYPPRICE(D121,E121,F121)</f>
        <v>176.65</v>
      </c>
      <c r="H121">
        <v>176.05799532613753</v>
      </c>
      <c r="I121" t="str">
        <f t="shared" si="20"/>
        <v>UP</v>
      </c>
      <c r="J121">
        <v>177.51524438630634</v>
      </c>
      <c r="K121">
        <v>174.18961606218139</v>
      </c>
      <c r="L121" t="str">
        <f t="shared" si="21"/>
        <v>No Confirmation</v>
      </c>
      <c r="M121" t="str">
        <f t="shared" si="22"/>
        <v>No Trend</v>
      </c>
      <c r="N121">
        <v>58.10800509633097</v>
      </c>
      <c r="O121" t="str">
        <f t="shared" si="23"/>
        <v>No Momentum</v>
      </c>
      <c r="P121" t="str">
        <f t="shared" si="24"/>
        <v>No Trend + Momentum</v>
      </c>
      <c r="Q121">
        <f t="shared" si="25"/>
        <v>0.84999999999999432</v>
      </c>
      <c r="R121">
        <f t="shared" si="26"/>
        <v>2.1500000000000057</v>
      </c>
      <c r="S121">
        <f t="shared" si="27"/>
        <v>0.39534883720929864</v>
      </c>
      <c r="T121" t="str">
        <f t="shared" si="28"/>
        <v>No Indication</v>
      </c>
      <c r="U121" t="str">
        <f t="shared" si="29"/>
        <v>No T+M+I</v>
      </c>
      <c r="V121">
        <v>175.85363062460544</v>
      </c>
      <c r="W121">
        <v>176.70742751478994</v>
      </c>
      <c r="X121">
        <f t="shared" si="30"/>
        <v>-0.85379689018449767</v>
      </c>
      <c r="Y121">
        <v>-0.69001356413002268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178.6</v>
      </c>
      <c r="D122">
        <v>178.6</v>
      </c>
      <c r="E122">
        <v>175.85</v>
      </c>
      <c r="F122">
        <v>176.85</v>
      </c>
      <c r="G122">
        <f>_xll.TA_TYPPRICE(D122,E122,F122)</f>
        <v>177.1</v>
      </c>
      <c r="H122">
        <v>176.57899766306878</v>
      </c>
      <c r="I122" t="str">
        <f t="shared" si="20"/>
        <v>UP</v>
      </c>
      <c r="J122">
        <v>177.75630118934936</v>
      </c>
      <c r="K122">
        <v>174.55859027058551</v>
      </c>
      <c r="L122" t="str">
        <f t="shared" si="21"/>
        <v>No Confirmation</v>
      </c>
      <c r="M122" t="str">
        <f t="shared" si="22"/>
        <v>No Trend</v>
      </c>
      <c r="N122">
        <v>60.582990122817023</v>
      </c>
      <c r="O122" t="str">
        <f t="shared" si="23"/>
        <v>UP</v>
      </c>
      <c r="P122" t="str">
        <f t="shared" si="24"/>
        <v>No Trend + Momentum</v>
      </c>
      <c r="Q122">
        <f t="shared" si="25"/>
        <v>1</v>
      </c>
      <c r="R122">
        <f t="shared" si="26"/>
        <v>2.75</v>
      </c>
      <c r="S122">
        <f t="shared" si="27"/>
        <v>0.36363636363636365</v>
      </c>
      <c r="T122" t="str">
        <f t="shared" si="28"/>
        <v>No Indication</v>
      </c>
      <c r="U122" t="str">
        <f t="shared" si="29"/>
        <v>No T+M+I</v>
      </c>
      <c r="V122">
        <v>176.00691822081998</v>
      </c>
      <c r="W122">
        <v>176.71798843962031</v>
      </c>
      <c r="X122">
        <f t="shared" si="30"/>
        <v>-0.71107021880033017</v>
      </c>
      <c r="Y122">
        <v>-0.69422489506408414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177</v>
      </c>
      <c r="D123">
        <v>181.1</v>
      </c>
      <c r="E123">
        <v>176.1</v>
      </c>
      <c r="F123">
        <v>179.9</v>
      </c>
      <c r="G123">
        <f>_xll.TA_TYPPRICE(D123,E123,F123)</f>
        <v>179.03333333333333</v>
      </c>
      <c r="H123">
        <v>177.80616549820104</v>
      </c>
      <c r="I123" t="str">
        <f t="shared" si="20"/>
        <v>UP</v>
      </c>
      <c r="J123">
        <v>178.49934536949394</v>
      </c>
      <c r="K123">
        <v>174.90112576601095</v>
      </c>
      <c r="L123" t="str">
        <f t="shared" si="21"/>
        <v>UP</v>
      </c>
      <c r="M123" t="str">
        <f t="shared" si="22"/>
        <v>UP</v>
      </c>
      <c r="N123">
        <v>76.017174614132898</v>
      </c>
      <c r="O123" t="str">
        <f t="shared" si="23"/>
        <v>UP</v>
      </c>
      <c r="P123" t="str">
        <f t="shared" si="24"/>
        <v>UP</v>
      </c>
      <c r="Q123">
        <f t="shared" si="25"/>
        <v>3.8000000000000114</v>
      </c>
      <c r="R123">
        <f t="shared" si="26"/>
        <v>5</v>
      </c>
      <c r="S123">
        <f t="shared" si="27"/>
        <v>0.76000000000000223</v>
      </c>
      <c r="T123" t="str">
        <f t="shared" si="28"/>
        <v>No Indication</v>
      </c>
      <c r="U123" t="str">
        <f t="shared" si="29"/>
        <v>No T+M+I</v>
      </c>
      <c r="V123">
        <v>176.60585387915538</v>
      </c>
      <c r="W123">
        <v>176.95369299964844</v>
      </c>
      <c r="X123">
        <f t="shared" si="30"/>
        <v>-0.34783912049306309</v>
      </c>
      <c r="Y123">
        <v>-0.62494774014987997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178</v>
      </c>
      <c r="D124">
        <v>184.7</v>
      </c>
      <c r="E124">
        <v>178</v>
      </c>
      <c r="F124">
        <v>179.4</v>
      </c>
      <c r="G124">
        <f>_xll.TA_TYPPRICE(D124,E124,F124)</f>
        <v>180.70000000000002</v>
      </c>
      <c r="H124">
        <v>179.25308274910054</v>
      </c>
      <c r="I124" t="str">
        <f t="shared" si="20"/>
        <v>UP</v>
      </c>
      <c r="J124">
        <v>179.8772686207175</v>
      </c>
      <c r="K124">
        <v>175.58976448467519</v>
      </c>
      <c r="L124" t="str">
        <f t="shared" si="21"/>
        <v>No Confirmation</v>
      </c>
      <c r="M124" t="str">
        <f t="shared" si="22"/>
        <v>No Trend</v>
      </c>
      <c r="N124">
        <v>70.370764027022304</v>
      </c>
      <c r="O124" t="str">
        <f t="shared" si="23"/>
        <v>UP</v>
      </c>
      <c r="P124" t="str">
        <f t="shared" si="24"/>
        <v>No Trend + Momentum</v>
      </c>
      <c r="Q124">
        <f t="shared" si="25"/>
        <v>1.4000000000000057</v>
      </c>
      <c r="R124">
        <f t="shared" si="26"/>
        <v>6.6999999999999886</v>
      </c>
      <c r="S124">
        <f t="shared" si="27"/>
        <v>0.20895522388059823</v>
      </c>
      <c r="T124" t="str">
        <f t="shared" si="28"/>
        <v>No Indication</v>
      </c>
      <c r="U124" t="str">
        <f t="shared" si="29"/>
        <v>No T+M+I</v>
      </c>
      <c r="V124">
        <v>177.03572251313147</v>
      </c>
      <c r="W124">
        <v>177.13490092560042</v>
      </c>
      <c r="X124">
        <f t="shared" si="30"/>
        <v>-9.9178412468944543E-2</v>
      </c>
      <c r="Y124">
        <v>-0.51979387461369286</v>
      </c>
      <c r="Z124" t="str">
        <f t="shared" si="31"/>
        <v>UP</v>
      </c>
      <c r="AA124" t="str">
        <f t="shared" si="32"/>
        <v>No TMIM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182.9</v>
      </c>
      <c r="D125">
        <v>182.9</v>
      </c>
      <c r="E125">
        <v>178.2</v>
      </c>
      <c r="F125">
        <v>178.55</v>
      </c>
      <c r="G125">
        <f>_xll.TA_TYPPRICE(D125,E125,F125)</f>
        <v>179.88333333333335</v>
      </c>
      <c r="H125">
        <v>179.56820804121696</v>
      </c>
      <c r="I125" t="str">
        <f t="shared" si="20"/>
        <v>DOWN</v>
      </c>
      <c r="J125">
        <v>180.54898670500251</v>
      </c>
      <c r="K125">
        <v>176.16981682141403</v>
      </c>
      <c r="L125" t="str">
        <f t="shared" si="21"/>
        <v>No Confirmation</v>
      </c>
      <c r="M125" t="str">
        <f t="shared" si="22"/>
        <v>No Trend</v>
      </c>
      <c r="N125">
        <v>60.77757439361298</v>
      </c>
      <c r="O125" t="str">
        <f t="shared" si="23"/>
        <v>UP</v>
      </c>
      <c r="P125" t="str">
        <f t="shared" si="24"/>
        <v>No Trend + Momentum</v>
      </c>
      <c r="Q125">
        <f t="shared" si="25"/>
        <v>0.35000000000002274</v>
      </c>
      <c r="R125">
        <f t="shared" si="26"/>
        <v>4.7000000000000171</v>
      </c>
      <c r="S125">
        <f t="shared" si="27"/>
        <v>7.4468085106387541E-2</v>
      </c>
      <c r="T125" t="str">
        <f t="shared" si="28"/>
        <v>DOWN</v>
      </c>
      <c r="U125" t="str">
        <f t="shared" si="29"/>
        <v>No T+M+I</v>
      </c>
      <c r="V125">
        <v>177.26868828034202</v>
      </c>
      <c r="W125">
        <v>177.23972307925965</v>
      </c>
      <c r="X125">
        <f t="shared" si="30"/>
        <v>2.896520108237155E-2</v>
      </c>
      <c r="Y125">
        <v>-0.41004205947447997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178.85</v>
      </c>
      <c r="D126">
        <v>179.6</v>
      </c>
      <c r="E126">
        <v>177.1</v>
      </c>
      <c r="F126">
        <v>177.5</v>
      </c>
      <c r="G126">
        <f>_xll.TA_TYPPRICE(D126,E126,F126)</f>
        <v>178.06666666666669</v>
      </c>
      <c r="H126">
        <v>178.81743735394184</v>
      </c>
      <c r="I126" t="str">
        <f t="shared" si="20"/>
        <v>DOWN</v>
      </c>
      <c r="J126">
        <v>180.3381007705575</v>
      </c>
      <c r="K126">
        <v>176.37652419443313</v>
      </c>
      <c r="L126" t="str">
        <f t="shared" si="21"/>
        <v>No Confirmation</v>
      </c>
      <c r="M126" t="str">
        <f t="shared" si="22"/>
        <v>No Trend</v>
      </c>
      <c r="N126">
        <v>50.208672058766481</v>
      </c>
      <c r="O126" t="str">
        <f t="shared" si="23"/>
        <v>No Momentum</v>
      </c>
      <c r="P126" t="str">
        <f t="shared" si="24"/>
        <v>No Trend + Momentum</v>
      </c>
      <c r="Q126">
        <f t="shared" si="25"/>
        <v>0.40000000000000568</v>
      </c>
      <c r="R126">
        <f t="shared" si="26"/>
        <v>2.5</v>
      </c>
      <c r="S126">
        <f t="shared" si="27"/>
        <v>0.16000000000000228</v>
      </c>
      <c r="T126" t="str">
        <f t="shared" si="28"/>
        <v>DOWN</v>
      </c>
      <c r="U126" t="str">
        <f t="shared" si="29"/>
        <v>No T+M+I</v>
      </c>
      <c r="V126">
        <v>177.30427469875093</v>
      </c>
      <c r="W126">
        <v>177.25900285116634</v>
      </c>
      <c r="X126">
        <f t="shared" si="30"/>
        <v>4.5271847584587022E-2</v>
      </c>
      <c r="Y126">
        <v>-0.31897927806266657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2017-07-05T05:56:00Z</dcterms:created>
  <dcterms:modified xsi:type="dcterms:W3CDTF">2017-11-01T04:18:22Z</dcterms:modified>
</cp:coreProperties>
</file>