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79" i="1"/>
  <c r="N81" i="1"/>
  <c r="N83" i="1"/>
  <c r="N87" i="1"/>
  <c r="N91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1" i="1"/>
  <c r="N85" i="1"/>
  <c r="N89" i="1"/>
  <c r="N93" i="1"/>
  <c r="N95" i="1"/>
  <c r="N99" i="1"/>
  <c r="N101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7" i="1"/>
  <c r="K7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7" i="1"/>
  <c r="K51" i="1"/>
  <c r="K53" i="1"/>
  <c r="K55" i="1"/>
  <c r="K59" i="1"/>
  <c r="K61" i="1"/>
  <c r="K63" i="1"/>
  <c r="K65" i="1"/>
  <c r="K67" i="1"/>
  <c r="K69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5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3" i="1"/>
  <c r="J77" i="1"/>
  <c r="J81" i="1"/>
  <c r="J85" i="1"/>
  <c r="J89" i="1"/>
  <c r="J93" i="1"/>
  <c r="J97" i="1"/>
  <c r="J101" i="1"/>
  <c r="J105" i="1"/>
  <c r="J67" i="1"/>
  <c r="J71" i="1"/>
  <c r="J75" i="1"/>
  <c r="J79" i="1"/>
  <c r="J83" i="1"/>
  <c r="J87" i="1"/>
  <c r="J91" i="1"/>
  <c r="J95" i="1"/>
  <c r="J99" i="1"/>
  <c r="J103" i="1"/>
  <c r="J107" i="1"/>
  <c r="H2" i="1" a="1"/>
  <c r="G3" i="1"/>
  <c r="G49" i="1"/>
  <c r="G67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2" i="1" l="1"/>
  <c r="AH10" i="1"/>
  <c r="AH22" i="1"/>
  <c r="AH34" i="1"/>
  <c r="AH50" i="1"/>
  <c r="AH55" i="1"/>
  <c r="AH2" i="1"/>
  <c r="AH6" i="1"/>
  <c r="AH14" i="1"/>
  <c r="AH47" i="1"/>
  <c r="AH56" i="1"/>
  <c r="AH3" i="1"/>
  <c r="AH18" i="1"/>
  <c r="AH26" i="1"/>
  <c r="AH42" i="1"/>
  <c r="AH36" i="1"/>
  <c r="AH30" i="1"/>
  <c r="AH53" i="1"/>
  <c r="AH8" i="1"/>
  <c r="AH48" i="1"/>
  <c r="AH23" i="1"/>
  <c r="AH49" i="1"/>
  <c r="AH33" i="1"/>
  <c r="AH52" i="1"/>
  <c r="AH16" i="1"/>
  <c r="AH41" i="1"/>
  <c r="AH17" i="1"/>
  <c r="AH25" i="1"/>
  <c r="AH9" i="1"/>
  <c r="AH24" i="1"/>
  <c r="AH20" i="1"/>
  <c r="AH45" i="1"/>
  <c r="AH29" i="1"/>
  <c r="AH40" i="1"/>
  <c r="AH39" i="1"/>
  <c r="AH51" i="1" l="1"/>
  <c r="AH46" i="1"/>
  <c r="AH38" i="1"/>
  <c r="AH44" i="1"/>
  <c r="AH4" i="1"/>
  <c r="AH13" i="1"/>
  <c r="AH12" i="1"/>
  <c r="AH28" i="1"/>
  <c r="AH5" i="1"/>
  <c r="AH21" i="1"/>
  <c r="AH37" i="1"/>
  <c r="AH54" i="1"/>
  <c r="AH7" i="1"/>
  <c r="AH31" i="1"/>
  <c r="AH35" i="1"/>
  <c r="AH19" i="1"/>
  <c r="AH15" i="1"/>
  <c r="AH43" i="1"/>
  <c r="AH11" i="1"/>
  <c r="AH2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<sst xmlns="http://schemas.openxmlformats.org/spreadsheetml/2006/main" count="140" uniqueCount="35">
  <si>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</si>
  <si>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</si>
  <si>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</si>
  <si>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</si>
  <si>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</si>
  <si>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ADANIPORTS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</si>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</sst>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328.75</v>
      </c>
      <c r="D2">
        <v>332.9</v>
      </c>
      <c r="E2">
        <v>326.64999999999998</v>
      </c>
      <c r="F2">
        <v>330</v>
      </c>
      <c r="G2">
        <f>_xll.TA_TYPPRICE(D2,E2,F2)</f>
        <v>329.84999999999997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3.3500000000000227</v>
      </c>
      <c r="R2">
        <f>D2-E2</f>
        <v>6.25</v>
      </c>
      <c r="S2">
        <f>Q2/R2</f>
        <v>0.53600000000000358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330.6</v>
      </c>
      <c r="D3">
        <v>332.3</v>
      </c>
      <c r="E3">
        <v>323.89999999999998</v>
      </c>
      <c r="F3">
        <v>327</v>
      </c>
      <c r="G3">
        <f>_xll.TA_TYPPRICE(D3,E3,F3)</f>
        <v>327.73333333333335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3.1000000000000227</v>
      </c>
      <c r="R3">
        <f t="shared" ref="R3:R66" si="6">D3-E3</f>
        <v>8.4000000000000341</v>
      </c>
      <c r="S3">
        <f t="shared" ref="S3:S66" si="7">Q3/R3</f>
        <v>0.36904761904762023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328.8</v>
      </c>
      <c r="D4">
        <v>340.4</v>
      </c>
      <c r="E4">
        <v>328.7</v>
      </c>
      <c r="F4">
        <v>339</v>
      </c>
      <c r="G4">
        <f>_xll.TA_TYPPRICE(D4,E4,F4)</f>
        <v>336.0333333333333</v>
      </c>
      <c r="H4">
        <v>331.20555555555552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10.300000000000011</v>
      </c>
      <c r="R4">
        <f t="shared" si="6"/>
        <v>11.699999999999989</v>
      </c>
      <c r="S4">
        <f t="shared" si="7"/>
        <v>0.88034188034188221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339.4</v>
      </c>
      <c r="D5">
        <v>346.45</v>
      </c>
      <c r="E5">
        <v>336.15</v>
      </c>
      <c r="F5">
        <v>344</v>
      </c>
      <c r="G5">
        <f>_xll.TA_TYPPRICE(D5,E5,F5)</f>
        <v>342.2</v>
      </c>
      <c r="H5">
        <v>336.70277777777778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7.8500000000000227</v>
      </c>
      <c r="R5">
        <f t="shared" si="6"/>
        <v>10.300000000000011</v>
      </c>
      <c r="S5">
        <f t="shared" si="7"/>
        <v>0.76213592233009841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343.5</v>
      </c>
      <c r="D6">
        <v>346.7</v>
      </c>
      <c r="E6">
        <v>338</v>
      </c>
      <c r="F6">
        <v>341</v>
      </c>
      <c r="G6">
        <f>_xll.TA_TYPPRICE(D6,E6,F6)</f>
        <v>341.90000000000003</v>
      </c>
      <c r="H6">
        <v>339.30138888888894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8.6999999999999886</v>
      </c>
      <c r="S6">
        <f t="shared" si="7"/>
        <v>0.34482758620689702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339.9</v>
      </c>
      <c r="D7">
        <v>349.4</v>
      </c>
      <c r="E7">
        <v>335.8</v>
      </c>
      <c r="F7">
        <v>347</v>
      </c>
      <c r="G7">
        <f>_xll.TA_TYPPRICE(D7,E7,F7)</f>
        <v>344.06666666666666</v>
      </c>
      <c r="H7">
        <v>341.68402777777783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79.310344827586192</v>
      </c>
      <c r="O7" t="str">
        <f t="shared" si="3"/>
        <v>UP</v>
      </c>
      <c r="P7" t="e">
        <f t="shared" si="4"/>
        <v>#N/A</v>
      </c>
      <c r="Q7">
        <f t="shared" si="5"/>
        <v>11.199999999999989</v>
      </c>
      <c r="R7">
        <f t="shared" si="6"/>
        <v>13.599999999999966</v>
      </c>
      <c r="S7">
        <f t="shared" si="7"/>
        <v>0.82352941176470706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346.1</v>
      </c>
      <c r="D8">
        <v>353</v>
      </c>
      <c r="E8">
        <v>346.1</v>
      </c>
      <c r="F8">
        <v>351</v>
      </c>
      <c r="G8">
        <f>_xll.TA_TYPPRICE(D8,E8,F8)</f>
        <v>350.0333333333333</v>
      </c>
      <c r="H8">
        <v>345.85868055555557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82.35294117647058</v>
      </c>
      <c r="O8" t="str">
        <f t="shared" si="3"/>
        <v>UP</v>
      </c>
      <c r="P8" t="e">
        <f t="shared" si="4"/>
        <v>#N/A</v>
      </c>
      <c r="Q8">
        <f t="shared" si="5"/>
        <v>4.8999999999999773</v>
      </c>
      <c r="R8">
        <f t="shared" si="6"/>
        <v>6.8999999999999773</v>
      </c>
      <c r="S8">
        <f t="shared" si="7"/>
        <v>0.71014492753623093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352</v>
      </c>
      <c r="D9">
        <v>362.55</v>
      </c>
      <c r="E9">
        <v>350.5</v>
      </c>
      <c r="F9">
        <v>359</v>
      </c>
      <c r="G9">
        <f>_xll.TA_TYPPRICE(D9,E9,F9)</f>
        <v>357.34999999999997</v>
      </c>
      <c r="H9">
        <v>351.60434027777774</v>
      </c>
      <c r="I9" t="str">
        <f t="shared" si="0"/>
        <v>UP</v>
      </c>
      <c r="J9">
        <v>345.46250000000003</v>
      </c>
      <c r="K9">
        <v>335.72500000000002</v>
      </c>
      <c r="L9" t="str">
        <f t="shared" si="1"/>
        <v>UP</v>
      </c>
      <c r="M9" t="str">
        <f t="shared" si="2"/>
        <v>UP</v>
      </c>
      <c r="N9">
        <v>87.096774193548384</v>
      </c>
      <c r="O9" t="str">
        <f t="shared" si="3"/>
        <v>UP</v>
      </c>
      <c r="P9" t="str">
        <f t="shared" si="4"/>
        <v>UP</v>
      </c>
      <c r="Q9">
        <f t="shared" si="5"/>
        <v>8.5</v>
      </c>
      <c r="R9">
        <f t="shared" si="6"/>
        <v>12.050000000000011</v>
      </c>
      <c r="S9">
        <f t="shared" si="7"/>
        <v>0.70539419087136868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360.4</v>
      </c>
      <c r="D10">
        <v>360.4</v>
      </c>
      <c r="E10">
        <v>353.4</v>
      </c>
      <c r="F10">
        <v>358</v>
      </c>
      <c r="G10">
        <f>_xll.TA_TYPPRICE(D10,E10,F10)</f>
        <v>357.26666666666665</v>
      </c>
      <c r="H10">
        <v>354.43550347222219</v>
      </c>
      <c r="I10" t="str">
        <f t="shared" si="0"/>
        <v>UP</v>
      </c>
      <c r="J10">
        <v>348.78194444444449</v>
      </c>
      <c r="K10">
        <v>339.65277777777777</v>
      </c>
      <c r="L10" t="str">
        <f t="shared" si="1"/>
        <v>UP</v>
      </c>
      <c r="M10" t="str">
        <f t="shared" si="2"/>
        <v>UP</v>
      </c>
      <c r="N10">
        <v>83.585940019348598</v>
      </c>
      <c r="O10" t="str">
        <f t="shared" si="3"/>
        <v>UP</v>
      </c>
      <c r="P10" t="str">
        <f t="shared" si="4"/>
        <v>UP</v>
      </c>
      <c r="Q10">
        <f t="shared" si="5"/>
        <v>4.6000000000000227</v>
      </c>
      <c r="R10">
        <f t="shared" si="6"/>
        <v>7</v>
      </c>
      <c r="S10">
        <f t="shared" si="7"/>
        <v>0.65714285714286036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359</v>
      </c>
      <c r="D11">
        <v>359.75</v>
      </c>
      <c r="E11">
        <v>350.85</v>
      </c>
      <c r="F11">
        <v>356</v>
      </c>
      <c r="G11">
        <f>_xll.TA_TYPPRICE(D11,E11,F11)</f>
        <v>355.5333333333333</v>
      </c>
      <c r="H11">
        <v>354.98441840277775</v>
      </c>
      <c r="I11" t="str">
        <f t="shared" si="0"/>
        <v>UP</v>
      </c>
      <c r="J11">
        <v>351.2192901234568</v>
      </c>
      <c r="K11">
        <v>342.14104938271606</v>
      </c>
      <c r="L11" t="str">
        <f t="shared" si="1"/>
        <v>UP</v>
      </c>
      <c r="M11" t="str">
        <f t="shared" si="2"/>
        <v>UP</v>
      </c>
      <c r="N11">
        <v>75.933792295298076</v>
      </c>
      <c r="O11" t="str">
        <f t="shared" si="3"/>
        <v>UP</v>
      </c>
      <c r="P11" t="str">
        <f t="shared" si="4"/>
        <v>UP</v>
      </c>
      <c r="Q11">
        <f t="shared" si="5"/>
        <v>5.1499999999999773</v>
      </c>
      <c r="R11">
        <f t="shared" si="6"/>
        <v>8.8999999999999773</v>
      </c>
      <c r="S11">
        <f t="shared" si="7"/>
        <v>0.5786516853932574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354.2</v>
      </c>
      <c r="D12">
        <v>358.15</v>
      </c>
      <c r="E12">
        <v>351.15</v>
      </c>
      <c r="F12">
        <v>354</v>
      </c>
      <c r="G12">
        <f>_xll.TA_TYPPRICE(D12,E12,F12)</f>
        <v>354.43333333333334</v>
      </c>
      <c r="H12">
        <v>354.70887586805554</v>
      </c>
      <c r="I12" t="str">
        <f t="shared" si="0"/>
        <v>DOWN</v>
      </c>
      <c r="J12">
        <v>352.75944787379973</v>
      </c>
      <c r="K12">
        <v>344.14303840877915</v>
      </c>
      <c r="L12" t="str">
        <f t="shared" si="1"/>
        <v>UP</v>
      </c>
      <c r="M12" t="str">
        <f t="shared" si="2"/>
        <v>No Trend</v>
      </c>
      <c r="N12">
        <v>68.13656228436237</v>
      </c>
      <c r="O12" t="str">
        <f t="shared" si="3"/>
        <v>UP</v>
      </c>
      <c r="P12" t="str">
        <f t="shared" si="4"/>
        <v>No Trend + Momentum</v>
      </c>
      <c r="Q12">
        <f t="shared" si="5"/>
        <v>2.8500000000000227</v>
      </c>
      <c r="R12">
        <f t="shared" si="6"/>
        <v>7</v>
      </c>
      <c r="S12">
        <f t="shared" si="7"/>
        <v>0.40714285714286041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354.5</v>
      </c>
      <c r="D13">
        <v>354.8</v>
      </c>
      <c r="E13">
        <v>347.55</v>
      </c>
      <c r="F13">
        <v>349</v>
      </c>
      <c r="G13">
        <f>_xll.TA_TYPPRICE(D13,E13,F13)</f>
        <v>350.45</v>
      </c>
      <c r="H13">
        <v>352.57943793402774</v>
      </c>
      <c r="I13" t="str">
        <f t="shared" si="0"/>
        <v>DOWN</v>
      </c>
      <c r="J13">
        <v>353.21290390184424</v>
      </c>
      <c r="K13">
        <v>344.90014098460603</v>
      </c>
      <c r="L13" t="str">
        <f t="shared" si="1"/>
        <v>No Confirmation</v>
      </c>
      <c r="M13" t="str">
        <f t="shared" si="2"/>
        <v>No Trend</v>
      </c>
      <c r="N13">
        <v>51.583853925351917</v>
      </c>
      <c r="O13" t="str">
        <f t="shared" si="3"/>
        <v>No Momentum</v>
      </c>
      <c r="P13" t="str">
        <f t="shared" si="4"/>
        <v>No Trend + Momentum</v>
      </c>
      <c r="Q13">
        <f t="shared" si="5"/>
        <v>1.4499999999999886</v>
      </c>
      <c r="R13">
        <f t="shared" si="6"/>
        <v>7.25</v>
      </c>
      <c r="S13">
        <f t="shared" si="7"/>
        <v>0.19999999999999843</v>
      </c>
      <c r="T13" t="str">
        <f t="shared" si="8"/>
        <v>DOWN</v>
      </c>
      <c r="U13" t="str">
        <f t="shared" si="9"/>
        <v>No T+M+I</v>
      </c>
      <c r="V13">
        <v>346.25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344.3</v>
      </c>
      <c r="D14">
        <v>359.55</v>
      </c>
      <c r="E14">
        <v>342.2</v>
      </c>
      <c r="F14">
        <v>348</v>
      </c>
      <c r="G14">
        <f>_xll.TA_TYPPRICE(D14,E14,F14)</f>
        <v>349.91666666666669</v>
      </c>
      <c r="H14">
        <v>351.24805230034724</v>
      </c>
      <c r="I14" t="str">
        <f t="shared" si="0"/>
        <v>DOWN</v>
      </c>
      <c r="J14">
        <v>354.6211474792122</v>
      </c>
      <c r="K14">
        <v>344.30010965469359</v>
      </c>
      <c r="L14" t="str">
        <f t="shared" si="1"/>
        <v>No Confirmation</v>
      </c>
      <c r="M14" t="str">
        <f t="shared" si="2"/>
        <v>No Trend</v>
      </c>
      <c r="N14">
        <v>48.630358356034272</v>
      </c>
      <c r="O14" t="str">
        <f t="shared" si="3"/>
        <v>No Momentum</v>
      </c>
      <c r="P14" t="str">
        <f t="shared" si="4"/>
        <v>No Trend + Momentum</v>
      </c>
      <c r="Q14">
        <f t="shared" si="5"/>
        <v>5.8000000000000114</v>
      </c>
      <c r="R14">
        <f t="shared" si="6"/>
        <v>17.350000000000023</v>
      </c>
      <c r="S14">
        <f t="shared" si="7"/>
        <v>0.33429394812680135</v>
      </c>
      <c r="T14" t="str">
        <f t="shared" si="8"/>
        <v>No Indication</v>
      </c>
      <c r="U14" t="str">
        <f t="shared" si="9"/>
        <v>No T+M+I</v>
      </c>
      <c r="V14">
        <v>346.51923076923077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349.05</v>
      </c>
      <c r="D15">
        <v>352.5</v>
      </c>
      <c r="E15">
        <v>345.3</v>
      </c>
      <c r="F15">
        <v>350</v>
      </c>
      <c r="G15">
        <f>_xll.TA_TYPPRICE(D15,E15,F15)</f>
        <v>349.26666666666665</v>
      </c>
      <c r="H15">
        <v>350.25735948350695</v>
      </c>
      <c r="I15" t="str">
        <f t="shared" si="0"/>
        <v>DOWN</v>
      </c>
      <c r="J15">
        <v>354.14978137272061</v>
      </c>
      <c r="K15">
        <v>344.52230750920614</v>
      </c>
      <c r="L15" t="str">
        <f t="shared" si="1"/>
        <v>No Confirmation</v>
      </c>
      <c r="M15" t="str">
        <f t="shared" si="2"/>
        <v>No Trend</v>
      </c>
      <c r="N15">
        <v>55.062705415813049</v>
      </c>
      <c r="O15" t="str">
        <f t="shared" si="3"/>
        <v>No Momentum</v>
      </c>
      <c r="P15" t="str">
        <f t="shared" si="4"/>
        <v>No Trend + Momentum</v>
      </c>
      <c r="Q15">
        <f t="shared" si="5"/>
        <v>4.6999999999999886</v>
      </c>
      <c r="R15">
        <f t="shared" si="6"/>
        <v>7.1999999999999886</v>
      </c>
      <c r="S15">
        <f t="shared" si="7"/>
        <v>0.65277777777777724</v>
      </c>
      <c r="T15" t="str">
        <f t="shared" si="8"/>
        <v>No Indication</v>
      </c>
      <c r="U15" t="str">
        <f t="shared" si="9"/>
        <v>No T+M+I</v>
      </c>
      <c r="V15">
        <v>347.05473372781063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352.4</v>
      </c>
      <c r="D16">
        <v>357.4</v>
      </c>
      <c r="E16">
        <v>350.45</v>
      </c>
      <c r="F16">
        <v>354</v>
      </c>
      <c r="G16">
        <f>_xll.TA_TYPPRICE(D16,E16,F16)</f>
        <v>353.95</v>
      </c>
      <c r="H16">
        <v>352.10367974175347</v>
      </c>
      <c r="I16" t="str">
        <f t="shared" si="0"/>
        <v>UP</v>
      </c>
      <c r="J16">
        <v>354.87205217878267</v>
      </c>
      <c r="K16">
        <v>345.83957250716031</v>
      </c>
      <c r="L16" t="str">
        <f t="shared" si="1"/>
        <v>No Confirmation</v>
      </c>
      <c r="M16" t="str">
        <f t="shared" si="2"/>
        <v>No Trend</v>
      </c>
      <c r="N16">
        <v>65.776200307142119</v>
      </c>
      <c r="O16" t="str">
        <f t="shared" si="3"/>
        <v>UP</v>
      </c>
      <c r="P16" t="str">
        <f t="shared" si="4"/>
        <v>No Trend + Momentum</v>
      </c>
      <c r="Q16">
        <f t="shared" si="5"/>
        <v>3.5500000000000114</v>
      </c>
      <c r="R16">
        <f t="shared" si="6"/>
        <v>6.9499999999999886</v>
      </c>
      <c r="S16">
        <f t="shared" si="7"/>
        <v>0.51079136690647731</v>
      </c>
      <c r="T16" t="str">
        <f t="shared" si="8"/>
        <v>No Indication</v>
      </c>
      <c r="U16" t="str">
        <f t="shared" si="9"/>
        <v>No T+M+I</v>
      </c>
      <c r="V16">
        <v>348.12323623122438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354.8</v>
      </c>
      <c r="D17">
        <v>355.6</v>
      </c>
      <c r="E17">
        <v>328.5</v>
      </c>
      <c r="F17">
        <v>331</v>
      </c>
      <c r="G17">
        <f>_xll.TA_TYPPRICE(D17,E17,F17)</f>
        <v>338.36666666666667</v>
      </c>
      <c r="H17">
        <v>345.23517320421007</v>
      </c>
      <c r="I17" t="str">
        <f t="shared" si="0"/>
        <v>DOWN</v>
      </c>
      <c r="J17">
        <v>355.03381836127539</v>
      </c>
      <c r="K17">
        <v>341.98633417223579</v>
      </c>
      <c r="L17" t="str">
        <f t="shared" si="1"/>
        <v>DOWN</v>
      </c>
      <c r="M17" t="str">
        <f t="shared" si="2"/>
        <v>DOWN</v>
      </c>
      <c r="N17">
        <v>24.239719713130587</v>
      </c>
      <c r="O17" t="str">
        <f t="shared" si="3"/>
        <v>DOWN</v>
      </c>
      <c r="P17" t="str">
        <f t="shared" si="4"/>
        <v>DOWN</v>
      </c>
      <c r="Q17">
        <f t="shared" si="5"/>
        <v>2.5</v>
      </c>
      <c r="R17">
        <f t="shared" si="6"/>
        <v>27.100000000000023</v>
      </c>
      <c r="S17">
        <f t="shared" si="7"/>
        <v>9.2250922509225008E-2</v>
      </c>
      <c r="T17" t="str">
        <f t="shared" si="8"/>
        <v>DOWN</v>
      </c>
      <c r="U17" t="str">
        <f t="shared" si="9"/>
        <v>DOWN</v>
      </c>
      <c r="V17">
        <v>345.48889219565137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333.4</v>
      </c>
      <c r="D18">
        <v>342.95</v>
      </c>
      <c r="E18">
        <v>328.1</v>
      </c>
      <c r="F18">
        <v>342</v>
      </c>
      <c r="G18">
        <f>_xll.TA_TYPPRICE(D18,E18,F18)</f>
        <v>337.68333333333334</v>
      </c>
      <c r="H18">
        <v>341.4592532687717</v>
      </c>
      <c r="I18" t="str">
        <f t="shared" si="0"/>
        <v>UP</v>
      </c>
      <c r="J18">
        <v>352.34852539210306</v>
      </c>
      <c r="K18">
        <v>338.90048213396119</v>
      </c>
      <c r="L18" t="str">
        <f t="shared" si="1"/>
        <v>No Confirmation</v>
      </c>
      <c r="M18" t="str">
        <f t="shared" si="2"/>
        <v>No Trend</v>
      </c>
      <c r="N18">
        <v>45.002264558979945</v>
      </c>
      <c r="O18" t="str">
        <f t="shared" si="3"/>
        <v>No Momentum</v>
      </c>
      <c r="P18" t="str">
        <f t="shared" si="4"/>
        <v>No Trend + Momentum</v>
      </c>
      <c r="Q18">
        <f t="shared" si="5"/>
        <v>13.899999999999977</v>
      </c>
      <c r="R18">
        <f t="shared" si="6"/>
        <v>14.849999999999966</v>
      </c>
      <c r="S18">
        <f t="shared" si="7"/>
        <v>0.93602693602693665</v>
      </c>
      <c r="T18" t="str">
        <f t="shared" si="8"/>
        <v>UP</v>
      </c>
      <c r="U18" t="str">
        <f t="shared" si="9"/>
        <v>No T+M+I</v>
      </c>
      <c r="V18">
        <v>344.95213955016652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344.9</v>
      </c>
      <c r="D19">
        <v>346.25</v>
      </c>
      <c r="E19">
        <v>331.3</v>
      </c>
      <c r="F19">
        <v>342</v>
      </c>
      <c r="G19">
        <f>_xll.TA_TYPPRICE(D19,E19,F19)</f>
        <v>339.84999999999997</v>
      </c>
      <c r="H19">
        <v>340.65462663438586</v>
      </c>
      <c r="I19" t="str">
        <f t="shared" si="0"/>
        <v>UP</v>
      </c>
      <c r="J19">
        <v>350.99329752719126</v>
      </c>
      <c r="K19">
        <v>337.21148610419203</v>
      </c>
      <c r="L19" t="str">
        <f t="shared" si="1"/>
        <v>No Confirmation</v>
      </c>
      <c r="M19" t="str">
        <f t="shared" si="2"/>
        <v>No Trend</v>
      </c>
      <c r="N19">
        <v>45.002264558979959</v>
      </c>
      <c r="O19" t="str">
        <f t="shared" si="3"/>
        <v>No Momentum</v>
      </c>
      <c r="P19" t="str">
        <f t="shared" si="4"/>
        <v>No Trend + Momentum</v>
      </c>
      <c r="Q19">
        <f t="shared" si="5"/>
        <v>10.699999999999989</v>
      </c>
      <c r="R19">
        <f t="shared" si="6"/>
        <v>14.949999999999989</v>
      </c>
      <c r="S19">
        <f t="shared" si="7"/>
        <v>0.71571906354515025</v>
      </c>
      <c r="T19" t="str">
        <f t="shared" si="8"/>
        <v>No Indication</v>
      </c>
      <c r="U19" t="str">
        <f t="shared" si="9"/>
        <v>No T+M+I</v>
      </c>
      <c r="V19">
        <v>344.4979642347563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342.4</v>
      </c>
      <c r="D20">
        <v>351</v>
      </c>
      <c r="E20">
        <v>339</v>
      </c>
      <c r="F20">
        <v>348</v>
      </c>
      <c r="G20">
        <f>_xll.TA_TYPPRICE(D20,E20,F20)</f>
        <v>346</v>
      </c>
      <c r="H20">
        <v>343.32731331719293</v>
      </c>
      <c r="I20" t="str">
        <f t="shared" si="0"/>
        <v>UP</v>
      </c>
      <c r="J20">
        <v>350.99478696559322</v>
      </c>
      <c r="K20">
        <v>337.6089336365938</v>
      </c>
      <c r="L20" t="str">
        <f t="shared" si="1"/>
        <v>No Confirmation</v>
      </c>
      <c r="M20" t="str">
        <f t="shared" si="2"/>
        <v>No Trend</v>
      </c>
      <c r="N20">
        <v>55.415807402674012</v>
      </c>
      <c r="O20" t="str">
        <f t="shared" si="3"/>
        <v>No Momentum</v>
      </c>
      <c r="P20" t="str">
        <f t="shared" si="4"/>
        <v>No Trend + Momentum</v>
      </c>
      <c r="Q20">
        <f t="shared" si="5"/>
        <v>9</v>
      </c>
      <c r="R20">
        <f t="shared" si="6"/>
        <v>12</v>
      </c>
      <c r="S20">
        <f t="shared" si="7"/>
        <v>0.75</v>
      </c>
      <c r="T20" t="str">
        <f t="shared" si="8"/>
        <v>No Indication</v>
      </c>
      <c r="U20" t="str">
        <f t="shared" si="9"/>
        <v>No T+M+I</v>
      </c>
      <c r="V20">
        <v>345.03673896787069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347.8</v>
      </c>
      <c r="D21">
        <v>348.35</v>
      </c>
      <c r="E21">
        <v>325.10000000000002</v>
      </c>
      <c r="F21">
        <v>328</v>
      </c>
      <c r="G21">
        <f>_xll.TA_TYPPRICE(D21,E21,F21)</f>
        <v>333.81666666666666</v>
      </c>
      <c r="H21">
        <v>338.5719899919298</v>
      </c>
      <c r="I21" t="str">
        <f t="shared" si="0"/>
        <v>DOWN</v>
      </c>
      <c r="J21">
        <v>350.40705652879473</v>
      </c>
      <c r="K21">
        <v>334.82917060623964</v>
      </c>
      <c r="L21" t="str">
        <f t="shared" si="1"/>
        <v>DOWN</v>
      </c>
      <c r="M21" t="str">
        <f t="shared" si="2"/>
        <v>DOWN</v>
      </c>
      <c r="N21">
        <v>30.976943196424255</v>
      </c>
      <c r="O21" t="str">
        <f t="shared" si="3"/>
        <v>DOWN</v>
      </c>
      <c r="P21" t="str">
        <f t="shared" si="4"/>
        <v>DOWN</v>
      </c>
      <c r="Q21">
        <f t="shared" si="5"/>
        <v>2.8999999999999773</v>
      </c>
      <c r="R21">
        <f t="shared" si="6"/>
        <v>23.25</v>
      </c>
      <c r="S21">
        <f t="shared" si="7"/>
        <v>0.12473118279569795</v>
      </c>
      <c r="T21" t="str">
        <f t="shared" si="8"/>
        <v>DOWN</v>
      </c>
      <c r="U21" t="str">
        <f t="shared" si="9"/>
        <v>DOWN</v>
      </c>
      <c r="V21">
        <v>342.4157022035829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328.4</v>
      </c>
      <c r="D22">
        <v>342.9</v>
      </c>
      <c r="E22">
        <v>327.45</v>
      </c>
      <c r="F22">
        <v>341</v>
      </c>
      <c r="G22">
        <f>_xll.TA_TYPPRICE(D22,E22,F22)</f>
        <v>337.11666666666662</v>
      </c>
      <c r="H22">
        <v>337.84432832929821</v>
      </c>
      <c r="I22" t="str">
        <f t="shared" si="0"/>
        <v>UP</v>
      </c>
      <c r="J22">
        <v>348.73882174461812</v>
      </c>
      <c r="K22">
        <v>333.18935491596415</v>
      </c>
      <c r="L22" t="str">
        <f t="shared" si="1"/>
        <v>No Confirmation</v>
      </c>
      <c r="M22" t="str">
        <f t="shared" si="2"/>
        <v>No Trend</v>
      </c>
      <c r="N22">
        <v>49.184970769712663</v>
      </c>
      <c r="O22" t="str">
        <f t="shared" si="3"/>
        <v>No Momentum</v>
      </c>
      <c r="P22" t="str">
        <f t="shared" si="4"/>
        <v>No Trend + Momentum</v>
      </c>
      <c r="Q22">
        <f t="shared" si="5"/>
        <v>13.550000000000011</v>
      </c>
      <c r="R22">
        <f t="shared" si="6"/>
        <v>15.449999999999989</v>
      </c>
      <c r="S22">
        <f t="shared" si="7"/>
        <v>0.8770226537216842</v>
      </c>
      <c r="T22" t="str">
        <f t="shared" si="8"/>
        <v>UP</v>
      </c>
      <c r="U22" t="str">
        <f t="shared" si="9"/>
        <v>No T+M+I</v>
      </c>
      <c r="V22">
        <v>342.19790186457016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341.5</v>
      </c>
      <c r="D23">
        <v>345.75</v>
      </c>
      <c r="E23">
        <v>336.55</v>
      </c>
      <c r="F23">
        <v>342</v>
      </c>
      <c r="G23">
        <f>_xll.TA_TYPPRICE(D23,E23,F23)</f>
        <v>341.43333333333334</v>
      </c>
      <c r="H23">
        <v>339.63883083131577</v>
      </c>
      <c r="I23" t="str">
        <f t="shared" si="0"/>
        <v>UP</v>
      </c>
      <c r="J23">
        <v>348.07463913470298</v>
      </c>
      <c r="K23">
        <v>333.93616493463878</v>
      </c>
      <c r="L23" t="str">
        <f t="shared" si="1"/>
        <v>No Confirmation</v>
      </c>
      <c r="M23" t="str">
        <f t="shared" si="2"/>
        <v>No Trend</v>
      </c>
      <c r="N23">
        <v>50.442010639026037</v>
      </c>
      <c r="O23" t="str">
        <f t="shared" si="3"/>
        <v>No Momentum</v>
      </c>
      <c r="P23" t="str">
        <f t="shared" si="4"/>
        <v>No Trend + Momentum</v>
      </c>
      <c r="Q23">
        <f t="shared" si="5"/>
        <v>5.4499999999999886</v>
      </c>
      <c r="R23">
        <f t="shared" si="6"/>
        <v>9.1999999999999886</v>
      </c>
      <c r="S23">
        <f t="shared" si="7"/>
        <v>0.59239130434782561</v>
      </c>
      <c r="T23" t="str">
        <f t="shared" si="8"/>
        <v>No Indication</v>
      </c>
      <c r="U23" t="str">
        <f t="shared" si="9"/>
        <v>No T+M+I</v>
      </c>
      <c r="V23">
        <v>342.16745542386707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337.6</v>
      </c>
      <c r="D24">
        <v>351.95</v>
      </c>
      <c r="E24">
        <v>337.6</v>
      </c>
      <c r="F24">
        <v>350</v>
      </c>
      <c r="G24">
        <f>_xll.TA_TYPPRICE(D24,E24,F24)</f>
        <v>346.51666666666665</v>
      </c>
      <c r="H24">
        <v>343.07774874899121</v>
      </c>
      <c r="I24" t="str">
        <f t="shared" si="0"/>
        <v>UP</v>
      </c>
      <c r="J24">
        <v>348.9358304381023</v>
      </c>
      <c r="K24">
        <v>334.75035050471905</v>
      </c>
      <c r="L24" t="str">
        <f t="shared" si="1"/>
        <v>UP</v>
      </c>
      <c r="M24" t="str">
        <f t="shared" si="2"/>
        <v>UP</v>
      </c>
      <c r="N24">
        <v>60.270195209305342</v>
      </c>
      <c r="O24" t="str">
        <f t="shared" si="3"/>
        <v>UP</v>
      </c>
      <c r="P24" t="str">
        <f t="shared" si="4"/>
        <v>UP</v>
      </c>
      <c r="Q24">
        <f t="shared" si="5"/>
        <v>12.399999999999977</v>
      </c>
      <c r="R24">
        <f t="shared" si="6"/>
        <v>14.349999999999966</v>
      </c>
      <c r="S24">
        <f t="shared" si="7"/>
        <v>0.86411149825784017</v>
      </c>
      <c r="T24" t="str">
        <f t="shared" si="8"/>
        <v>UP</v>
      </c>
      <c r="U24" t="str">
        <f t="shared" si="9"/>
        <v>UP</v>
      </c>
      <c r="V24">
        <v>343.37246228173365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352</v>
      </c>
      <c r="D25">
        <v>359.4</v>
      </c>
      <c r="E25">
        <v>350.5</v>
      </c>
      <c r="F25">
        <v>357</v>
      </c>
      <c r="G25">
        <f>_xll.TA_TYPPRICE(D25,E25,F25)</f>
        <v>355.63333333333338</v>
      </c>
      <c r="H25">
        <v>349.35554104116227</v>
      </c>
      <c r="I25" t="str">
        <f t="shared" si="0"/>
        <v>UP</v>
      </c>
      <c r="J25">
        <v>351.26120145185735</v>
      </c>
      <c r="K25">
        <v>338.25027261478147</v>
      </c>
      <c r="L25" t="str">
        <f t="shared" si="1"/>
        <v>UP</v>
      </c>
      <c r="M25" t="str">
        <f t="shared" si="2"/>
        <v>UP</v>
      </c>
      <c r="N25">
        <v>67.351870319758078</v>
      </c>
      <c r="O25" t="str">
        <f t="shared" si="3"/>
        <v>UP</v>
      </c>
      <c r="P25" t="str">
        <f t="shared" si="4"/>
        <v>UP</v>
      </c>
      <c r="Q25">
        <f t="shared" si="5"/>
        <v>6.5</v>
      </c>
      <c r="R25">
        <f t="shared" si="6"/>
        <v>8.8999999999999773</v>
      </c>
      <c r="S25">
        <f t="shared" si="7"/>
        <v>0.73033707865168729</v>
      </c>
      <c r="T25" t="str">
        <f t="shared" si="8"/>
        <v>No Indication</v>
      </c>
      <c r="U25" t="str">
        <f t="shared" si="9"/>
        <v>No T+M+I</v>
      </c>
      <c r="V25">
        <v>345.46900654608231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359.95</v>
      </c>
      <c r="D26">
        <v>364.5</v>
      </c>
      <c r="E26">
        <v>355.2</v>
      </c>
      <c r="F26">
        <v>362</v>
      </c>
      <c r="G26">
        <f>_xll.TA_TYPPRICE(D26,E26,F26)</f>
        <v>360.56666666666666</v>
      </c>
      <c r="H26">
        <v>354.96110385391444</v>
      </c>
      <c r="I26" t="str">
        <f t="shared" si="0"/>
        <v>UP</v>
      </c>
      <c r="J26">
        <v>354.20315668477792</v>
      </c>
      <c r="K26">
        <v>342.01687870038558</v>
      </c>
      <c r="L26" t="str">
        <f t="shared" si="1"/>
        <v>UP</v>
      </c>
      <c r="M26" t="str">
        <f t="shared" si="2"/>
        <v>UP</v>
      </c>
      <c r="N26">
        <v>71.834376653832749</v>
      </c>
      <c r="O26" t="str">
        <f t="shared" si="3"/>
        <v>UP</v>
      </c>
      <c r="P26" t="str">
        <f t="shared" si="4"/>
        <v>UP</v>
      </c>
      <c r="Q26">
        <f t="shared" si="5"/>
        <v>6.8000000000000114</v>
      </c>
      <c r="R26">
        <f t="shared" si="6"/>
        <v>9.3000000000000114</v>
      </c>
      <c r="S26">
        <f t="shared" si="7"/>
        <v>0.73118279569892508</v>
      </c>
      <c r="T26" t="str">
        <f t="shared" si="8"/>
        <v>No Indication</v>
      </c>
      <c r="U26" t="str">
        <f t="shared" si="9"/>
        <v>No T+M+I</v>
      </c>
      <c r="V26">
        <v>348.01223630822352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362.95</v>
      </c>
      <c r="D27">
        <v>368.75</v>
      </c>
      <c r="E27">
        <v>357.05</v>
      </c>
      <c r="F27">
        <v>361</v>
      </c>
      <c r="G27">
        <f>_xll.TA_TYPPRICE(D27,E27,F27)</f>
        <v>362.26666666666665</v>
      </c>
      <c r="H27">
        <v>358.61388526029054</v>
      </c>
      <c r="I27" t="str">
        <f t="shared" si="0"/>
        <v>UP</v>
      </c>
      <c r="J27">
        <v>357.43578853260505</v>
      </c>
      <c r="K27">
        <v>345.35757232252212</v>
      </c>
      <c r="L27" t="str">
        <f t="shared" si="1"/>
        <v>UP</v>
      </c>
      <c r="M27" t="str">
        <f t="shared" si="2"/>
        <v>UP</v>
      </c>
      <c r="N27">
        <v>69.450530726549758</v>
      </c>
      <c r="O27" t="str">
        <f t="shared" si="3"/>
        <v>UP</v>
      </c>
      <c r="P27" t="str">
        <f t="shared" si="4"/>
        <v>UP</v>
      </c>
      <c r="Q27">
        <f t="shared" si="5"/>
        <v>3.9499999999999886</v>
      </c>
      <c r="R27">
        <f t="shared" si="6"/>
        <v>11.699999999999989</v>
      </c>
      <c r="S27">
        <f t="shared" si="7"/>
        <v>0.33760683760683696</v>
      </c>
      <c r="T27" t="str">
        <f t="shared" si="8"/>
        <v>No Indication</v>
      </c>
      <c r="U27" t="str">
        <f t="shared" si="9"/>
        <v>No T+M+I</v>
      </c>
      <c r="V27">
        <v>350.01035379926606</v>
      </c>
      <c r="W27">
        <v>346.57692307692309</v>
      </c>
      <c r="X27">
        <f t="shared" si="10"/>
        <v>3.4334307223429619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363.6</v>
      </c>
      <c r="D28">
        <v>363.95</v>
      </c>
      <c r="E28">
        <v>357.3</v>
      </c>
      <c r="F28">
        <v>360</v>
      </c>
      <c r="G28">
        <f>_xll.TA_TYPPRICE(D28,E28,F28)</f>
        <v>360.41666666666669</v>
      </c>
      <c r="H28">
        <v>359.51527596347864</v>
      </c>
      <c r="I28" t="str">
        <f t="shared" si="0"/>
        <v>UP</v>
      </c>
      <c r="J28">
        <v>358.88339108091503</v>
      </c>
      <c r="K28">
        <v>348.01144513973941</v>
      </c>
      <c r="L28" t="str">
        <f t="shared" si="1"/>
        <v>UP</v>
      </c>
      <c r="M28" t="str">
        <f t="shared" si="2"/>
        <v>UP</v>
      </c>
      <c r="N28">
        <v>66.684354651554855</v>
      </c>
      <c r="O28" t="str">
        <f t="shared" si="3"/>
        <v>UP</v>
      </c>
      <c r="P28" t="str">
        <f t="shared" si="4"/>
        <v>UP</v>
      </c>
      <c r="Q28">
        <f t="shared" si="5"/>
        <v>2.6999999999999886</v>
      </c>
      <c r="R28">
        <f t="shared" si="6"/>
        <v>6.6499999999999773</v>
      </c>
      <c r="S28">
        <f t="shared" si="7"/>
        <v>0.40601503759398466</v>
      </c>
      <c r="T28" t="str">
        <f t="shared" si="8"/>
        <v>No Indication</v>
      </c>
      <c r="U28" t="str">
        <f t="shared" si="9"/>
        <v>No T+M+I</v>
      </c>
      <c r="V28">
        <v>351.54722244553284</v>
      </c>
      <c r="W28">
        <v>347.57122507122511</v>
      </c>
      <c r="X28">
        <f t="shared" si="10"/>
        <v>3.9759973743077239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359.25</v>
      </c>
      <c r="D29">
        <v>361.85</v>
      </c>
      <c r="E29">
        <v>350.5</v>
      </c>
      <c r="F29">
        <v>360</v>
      </c>
      <c r="G29">
        <f>_xll.TA_TYPPRICE(D29,E29,F29)</f>
        <v>357.45</v>
      </c>
      <c r="H29">
        <v>358.48263798173934</v>
      </c>
      <c r="I29" t="str">
        <f t="shared" si="0"/>
        <v>UP</v>
      </c>
      <c r="J29">
        <v>359.54263750737834</v>
      </c>
      <c r="K29">
        <v>348.56445733090845</v>
      </c>
      <c r="L29" t="str">
        <f t="shared" si="1"/>
        <v>UP</v>
      </c>
      <c r="M29" t="str">
        <f t="shared" si="2"/>
        <v>UP</v>
      </c>
      <c r="N29">
        <v>66.684354651554855</v>
      </c>
      <c r="O29" t="str">
        <f t="shared" si="3"/>
        <v>UP</v>
      </c>
      <c r="P29" t="str">
        <f t="shared" si="4"/>
        <v>UP</v>
      </c>
      <c r="Q29">
        <f t="shared" si="5"/>
        <v>9.5</v>
      </c>
      <c r="R29">
        <f t="shared" si="6"/>
        <v>11.350000000000023</v>
      </c>
      <c r="S29">
        <f t="shared" si="7"/>
        <v>0.8370044052863419</v>
      </c>
      <c r="T29" t="str">
        <f t="shared" si="8"/>
        <v>UP</v>
      </c>
      <c r="U29" t="str">
        <f t="shared" si="9"/>
        <v>UP</v>
      </c>
      <c r="V29">
        <v>352.84764976160471</v>
      </c>
      <c r="W29">
        <v>348.49187506594916</v>
      </c>
      <c r="X29">
        <f t="shared" si="10"/>
        <v>4.3557746956555548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360</v>
      </c>
      <c r="D30">
        <v>360.6</v>
      </c>
      <c r="E30">
        <v>350.25</v>
      </c>
      <c r="F30">
        <v>360</v>
      </c>
      <c r="G30">
        <f>_xll.TA_TYPPRICE(D30,E30,F30)</f>
        <v>356.95</v>
      </c>
      <c r="H30">
        <v>357.71631899086969</v>
      </c>
      <c r="I30" t="str">
        <f t="shared" si="0"/>
        <v>UP</v>
      </c>
      <c r="J30">
        <v>359.77760695018316</v>
      </c>
      <c r="K30">
        <v>348.93902236848436</v>
      </c>
      <c r="L30" t="str">
        <f t="shared" si="1"/>
        <v>UP</v>
      </c>
      <c r="M30" t="str">
        <f t="shared" si="2"/>
        <v>UP</v>
      </c>
      <c r="N30">
        <v>66.684354651554855</v>
      </c>
      <c r="O30" t="str">
        <f t="shared" si="3"/>
        <v>UP</v>
      </c>
      <c r="P30" t="str">
        <f t="shared" si="4"/>
        <v>UP</v>
      </c>
      <c r="Q30">
        <f t="shared" si="5"/>
        <v>9.75</v>
      </c>
      <c r="R30">
        <f t="shared" si="6"/>
        <v>10.350000000000023</v>
      </c>
      <c r="S30">
        <f t="shared" si="7"/>
        <v>0.94202898550724434</v>
      </c>
      <c r="T30" t="str">
        <f t="shared" si="8"/>
        <v>UP</v>
      </c>
      <c r="U30" t="str">
        <f t="shared" si="9"/>
        <v>UP</v>
      </c>
      <c r="V30">
        <v>353.94801133674247</v>
      </c>
      <c r="W30">
        <v>349.34432876476774</v>
      </c>
      <c r="X30">
        <f t="shared" si="10"/>
        <v>4.6036825719747299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359.7</v>
      </c>
      <c r="D31">
        <v>359.7</v>
      </c>
      <c r="E31">
        <v>353.55</v>
      </c>
      <c r="F31">
        <v>358</v>
      </c>
      <c r="G31">
        <f>_xll.TA_TYPPRICE(D31,E31,F31)</f>
        <v>357.08333333333331</v>
      </c>
      <c r="H31">
        <v>357.39982616210148</v>
      </c>
      <c r="I31" t="str">
        <f t="shared" si="0"/>
        <v>UP</v>
      </c>
      <c r="J31">
        <v>359.76036096125358</v>
      </c>
      <c r="K31">
        <v>349.96368406437671</v>
      </c>
      <c r="L31" t="str">
        <f t="shared" si="1"/>
        <v>No Confirmation</v>
      </c>
      <c r="M31" t="str">
        <f t="shared" si="2"/>
        <v>No Trend</v>
      </c>
      <c r="N31">
        <v>57.70620570382399</v>
      </c>
      <c r="O31" t="str">
        <f t="shared" si="3"/>
        <v>No Momentum</v>
      </c>
      <c r="P31" t="str">
        <f t="shared" si="4"/>
        <v>No Trend + Momentum</v>
      </c>
      <c r="Q31">
        <f t="shared" si="5"/>
        <v>4.4499999999999886</v>
      </c>
      <c r="R31">
        <f t="shared" si="6"/>
        <v>6.1499999999999773</v>
      </c>
      <c r="S31">
        <f t="shared" si="7"/>
        <v>0.72357723577235855</v>
      </c>
      <c r="T31" t="str">
        <f t="shared" si="8"/>
        <v>No Indication</v>
      </c>
      <c r="U31" t="str">
        <f t="shared" si="9"/>
        <v>No T+M+I</v>
      </c>
      <c r="V31">
        <v>354.57139420801286</v>
      </c>
      <c r="W31">
        <v>349.98548959700719</v>
      </c>
      <c r="X31">
        <f t="shared" si="10"/>
        <v>4.5859046110056738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359</v>
      </c>
      <c r="D32">
        <v>363.15</v>
      </c>
      <c r="E32">
        <v>355.4</v>
      </c>
      <c r="F32">
        <v>360</v>
      </c>
      <c r="G32">
        <f>_xll.TA_TYPPRICE(D32,E32,F32)</f>
        <v>359.51666666666665</v>
      </c>
      <c r="H32">
        <v>358.45824641438406</v>
      </c>
      <c r="I32" t="str">
        <f t="shared" si="0"/>
        <v>UP</v>
      </c>
      <c r="J32">
        <v>360.513614080975</v>
      </c>
      <c r="K32">
        <v>351.17175427229301</v>
      </c>
      <c r="L32" t="str">
        <f t="shared" si="1"/>
        <v>No Confirmation</v>
      </c>
      <c r="M32" t="str">
        <f t="shared" si="2"/>
        <v>No Trend</v>
      </c>
      <c r="N32">
        <v>63.798722835138733</v>
      </c>
      <c r="O32" t="str">
        <f t="shared" si="3"/>
        <v>UP</v>
      </c>
      <c r="P32" t="str">
        <f t="shared" si="4"/>
        <v>No Trend + Momentum</v>
      </c>
      <c r="Q32">
        <f t="shared" si="5"/>
        <v>4.6000000000000227</v>
      </c>
      <c r="R32">
        <f t="shared" si="6"/>
        <v>7.75</v>
      </c>
      <c r="S32">
        <f t="shared" si="7"/>
        <v>0.59354838709677715</v>
      </c>
      <c r="T32" t="str">
        <f t="shared" si="8"/>
        <v>No Indication</v>
      </c>
      <c r="U32" t="str">
        <f t="shared" si="9"/>
        <v>No T+M+I</v>
      </c>
      <c r="V32">
        <v>355.40656432985702</v>
      </c>
      <c r="W32">
        <v>350.72730518241406</v>
      </c>
      <c r="X32">
        <f t="shared" si="10"/>
        <v>4.6792591474429628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360.5</v>
      </c>
      <c r="D33">
        <v>360.9</v>
      </c>
      <c r="E33">
        <v>356.1</v>
      </c>
      <c r="F33">
        <v>360</v>
      </c>
      <c r="G33">
        <f>_xll.TA_TYPPRICE(D33,E33,F33)</f>
        <v>359</v>
      </c>
      <c r="H33">
        <v>358.72912320719206</v>
      </c>
      <c r="I33" t="str">
        <f t="shared" si="0"/>
        <v>UP</v>
      </c>
      <c r="J33">
        <v>360.59947761853613</v>
      </c>
      <c r="K33">
        <v>352.26691998956125</v>
      </c>
      <c r="L33" t="str">
        <f t="shared" si="1"/>
        <v>No Confirmation</v>
      </c>
      <c r="M33" t="str">
        <f t="shared" si="2"/>
        <v>No Trend</v>
      </c>
      <c r="N33">
        <v>63.798722835138733</v>
      </c>
      <c r="O33" t="str">
        <f t="shared" si="3"/>
        <v>UP</v>
      </c>
      <c r="P33" t="str">
        <f t="shared" si="4"/>
        <v>No Trend + Momentum</v>
      </c>
      <c r="Q33">
        <f t="shared" si="5"/>
        <v>3.8999999999999773</v>
      </c>
      <c r="R33">
        <f t="shared" si="6"/>
        <v>4.7999999999999545</v>
      </c>
      <c r="S33">
        <f t="shared" si="7"/>
        <v>0.812500000000003</v>
      </c>
      <c r="T33" t="str">
        <f t="shared" si="8"/>
        <v>UP</v>
      </c>
      <c r="U33" t="str">
        <f t="shared" si="9"/>
        <v>No T+M+I</v>
      </c>
      <c r="V33">
        <v>356.11324674064826</v>
      </c>
      <c r="W33">
        <v>351.41417146519819</v>
      </c>
      <c r="X33">
        <f t="shared" si="10"/>
        <v>4.6990752754500704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359.45</v>
      </c>
      <c r="D34">
        <v>366.4</v>
      </c>
      <c r="E34">
        <v>357.75</v>
      </c>
      <c r="F34">
        <v>360</v>
      </c>
      <c r="G34">
        <f>_xll.TA_TYPPRICE(D34,E34,F34)</f>
        <v>361.38333333333338</v>
      </c>
      <c r="H34">
        <v>360.05622827026275</v>
      </c>
      <c r="I34" t="str">
        <f t="shared" si="0"/>
        <v>DOWN</v>
      </c>
      <c r="J34">
        <v>361.88848259219475</v>
      </c>
      <c r="K34">
        <v>353.4853822141032</v>
      </c>
      <c r="L34" t="str">
        <f t="shared" si="1"/>
        <v>No Confirmation</v>
      </c>
      <c r="M34" t="str">
        <f t="shared" si="2"/>
        <v>No Trend</v>
      </c>
      <c r="N34">
        <v>63.798722835138733</v>
      </c>
      <c r="O34" t="str">
        <f t="shared" si="3"/>
        <v>UP</v>
      </c>
      <c r="P34" t="str">
        <f t="shared" si="4"/>
        <v>No Trend + Momentum</v>
      </c>
      <c r="Q34">
        <f t="shared" si="5"/>
        <v>2.25</v>
      </c>
      <c r="R34">
        <f t="shared" si="6"/>
        <v>8.6499999999999773</v>
      </c>
      <c r="S34">
        <f t="shared" si="7"/>
        <v>0.26011560693641689</v>
      </c>
      <c r="T34" t="str">
        <f t="shared" si="8"/>
        <v>No Indication</v>
      </c>
      <c r="U34" t="str">
        <f t="shared" si="9"/>
        <v>No T+M+I</v>
      </c>
      <c r="V34">
        <v>356.71120878054853</v>
      </c>
      <c r="W34">
        <v>352.05015876407242</v>
      </c>
      <c r="X34">
        <f t="shared" si="10"/>
        <v>4.6610500164761106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361.5</v>
      </c>
      <c r="D35">
        <v>365.1</v>
      </c>
      <c r="E35">
        <v>356.25</v>
      </c>
      <c r="F35">
        <v>365</v>
      </c>
      <c r="G35">
        <f>_xll.TA_TYPPRICE(D35,E35,F35)</f>
        <v>362.11666666666662</v>
      </c>
      <c r="H35">
        <v>361.08644746846471</v>
      </c>
      <c r="I35" t="str">
        <f t="shared" si="0"/>
        <v>UP</v>
      </c>
      <c r="J35">
        <v>362.60215312726257</v>
      </c>
      <c r="K35">
        <v>354.09974172208024</v>
      </c>
      <c r="L35" t="str">
        <f t="shared" si="1"/>
        <v>UP</v>
      </c>
      <c r="M35" t="str">
        <f t="shared" si="2"/>
        <v>UP</v>
      </c>
      <c r="N35">
        <v>78.747389159300127</v>
      </c>
      <c r="O35" t="str">
        <f t="shared" si="3"/>
        <v>UP</v>
      </c>
      <c r="P35" t="str">
        <f t="shared" si="4"/>
        <v>UP</v>
      </c>
      <c r="Q35">
        <f t="shared" si="5"/>
        <v>8.75</v>
      </c>
      <c r="R35">
        <f t="shared" si="6"/>
        <v>8.8500000000000227</v>
      </c>
      <c r="S35">
        <f t="shared" si="7"/>
        <v>0.98870056497174885</v>
      </c>
      <c r="T35" t="str">
        <f t="shared" si="8"/>
        <v>UP</v>
      </c>
      <c r="U35" t="str">
        <f t="shared" si="9"/>
        <v>UP</v>
      </c>
      <c r="V35">
        <v>357.98640742969491</v>
      </c>
      <c r="W35">
        <v>353.00940626303003</v>
      </c>
      <c r="X35">
        <f t="shared" si="10"/>
        <v>4.977001166664877</v>
      </c>
      <c r="Y35">
        <v>4.4412417312578514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365</v>
      </c>
      <c r="D36">
        <v>375.6</v>
      </c>
      <c r="E36">
        <v>365</v>
      </c>
      <c r="F36">
        <v>374</v>
      </c>
      <c r="G36">
        <f>_xll.TA_TYPPRICE(D36,E36,F36)</f>
        <v>371.5333333333333</v>
      </c>
      <c r="H36">
        <v>366.30989040089901</v>
      </c>
      <c r="I36" t="str">
        <f t="shared" si="0"/>
        <v>UP</v>
      </c>
      <c r="J36">
        <v>365.49056354342645</v>
      </c>
      <c r="K36">
        <v>356.52202133939574</v>
      </c>
      <c r="L36" t="str">
        <f t="shared" si="1"/>
        <v>UP</v>
      </c>
      <c r="M36" t="str">
        <f t="shared" si="2"/>
        <v>UP</v>
      </c>
      <c r="N36">
        <v>88.983130205670051</v>
      </c>
      <c r="O36" t="str">
        <f t="shared" si="3"/>
        <v>UP</v>
      </c>
      <c r="P36" t="str">
        <f t="shared" si="4"/>
        <v>UP</v>
      </c>
      <c r="Q36">
        <f t="shared" si="5"/>
        <v>9</v>
      </c>
      <c r="R36">
        <f t="shared" si="6"/>
        <v>10.600000000000023</v>
      </c>
      <c r="S36">
        <f t="shared" si="7"/>
        <v>0.84905660377358305</v>
      </c>
      <c r="T36" t="str">
        <f t="shared" si="8"/>
        <v>UP</v>
      </c>
      <c r="U36" t="str">
        <f t="shared" si="9"/>
        <v>UP</v>
      </c>
      <c r="V36">
        <v>360.45003705589568</v>
      </c>
      <c r="W36">
        <v>354.56426505836112</v>
      </c>
      <c r="X36">
        <f t="shared" si="10"/>
        <v>5.8857719975345617</v>
      </c>
      <c r="Y36">
        <v>4.7301477845131936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366.20000000000005</v>
      </c>
      <c r="AE36">
        <f t="shared" si="16"/>
        <v>369.05</v>
      </c>
      <c r="AF36">
        <f t="shared" si="17"/>
        <v>370.3</v>
      </c>
      <c r="AG36">
        <f t="shared" si="18"/>
        <v>371.55</v>
      </c>
      <c r="AH36">
        <f t="shared" si="19"/>
        <v>371.55</v>
      </c>
    </row>
    <row r="37" spans="1:34" x14ac:dyDescent="0.25">
      <c r="A37" t="s">
        <v>5</v>
      </c>
      <c r="B37" s="1">
        <v>42906</v>
      </c>
      <c r="C37">
        <v>375.6</v>
      </c>
      <c r="D37">
        <v>377.7</v>
      </c>
      <c r="E37">
        <v>370.1</v>
      </c>
      <c r="F37">
        <v>374</v>
      </c>
      <c r="G37">
        <f>_xll.TA_TYPPRICE(D37,E37,F37)</f>
        <v>373.93333333333334</v>
      </c>
      <c r="H37">
        <v>370.12161186711614</v>
      </c>
      <c r="I37" t="str">
        <f t="shared" si="0"/>
        <v>UP</v>
      </c>
      <c r="J37">
        <v>368.20377164488724</v>
      </c>
      <c r="K37">
        <v>359.53934993064115</v>
      </c>
      <c r="L37" t="str">
        <f t="shared" si="1"/>
        <v>UP</v>
      </c>
      <c r="M37" t="str">
        <f t="shared" si="2"/>
        <v>UP</v>
      </c>
      <c r="N37">
        <v>88.983130205670051</v>
      </c>
      <c r="O37" t="str">
        <f t="shared" si="3"/>
        <v>UP</v>
      </c>
      <c r="P37" t="str">
        <f t="shared" si="4"/>
        <v>UP</v>
      </c>
      <c r="Q37">
        <f t="shared" si="5"/>
        <v>3.8999999999999773</v>
      </c>
      <c r="R37">
        <f t="shared" si="6"/>
        <v>7.5999999999999659</v>
      </c>
      <c r="S37">
        <f t="shared" si="7"/>
        <v>0.51315789473684137</v>
      </c>
      <c r="T37" t="str">
        <f t="shared" si="8"/>
        <v>No Indication</v>
      </c>
      <c r="U37" t="str">
        <f t="shared" si="9"/>
        <v>No T+M+I</v>
      </c>
      <c r="V37">
        <v>362.53464673960406</v>
      </c>
      <c r="W37">
        <v>356.00394912811214</v>
      </c>
      <c r="X37">
        <f t="shared" si="10"/>
        <v>6.5306976114919166</v>
      </c>
      <c r="Y37">
        <v>5.0902577499089379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374.75</v>
      </c>
      <c r="D38">
        <v>377.2</v>
      </c>
      <c r="E38">
        <v>367.2</v>
      </c>
      <c r="F38">
        <v>370</v>
      </c>
      <c r="G38">
        <f>_xll.TA_TYPPRICE(D38,E38,F38)</f>
        <v>371.4666666666667</v>
      </c>
      <c r="H38">
        <v>370.79413926689142</v>
      </c>
      <c r="I38" t="str">
        <f t="shared" si="0"/>
        <v>DOWN</v>
      </c>
      <c r="J38">
        <v>370.20293350157897</v>
      </c>
      <c r="K38">
        <v>361.24171661272089</v>
      </c>
      <c r="L38" t="str">
        <f t="shared" si="1"/>
        <v>No Confirmation</v>
      </c>
      <c r="M38" t="str">
        <f t="shared" si="2"/>
        <v>No Trend</v>
      </c>
      <c r="N38">
        <v>66.680989786990921</v>
      </c>
      <c r="O38" t="str">
        <f t="shared" si="3"/>
        <v>UP</v>
      </c>
      <c r="P38" t="str">
        <f t="shared" si="4"/>
        <v>No Trend + Momentum</v>
      </c>
      <c r="Q38">
        <f t="shared" si="5"/>
        <v>2.8000000000000114</v>
      </c>
      <c r="R38">
        <f t="shared" si="6"/>
        <v>10</v>
      </c>
      <c r="S38">
        <f t="shared" si="7"/>
        <v>0.28000000000000114</v>
      </c>
      <c r="T38" t="str">
        <f t="shared" si="8"/>
        <v>No Indication</v>
      </c>
      <c r="U38" t="str">
        <f t="shared" si="9"/>
        <v>No T+M+I</v>
      </c>
      <c r="V38">
        <v>363.6831626258188</v>
      </c>
      <c r="W38">
        <v>357.04069363714086</v>
      </c>
      <c r="X38">
        <f t="shared" si="10"/>
        <v>6.6424689886779333</v>
      </c>
      <c r="Y38">
        <v>5.4006999976627368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370</v>
      </c>
      <c r="D39">
        <v>373.8</v>
      </c>
      <c r="E39">
        <v>367.5</v>
      </c>
      <c r="F39">
        <v>369</v>
      </c>
      <c r="G39">
        <f>_xll.TA_TYPPRICE(D39,E39,F39)</f>
        <v>370.09999999999997</v>
      </c>
      <c r="H39">
        <v>370.44706963344572</v>
      </c>
      <c r="I39" t="str">
        <f t="shared" si="0"/>
        <v>DOWN</v>
      </c>
      <c r="J39">
        <v>371.00228161233917</v>
      </c>
      <c r="K39">
        <v>362.63244625433845</v>
      </c>
      <c r="L39" t="str">
        <f t="shared" si="1"/>
        <v>No Confirmation</v>
      </c>
      <c r="M39" t="str">
        <f t="shared" si="2"/>
        <v>No Trend</v>
      </c>
      <c r="N39">
        <v>61.837681780703477</v>
      </c>
      <c r="O39" t="str">
        <f t="shared" si="3"/>
        <v>UP</v>
      </c>
      <c r="P39" t="str">
        <f t="shared" si="4"/>
        <v>No Trend + Momentum</v>
      </c>
      <c r="Q39">
        <f t="shared" si="5"/>
        <v>1.5</v>
      </c>
      <c r="R39">
        <f t="shared" si="6"/>
        <v>6.3000000000000114</v>
      </c>
      <c r="S39">
        <f t="shared" si="7"/>
        <v>0.23809523809523767</v>
      </c>
      <c r="T39" t="str">
        <f t="shared" si="8"/>
        <v>No Indication</v>
      </c>
      <c r="U39" t="str">
        <f t="shared" si="9"/>
        <v>No T+M+I</v>
      </c>
      <c r="V39">
        <v>364.50113760646207</v>
      </c>
      <c r="W39">
        <v>357.92656818253784</v>
      </c>
      <c r="X39">
        <f t="shared" si="10"/>
        <v>6.5745694239242312</v>
      </c>
      <c r="Y39">
        <v>5.6354738829150355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369.45</v>
      </c>
      <c r="D40">
        <v>370.5</v>
      </c>
      <c r="E40">
        <v>361.65</v>
      </c>
      <c r="F40">
        <v>368</v>
      </c>
      <c r="G40">
        <f>_xll.TA_TYPPRICE(D40,E40,F40)</f>
        <v>366.7166666666667</v>
      </c>
      <c r="H40">
        <v>368.58186815005621</v>
      </c>
      <c r="I40" t="str">
        <f t="shared" si="0"/>
        <v>DOWN</v>
      </c>
      <c r="J40">
        <v>370.8906634762638</v>
      </c>
      <c r="K40">
        <v>362.41412486448547</v>
      </c>
      <c r="L40" t="str">
        <f t="shared" si="1"/>
        <v>No Confirmation</v>
      </c>
      <c r="M40" t="str">
        <f t="shared" si="2"/>
        <v>No Trend</v>
      </c>
      <c r="N40">
        <v>56.690599471718059</v>
      </c>
      <c r="O40" t="str">
        <f t="shared" si="3"/>
        <v>No Momentum</v>
      </c>
      <c r="P40" t="str">
        <f t="shared" si="4"/>
        <v>No Trend + Momentum</v>
      </c>
      <c r="Q40">
        <f t="shared" si="5"/>
        <v>6.3500000000000227</v>
      </c>
      <c r="R40">
        <f t="shared" si="6"/>
        <v>8.8500000000000227</v>
      </c>
      <c r="S40">
        <f t="shared" si="7"/>
        <v>0.71751412429378603</v>
      </c>
      <c r="T40" t="str">
        <f t="shared" si="8"/>
        <v>No Indication</v>
      </c>
      <c r="U40" t="str">
        <f t="shared" si="9"/>
        <v>No T+M+I</v>
      </c>
      <c r="V40">
        <v>365.03942412854485</v>
      </c>
      <c r="W40">
        <v>358.67274831716469</v>
      </c>
      <c r="X40">
        <f t="shared" si="10"/>
        <v>6.366675811380162</v>
      </c>
      <c r="Y40">
        <v>5.7817142686080611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367.9</v>
      </c>
      <c r="D41">
        <v>372.8</v>
      </c>
      <c r="E41">
        <v>365.45</v>
      </c>
      <c r="F41">
        <v>367</v>
      </c>
      <c r="G41">
        <f>_xll.TA_TYPPRICE(D41,E41,F41)</f>
        <v>368.41666666666669</v>
      </c>
      <c r="H41">
        <v>368.49926740836145</v>
      </c>
      <c r="I41" t="str">
        <f t="shared" si="0"/>
        <v>DOWN</v>
      </c>
      <c r="J41">
        <v>371.31496048153849</v>
      </c>
      <c r="K41">
        <v>363.08876378348867</v>
      </c>
      <c r="L41" t="str">
        <f t="shared" si="1"/>
        <v>No Confirmation</v>
      </c>
      <c r="M41" t="str">
        <f t="shared" si="2"/>
        <v>No Trend</v>
      </c>
      <c r="N41">
        <v>51.348124327242218</v>
      </c>
      <c r="O41" t="str">
        <f t="shared" si="3"/>
        <v>No Momentum</v>
      </c>
      <c r="P41" t="str">
        <f t="shared" si="4"/>
        <v>No Trend + Momentum</v>
      </c>
      <c r="Q41">
        <f t="shared" si="5"/>
        <v>1.5500000000000114</v>
      </c>
      <c r="R41">
        <f t="shared" si="6"/>
        <v>7.3500000000000227</v>
      </c>
      <c r="S41">
        <f t="shared" si="7"/>
        <v>0.2108843537414975</v>
      </c>
      <c r="T41" t="str">
        <f t="shared" si="8"/>
        <v>No Indication</v>
      </c>
      <c r="U41" t="str">
        <f t="shared" si="9"/>
        <v>No T+M+I</v>
      </c>
      <c r="V41">
        <v>365.34105118569181</v>
      </c>
      <c r="W41">
        <v>359.2895817751525</v>
      </c>
      <c r="X41">
        <f t="shared" si="10"/>
        <v>6.0514694105393119</v>
      </c>
      <c r="Y41">
        <v>5.8356652969943115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368.4</v>
      </c>
      <c r="D42">
        <v>369.65</v>
      </c>
      <c r="E42">
        <v>363.05</v>
      </c>
      <c r="F42">
        <v>364</v>
      </c>
      <c r="G42">
        <f>_xll.TA_TYPPRICE(D42,E42,F42)</f>
        <v>365.56666666666666</v>
      </c>
      <c r="H42">
        <v>367.03296703751403</v>
      </c>
      <c r="I42" t="str">
        <f t="shared" si="0"/>
        <v>DOWN</v>
      </c>
      <c r="J42">
        <v>370.94496926341884</v>
      </c>
      <c r="K42">
        <v>363.0801496093801</v>
      </c>
      <c r="L42" t="str">
        <f t="shared" si="1"/>
        <v>No Confirmation</v>
      </c>
      <c r="M42" t="str">
        <f t="shared" si="2"/>
        <v>No Trend</v>
      </c>
      <c r="N42">
        <v>37.940181880012815</v>
      </c>
      <c r="O42" t="str">
        <f t="shared" si="3"/>
        <v>DOWN</v>
      </c>
      <c r="P42" t="str">
        <f t="shared" si="4"/>
        <v>No Trend + Momentum</v>
      </c>
      <c r="Q42">
        <f t="shared" si="5"/>
        <v>0.94999999999998863</v>
      </c>
      <c r="R42">
        <f t="shared" si="6"/>
        <v>6.5999999999999659</v>
      </c>
      <c r="S42">
        <f t="shared" si="7"/>
        <v>0.14393939393939295</v>
      </c>
      <c r="T42" t="str">
        <f t="shared" si="8"/>
        <v>DOWN</v>
      </c>
      <c r="U42" t="str">
        <f t="shared" si="9"/>
        <v>No T+M+I</v>
      </c>
      <c r="V42">
        <v>365.13473561866232</v>
      </c>
      <c r="W42">
        <v>359.63850164365971</v>
      </c>
      <c r="X42">
        <f t="shared" si="10"/>
        <v>5.4962339750026104</v>
      </c>
      <c r="Y42">
        <v>5.7677790325959712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366.95</v>
      </c>
      <c r="D43">
        <v>368.7</v>
      </c>
      <c r="E43">
        <v>362.35</v>
      </c>
      <c r="F43">
        <v>365</v>
      </c>
      <c r="G43">
        <f>_xll.TA_TYPPRICE(D43,E43,F43)</f>
        <v>365.34999999999997</v>
      </c>
      <c r="H43">
        <v>366.19148351875697</v>
      </c>
      <c r="I43" t="str">
        <f t="shared" si="0"/>
        <v>DOWN</v>
      </c>
      <c r="J43">
        <v>370.44608720488134</v>
      </c>
      <c r="K43">
        <v>362.91789414062896</v>
      </c>
      <c r="L43" t="str">
        <f t="shared" si="1"/>
        <v>No Confirmation</v>
      </c>
      <c r="M43" t="str">
        <f t="shared" si="2"/>
        <v>No Trend</v>
      </c>
      <c r="N43">
        <v>44.029712885439082</v>
      </c>
      <c r="O43" t="str">
        <f t="shared" si="3"/>
        <v>No Momentum</v>
      </c>
      <c r="P43" t="str">
        <f t="shared" si="4"/>
        <v>No Trend + Momentum</v>
      </c>
      <c r="Q43">
        <f t="shared" si="5"/>
        <v>2.6499999999999773</v>
      </c>
      <c r="R43">
        <f t="shared" si="6"/>
        <v>6.3499999999999659</v>
      </c>
      <c r="S43">
        <f t="shared" si="7"/>
        <v>0.41732283464566794</v>
      </c>
      <c r="T43" t="str">
        <f t="shared" si="8"/>
        <v>No Indication</v>
      </c>
      <c r="U43" t="str">
        <f t="shared" si="9"/>
        <v>No T+M+I</v>
      </c>
      <c r="V43">
        <v>365.11400706194502</v>
      </c>
      <c r="W43">
        <v>360.03564967005531</v>
      </c>
      <c r="X43">
        <f t="shared" si="10"/>
        <v>5.0783573918897105</v>
      </c>
      <c r="Y43">
        <v>5.6298947044547187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364</v>
      </c>
      <c r="D44">
        <v>365.8</v>
      </c>
      <c r="E44">
        <v>360.55</v>
      </c>
      <c r="F44">
        <v>365</v>
      </c>
      <c r="G44">
        <f>_xll.TA_TYPPRICE(D44,E44,F44)</f>
        <v>363.7833333333333</v>
      </c>
      <c r="H44">
        <v>364.98740842604514</v>
      </c>
      <c r="I44" t="str">
        <f t="shared" si="0"/>
        <v>UP</v>
      </c>
      <c r="J44">
        <v>369.41362338157438</v>
      </c>
      <c r="K44">
        <v>362.39169544271141</v>
      </c>
      <c r="L44" t="str">
        <f t="shared" si="1"/>
        <v>No Confirmation</v>
      </c>
      <c r="M44" t="str">
        <f t="shared" si="2"/>
        <v>No Trend</v>
      </c>
      <c r="N44">
        <v>44.029712885439082</v>
      </c>
      <c r="O44" t="str">
        <f t="shared" si="3"/>
        <v>No Momentum</v>
      </c>
      <c r="P44" t="str">
        <f t="shared" si="4"/>
        <v>No Trend + Momentum</v>
      </c>
      <c r="Q44">
        <f t="shared" si="5"/>
        <v>4.4499999999999886</v>
      </c>
      <c r="R44">
        <f t="shared" si="6"/>
        <v>5.25</v>
      </c>
      <c r="S44">
        <f t="shared" si="7"/>
        <v>0.8476190476190455</v>
      </c>
      <c r="T44" t="str">
        <f t="shared" si="8"/>
        <v>UP</v>
      </c>
      <c r="U44" t="str">
        <f t="shared" si="9"/>
        <v>No T+M+I</v>
      </c>
      <c r="V44">
        <v>365.09646751395348</v>
      </c>
      <c r="W44">
        <v>360.4033793241253</v>
      </c>
      <c r="X44">
        <f t="shared" si="10"/>
        <v>4.6930881898281882</v>
      </c>
      <c r="Y44">
        <v>5.4425334015294125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364.9</v>
      </c>
      <c r="D45">
        <v>370.6</v>
      </c>
      <c r="E45">
        <v>359.5</v>
      </c>
      <c r="F45">
        <v>368</v>
      </c>
      <c r="G45">
        <f>_xll.TA_TYPPRICE(D45,E45,F45)</f>
        <v>366.0333333333333</v>
      </c>
      <c r="H45">
        <v>365.51037087968922</v>
      </c>
      <c r="I45" t="str">
        <f t="shared" si="0"/>
        <v>UP</v>
      </c>
      <c r="J45">
        <v>369.67726263011343</v>
      </c>
      <c r="K45">
        <v>361.74909645544221</v>
      </c>
      <c r="L45" t="str">
        <f t="shared" si="1"/>
        <v>No Confirmation</v>
      </c>
      <c r="M45" t="str">
        <f t="shared" si="2"/>
        <v>No Trend</v>
      </c>
      <c r="N45">
        <v>61.662985377817293</v>
      </c>
      <c r="O45" t="str">
        <f t="shared" si="3"/>
        <v>UP</v>
      </c>
      <c r="P45" t="str">
        <f t="shared" si="4"/>
        <v>No Trend + Momentum</v>
      </c>
      <c r="Q45">
        <f t="shared" si="5"/>
        <v>8.5</v>
      </c>
      <c r="R45">
        <f t="shared" si="6"/>
        <v>11.100000000000023</v>
      </c>
      <c r="S45">
        <f t="shared" si="7"/>
        <v>0.76576576576576416</v>
      </c>
      <c r="T45" t="str">
        <f t="shared" si="8"/>
        <v>No Indication</v>
      </c>
      <c r="U45" t="str">
        <f t="shared" si="9"/>
        <v>No T+M+I</v>
      </c>
      <c r="V45">
        <v>365.54316481949911</v>
      </c>
      <c r="W45">
        <v>360.9660919667827</v>
      </c>
      <c r="X45">
        <f t="shared" si="10"/>
        <v>4.5770728527164124</v>
      </c>
      <c r="Y45">
        <v>5.2694412917668121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368.5</v>
      </c>
      <c r="D46">
        <v>375.7</v>
      </c>
      <c r="E46">
        <v>368</v>
      </c>
      <c r="F46">
        <v>371</v>
      </c>
      <c r="G46">
        <f>_xll.TA_TYPPRICE(D46,E46,F46)</f>
        <v>371.56666666666666</v>
      </c>
      <c r="H46">
        <v>368.53851877317794</v>
      </c>
      <c r="I46" t="str">
        <f t="shared" si="0"/>
        <v>UP</v>
      </c>
      <c r="J46">
        <v>371.01564871231045</v>
      </c>
      <c r="K46">
        <v>363.13818613201062</v>
      </c>
      <c r="L46" t="str">
        <f t="shared" si="1"/>
        <v>No Confirmation</v>
      </c>
      <c r="M46" t="str">
        <f t="shared" si="2"/>
        <v>No Trend</v>
      </c>
      <c r="N46">
        <v>72.494781846628939</v>
      </c>
      <c r="O46" t="str">
        <f t="shared" si="3"/>
        <v>UP</v>
      </c>
      <c r="P46" t="str">
        <f t="shared" si="4"/>
        <v>No Trend + Momentum</v>
      </c>
      <c r="Q46">
        <f t="shared" si="5"/>
        <v>3</v>
      </c>
      <c r="R46">
        <f t="shared" si="6"/>
        <v>7.6999999999999886</v>
      </c>
      <c r="S46">
        <f t="shared" si="7"/>
        <v>0.38961038961039018</v>
      </c>
      <c r="T46" t="str">
        <f t="shared" si="8"/>
        <v>No Indication</v>
      </c>
      <c r="U46" t="str">
        <f t="shared" si="9"/>
        <v>No T+M+I</v>
      </c>
      <c r="V46">
        <v>366.38267792419157</v>
      </c>
      <c r="W46">
        <v>361.70934441368769</v>
      </c>
      <c r="X46">
        <f t="shared" si="10"/>
        <v>4.6733335105038805</v>
      </c>
      <c r="Y46">
        <v>5.1502197355142254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374.5</v>
      </c>
      <c r="D47">
        <v>374.5</v>
      </c>
      <c r="E47">
        <v>371.85</v>
      </c>
      <c r="F47">
        <v>373</v>
      </c>
      <c r="G47">
        <f>_xll.TA_TYPPRICE(D47,E47,F47)</f>
        <v>373.11666666666662</v>
      </c>
      <c r="H47">
        <v>370.82759271992228</v>
      </c>
      <c r="I47" t="str">
        <f t="shared" si="0"/>
        <v>UP</v>
      </c>
      <c r="J47">
        <v>371.78994899846367</v>
      </c>
      <c r="K47">
        <v>365.07414476934161</v>
      </c>
      <c r="L47" t="str">
        <f t="shared" si="1"/>
        <v>UP</v>
      </c>
      <c r="M47" t="str">
        <f t="shared" si="2"/>
        <v>UP</v>
      </c>
      <c r="N47">
        <v>77.736702513383605</v>
      </c>
      <c r="O47" t="str">
        <f t="shared" si="3"/>
        <v>UP</v>
      </c>
      <c r="P47" t="str">
        <f t="shared" si="4"/>
        <v>UP</v>
      </c>
      <c r="Q47">
        <f t="shared" si="5"/>
        <v>1.1499999999999773</v>
      </c>
      <c r="R47">
        <f t="shared" si="6"/>
        <v>2.6499999999999773</v>
      </c>
      <c r="S47">
        <f t="shared" si="7"/>
        <v>0.43396226415093853</v>
      </c>
      <c r="T47" t="str">
        <f t="shared" si="8"/>
        <v>No Indication</v>
      </c>
      <c r="U47" t="str">
        <f t="shared" si="9"/>
        <v>No T+M+I</v>
      </c>
      <c r="V47">
        <v>367.40072747431594</v>
      </c>
      <c r="W47">
        <v>362.54568927193304</v>
      </c>
      <c r="X47">
        <f t="shared" si="10"/>
        <v>4.8550382023829002</v>
      </c>
      <c r="Y47">
        <v>5.0911834288879607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373.9</v>
      </c>
      <c r="D48">
        <v>375.65</v>
      </c>
      <c r="E48">
        <v>371.5</v>
      </c>
      <c r="F48">
        <v>372</v>
      </c>
      <c r="G48">
        <f>_xll.TA_TYPPRICE(D48,E48,F48)</f>
        <v>373.05</v>
      </c>
      <c r="H48">
        <v>371.93879635996115</v>
      </c>
      <c r="I48" t="str">
        <f t="shared" si="0"/>
        <v>UP</v>
      </c>
      <c r="J48">
        <v>372.64773810991619</v>
      </c>
      <c r="K48">
        <v>366.50211259837681</v>
      </c>
      <c r="L48" t="str">
        <f t="shared" si="1"/>
        <v>No Confirmation</v>
      </c>
      <c r="M48" t="str">
        <f t="shared" si="2"/>
        <v>No Trend</v>
      </c>
      <c r="N48">
        <v>69.462846758848485</v>
      </c>
      <c r="O48" t="str">
        <f t="shared" si="3"/>
        <v>UP</v>
      </c>
      <c r="P48" t="str">
        <f t="shared" si="4"/>
        <v>No Trend + Momentum</v>
      </c>
      <c r="Q48">
        <f t="shared" si="5"/>
        <v>0.5</v>
      </c>
      <c r="R48">
        <f t="shared" si="6"/>
        <v>4.1499999999999773</v>
      </c>
      <c r="S48">
        <f t="shared" si="7"/>
        <v>0.12048192771084404</v>
      </c>
      <c r="T48" t="str">
        <f t="shared" si="8"/>
        <v>DOWN</v>
      </c>
      <c r="U48" t="str">
        <f t="shared" si="9"/>
        <v>No T+M+I</v>
      </c>
      <c r="V48">
        <v>368.10830786288273</v>
      </c>
      <c r="W48">
        <v>363.24600858512321</v>
      </c>
      <c r="X48">
        <f t="shared" si="10"/>
        <v>4.8622992777595186</v>
      </c>
      <c r="Y48">
        <v>5.0454065986622725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372.1</v>
      </c>
      <c r="D49">
        <v>374.95</v>
      </c>
      <c r="E49">
        <v>370</v>
      </c>
      <c r="F49">
        <v>371</v>
      </c>
      <c r="G49">
        <f>_xll.TA_TYPPRICE(D49,E49,F49)</f>
        <v>371.98333333333335</v>
      </c>
      <c r="H49">
        <v>371.96106484664722</v>
      </c>
      <c r="I49" t="str">
        <f t="shared" si="0"/>
        <v>DOWN</v>
      </c>
      <c r="J49">
        <v>373.15935186326817</v>
      </c>
      <c r="K49">
        <v>367.27942090984862</v>
      </c>
      <c r="L49" t="str">
        <f t="shared" si="1"/>
        <v>No Confirmation</v>
      </c>
      <c r="M49" t="str">
        <f t="shared" si="2"/>
        <v>No Trend</v>
      </c>
      <c r="N49">
        <v>61.306455486782717</v>
      </c>
      <c r="O49" t="str">
        <f t="shared" si="3"/>
        <v>UP</v>
      </c>
      <c r="P49" t="str">
        <f t="shared" si="4"/>
        <v>No Trend + Momentum</v>
      </c>
      <c r="Q49">
        <f t="shared" si="5"/>
        <v>1</v>
      </c>
      <c r="R49">
        <f t="shared" si="6"/>
        <v>4.9499999999999886</v>
      </c>
      <c r="S49">
        <f t="shared" si="7"/>
        <v>0.20202020202020249</v>
      </c>
      <c r="T49" t="str">
        <f t="shared" si="8"/>
        <v>No Indication</v>
      </c>
      <c r="U49" t="str">
        <f t="shared" si="9"/>
        <v>No T+M+I</v>
      </c>
      <c r="V49">
        <v>368.55318357628539</v>
      </c>
      <c r="W49">
        <v>363.82037831955853</v>
      </c>
      <c r="X49">
        <f t="shared" si="10"/>
        <v>4.7328052567268628</v>
      </c>
      <c r="Y49">
        <v>4.9828863302751909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382.7</v>
      </c>
      <c r="D50">
        <v>382.7</v>
      </c>
      <c r="E50">
        <v>371.9</v>
      </c>
      <c r="F50">
        <v>374</v>
      </c>
      <c r="G50">
        <f>_xll.TA_TYPPRICE(D50,E50,F50)</f>
        <v>376.2</v>
      </c>
      <c r="H50">
        <v>374.08053242332358</v>
      </c>
      <c r="I50" t="str">
        <f t="shared" si="0"/>
        <v>DOWN</v>
      </c>
      <c r="J50">
        <v>375.27949589365301</v>
      </c>
      <c r="K50">
        <v>368.30621626321562</v>
      </c>
      <c r="L50" t="str">
        <f t="shared" si="1"/>
        <v>No Confirmation</v>
      </c>
      <c r="M50" t="str">
        <f t="shared" si="2"/>
        <v>No Trend</v>
      </c>
      <c r="N50">
        <v>73.135610382129428</v>
      </c>
      <c r="O50" t="str">
        <f t="shared" si="3"/>
        <v>UP</v>
      </c>
      <c r="P50" t="str">
        <f t="shared" si="4"/>
        <v>No Trend + Momentum</v>
      </c>
      <c r="Q50">
        <f t="shared" si="5"/>
        <v>2.1000000000000227</v>
      </c>
      <c r="R50">
        <f t="shared" si="6"/>
        <v>10.800000000000011</v>
      </c>
      <c r="S50">
        <f t="shared" si="7"/>
        <v>0.19444444444444633</v>
      </c>
      <c r="T50" t="str">
        <f t="shared" si="8"/>
        <v>DOWN</v>
      </c>
      <c r="U50" t="str">
        <f t="shared" si="9"/>
        <v>No T+M+I</v>
      </c>
      <c r="V50">
        <v>369.39115533377992</v>
      </c>
      <c r="W50">
        <v>364.5744243699616</v>
      </c>
      <c r="X50">
        <f t="shared" si="10"/>
        <v>4.8167309638183156</v>
      </c>
      <c r="Y50">
        <v>4.9496552569838155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376</v>
      </c>
      <c r="D51">
        <v>376.85</v>
      </c>
      <c r="E51">
        <v>371.7</v>
      </c>
      <c r="F51">
        <v>372</v>
      </c>
      <c r="G51">
        <f>_xll.TA_TYPPRICE(D51,E51,F51)</f>
        <v>373.51666666666665</v>
      </c>
      <c r="H51">
        <v>373.79859954499511</v>
      </c>
      <c r="I51" t="str">
        <f t="shared" si="0"/>
        <v>DOWN</v>
      </c>
      <c r="J51">
        <v>375.62849680617455</v>
      </c>
      <c r="K51">
        <v>369.0603904269455</v>
      </c>
      <c r="L51" t="str">
        <f t="shared" si="1"/>
        <v>No Confirmation</v>
      </c>
      <c r="M51" t="str">
        <f t="shared" si="2"/>
        <v>No Trend</v>
      </c>
      <c r="N51">
        <v>58.286459140285608</v>
      </c>
      <c r="O51" t="str">
        <f t="shared" si="3"/>
        <v>No Momentum</v>
      </c>
      <c r="P51" t="str">
        <f t="shared" si="4"/>
        <v>No Trend + Momentum</v>
      </c>
      <c r="Q51">
        <f t="shared" si="5"/>
        <v>0.30000000000001137</v>
      </c>
      <c r="R51">
        <f t="shared" si="6"/>
        <v>5.1500000000000341</v>
      </c>
      <c r="S51">
        <f t="shared" si="7"/>
        <v>5.8252427184467839E-2</v>
      </c>
      <c r="T51" t="str">
        <f t="shared" si="8"/>
        <v>DOWN</v>
      </c>
      <c r="U51" t="str">
        <f t="shared" si="9"/>
        <v>No T+M+I</v>
      </c>
      <c r="V51">
        <v>369.79251605165996</v>
      </c>
      <c r="W51">
        <v>365.12446700922374</v>
      </c>
      <c r="X51">
        <f t="shared" si="10"/>
        <v>4.6680490424362233</v>
      </c>
      <c r="Y51">
        <v>4.8933340140742967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372.25</v>
      </c>
      <c r="D52">
        <v>375.3</v>
      </c>
      <c r="E52">
        <v>371.65</v>
      </c>
      <c r="F52">
        <v>374</v>
      </c>
      <c r="G52">
        <f>_xll.TA_TYPPRICE(D52,E52,F52)</f>
        <v>373.65000000000003</v>
      </c>
      <c r="H52">
        <v>373.7242997724976</v>
      </c>
      <c r="I52" t="str">
        <f t="shared" si="0"/>
        <v>UP</v>
      </c>
      <c r="J52">
        <v>375.55549751591354</v>
      </c>
      <c r="K52">
        <v>369.63585922095763</v>
      </c>
      <c r="L52" t="str">
        <f t="shared" si="1"/>
        <v>No Confirmation</v>
      </c>
      <c r="M52" t="str">
        <f t="shared" si="2"/>
        <v>No Trend</v>
      </c>
      <c r="N52">
        <v>66.730169718749011</v>
      </c>
      <c r="O52" t="str">
        <f t="shared" si="3"/>
        <v>UP</v>
      </c>
      <c r="P52" t="str">
        <f t="shared" si="4"/>
        <v>No Trend + Momentum</v>
      </c>
      <c r="Q52">
        <f t="shared" si="5"/>
        <v>2.3500000000000227</v>
      </c>
      <c r="R52">
        <f t="shared" si="6"/>
        <v>3.6500000000000341</v>
      </c>
      <c r="S52">
        <f t="shared" si="7"/>
        <v>0.64383561643835641</v>
      </c>
      <c r="T52" t="str">
        <f t="shared" si="8"/>
        <v>No Indication</v>
      </c>
      <c r="U52" t="str">
        <f t="shared" si="9"/>
        <v>No T+M+I</v>
      </c>
      <c r="V52">
        <v>370.43982127448152</v>
      </c>
      <c r="W52">
        <v>365.78191389742938</v>
      </c>
      <c r="X52">
        <f t="shared" si="10"/>
        <v>4.6579073770521404</v>
      </c>
      <c r="Y52">
        <v>4.8462486866698651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375.8</v>
      </c>
      <c r="D53">
        <v>377.9</v>
      </c>
      <c r="E53">
        <v>372.25</v>
      </c>
      <c r="F53">
        <v>375</v>
      </c>
      <c r="G53">
        <f>_xll.TA_TYPPRICE(D53,E53,F53)</f>
        <v>375.05</v>
      </c>
      <c r="H53">
        <v>374.38714988624884</v>
      </c>
      <c r="I53" t="str">
        <f t="shared" si="0"/>
        <v>UP</v>
      </c>
      <c r="J53">
        <v>376.07649806793273</v>
      </c>
      <c r="K53">
        <v>370.21677939407817</v>
      </c>
      <c r="L53" t="str">
        <f t="shared" si="1"/>
        <v>No Confirmation</v>
      </c>
      <c r="M53" t="str">
        <f t="shared" si="2"/>
        <v>No Trend</v>
      </c>
      <c r="N53">
        <v>70.466545500940086</v>
      </c>
      <c r="O53" t="str">
        <f t="shared" si="3"/>
        <v>UP</v>
      </c>
      <c r="P53" t="str">
        <f t="shared" si="4"/>
        <v>No Trend + Momentum</v>
      </c>
      <c r="Q53">
        <f t="shared" si="5"/>
        <v>2.75</v>
      </c>
      <c r="R53">
        <f t="shared" si="6"/>
        <v>5.6499999999999773</v>
      </c>
      <c r="S53">
        <f t="shared" si="7"/>
        <v>0.48672566371681614</v>
      </c>
      <c r="T53" t="str">
        <f t="shared" si="8"/>
        <v>No Indication</v>
      </c>
      <c r="U53" t="str">
        <f t="shared" si="9"/>
        <v>No T+M+I</v>
      </c>
      <c r="V53">
        <v>371.14138723225358</v>
      </c>
      <c r="W53">
        <v>366.4647350902124</v>
      </c>
      <c r="X53">
        <f t="shared" si="10"/>
        <v>4.6766521420411777</v>
      </c>
      <c r="Y53">
        <v>4.8123293777441276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375.95</v>
      </c>
      <c r="D54">
        <v>378.45</v>
      </c>
      <c r="E54">
        <v>374.45</v>
      </c>
      <c r="F54">
        <v>375</v>
      </c>
      <c r="G54">
        <f>_xll.TA_TYPPRICE(D54,E54,F54)</f>
        <v>375.9666666666667</v>
      </c>
      <c r="H54">
        <v>375.17690827645777</v>
      </c>
      <c r="I54" t="str">
        <f t="shared" si="0"/>
        <v>DOWN</v>
      </c>
      <c r="J54">
        <v>376.60394294172545</v>
      </c>
      <c r="K54">
        <v>371.15749508428303</v>
      </c>
      <c r="L54" t="str">
        <f t="shared" si="1"/>
        <v>No Confirmation</v>
      </c>
      <c r="M54" t="str">
        <f t="shared" si="2"/>
        <v>No Trend</v>
      </c>
      <c r="N54">
        <v>70.466545500940086</v>
      </c>
      <c r="O54" t="str">
        <f t="shared" si="3"/>
        <v>UP</v>
      </c>
      <c r="P54" t="str">
        <f t="shared" si="4"/>
        <v>No Trend + Momentum</v>
      </c>
      <c r="Q54">
        <f t="shared" si="5"/>
        <v>0.55000000000001137</v>
      </c>
      <c r="R54">
        <f t="shared" si="6"/>
        <v>4</v>
      </c>
      <c r="S54">
        <f t="shared" si="7"/>
        <v>0.13750000000000284</v>
      </c>
      <c r="T54" t="str">
        <f t="shared" si="8"/>
        <v>DOWN</v>
      </c>
      <c r="U54" t="str">
        <f t="shared" si="9"/>
        <v>No T+M+I</v>
      </c>
      <c r="V54">
        <v>371.73501996575305</v>
      </c>
      <c r="W54">
        <v>367.09697693538186</v>
      </c>
      <c r="X54">
        <f t="shared" si="10"/>
        <v>4.6380430303711933</v>
      </c>
      <c r="Y54">
        <v>4.7774721082695404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373.85</v>
      </c>
      <c r="D55">
        <v>383.7</v>
      </c>
      <c r="E55">
        <v>373.85</v>
      </c>
      <c r="F55">
        <v>381</v>
      </c>
      <c r="G55">
        <f>_xll.TA_TYPPRICE(D55,E55,F55)</f>
        <v>379.51666666666665</v>
      </c>
      <c r="H55">
        <v>377.34678747156221</v>
      </c>
      <c r="I55" t="str">
        <f t="shared" si="0"/>
        <v>UP</v>
      </c>
      <c r="J55">
        <v>378.18084451023088</v>
      </c>
      <c r="K55">
        <v>371.75582950999791</v>
      </c>
      <c r="L55" t="str">
        <f t="shared" si="1"/>
        <v>UP</v>
      </c>
      <c r="M55" t="str">
        <f t="shared" si="2"/>
        <v>UP</v>
      </c>
      <c r="N55">
        <v>85.613518156723401</v>
      </c>
      <c r="O55" t="str">
        <f t="shared" si="3"/>
        <v>UP</v>
      </c>
      <c r="P55" t="str">
        <f t="shared" si="4"/>
        <v>UP</v>
      </c>
      <c r="Q55">
        <f t="shared" si="5"/>
        <v>7.1499999999999773</v>
      </c>
      <c r="R55">
        <f t="shared" si="6"/>
        <v>9.8499999999999659</v>
      </c>
      <c r="S55">
        <f t="shared" si="7"/>
        <v>0.72588832487309662</v>
      </c>
      <c r="T55" t="str">
        <f t="shared" si="8"/>
        <v>No Indication</v>
      </c>
      <c r="U55" t="str">
        <f t="shared" si="9"/>
        <v>No T+M+I</v>
      </c>
      <c r="V55">
        <v>373.16040150948334</v>
      </c>
      <c r="W55">
        <v>368.12683049572394</v>
      </c>
      <c r="X55">
        <f t="shared" si="10"/>
        <v>5.0335710137593992</v>
      </c>
      <c r="Y55">
        <v>4.8286918893675121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379.5</v>
      </c>
      <c r="D56">
        <v>384.1</v>
      </c>
      <c r="E56">
        <v>378.45</v>
      </c>
      <c r="F56">
        <v>382</v>
      </c>
      <c r="G56">
        <f>_xll.TA_TYPPRICE(D56,E56,F56)</f>
        <v>381.51666666666665</v>
      </c>
      <c r="H56">
        <v>379.43172706911446</v>
      </c>
      <c r="I56" t="str">
        <f t="shared" si="0"/>
        <v>UP</v>
      </c>
      <c r="J56">
        <v>379.49621239684626</v>
      </c>
      <c r="K56">
        <v>373.24342295222061</v>
      </c>
      <c r="L56" t="str">
        <f t="shared" si="1"/>
        <v>UP</v>
      </c>
      <c r="M56" t="str">
        <f t="shared" si="2"/>
        <v>UP</v>
      </c>
      <c r="N56">
        <v>87.002308187470248</v>
      </c>
      <c r="O56" t="str">
        <f t="shared" si="3"/>
        <v>UP</v>
      </c>
      <c r="P56" t="str">
        <f t="shared" si="4"/>
        <v>UP</v>
      </c>
      <c r="Q56">
        <f t="shared" si="5"/>
        <v>3.5500000000000114</v>
      </c>
      <c r="R56">
        <f t="shared" si="6"/>
        <v>5.6500000000000341</v>
      </c>
      <c r="S56">
        <f t="shared" si="7"/>
        <v>0.62831858407079466</v>
      </c>
      <c r="T56" t="str">
        <f t="shared" si="8"/>
        <v>No Indication</v>
      </c>
      <c r="U56" t="str">
        <f t="shared" si="9"/>
        <v>No T+M+I</v>
      </c>
      <c r="V56">
        <v>374.52033973879361</v>
      </c>
      <c r="W56">
        <v>369.15447268122585</v>
      </c>
      <c r="X56">
        <f t="shared" si="10"/>
        <v>5.3658670575677547</v>
      </c>
      <c r="Y56">
        <v>4.9361269230075608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380.5</v>
      </c>
      <c r="D57">
        <v>383.8</v>
      </c>
      <c r="E57">
        <v>377.3</v>
      </c>
      <c r="F57">
        <v>381</v>
      </c>
      <c r="G57">
        <f>_xll.TA_TYPPRICE(D57,E57,F57)</f>
        <v>380.7</v>
      </c>
      <c r="H57">
        <v>380.06586353455725</v>
      </c>
      <c r="I57" t="str">
        <f t="shared" si="0"/>
        <v>UP</v>
      </c>
      <c r="J57">
        <v>380.45260964199156</v>
      </c>
      <c r="K57">
        <v>374.14488451839384</v>
      </c>
      <c r="L57" t="str">
        <f t="shared" si="1"/>
        <v>UP</v>
      </c>
      <c r="M57" t="str">
        <f t="shared" si="2"/>
        <v>UP</v>
      </c>
      <c r="N57">
        <v>77.634331157863201</v>
      </c>
      <c r="O57" t="str">
        <f t="shared" si="3"/>
        <v>UP</v>
      </c>
      <c r="P57" t="str">
        <f t="shared" si="4"/>
        <v>UP</v>
      </c>
      <c r="Q57">
        <f t="shared" si="5"/>
        <v>3.6999999999999886</v>
      </c>
      <c r="R57">
        <f t="shared" si="6"/>
        <v>6.5</v>
      </c>
      <c r="S57">
        <f t="shared" si="7"/>
        <v>0.56923076923076743</v>
      </c>
      <c r="T57" t="str">
        <f t="shared" si="8"/>
        <v>No Indication</v>
      </c>
      <c r="U57" t="str">
        <f t="shared" si="9"/>
        <v>No T+M+I</v>
      </c>
      <c r="V57">
        <v>375.51721054820996</v>
      </c>
      <c r="W57">
        <v>370.03191914928323</v>
      </c>
      <c r="X57">
        <f t="shared" si="10"/>
        <v>5.4852913989267336</v>
      </c>
      <c r="Y57">
        <v>5.0459598181913954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382</v>
      </c>
      <c r="D58">
        <v>382.5</v>
      </c>
      <c r="E58">
        <v>377.05</v>
      </c>
      <c r="F58">
        <v>380</v>
      </c>
      <c r="G58">
        <f>_xll.TA_TYPPRICE(D58,E58,F58)</f>
        <v>379.84999999999997</v>
      </c>
      <c r="H58">
        <v>379.95793176727864</v>
      </c>
      <c r="I58" t="str">
        <f t="shared" si="0"/>
        <v>UP</v>
      </c>
      <c r="J58">
        <v>380.90758527710454</v>
      </c>
      <c r="K58">
        <v>374.79046573652852</v>
      </c>
      <c r="L58" t="str">
        <f t="shared" si="1"/>
        <v>No Confirmation</v>
      </c>
      <c r="M58" t="str">
        <f t="shared" si="2"/>
        <v>No Trend</v>
      </c>
      <c r="N58">
        <v>68.424779989715518</v>
      </c>
      <c r="O58" t="str">
        <f t="shared" si="3"/>
        <v>UP</v>
      </c>
      <c r="P58" t="str">
        <f t="shared" si="4"/>
        <v>No Trend + Momentum</v>
      </c>
      <c r="Q58">
        <f t="shared" si="5"/>
        <v>2.9499999999999886</v>
      </c>
      <c r="R58">
        <f t="shared" si="6"/>
        <v>5.4499999999999886</v>
      </c>
      <c r="S58">
        <f t="shared" si="7"/>
        <v>0.54128440366972386</v>
      </c>
      <c r="T58" t="str">
        <f t="shared" si="8"/>
        <v>No Indication</v>
      </c>
      <c r="U58" t="str">
        <f t="shared" si="9"/>
        <v>No T+M+I</v>
      </c>
      <c r="V58">
        <v>376.20687046386996</v>
      </c>
      <c r="W58">
        <v>370.77029550859555</v>
      </c>
      <c r="X58">
        <f t="shared" si="10"/>
        <v>5.4365749552744091</v>
      </c>
      <c r="Y58">
        <v>5.1240828456079983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381</v>
      </c>
      <c r="D59">
        <v>382.7</v>
      </c>
      <c r="E59">
        <v>378.6</v>
      </c>
      <c r="F59">
        <v>382</v>
      </c>
      <c r="G59">
        <f>_xll.TA_TYPPRICE(D59,E59,F59)</f>
        <v>381.09999999999997</v>
      </c>
      <c r="H59">
        <v>380.52896588363933</v>
      </c>
      <c r="I59" t="str">
        <f t="shared" si="0"/>
        <v>UP</v>
      </c>
      <c r="J59">
        <v>381.30589965997018</v>
      </c>
      <c r="K59">
        <v>375.63702890618885</v>
      </c>
      <c r="L59" t="str">
        <f t="shared" si="1"/>
        <v>UP</v>
      </c>
      <c r="M59" t="str">
        <f t="shared" si="2"/>
        <v>UP</v>
      </c>
      <c r="N59">
        <v>75.647082248844427</v>
      </c>
      <c r="O59" t="str">
        <f t="shared" si="3"/>
        <v>UP</v>
      </c>
      <c r="P59" t="str">
        <f t="shared" si="4"/>
        <v>UP</v>
      </c>
      <c r="Q59">
        <f t="shared" si="5"/>
        <v>3.3999999999999773</v>
      </c>
      <c r="R59">
        <f t="shared" si="6"/>
        <v>4.0999999999999659</v>
      </c>
      <c r="S59">
        <f t="shared" si="7"/>
        <v>0.82926829268292823</v>
      </c>
      <c r="T59" t="str">
        <f t="shared" si="8"/>
        <v>UP</v>
      </c>
      <c r="U59" t="str">
        <f t="shared" si="9"/>
        <v>UP</v>
      </c>
      <c r="V59">
        <v>377.09812116173612</v>
      </c>
      <c r="W59">
        <v>371.60212547092181</v>
      </c>
      <c r="X59">
        <f t="shared" si="10"/>
        <v>5.4959956908143113</v>
      </c>
      <c r="Y59">
        <v>5.1984654146492613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383.5</v>
      </c>
      <c r="D60">
        <v>390.35</v>
      </c>
      <c r="E60">
        <v>381.1</v>
      </c>
      <c r="F60">
        <v>388</v>
      </c>
      <c r="G60">
        <f>_xll.TA_TYPPRICE(D60,E60,F60)</f>
        <v>386.48333333333335</v>
      </c>
      <c r="H60">
        <v>383.50614960848634</v>
      </c>
      <c r="I60" t="str">
        <f t="shared" si="0"/>
        <v>UP</v>
      </c>
      <c r="J60">
        <v>383.31569973553235</v>
      </c>
      <c r="K60">
        <v>376.8510224825913</v>
      </c>
      <c r="L60" t="str">
        <f t="shared" si="1"/>
        <v>UP</v>
      </c>
      <c r="M60" t="str">
        <f t="shared" si="2"/>
        <v>UP</v>
      </c>
      <c r="N60">
        <v>86.891173450554689</v>
      </c>
      <c r="O60" t="str">
        <f t="shared" si="3"/>
        <v>UP</v>
      </c>
      <c r="P60" t="str">
        <f t="shared" si="4"/>
        <v>UP</v>
      </c>
      <c r="Q60">
        <f t="shared" si="5"/>
        <v>6.8999999999999773</v>
      </c>
      <c r="R60">
        <f t="shared" si="6"/>
        <v>9.25</v>
      </c>
      <c r="S60">
        <f t="shared" si="7"/>
        <v>0.74594594594594343</v>
      </c>
      <c r="T60" t="str">
        <f t="shared" si="8"/>
        <v>No Indication</v>
      </c>
      <c r="U60" t="str">
        <f t="shared" si="9"/>
        <v>No T+M+I</v>
      </c>
      <c r="V60">
        <v>378.77533329069979</v>
      </c>
      <c r="W60">
        <v>372.81678284344611</v>
      </c>
      <c r="X60">
        <f t="shared" si="10"/>
        <v>5.9585504472536854</v>
      </c>
      <c r="Y60">
        <v>5.3504824211701463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390.1</v>
      </c>
      <c r="D61">
        <v>393.4</v>
      </c>
      <c r="E61">
        <v>385.15</v>
      </c>
      <c r="F61">
        <v>390</v>
      </c>
      <c r="G61">
        <f>_xll.TA_TYPPRICE(D61,E61,F61)</f>
        <v>389.51666666666665</v>
      </c>
      <c r="H61">
        <v>386.5114081375765</v>
      </c>
      <c r="I61" t="str">
        <f t="shared" si="0"/>
        <v>UP</v>
      </c>
      <c r="J61">
        <v>385.55665534985849</v>
      </c>
      <c r="K61">
        <v>378.6952397086821</v>
      </c>
      <c r="L61" t="str">
        <f t="shared" si="1"/>
        <v>UP</v>
      </c>
      <c r="M61" t="str">
        <f t="shared" si="2"/>
        <v>UP</v>
      </c>
      <c r="N61">
        <v>89.006176002859021</v>
      </c>
      <c r="O61" t="str">
        <f t="shared" si="3"/>
        <v>UP</v>
      </c>
      <c r="P61" t="str">
        <f t="shared" si="4"/>
        <v>UP</v>
      </c>
      <c r="Q61">
        <f t="shared" si="5"/>
        <v>4.8500000000000227</v>
      </c>
      <c r="R61">
        <f t="shared" si="6"/>
        <v>8.25</v>
      </c>
      <c r="S61">
        <f t="shared" si="7"/>
        <v>0.58787878787879067</v>
      </c>
      <c r="T61" t="str">
        <f t="shared" si="8"/>
        <v>No Indication</v>
      </c>
      <c r="U61" t="str">
        <f t="shared" si="9"/>
        <v>No T+M+I</v>
      </c>
      <c r="V61">
        <v>380.50220509213057</v>
      </c>
      <c r="W61">
        <v>374.08961374393158</v>
      </c>
      <c r="X61">
        <f t="shared" si="10"/>
        <v>6.4125913481989869</v>
      </c>
      <c r="Y61">
        <v>5.5629042065759142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392.7</v>
      </c>
      <c r="D62">
        <v>394.35</v>
      </c>
      <c r="E62">
        <v>388</v>
      </c>
      <c r="F62">
        <v>392</v>
      </c>
      <c r="G62">
        <f>_xll.TA_TYPPRICE(D62,E62,F62)</f>
        <v>391.45</v>
      </c>
      <c r="H62">
        <v>388.98070406878821</v>
      </c>
      <c r="I62" t="str">
        <f t="shared" si="0"/>
        <v>UP</v>
      </c>
      <c r="J62">
        <v>387.5107319387788</v>
      </c>
      <c r="K62">
        <v>380.76296421786384</v>
      </c>
      <c r="L62" t="str">
        <f t="shared" si="1"/>
        <v>UP</v>
      </c>
      <c r="M62" t="str">
        <f t="shared" si="2"/>
        <v>UP</v>
      </c>
      <c r="N62">
        <v>90.851267901898282</v>
      </c>
      <c r="O62" t="str">
        <f t="shared" si="3"/>
        <v>UP</v>
      </c>
      <c r="P62" t="str">
        <f t="shared" si="4"/>
        <v>UP</v>
      </c>
      <c r="Q62">
        <f t="shared" si="5"/>
        <v>4</v>
      </c>
      <c r="R62">
        <f t="shared" si="6"/>
        <v>6.3500000000000227</v>
      </c>
      <c r="S62">
        <f t="shared" si="7"/>
        <v>0.62992125984251746</v>
      </c>
      <c r="T62" t="str">
        <f t="shared" si="8"/>
        <v>No Indication</v>
      </c>
      <c r="U62" t="str">
        <f t="shared" si="9"/>
        <v>No T+M+I</v>
      </c>
      <c r="V62">
        <v>382.27109661641816</v>
      </c>
      <c r="W62">
        <v>375.41630902215888</v>
      </c>
      <c r="X62">
        <f t="shared" si="10"/>
        <v>6.8547875942592782</v>
      </c>
      <c r="Y62">
        <v>5.8212808841125874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394.25</v>
      </c>
      <c r="D63">
        <v>394.85</v>
      </c>
      <c r="E63">
        <v>390.75</v>
      </c>
      <c r="F63">
        <v>392</v>
      </c>
      <c r="G63">
        <f>_xll.TA_TYPPRICE(D63,E63,F63)</f>
        <v>392.5333333333333</v>
      </c>
      <c r="H63">
        <v>390.75701870106076</v>
      </c>
      <c r="I63" t="str">
        <f t="shared" si="0"/>
        <v>UP</v>
      </c>
      <c r="J63">
        <v>389.14168039682795</v>
      </c>
      <c r="K63">
        <v>382.98230550278299</v>
      </c>
      <c r="L63" t="str">
        <f t="shared" si="1"/>
        <v>UP</v>
      </c>
      <c r="M63" t="str">
        <f t="shared" si="2"/>
        <v>UP</v>
      </c>
      <c r="N63">
        <v>90.851267901898282</v>
      </c>
      <c r="O63" t="str">
        <f t="shared" si="3"/>
        <v>UP</v>
      </c>
      <c r="P63" t="str">
        <f t="shared" si="4"/>
        <v>UP</v>
      </c>
      <c r="Q63">
        <f t="shared" si="5"/>
        <v>1.25</v>
      </c>
      <c r="R63">
        <f t="shared" si="6"/>
        <v>4.1000000000000227</v>
      </c>
      <c r="S63">
        <f t="shared" si="7"/>
        <v>0.30487804878048613</v>
      </c>
      <c r="T63" t="str">
        <f t="shared" si="8"/>
        <v>No Indication</v>
      </c>
      <c r="U63" t="str">
        <f t="shared" si="9"/>
        <v>No T+M+I</v>
      </c>
      <c r="V63">
        <v>383.76785098312308</v>
      </c>
      <c r="W63">
        <v>376.64473057607302</v>
      </c>
      <c r="X63">
        <f t="shared" si="10"/>
        <v>7.1231204070500667</v>
      </c>
      <c r="Y63">
        <v>6.0816487887000834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391.5</v>
      </c>
      <c r="D64">
        <v>398.45</v>
      </c>
      <c r="E64">
        <v>390</v>
      </c>
      <c r="F64">
        <v>394.95</v>
      </c>
      <c r="G64">
        <f>_xll.TA_TYPPRICE(D64,E64,F64)</f>
        <v>394.4666666666667</v>
      </c>
      <c r="H64">
        <v>392.61184268386376</v>
      </c>
      <c r="I64" t="str">
        <f t="shared" si="0"/>
        <v>UP</v>
      </c>
      <c r="J64">
        <v>391.21019586419953</v>
      </c>
      <c r="K64">
        <v>384.54179316883119</v>
      </c>
      <c r="L64" t="str">
        <f t="shared" si="1"/>
        <v>UP</v>
      </c>
      <c r="M64" t="str">
        <f t="shared" si="2"/>
        <v>UP</v>
      </c>
      <c r="N64">
        <v>93.402968969478252</v>
      </c>
      <c r="O64" t="str">
        <f t="shared" si="3"/>
        <v>UP</v>
      </c>
      <c r="P64" t="str">
        <f t="shared" si="4"/>
        <v>UP</v>
      </c>
      <c r="Q64">
        <f t="shared" si="5"/>
        <v>4.9499999999999886</v>
      </c>
      <c r="R64">
        <f t="shared" si="6"/>
        <v>8.4499999999999886</v>
      </c>
      <c r="S64">
        <f t="shared" si="7"/>
        <v>0.58579881656804678</v>
      </c>
      <c r="T64" t="str">
        <f t="shared" si="8"/>
        <v>No Indication</v>
      </c>
      <c r="U64" t="str">
        <f t="shared" si="9"/>
        <v>No T+M+I</v>
      </c>
      <c r="V64">
        <v>385.48818160110415</v>
      </c>
      <c r="W64">
        <v>378.00067645932688</v>
      </c>
      <c r="X64">
        <f t="shared" si="10"/>
        <v>7.4875051417772625</v>
      </c>
      <c r="Y64">
        <v>6.3628200593155189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396</v>
      </c>
      <c r="D65">
        <v>398</v>
      </c>
      <c r="E65">
        <v>393.4</v>
      </c>
      <c r="F65">
        <v>396.85</v>
      </c>
      <c r="G65">
        <f>_xll.TA_TYPPRICE(D65,E65,F65)</f>
        <v>396.08333333333331</v>
      </c>
      <c r="H65">
        <v>394.34758800859856</v>
      </c>
      <c r="I65" t="str">
        <f t="shared" si="0"/>
        <v>UP</v>
      </c>
      <c r="J65">
        <v>392.71904122771076</v>
      </c>
      <c r="K65">
        <v>386.51028357575757</v>
      </c>
      <c r="L65" t="str">
        <f t="shared" si="1"/>
        <v>UP</v>
      </c>
      <c r="M65" t="str">
        <f t="shared" si="2"/>
        <v>UP</v>
      </c>
      <c r="N65">
        <v>94.61268367386343</v>
      </c>
      <c r="O65" t="str">
        <f t="shared" si="3"/>
        <v>UP</v>
      </c>
      <c r="P65" t="str">
        <f t="shared" si="4"/>
        <v>UP</v>
      </c>
      <c r="Q65">
        <f t="shared" si="5"/>
        <v>3.4500000000000455</v>
      </c>
      <c r="R65">
        <f t="shared" si="6"/>
        <v>4.6000000000000227</v>
      </c>
      <c r="S65">
        <f t="shared" si="7"/>
        <v>0.75000000000000622</v>
      </c>
      <c r="T65" t="str">
        <f t="shared" si="8"/>
        <v>No Indication</v>
      </c>
      <c r="U65" t="str">
        <f t="shared" si="9"/>
        <v>No T+M+I</v>
      </c>
      <c r="V65">
        <v>387.23615366247276</v>
      </c>
      <c r="W65">
        <v>379.39692264752489</v>
      </c>
      <c r="X65">
        <f t="shared" si="10"/>
        <v>7.8392310149478703</v>
      </c>
      <c r="Y65">
        <v>6.6581022504419893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397.45</v>
      </c>
      <c r="D66">
        <v>405.3</v>
      </c>
      <c r="E66">
        <v>396.45</v>
      </c>
      <c r="F66">
        <v>404</v>
      </c>
      <c r="G66">
        <f>_xll.TA_TYPPRICE(D66,E66,F66)</f>
        <v>401.91666666666669</v>
      </c>
      <c r="H66">
        <v>398.1321273376326</v>
      </c>
      <c r="I66" t="str">
        <f t="shared" si="0"/>
        <v>UP</v>
      </c>
      <c r="J66">
        <v>395.51480984377503</v>
      </c>
      <c r="K66">
        <v>388.71910944781143</v>
      </c>
      <c r="L66" t="str">
        <f t="shared" si="1"/>
        <v>UP</v>
      </c>
      <c r="M66" t="str">
        <f t="shared" si="2"/>
        <v>UP</v>
      </c>
      <c r="N66">
        <v>97.107597700739419</v>
      </c>
      <c r="O66" t="str">
        <f t="shared" si="3"/>
        <v>UP</v>
      </c>
      <c r="P66" t="str">
        <f t="shared" si="4"/>
        <v>UP</v>
      </c>
      <c r="Q66">
        <f t="shared" si="5"/>
        <v>7.5500000000000114</v>
      </c>
      <c r="R66">
        <f t="shared" si="6"/>
        <v>8.8500000000000227</v>
      </c>
      <c r="S66">
        <f t="shared" si="7"/>
        <v>0.85310734463276749</v>
      </c>
      <c r="T66" t="str">
        <f t="shared" si="8"/>
        <v>UP</v>
      </c>
      <c r="U66" t="str">
        <f t="shared" si="9"/>
        <v>UP</v>
      </c>
      <c r="V66">
        <v>389.81520694516928</v>
      </c>
      <c r="W66">
        <v>381.21937282178231</v>
      </c>
      <c r="X66">
        <f t="shared" si="10"/>
        <v>8.5958341233869646</v>
      </c>
      <c r="Y66">
        <v>7.0456486250309842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397.45000000000005</v>
      </c>
      <c r="AE66">
        <f t="shared" si="16"/>
        <v>399.85</v>
      </c>
      <c r="AF66">
        <f t="shared" si="17"/>
        <v>400.90000000000003</v>
      </c>
      <c r="AG66">
        <f t="shared" si="18"/>
        <v>401.90000000000003</v>
      </c>
    </row>
    <row r="67" spans="1:33" x14ac:dyDescent="0.25">
      <c r="A67" t="s">
        <v>5</v>
      </c>
      <c r="B67" s="1">
        <v>42949</v>
      </c>
      <c r="C67">
        <v>405</v>
      </c>
      <c r="D67">
        <v>413.5</v>
      </c>
      <c r="E67">
        <v>402.65</v>
      </c>
      <c r="F67">
        <v>411.5</v>
      </c>
      <c r="G67">
        <f>_xll.TA_TYPPRICE(D67,E67,F67)</f>
        <v>409.2166666666667</v>
      </c>
      <c r="H67">
        <v>403.67439700214965</v>
      </c>
      <c r="I67" t="str">
        <f t="shared" ref="I67:I107" si="20">IF(F67&gt;H67,"UP","DOWN")</f>
        <v>UP</v>
      </c>
      <c r="J67">
        <v>399.51151876738055</v>
      </c>
      <c r="K67">
        <v>391.81486290385334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98.200372957937248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8.8500000000000227</v>
      </c>
      <c r="R67">
        <f t="shared" ref="R67:R107" si="26">D67-E67</f>
        <v>10.850000000000023</v>
      </c>
      <c r="S67">
        <f t="shared" ref="S67:S107" si="27">Q67/R67</f>
        <v>0.81566820276497731</v>
      </c>
      <c r="T67" t="str">
        <f t="shared" ref="T67:T107" si="28">IF(S67&gt;0.8,"UP",IF(S67&lt;0.2,"DOWN","No Indication"))</f>
        <v>UP</v>
      </c>
      <c r="U67" t="str">
        <f t="shared" ref="U67:U107" si="29">IF(AND(P67="UP",T67="UP"),"UP",IF(AND(P67="DOWN",T67="DOWN"),"DOWN","No T+M+I"))</f>
        <v>UP</v>
      </c>
      <c r="V67">
        <v>393.15132895360478</v>
      </c>
      <c r="W67">
        <v>383.46238224239102</v>
      </c>
      <c r="X67">
        <f t="shared" ref="X67:X107" si="30">V67-W67</f>
        <v>9.6889467112137595</v>
      </c>
      <c r="Y67">
        <v>7.5743082422675396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UP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UP</v>
      </c>
      <c r="AD67">
        <f t="shared" ref="AD67:AD107" si="35">IF(AC67="UP",MROUND(D67-((D67-E67)*0.886),0.05),IF(AC67="DOWN",MROUND(E67+((D67-E67)*0.886),0.05),"No Alert"))</f>
        <v>403.90000000000003</v>
      </c>
      <c r="AE67">
        <f t="shared" ref="AE67:AE107" si="36">IF(AC67="UP",MROUND(D67-((D67-E67)*0.618),0.05),IF(AC67="DOWN",MROUND(E67+((D67-E67)*0.618),0.05),"No Alert"))</f>
        <v>406.8</v>
      </c>
      <c r="AF67">
        <f t="shared" ref="AF67:AF107" si="37">IF(AC67="UP",MROUND(D67-((D67-E67)*0.5),0.05),IF(AC67="DOWN",MROUND(E67+((D67-E67)*0.5),0.05),"No Alert"))</f>
        <v>408.05</v>
      </c>
      <c r="AG67">
        <f t="shared" ref="AG67:AG107" si="38">IF(AC67="UP",MROUND(D67-((D67-E67)*0.382),0.05),IF(AC67="DOWN",MROUND(E67+((D67-E67)*0.382),0.05),"No Alert"))</f>
        <v>409.35</v>
      </c>
    </row>
    <row r="68" spans="1:33" x14ac:dyDescent="0.25">
      <c r="A68" t="s">
        <v>5</v>
      </c>
      <c r="B68" s="1">
        <v>42950</v>
      </c>
      <c r="C68">
        <v>411.9</v>
      </c>
      <c r="D68">
        <v>411.9</v>
      </c>
      <c r="E68">
        <v>402.65</v>
      </c>
      <c r="F68">
        <v>407.75</v>
      </c>
      <c r="G68">
        <f>_xll.TA_TYPPRICE(D68,E68,F68)</f>
        <v>407.43333333333334</v>
      </c>
      <c r="H68">
        <v>405.55386516774149</v>
      </c>
      <c r="I68" t="str">
        <f t="shared" si="20"/>
        <v>UP</v>
      </c>
      <c r="J68">
        <v>402.26451459685154</v>
      </c>
      <c r="K68">
        <v>394.22267114744147</v>
      </c>
      <c r="L68" t="str">
        <f t="shared" si="21"/>
        <v>UP</v>
      </c>
      <c r="M68" t="str">
        <f t="shared" si="22"/>
        <v>UP</v>
      </c>
      <c r="N68">
        <v>79.441749281669388</v>
      </c>
      <c r="O68" t="str">
        <f t="shared" si="23"/>
        <v>UP</v>
      </c>
      <c r="P68" t="str">
        <f t="shared" si="24"/>
        <v>UP</v>
      </c>
      <c r="Q68">
        <f t="shared" si="25"/>
        <v>5.1000000000000227</v>
      </c>
      <c r="R68">
        <f t="shared" si="26"/>
        <v>9.25</v>
      </c>
      <c r="S68">
        <f t="shared" si="27"/>
        <v>0.55135135135135382</v>
      </c>
      <c r="T68" t="str">
        <f t="shared" si="28"/>
        <v>No Indication</v>
      </c>
      <c r="U68" t="str">
        <f t="shared" si="29"/>
        <v>No T+M+I</v>
      </c>
      <c r="V68">
        <v>395.3972783453579</v>
      </c>
      <c r="W68">
        <v>385.26146503925094</v>
      </c>
      <c r="X68">
        <f t="shared" si="30"/>
        <v>10.135813306106968</v>
      </c>
      <c r="Y68">
        <v>8.0866092550354249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406</v>
      </c>
      <c r="D69">
        <v>410.4</v>
      </c>
      <c r="E69">
        <v>403.1</v>
      </c>
      <c r="F69">
        <v>407.3</v>
      </c>
      <c r="G69">
        <f>_xll.TA_TYPPRICE(D69,E69,F69)</f>
        <v>406.93333333333334</v>
      </c>
      <c r="H69">
        <v>406.24359925053739</v>
      </c>
      <c r="I69" t="str">
        <f t="shared" si="20"/>
        <v>UP</v>
      </c>
      <c r="J69">
        <v>404.07240024199564</v>
      </c>
      <c r="K69">
        <v>396.1954108924545</v>
      </c>
      <c r="L69" t="str">
        <f t="shared" si="21"/>
        <v>UP</v>
      </c>
      <c r="M69" t="str">
        <f t="shared" si="22"/>
        <v>UP</v>
      </c>
      <c r="N69">
        <v>77.228864796569638</v>
      </c>
      <c r="O69" t="str">
        <f t="shared" si="23"/>
        <v>UP</v>
      </c>
      <c r="P69" t="str">
        <f t="shared" si="24"/>
        <v>UP</v>
      </c>
      <c r="Q69">
        <f t="shared" si="25"/>
        <v>4.1999999999999886</v>
      </c>
      <c r="R69">
        <f t="shared" si="26"/>
        <v>7.2999999999999545</v>
      </c>
      <c r="S69">
        <f t="shared" si="27"/>
        <v>0.57534246575342674</v>
      </c>
      <c r="T69" t="str">
        <f t="shared" si="28"/>
        <v>No Indication</v>
      </c>
      <c r="U69" t="str">
        <f t="shared" si="29"/>
        <v>No T+M+I</v>
      </c>
      <c r="V69">
        <v>397.2284662922259</v>
      </c>
      <c r="W69">
        <v>386.89394911041751</v>
      </c>
      <c r="X69">
        <f t="shared" si="30"/>
        <v>10.334517181808394</v>
      </c>
      <c r="Y69">
        <v>8.5361908403900184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411.8</v>
      </c>
      <c r="D70">
        <v>421.5</v>
      </c>
      <c r="E70">
        <v>408.5</v>
      </c>
      <c r="F70">
        <v>413.3</v>
      </c>
      <c r="G70">
        <f>_xll.TA_TYPPRICE(D70,E70,F70)</f>
        <v>414.43333333333334</v>
      </c>
      <c r="H70">
        <v>410.33846629193533</v>
      </c>
      <c r="I70" t="str">
        <f t="shared" si="20"/>
        <v>UP</v>
      </c>
      <c r="J70">
        <v>407.94520018821885</v>
      </c>
      <c r="K70">
        <v>398.92976402746461</v>
      </c>
      <c r="L70" t="str">
        <f t="shared" si="21"/>
        <v>UP</v>
      </c>
      <c r="M70" t="str">
        <f t="shared" si="22"/>
        <v>UP</v>
      </c>
      <c r="N70">
        <v>84.448678537947785</v>
      </c>
      <c r="O70" t="str">
        <f t="shared" si="23"/>
        <v>UP</v>
      </c>
      <c r="P70" t="str">
        <f t="shared" si="24"/>
        <v>UP</v>
      </c>
      <c r="Q70">
        <f t="shared" si="25"/>
        <v>4.8000000000000114</v>
      </c>
      <c r="R70">
        <f t="shared" si="26"/>
        <v>13</v>
      </c>
      <c r="S70">
        <f t="shared" si="27"/>
        <v>0.36923076923077008</v>
      </c>
      <c r="T70" t="str">
        <f t="shared" si="28"/>
        <v>No Indication</v>
      </c>
      <c r="U70" t="str">
        <f t="shared" si="29"/>
        <v>No T+M+I</v>
      </c>
      <c r="V70">
        <v>399.70100993957578</v>
      </c>
      <c r="W70">
        <v>388.84995288001619</v>
      </c>
      <c r="X70">
        <f t="shared" si="30"/>
        <v>10.851057059559594</v>
      </c>
      <c r="Y70">
        <v>8.9991640842239331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414.95</v>
      </c>
      <c r="D71">
        <v>418.8</v>
      </c>
      <c r="E71">
        <v>410.15</v>
      </c>
      <c r="F71">
        <v>415.5</v>
      </c>
      <c r="G71">
        <f>_xll.TA_TYPPRICE(D71,E71,F71)</f>
        <v>414.81666666666666</v>
      </c>
      <c r="H71">
        <v>412.57756647930103</v>
      </c>
      <c r="I71" t="str">
        <f t="shared" si="20"/>
        <v>UP</v>
      </c>
      <c r="J71">
        <v>410.35737792417024</v>
      </c>
      <c r="K71">
        <v>401.42314979913914</v>
      </c>
      <c r="L71" t="str">
        <f t="shared" si="21"/>
        <v>UP</v>
      </c>
      <c r="M71" t="str">
        <f t="shared" si="22"/>
        <v>UP</v>
      </c>
      <c r="N71">
        <v>86.421844175135959</v>
      </c>
      <c r="O71" t="str">
        <f t="shared" si="23"/>
        <v>UP</v>
      </c>
      <c r="P71" t="str">
        <f t="shared" si="24"/>
        <v>UP</v>
      </c>
      <c r="Q71">
        <f t="shared" si="25"/>
        <v>5.3500000000000227</v>
      </c>
      <c r="R71">
        <f t="shared" si="26"/>
        <v>8.6500000000000341</v>
      </c>
      <c r="S71">
        <f t="shared" si="27"/>
        <v>0.61849710982658979</v>
      </c>
      <c r="T71" t="str">
        <f t="shared" si="28"/>
        <v>No Indication</v>
      </c>
      <c r="U71" t="str">
        <f t="shared" si="29"/>
        <v>No T+M+I</v>
      </c>
      <c r="V71">
        <v>402.13162379502569</v>
      </c>
      <c r="W71">
        <v>390.82403044445942</v>
      </c>
      <c r="X71">
        <f t="shared" si="30"/>
        <v>11.307593350566265</v>
      </c>
      <c r="Y71">
        <v>9.4608499374923998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411.6</v>
      </c>
      <c r="D72">
        <v>417.5</v>
      </c>
      <c r="E72">
        <v>395</v>
      </c>
      <c r="F72">
        <v>396</v>
      </c>
      <c r="G72">
        <f>_xll.TA_TYPPRICE(D72,E72,F72)</f>
        <v>402.83333333333331</v>
      </c>
      <c r="H72">
        <v>407.7054499063172</v>
      </c>
      <c r="I72" t="str">
        <f t="shared" si="20"/>
        <v>DOWN</v>
      </c>
      <c r="J72">
        <v>411.94462727435462</v>
      </c>
      <c r="K72">
        <v>399.99578317710819</v>
      </c>
      <c r="L72" t="str">
        <f t="shared" si="21"/>
        <v>DOWN</v>
      </c>
      <c r="M72" t="str">
        <f t="shared" si="22"/>
        <v>DOWN</v>
      </c>
      <c r="N72">
        <v>35.922548152040875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22.5</v>
      </c>
      <c r="S72">
        <f t="shared" si="27"/>
        <v>4.4444444444444446E-2</v>
      </c>
      <c r="T72" t="str">
        <f t="shared" si="28"/>
        <v>DOWN</v>
      </c>
      <c r="U72" t="str">
        <f t="shared" si="29"/>
        <v>DOWN</v>
      </c>
      <c r="V72">
        <v>401.18829705732941</v>
      </c>
      <c r="W72">
        <v>391.20743559672167</v>
      </c>
      <c r="X72">
        <f t="shared" si="30"/>
        <v>9.9808614606077413</v>
      </c>
      <c r="Y72">
        <v>9.5648522421154674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396.9</v>
      </c>
      <c r="E73">
        <v>381.2</v>
      </c>
      <c r="F73">
        <v>392</v>
      </c>
      <c r="G73">
        <f>_xll.TA_TYPPRICE(D73,E73,F73)</f>
        <v>390.0333333333333</v>
      </c>
      <c r="H73">
        <v>398.86939161982525</v>
      </c>
      <c r="I73" t="str">
        <f t="shared" si="20"/>
        <v>DOWN</v>
      </c>
      <c r="J73">
        <v>408.60137676894249</v>
      </c>
      <c r="K73">
        <v>395.81894247108414</v>
      </c>
      <c r="L73" t="str">
        <f t="shared" si="21"/>
        <v>DOWN</v>
      </c>
      <c r="M73" t="str">
        <f t="shared" si="22"/>
        <v>DOWN</v>
      </c>
      <c r="N73">
        <v>31.241631643686745</v>
      </c>
      <c r="O73" t="str">
        <f t="shared" si="23"/>
        <v>DOWN</v>
      </c>
      <c r="P73" t="str">
        <f t="shared" si="24"/>
        <v>DOWN</v>
      </c>
      <c r="Q73">
        <f t="shared" si="25"/>
        <v>10.800000000000011</v>
      </c>
      <c r="R73">
        <f t="shared" si="26"/>
        <v>15.699999999999989</v>
      </c>
      <c r="S73">
        <f t="shared" si="27"/>
        <v>0.6878980891719757</v>
      </c>
      <c r="T73" t="str">
        <f t="shared" si="28"/>
        <v>No Indication</v>
      </c>
      <c r="U73" t="str">
        <f t="shared" si="29"/>
        <v>No T+M+I</v>
      </c>
      <c r="V73">
        <v>399.77471289466337</v>
      </c>
      <c r="W73">
        <v>391.26614407103858</v>
      </c>
      <c r="X73">
        <f t="shared" si="30"/>
        <v>8.5085688236247847</v>
      </c>
      <c r="Y73">
        <v>9.3535955584173305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380.25</v>
      </c>
      <c r="D74">
        <v>385.45</v>
      </c>
      <c r="E74">
        <v>379.05</v>
      </c>
      <c r="F74">
        <v>384.05</v>
      </c>
      <c r="G74">
        <f>_xll.TA_TYPPRICE(D74,E74,F74)</f>
        <v>382.84999999999997</v>
      </c>
      <c r="H74">
        <v>390.85969580991264</v>
      </c>
      <c r="I74" t="str">
        <f t="shared" si="20"/>
        <v>DOWN</v>
      </c>
      <c r="J74">
        <v>403.45662637584417</v>
      </c>
      <c r="K74">
        <v>392.09251081084324</v>
      </c>
      <c r="L74" t="str">
        <f t="shared" si="21"/>
        <v>DOWN</v>
      </c>
      <c r="M74" t="str">
        <f t="shared" si="22"/>
        <v>DOWN</v>
      </c>
      <c r="N74">
        <v>23.601238539314707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6.3999999999999773</v>
      </c>
      <c r="S74">
        <f t="shared" si="27"/>
        <v>0.78125000000000278</v>
      </c>
      <c r="T74" t="str">
        <f t="shared" si="28"/>
        <v>No Indication</v>
      </c>
      <c r="U74" t="str">
        <f t="shared" si="29"/>
        <v>No T+M+I</v>
      </c>
      <c r="V74">
        <v>397.35552629548437</v>
      </c>
      <c r="W74">
        <v>390.73161488059128</v>
      </c>
      <c r="X74">
        <f t="shared" si="30"/>
        <v>6.6239114148930867</v>
      </c>
      <c r="Y74">
        <v>8.8076587297124824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385</v>
      </c>
      <c r="D75">
        <v>405.8</v>
      </c>
      <c r="E75">
        <v>385</v>
      </c>
      <c r="F75">
        <v>396</v>
      </c>
      <c r="G75">
        <f>_xll.TA_TYPPRICE(D75,E75,F75)</f>
        <v>395.59999999999997</v>
      </c>
      <c r="H75">
        <v>393.22984790495627</v>
      </c>
      <c r="I75" t="str">
        <f t="shared" si="20"/>
        <v>UP</v>
      </c>
      <c r="J75">
        <v>403.977376070101</v>
      </c>
      <c r="K75">
        <v>390.5163972973225</v>
      </c>
      <c r="L75" t="str">
        <f t="shared" si="21"/>
        <v>No Confirmation</v>
      </c>
      <c r="M75" t="str">
        <f t="shared" si="22"/>
        <v>No Trend</v>
      </c>
      <c r="N75">
        <v>47.654430421923273</v>
      </c>
      <c r="O75" t="str">
        <f t="shared" si="23"/>
        <v>No Momentum</v>
      </c>
      <c r="P75" t="str">
        <f t="shared" si="24"/>
        <v>No Trend + Momentum</v>
      </c>
      <c r="Q75">
        <f t="shared" si="25"/>
        <v>11</v>
      </c>
      <c r="R75">
        <f t="shared" si="26"/>
        <v>20.800000000000011</v>
      </c>
      <c r="S75">
        <f t="shared" si="27"/>
        <v>0.52884615384615352</v>
      </c>
      <c r="T75" t="str">
        <f t="shared" si="28"/>
        <v>No Indication</v>
      </c>
      <c r="U75" t="str">
        <f t="shared" si="29"/>
        <v>No T+M+I</v>
      </c>
      <c r="V75">
        <v>397.14698378848675</v>
      </c>
      <c r="W75">
        <v>391.12186563017713</v>
      </c>
      <c r="X75">
        <f t="shared" si="30"/>
        <v>6.0251181583096241</v>
      </c>
      <c r="Y75">
        <v>8.2511506154319108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398.2</v>
      </c>
      <c r="D76">
        <v>404.9</v>
      </c>
      <c r="E76">
        <v>392.25</v>
      </c>
      <c r="F76">
        <v>397.6</v>
      </c>
      <c r="G76">
        <f>_xll.TA_TYPPRICE(D76,E76,F76)</f>
        <v>398.25</v>
      </c>
      <c r="H76">
        <v>395.73992395247814</v>
      </c>
      <c r="I76" t="str">
        <f t="shared" si="20"/>
        <v>UP</v>
      </c>
      <c r="J76">
        <v>404.18240361007855</v>
      </c>
      <c r="K76">
        <v>390.90164234236192</v>
      </c>
      <c r="L76" t="str">
        <f t="shared" si="21"/>
        <v>No Confirmation</v>
      </c>
      <c r="M76" t="str">
        <f t="shared" si="22"/>
        <v>No Trend</v>
      </c>
      <c r="N76">
        <v>50.274584947868064</v>
      </c>
      <c r="O76" t="str">
        <f t="shared" si="23"/>
        <v>No Momentum</v>
      </c>
      <c r="P76" t="str">
        <f t="shared" si="24"/>
        <v>No Trend + Momentum</v>
      </c>
      <c r="Q76">
        <f t="shared" si="25"/>
        <v>5.3500000000000227</v>
      </c>
      <c r="R76">
        <f t="shared" si="26"/>
        <v>12.649999999999977</v>
      </c>
      <c r="S76">
        <f t="shared" si="27"/>
        <v>0.42292490118577331</v>
      </c>
      <c r="T76" t="str">
        <f t="shared" si="28"/>
        <v>No Indication</v>
      </c>
      <c r="U76" t="str">
        <f t="shared" si="29"/>
        <v>No T+M+I</v>
      </c>
      <c r="V76">
        <v>397.21667859025803</v>
      </c>
      <c r="W76">
        <v>391.60172743534918</v>
      </c>
      <c r="X76">
        <f t="shared" si="30"/>
        <v>5.6149511549088515</v>
      </c>
      <c r="Y76">
        <v>7.7239107233272986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398.55</v>
      </c>
      <c r="D77">
        <v>401.4</v>
      </c>
      <c r="E77">
        <v>388.05</v>
      </c>
      <c r="F77">
        <v>391.8</v>
      </c>
      <c r="G77">
        <f>_xll.TA_TYPPRICE(D77,E77,F77)</f>
        <v>393.75</v>
      </c>
      <c r="H77">
        <v>394.7449619762391</v>
      </c>
      <c r="I77" t="str">
        <f t="shared" si="20"/>
        <v>DOWN</v>
      </c>
      <c r="J77">
        <v>403.56409169672776</v>
      </c>
      <c r="K77">
        <v>390.26794404405928</v>
      </c>
      <c r="L77" t="str">
        <f t="shared" si="21"/>
        <v>No Confirmation</v>
      </c>
      <c r="M77" t="str">
        <f t="shared" si="22"/>
        <v>No Trend</v>
      </c>
      <c r="N77">
        <v>40.979878719148374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3.75</v>
      </c>
      <c r="R77">
        <f t="shared" si="26"/>
        <v>13.349999999999966</v>
      </c>
      <c r="S77">
        <f t="shared" si="27"/>
        <v>0.28089887640449512</v>
      </c>
      <c r="T77" t="str">
        <f t="shared" si="28"/>
        <v>No Indication</v>
      </c>
      <c r="U77" t="str">
        <f t="shared" si="29"/>
        <v>No T+M+I</v>
      </c>
      <c r="V77">
        <v>396.38334342252602</v>
      </c>
      <c r="W77">
        <v>391.61641429199</v>
      </c>
      <c r="X77">
        <f t="shared" si="30"/>
        <v>4.7669291305360275</v>
      </c>
      <c r="Y77">
        <v>7.1325144047690445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389</v>
      </c>
      <c r="D78">
        <v>390.8</v>
      </c>
      <c r="E78">
        <v>383.3</v>
      </c>
      <c r="F78">
        <v>386.65</v>
      </c>
      <c r="G78">
        <f>_xll.TA_TYPPRICE(D78,E78,F78)</f>
        <v>386.91666666666669</v>
      </c>
      <c r="H78">
        <v>390.83081432145286</v>
      </c>
      <c r="I78" t="str">
        <f t="shared" si="20"/>
        <v>DOWN</v>
      </c>
      <c r="J78">
        <v>400.72762687523272</v>
      </c>
      <c r="K78">
        <v>388.71951203426835</v>
      </c>
      <c r="L78" t="str">
        <f t="shared" si="21"/>
        <v>DOWN</v>
      </c>
      <c r="M78" t="str">
        <f t="shared" si="22"/>
        <v>DOWN</v>
      </c>
      <c r="N78">
        <v>34.002566979607977</v>
      </c>
      <c r="O78" t="str">
        <f t="shared" si="23"/>
        <v>DOWN</v>
      </c>
      <c r="P78" t="str">
        <f t="shared" si="24"/>
        <v>DOWN</v>
      </c>
      <c r="Q78">
        <f t="shared" si="25"/>
        <v>3.3499999999999659</v>
      </c>
      <c r="R78">
        <f t="shared" si="26"/>
        <v>7.5</v>
      </c>
      <c r="S78">
        <f t="shared" si="27"/>
        <v>0.4466666666666621</v>
      </c>
      <c r="T78" t="str">
        <f t="shared" si="28"/>
        <v>No Indication</v>
      </c>
      <c r="U78" t="str">
        <f t="shared" si="29"/>
        <v>No T+M+I</v>
      </c>
      <c r="V78">
        <v>394.88590597290664</v>
      </c>
      <c r="W78">
        <v>391.24853175184256</v>
      </c>
      <c r="X78">
        <f t="shared" si="30"/>
        <v>3.6373742210640785</v>
      </c>
      <c r="Y78">
        <v>6.433486368028051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387.05</v>
      </c>
      <c r="D79">
        <v>388.7</v>
      </c>
      <c r="E79">
        <v>374.65</v>
      </c>
      <c r="F79">
        <v>375</v>
      </c>
      <c r="G79">
        <f>_xll.TA_TYPPRICE(D79,E79,F79)</f>
        <v>379.45</v>
      </c>
      <c r="H79">
        <v>385.14040716072645</v>
      </c>
      <c r="I79" t="str">
        <f t="shared" si="20"/>
        <v>DOWN</v>
      </c>
      <c r="J79">
        <v>398.0548209029588</v>
      </c>
      <c r="K79">
        <v>385.59295380443092</v>
      </c>
      <c r="L79" t="str">
        <f t="shared" si="21"/>
        <v>DOWN</v>
      </c>
      <c r="M79" t="str">
        <f t="shared" si="22"/>
        <v>DOWN</v>
      </c>
      <c r="N79">
        <v>22.952306720863959</v>
      </c>
      <c r="O79" t="str">
        <f t="shared" si="23"/>
        <v>DOWN</v>
      </c>
      <c r="P79" t="str">
        <f t="shared" si="24"/>
        <v>DOWN</v>
      </c>
      <c r="Q79">
        <f t="shared" si="25"/>
        <v>0.35000000000002274</v>
      </c>
      <c r="R79">
        <f t="shared" si="26"/>
        <v>14.050000000000011</v>
      </c>
      <c r="S79">
        <f t="shared" si="27"/>
        <v>2.491103202847135E-2</v>
      </c>
      <c r="T79" t="str">
        <f t="shared" si="28"/>
        <v>DOWN</v>
      </c>
      <c r="U79" t="str">
        <f t="shared" si="29"/>
        <v>DOWN</v>
      </c>
      <c r="V79">
        <v>391.82653582322871</v>
      </c>
      <c r="W79">
        <v>390.04493680726165</v>
      </c>
      <c r="X79">
        <f t="shared" si="30"/>
        <v>1.7815990159670605</v>
      </c>
      <c r="Y79">
        <v>5.5031088976158529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387.1</v>
      </c>
      <c r="AE79">
        <f t="shared" si="36"/>
        <v>383.35</v>
      </c>
      <c r="AF79">
        <f t="shared" si="37"/>
        <v>381.65000000000003</v>
      </c>
      <c r="AG79">
        <f t="shared" si="38"/>
        <v>380</v>
      </c>
    </row>
    <row r="80" spans="1:33" x14ac:dyDescent="0.25">
      <c r="A80" t="s">
        <v>5</v>
      </c>
      <c r="B80" s="1">
        <v>42969</v>
      </c>
      <c r="C80">
        <v>377.85</v>
      </c>
      <c r="D80">
        <v>381.8</v>
      </c>
      <c r="E80">
        <v>369.65</v>
      </c>
      <c r="F80">
        <v>376.5</v>
      </c>
      <c r="G80">
        <f>_xll.TA_TYPPRICE(D80,E80,F80)</f>
        <v>375.98333333333335</v>
      </c>
      <c r="H80">
        <v>380.5618702470299</v>
      </c>
      <c r="I80" t="str">
        <f t="shared" si="20"/>
        <v>DOWN</v>
      </c>
      <c r="J80">
        <v>394.44263848007904</v>
      </c>
      <c r="K80">
        <v>382.05007518122403</v>
      </c>
      <c r="L80" t="str">
        <f t="shared" si="21"/>
        <v>DOWN</v>
      </c>
      <c r="M80" t="str">
        <f t="shared" si="22"/>
        <v>DOWN</v>
      </c>
      <c r="N80">
        <v>26.781916350449492</v>
      </c>
      <c r="O80" t="str">
        <f t="shared" si="23"/>
        <v>DOWN</v>
      </c>
      <c r="P80" t="str">
        <f t="shared" si="24"/>
        <v>DOWN</v>
      </c>
      <c r="Q80">
        <f t="shared" si="25"/>
        <v>6.8500000000000227</v>
      </c>
      <c r="R80">
        <f t="shared" si="26"/>
        <v>12.150000000000034</v>
      </c>
      <c r="S80">
        <f t="shared" si="27"/>
        <v>0.563786008230453</v>
      </c>
      <c r="T80" t="str">
        <f t="shared" si="28"/>
        <v>No Indication</v>
      </c>
      <c r="U80" t="str">
        <f t="shared" si="29"/>
        <v>No T+M+I</v>
      </c>
      <c r="V80">
        <v>389.46860723503966</v>
      </c>
      <c r="W80">
        <v>389.04160815487188</v>
      </c>
      <c r="X80">
        <f t="shared" si="30"/>
        <v>0.42699908016777499</v>
      </c>
      <c r="Y80">
        <v>4.4878869341262373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378.1</v>
      </c>
      <c r="D81">
        <v>386.2</v>
      </c>
      <c r="E81">
        <v>378.1</v>
      </c>
      <c r="F81">
        <v>385</v>
      </c>
      <c r="G81">
        <f>_xll.TA_TYPPRICE(D81,E81,F81)</f>
        <v>383.09999999999997</v>
      </c>
      <c r="H81">
        <v>381.83093512351491</v>
      </c>
      <c r="I81" t="str">
        <f t="shared" si="20"/>
        <v>UP</v>
      </c>
      <c r="J81">
        <v>392.61094104006145</v>
      </c>
      <c r="K81">
        <v>381.17228069650758</v>
      </c>
      <c r="L81" t="str">
        <f t="shared" si="21"/>
        <v>No Confirmation</v>
      </c>
      <c r="M81" t="str">
        <f t="shared" si="22"/>
        <v>No Trend</v>
      </c>
      <c r="N81">
        <v>45.847530893798336</v>
      </c>
      <c r="O81" t="str">
        <f t="shared" si="23"/>
        <v>No Momentum</v>
      </c>
      <c r="P81" t="str">
        <f t="shared" si="24"/>
        <v>No Trend + Momentum</v>
      </c>
      <c r="Q81">
        <f t="shared" si="25"/>
        <v>6.8999999999999773</v>
      </c>
      <c r="R81">
        <f t="shared" si="26"/>
        <v>8.0999999999999659</v>
      </c>
      <c r="S81">
        <f t="shared" si="27"/>
        <v>0.85185185185185264</v>
      </c>
      <c r="T81" t="str">
        <f t="shared" si="28"/>
        <v>UP</v>
      </c>
      <c r="U81" t="str">
        <f t="shared" si="29"/>
        <v>No T+M+I</v>
      </c>
      <c r="V81">
        <v>388.78112919887968</v>
      </c>
      <c r="W81">
        <v>388.74222977302952</v>
      </c>
      <c r="X81">
        <f t="shared" si="30"/>
        <v>3.8899425850161151E-2</v>
      </c>
      <c r="Y81">
        <v>3.598089432471022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386.95</v>
      </c>
      <c r="D82">
        <v>387.65</v>
      </c>
      <c r="E82">
        <v>379</v>
      </c>
      <c r="F82">
        <v>379.8</v>
      </c>
      <c r="G82">
        <f>_xll.TA_TYPPRICE(D82,E82,F82)</f>
        <v>382.15000000000003</v>
      </c>
      <c r="H82">
        <v>381.99046756175744</v>
      </c>
      <c r="I82" t="str">
        <f t="shared" si="20"/>
        <v>DOWN</v>
      </c>
      <c r="J82">
        <v>391.50850969782556</v>
      </c>
      <c r="K82">
        <v>380.68955165283921</v>
      </c>
      <c r="L82" t="str">
        <f t="shared" si="21"/>
        <v>DOWN</v>
      </c>
      <c r="M82" t="str">
        <f t="shared" si="22"/>
        <v>DOWN</v>
      </c>
      <c r="N82">
        <v>38.234138840346333</v>
      </c>
      <c r="O82" t="str">
        <f t="shared" si="23"/>
        <v>DOWN</v>
      </c>
      <c r="P82" t="str">
        <f t="shared" si="24"/>
        <v>DOWN</v>
      </c>
      <c r="Q82">
        <f t="shared" si="25"/>
        <v>0.80000000000001137</v>
      </c>
      <c r="R82">
        <f t="shared" si="26"/>
        <v>8.6499999999999773</v>
      </c>
      <c r="S82">
        <f t="shared" si="27"/>
        <v>9.248554913294954E-2</v>
      </c>
      <c r="T82" t="str">
        <f t="shared" si="28"/>
        <v>DOWN</v>
      </c>
      <c r="U82" t="str">
        <f t="shared" si="29"/>
        <v>DOWN</v>
      </c>
      <c r="V82">
        <v>387.39941701443666</v>
      </c>
      <c r="W82">
        <v>388.07984238243472</v>
      </c>
      <c r="X82">
        <f t="shared" si="30"/>
        <v>-0.68042536799805475</v>
      </c>
      <c r="Y82">
        <v>2.7423864723772065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382</v>
      </c>
      <c r="D83">
        <v>389.85</v>
      </c>
      <c r="E83">
        <v>380.5</v>
      </c>
      <c r="F83">
        <v>387.7</v>
      </c>
      <c r="G83">
        <f>_xll.TA_TYPPRICE(D83,E83,F83)</f>
        <v>386.01666666666665</v>
      </c>
      <c r="H83">
        <v>384.00356711421205</v>
      </c>
      <c r="I83" t="str">
        <f t="shared" si="20"/>
        <v>UP</v>
      </c>
      <c r="J83">
        <v>391.13995198719766</v>
      </c>
      <c r="K83">
        <v>380.64742906331941</v>
      </c>
      <c r="L83" t="str">
        <f t="shared" si="21"/>
        <v>No Confirmation</v>
      </c>
      <c r="M83" t="str">
        <f t="shared" si="22"/>
        <v>No Trend</v>
      </c>
      <c r="N83">
        <v>53.042343755600861</v>
      </c>
      <c r="O83" t="str">
        <f t="shared" si="23"/>
        <v>No Momentum</v>
      </c>
      <c r="P83" t="str">
        <f t="shared" si="24"/>
        <v>No Trend + Momentum</v>
      </c>
      <c r="Q83">
        <f t="shared" si="25"/>
        <v>7.1999999999999886</v>
      </c>
      <c r="R83">
        <f t="shared" si="26"/>
        <v>9.3500000000000227</v>
      </c>
      <c r="S83">
        <f t="shared" si="27"/>
        <v>0.77005347593582574</v>
      </c>
      <c r="T83" t="str">
        <f t="shared" si="28"/>
        <v>No Indication</v>
      </c>
      <c r="U83" t="str">
        <f t="shared" si="29"/>
        <v>No T+M+I</v>
      </c>
      <c r="V83">
        <v>387.44566055067719</v>
      </c>
      <c r="W83">
        <v>388.05170590966179</v>
      </c>
      <c r="X83">
        <f t="shared" si="30"/>
        <v>-0.60604535898460199</v>
      </c>
      <c r="Y83">
        <v>2.0727001061048447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387.85</v>
      </c>
      <c r="D84">
        <v>387.85</v>
      </c>
      <c r="E84">
        <v>378.3</v>
      </c>
      <c r="F84">
        <v>382.6</v>
      </c>
      <c r="G84">
        <f>_xll.TA_TYPPRICE(D84,E84,F84)</f>
        <v>382.91666666666669</v>
      </c>
      <c r="H84">
        <v>383.46011689043939</v>
      </c>
      <c r="I84" t="str">
        <f t="shared" si="20"/>
        <v>DOWN</v>
      </c>
      <c r="J84">
        <v>390.40885154559817</v>
      </c>
      <c r="K84">
        <v>380.12577816035952</v>
      </c>
      <c r="L84" t="str">
        <f t="shared" si="21"/>
        <v>No Confirmation</v>
      </c>
      <c r="M84" t="str">
        <f t="shared" si="22"/>
        <v>No Trend</v>
      </c>
      <c r="N84">
        <v>44.443911289980569</v>
      </c>
      <c r="O84" t="str">
        <f t="shared" si="23"/>
        <v>No Momentum</v>
      </c>
      <c r="P84" t="str">
        <f t="shared" si="24"/>
        <v>No Trend + Momentum</v>
      </c>
      <c r="Q84">
        <f t="shared" si="25"/>
        <v>4.3000000000000114</v>
      </c>
      <c r="R84">
        <f t="shared" si="26"/>
        <v>9.5500000000000114</v>
      </c>
      <c r="S84">
        <f t="shared" si="27"/>
        <v>0.45026178010471268</v>
      </c>
      <c r="T84" t="str">
        <f t="shared" si="28"/>
        <v>No Indication</v>
      </c>
      <c r="U84" t="str">
        <f t="shared" si="29"/>
        <v>No T+M+I</v>
      </c>
      <c r="V84">
        <v>386.70017431211147</v>
      </c>
      <c r="W84">
        <v>387.64787584227946</v>
      </c>
      <c r="X84">
        <f t="shared" si="30"/>
        <v>-0.94770153016798986</v>
      </c>
      <c r="Y84">
        <v>1.4686197788502777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386</v>
      </c>
      <c r="D85">
        <v>392.4</v>
      </c>
      <c r="E85">
        <v>385.05</v>
      </c>
      <c r="F85">
        <v>389.15</v>
      </c>
      <c r="G85">
        <f>_xll.TA_TYPPRICE(D85,E85,F85)</f>
        <v>388.86666666666662</v>
      </c>
      <c r="H85">
        <v>386.16339177855298</v>
      </c>
      <c r="I85" t="str">
        <f t="shared" si="20"/>
        <v>UP</v>
      </c>
      <c r="J85">
        <v>390.85132897990968</v>
      </c>
      <c r="K85">
        <v>381.2200496802796</v>
      </c>
      <c r="L85" t="str">
        <f t="shared" si="21"/>
        <v>No Confirmation</v>
      </c>
      <c r="M85" t="str">
        <f t="shared" si="22"/>
        <v>No Trend</v>
      </c>
      <c r="N85">
        <v>55.916339836629206</v>
      </c>
      <c r="O85" t="str">
        <f t="shared" si="23"/>
        <v>No Momentum</v>
      </c>
      <c r="P85" t="str">
        <f t="shared" si="24"/>
        <v>No Trend + Momentum</v>
      </c>
      <c r="Q85">
        <f t="shared" si="25"/>
        <v>4.0999999999999659</v>
      </c>
      <c r="R85">
        <f t="shared" si="26"/>
        <v>7.3499999999999659</v>
      </c>
      <c r="S85">
        <f t="shared" si="27"/>
        <v>0.55782312925169864</v>
      </c>
      <c r="T85" t="str">
        <f t="shared" si="28"/>
        <v>No Indication</v>
      </c>
      <c r="U85" t="str">
        <f t="shared" si="29"/>
        <v>No T+M+I</v>
      </c>
      <c r="V85">
        <v>387.07707057178663</v>
      </c>
      <c r="W85">
        <v>387.75914429840691</v>
      </c>
      <c r="X85">
        <f t="shared" si="30"/>
        <v>-0.6820737266202741</v>
      </c>
      <c r="Y85">
        <v>1.0384810777561673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391.4</v>
      </c>
      <c r="D86">
        <v>397.7</v>
      </c>
      <c r="E86">
        <v>388.4</v>
      </c>
      <c r="F86">
        <v>395.15</v>
      </c>
      <c r="G86">
        <f>_xll.TA_TYPPRICE(D86,E86,F86)</f>
        <v>393.75</v>
      </c>
      <c r="H86">
        <v>389.95669588927649</v>
      </c>
      <c r="I86" t="str">
        <f t="shared" si="20"/>
        <v>UP</v>
      </c>
      <c r="J86">
        <v>392.37325587326308</v>
      </c>
      <c r="K86">
        <v>382.81559419577303</v>
      </c>
      <c r="L86" t="str">
        <f t="shared" si="21"/>
        <v>UP</v>
      </c>
      <c r="M86" t="str">
        <f t="shared" si="22"/>
        <v>UP</v>
      </c>
      <c r="N86">
        <v>64.346657087865836</v>
      </c>
      <c r="O86" t="str">
        <f t="shared" si="23"/>
        <v>UP</v>
      </c>
      <c r="P86" t="str">
        <f t="shared" si="24"/>
        <v>UP</v>
      </c>
      <c r="Q86">
        <f t="shared" si="25"/>
        <v>6.75</v>
      </c>
      <c r="R86">
        <f t="shared" si="26"/>
        <v>9.3000000000000114</v>
      </c>
      <c r="S86">
        <f t="shared" si="27"/>
        <v>0.72580645161290236</v>
      </c>
      <c r="T86" t="str">
        <f t="shared" si="28"/>
        <v>No Indication</v>
      </c>
      <c r="U86" t="str">
        <f t="shared" si="29"/>
        <v>No T+M+I</v>
      </c>
      <c r="V86">
        <v>388.31905971458866</v>
      </c>
      <c r="W86">
        <v>388.30661509111752</v>
      </c>
      <c r="X86">
        <f t="shared" si="30"/>
        <v>1.2444623471139948E-2</v>
      </c>
      <c r="Y86">
        <v>0.83327378689916176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394.95</v>
      </c>
      <c r="D87">
        <v>396.5</v>
      </c>
      <c r="E87">
        <v>391.7</v>
      </c>
      <c r="F87">
        <v>394.7</v>
      </c>
      <c r="G87">
        <f>_xll.TA_TYPPRICE(D87,E87,F87)</f>
        <v>394.3</v>
      </c>
      <c r="H87">
        <v>392.12834794463822</v>
      </c>
      <c r="I87" t="str">
        <f t="shared" si="20"/>
        <v>UP</v>
      </c>
      <c r="J87">
        <v>393.29031012364908</v>
      </c>
      <c r="K87">
        <v>384.78990659671234</v>
      </c>
      <c r="L87" t="str">
        <f t="shared" si="21"/>
        <v>UP</v>
      </c>
      <c r="M87" t="str">
        <f t="shared" si="22"/>
        <v>UP</v>
      </c>
      <c r="N87">
        <v>63.213353203184433</v>
      </c>
      <c r="O87" t="str">
        <f t="shared" si="23"/>
        <v>UP</v>
      </c>
      <c r="P87" t="str">
        <f t="shared" si="24"/>
        <v>UP</v>
      </c>
      <c r="Q87">
        <f t="shared" si="25"/>
        <v>3</v>
      </c>
      <c r="R87">
        <f t="shared" si="26"/>
        <v>4.8000000000000114</v>
      </c>
      <c r="S87">
        <f t="shared" si="27"/>
        <v>0.62499999999999856</v>
      </c>
      <c r="T87" t="str">
        <f t="shared" si="28"/>
        <v>No Indication</v>
      </c>
      <c r="U87" t="str">
        <f t="shared" si="29"/>
        <v>No T+M+I</v>
      </c>
      <c r="V87">
        <v>389.30074283542115</v>
      </c>
      <c r="W87">
        <v>388.78019915844214</v>
      </c>
      <c r="X87">
        <f t="shared" si="30"/>
        <v>0.52054367697900261</v>
      </c>
      <c r="Y87">
        <v>0.77072776491512995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396</v>
      </c>
      <c r="D88">
        <v>396</v>
      </c>
      <c r="E88">
        <v>380.3</v>
      </c>
      <c r="F88">
        <v>384.25</v>
      </c>
      <c r="G88">
        <f>_xll.TA_TYPPRICE(D88,E88,F88)</f>
        <v>386.84999999999997</v>
      </c>
      <c r="H88">
        <v>389.48917397231912</v>
      </c>
      <c r="I88" t="str">
        <f t="shared" si="20"/>
        <v>DOWN</v>
      </c>
      <c r="J88">
        <v>393.89246342950486</v>
      </c>
      <c r="K88">
        <v>383.79214957522072</v>
      </c>
      <c r="L88" t="str">
        <f t="shared" si="21"/>
        <v>No Confirmation</v>
      </c>
      <c r="M88" t="str">
        <f t="shared" si="22"/>
        <v>No Trend</v>
      </c>
      <c r="N88">
        <v>41.828493648308992</v>
      </c>
      <c r="O88" t="str">
        <f t="shared" si="23"/>
        <v>No Momentum</v>
      </c>
      <c r="P88" t="str">
        <f t="shared" si="24"/>
        <v>No Trend + Momentum</v>
      </c>
      <c r="Q88">
        <f t="shared" si="25"/>
        <v>3.9499999999999886</v>
      </c>
      <c r="R88">
        <f t="shared" si="26"/>
        <v>15.699999999999989</v>
      </c>
      <c r="S88">
        <f t="shared" si="27"/>
        <v>0.25159235668789753</v>
      </c>
      <c r="T88" t="str">
        <f t="shared" si="28"/>
        <v>No Indication</v>
      </c>
      <c r="U88" t="str">
        <f t="shared" si="29"/>
        <v>No T+M+I</v>
      </c>
      <c r="V88">
        <v>388.5237054761256</v>
      </c>
      <c r="W88">
        <v>388.4446288504094</v>
      </c>
      <c r="X88">
        <f t="shared" si="30"/>
        <v>7.9076625716197668E-2</v>
      </c>
      <c r="Y88">
        <v>0.63239753707534352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384.25</v>
      </c>
      <c r="D89">
        <v>393</v>
      </c>
      <c r="E89">
        <v>382.15</v>
      </c>
      <c r="F89">
        <v>392</v>
      </c>
      <c r="G89">
        <f>_xll.TA_TYPPRICE(D89,E89,F89)</f>
        <v>389.05</v>
      </c>
      <c r="H89">
        <v>389.26958698615954</v>
      </c>
      <c r="I89" t="str">
        <f t="shared" si="20"/>
        <v>UP</v>
      </c>
      <c r="J89">
        <v>393.6941382229482</v>
      </c>
      <c r="K89">
        <v>383.42722744739388</v>
      </c>
      <c r="L89" t="str">
        <f t="shared" si="21"/>
        <v>No Confirmation</v>
      </c>
      <c r="M89" t="str">
        <f t="shared" si="22"/>
        <v>No Trend</v>
      </c>
      <c r="N89">
        <v>55.716379038672713</v>
      </c>
      <c r="O89" t="str">
        <f t="shared" si="23"/>
        <v>No Momentum</v>
      </c>
      <c r="P89" t="str">
        <f t="shared" si="24"/>
        <v>No Trend + Momentum</v>
      </c>
      <c r="Q89">
        <f t="shared" si="25"/>
        <v>9.8500000000000227</v>
      </c>
      <c r="R89">
        <f t="shared" si="26"/>
        <v>10.850000000000023</v>
      </c>
      <c r="S89">
        <f t="shared" si="27"/>
        <v>0.90783410138248866</v>
      </c>
      <c r="T89" t="str">
        <f t="shared" si="28"/>
        <v>UP</v>
      </c>
      <c r="U89" t="str">
        <f t="shared" si="29"/>
        <v>No T+M+I</v>
      </c>
      <c r="V89">
        <v>389.05852001826014</v>
      </c>
      <c r="W89">
        <v>388.70798967630498</v>
      </c>
      <c r="X89">
        <f t="shared" si="30"/>
        <v>0.35053034195516375</v>
      </c>
      <c r="Y89">
        <v>0.57602409805130761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388.9</v>
      </c>
      <c r="D90">
        <v>388.9</v>
      </c>
      <c r="E90">
        <v>384.4</v>
      </c>
      <c r="F90">
        <v>385</v>
      </c>
      <c r="G90">
        <f>_xll.TA_TYPPRICE(D90,E90,F90)</f>
        <v>386.09999999999997</v>
      </c>
      <c r="H90">
        <v>387.68479349307972</v>
      </c>
      <c r="I90" t="str">
        <f t="shared" si="20"/>
        <v>DOWN</v>
      </c>
      <c r="J90">
        <v>392.62877417340417</v>
      </c>
      <c r="K90">
        <v>383.64339912575076</v>
      </c>
      <c r="L90" t="str">
        <f t="shared" si="21"/>
        <v>No Confirmation</v>
      </c>
      <c r="M90" t="str">
        <f t="shared" si="22"/>
        <v>No Trend</v>
      </c>
      <c r="N90">
        <v>43.886868882251122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0.60000000000002274</v>
      </c>
      <c r="R90">
        <f t="shared" si="26"/>
        <v>4.5</v>
      </c>
      <c r="S90">
        <f t="shared" si="27"/>
        <v>0.13333333333333838</v>
      </c>
      <c r="T90" t="str">
        <f t="shared" si="28"/>
        <v>DOWN</v>
      </c>
      <c r="U90" t="str">
        <f t="shared" si="29"/>
        <v>No T+M+I</v>
      </c>
      <c r="V90">
        <v>388.43413232314322</v>
      </c>
      <c r="W90">
        <v>388.43332377435644</v>
      </c>
      <c r="X90">
        <f t="shared" si="30"/>
        <v>8.085487867788288E-4</v>
      </c>
      <c r="Y90">
        <v>0.46098098819840183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386.7</v>
      </c>
      <c r="D91">
        <v>390.9</v>
      </c>
      <c r="E91">
        <v>385.5</v>
      </c>
      <c r="F91">
        <v>388</v>
      </c>
      <c r="G91">
        <f>_xll.TA_TYPPRICE(D91,E91,F91)</f>
        <v>388.13333333333338</v>
      </c>
      <c r="H91">
        <v>387.90906341320658</v>
      </c>
      <c r="I91" t="str">
        <f t="shared" si="20"/>
        <v>UP</v>
      </c>
      <c r="J91">
        <v>392.24460213486992</v>
      </c>
      <c r="K91">
        <v>384.05597709780614</v>
      </c>
      <c r="L91" t="str">
        <f t="shared" si="21"/>
        <v>No Confirmation</v>
      </c>
      <c r="M91" t="str">
        <f t="shared" si="22"/>
        <v>No Trend</v>
      </c>
      <c r="N91">
        <v>49.617433236419274</v>
      </c>
      <c r="O91" t="str">
        <f t="shared" si="23"/>
        <v>No Momentum</v>
      </c>
      <c r="P91" t="str">
        <f t="shared" si="24"/>
        <v>No Trend + Momentum</v>
      </c>
      <c r="Q91">
        <f t="shared" si="25"/>
        <v>2.5</v>
      </c>
      <c r="R91">
        <f t="shared" si="26"/>
        <v>5.3999999999999773</v>
      </c>
      <c r="S91">
        <f t="shared" si="27"/>
        <v>0.46296296296296491</v>
      </c>
      <c r="T91" t="str">
        <f t="shared" si="28"/>
        <v>No Indication</v>
      </c>
      <c r="U91" t="str">
        <f t="shared" si="29"/>
        <v>No T+M+I</v>
      </c>
      <c r="V91">
        <v>388.36734273496734</v>
      </c>
      <c r="W91">
        <v>388.40122571699669</v>
      </c>
      <c r="X91">
        <f t="shared" si="30"/>
        <v>-3.3882982029354025E-2</v>
      </c>
      <c r="Y91">
        <v>0.36200819415285068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389.1</v>
      </c>
      <c r="D92">
        <v>391.6</v>
      </c>
      <c r="E92">
        <v>382.65</v>
      </c>
      <c r="F92">
        <v>385.65</v>
      </c>
      <c r="G92">
        <f>_xll.TA_TYPPRICE(D92,E92,F92)</f>
        <v>386.63333333333338</v>
      </c>
      <c r="H92">
        <v>387.27119837326995</v>
      </c>
      <c r="I92" t="str">
        <f t="shared" si="20"/>
        <v>DOWN</v>
      </c>
      <c r="J92">
        <v>392.10135721600994</v>
      </c>
      <c r="K92">
        <v>383.74353774273811</v>
      </c>
      <c r="L92" t="str">
        <f t="shared" si="21"/>
        <v>No Confirmation</v>
      </c>
      <c r="M92" t="str">
        <f t="shared" si="22"/>
        <v>No Trend</v>
      </c>
      <c r="N92">
        <v>45.106856519003117</v>
      </c>
      <c r="O92" t="str">
        <f t="shared" si="23"/>
        <v>No Momentum</v>
      </c>
      <c r="P92" t="str">
        <f t="shared" si="24"/>
        <v>No Trend + Momentum</v>
      </c>
      <c r="Q92">
        <f t="shared" si="25"/>
        <v>3</v>
      </c>
      <c r="R92">
        <f t="shared" si="26"/>
        <v>8.9500000000000455</v>
      </c>
      <c r="S92">
        <f t="shared" si="27"/>
        <v>0.3351955307262553</v>
      </c>
      <c r="T92" t="str">
        <f t="shared" si="28"/>
        <v>No Indication</v>
      </c>
      <c r="U92" t="str">
        <f t="shared" si="29"/>
        <v>No T+M+I</v>
      </c>
      <c r="V92">
        <v>387.94929000651081</v>
      </c>
      <c r="W92">
        <v>388.1974312194414</v>
      </c>
      <c r="X92">
        <f t="shared" si="30"/>
        <v>-0.24814121293059088</v>
      </c>
      <c r="Y92">
        <v>0.23997831273616238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387.5</v>
      </c>
      <c r="D93">
        <v>390.4</v>
      </c>
      <c r="E93">
        <v>384.3</v>
      </c>
      <c r="F93">
        <v>385.85</v>
      </c>
      <c r="G93">
        <f>_xll.TA_TYPPRICE(D93,E93,F93)</f>
        <v>386.85000000000008</v>
      </c>
      <c r="H93">
        <v>387.06059918663505</v>
      </c>
      <c r="I93" t="str">
        <f t="shared" si="20"/>
        <v>DOWN</v>
      </c>
      <c r="J93">
        <v>391.72327783467438</v>
      </c>
      <c r="K93">
        <v>383.86719602212963</v>
      </c>
      <c r="L93" t="str">
        <f t="shared" si="21"/>
        <v>No Confirmation</v>
      </c>
      <c r="M93" t="str">
        <f t="shared" si="22"/>
        <v>No Trend</v>
      </c>
      <c r="N93">
        <v>45.632641479272493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1.5500000000000114</v>
      </c>
      <c r="R93">
        <f t="shared" si="26"/>
        <v>6.0999999999999659</v>
      </c>
      <c r="S93">
        <f t="shared" si="27"/>
        <v>0.25409836065574098</v>
      </c>
      <c r="T93" t="str">
        <f t="shared" si="28"/>
        <v>No Indication</v>
      </c>
      <c r="U93" t="str">
        <f t="shared" si="29"/>
        <v>No T+M+I</v>
      </c>
      <c r="V93">
        <v>387.62632231320146</v>
      </c>
      <c r="W93">
        <v>388.02354742540871</v>
      </c>
      <c r="X93">
        <f t="shared" si="30"/>
        <v>-0.3972251122072521</v>
      </c>
      <c r="Y93">
        <v>0.1125376277474795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387.15</v>
      </c>
      <c r="D94">
        <v>390</v>
      </c>
      <c r="E94">
        <v>385</v>
      </c>
      <c r="F94">
        <v>389.2</v>
      </c>
      <c r="G94">
        <f>_xll.TA_TYPPRICE(D94,E94,F94)</f>
        <v>388.06666666666666</v>
      </c>
      <c r="H94">
        <v>387.56363292665083</v>
      </c>
      <c r="I94" t="str">
        <f t="shared" si="20"/>
        <v>UP</v>
      </c>
      <c r="J94">
        <v>391.34032720474676</v>
      </c>
      <c r="K94">
        <v>384.11893023943418</v>
      </c>
      <c r="L94" t="str">
        <f t="shared" si="21"/>
        <v>No Confirmation</v>
      </c>
      <c r="M94" t="str">
        <f t="shared" si="22"/>
        <v>No Trend</v>
      </c>
      <c r="N94">
        <v>54.714488105860262</v>
      </c>
      <c r="O94" t="str">
        <f t="shared" si="23"/>
        <v>No Momentum</v>
      </c>
      <c r="P94" t="str">
        <f t="shared" si="24"/>
        <v>No Trend + Momentum</v>
      </c>
      <c r="Q94">
        <f t="shared" si="25"/>
        <v>4.1999999999999886</v>
      </c>
      <c r="R94">
        <f t="shared" si="26"/>
        <v>5</v>
      </c>
      <c r="S94">
        <f t="shared" si="27"/>
        <v>0.83999999999999775</v>
      </c>
      <c r="T94" t="str">
        <f t="shared" si="28"/>
        <v>UP</v>
      </c>
      <c r="U94" t="str">
        <f t="shared" si="29"/>
        <v>No T+M+I</v>
      </c>
      <c r="V94">
        <v>387.86842657270893</v>
      </c>
      <c r="W94">
        <v>388.11069206056362</v>
      </c>
      <c r="X94">
        <f t="shared" si="30"/>
        <v>-0.24226548785469504</v>
      </c>
      <c r="Y94">
        <v>4.1577004627044584E-2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390.05</v>
      </c>
      <c r="D95">
        <v>394.8</v>
      </c>
      <c r="E95">
        <v>386.05</v>
      </c>
      <c r="F95">
        <v>389.75</v>
      </c>
      <c r="G95">
        <f>_xll.TA_TYPPRICE(D95,E95,F95)</f>
        <v>390.2</v>
      </c>
      <c r="H95">
        <v>388.88181646332544</v>
      </c>
      <c r="I95" t="str">
        <f t="shared" si="20"/>
        <v>UP</v>
      </c>
      <c r="J95">
        <v>392.10914338146972</v>
      </c>
      <c r="K95">
        <v>384.54805685289324</v>
      </c>
      <c r="L95" t="str">
        <f t="shared" si="21"/>
        <v>No Confirmation</v>
      </c>
      <c r="M95" t="str">
        <f t="shared" si="22"/>
        <v>No Trend</v>
      </c>
      <c r="N95">
        <v>56.215500289900845</v>
      </c>
      <c r="O95" t="str">
        <f t="shared" si="23"/>
        <v>No Momentum</v>
      </c>
      <c r="P95" t="str">
        <f t="shared" si="24"/>
        <v>No Trend + Momentum</v>
      </c>
      <c r="Q95">
        <f t="shared" si="25"/>
        <v>3.6999999999999886</v>
      </c>
      <c r="R95">
        <f t="shared" si="26"/>
        <v>8.75</v>
      </c>
      <c r="S95">
        <f t="shared" si="27"/>
        <v>0.42285714285714154</v>
      </c>
      <c r="T95" t="str">
        <f t="shared" si="28"/>
        <v>No Indication</v>
      </c>
      <c r="U95" t="str">
        <f t="shared" si="29"/>
        <v>No T+M+I</v>
      </c>
      <c r="V95">
        <v>388.15789940767678</v>
      </c>
      <c r="W95">
        <v>388.23212227829964</v>
      </c>
      <c r="X95">
        <f t="shared" si="30"/>
        <v>-7.4222870622861592E-2</v>
      </c>
      <c r="Y95">
        <v>1.8417029577063346E-2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390.85</v>
      </c>
      <c r="D96">
        <v>405.6</v>
      </c>
      <c r="E96">
        <v>390.2</v>
      </c>
      <c r="F96">
        <v>405</v>
      </c>
      <c r="G96">
        <f>_xll.TA_TYPPRICE(D96,E96,F96)</f>
        <v>400.26666666666665</v>
      </c>
      <c r="H96">
        <v>394.57424156499604</v>
      </c>
      <c r="I96" t="str">
        <f t="shared" si="20"/>
        <v>UP</v>
      </c>
      <c r="J96">
        <v>395.10711151892087</v>
      </c>
      <c r="K96">
        <v>385.80404421891694</v>
      </c>
      <c r="L96" t="str">
        <f t="shared" si="21"/>
        <v>UP</v>
      </c>
      <c r="M96" t="str">
        <f t="shared" si="22"/>
        <v>UP</v>
      </c>
      <c r="N96">
        <v>79.623685339937694</v>
      </c>
      <c r="O96" t="str">
        <f t="shared" si="23"/>
        <v>UP</v>
      </c>
      <c r="P96" t="str">
        <f t="shared" si="24"/>
        <v>UP</v>
      </c>
      <c r="Q96">
        <f t="shared" si="25"/>
        <v>14.800000000000011</v>
      </c>
      <c r="R96">
        <f t="shared" si="26"/>
        <v>15.400000000000034</v>
      </c>
      <c r="S96">
        <f t="shared" si="27"/>
        <v>0.96103896103895969</v>
      </c>
      <c r="T96" t="str">
        <f t="shared" si="28"/>
        <v>UP</v>
      </c>
      <c r="U96" t="str">
        <f t="shared" si="29"/>
        <v>UP</v>
      </c>
      <c r="V96">
        <v>390.74899180649572</v>
      </c>
      <c r="W96">
        <v>389.4741872947219</v>
      </c>
      <c r="X96">
        <f t="shared" si="30"/>
        <v>1.2748045117738229</v>
      </c>
      <c r="Y96">
        <v>0.2696945260164153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405.4</v>
      </c>
      <c r="D97">
        <v>409.75</v>
      </c>
      <c r="E97">
        <v>403.25</v>
      </c>
      <c r="F97">
        <v>403.9</v>
      </c>
      <c r="G97">
        <f>_xll.TA_TYPPRICE(D97,E97,F97)</f>
        <v>405.63333333333338</v>
      </c>
      <c r="H97">
        <v>400.10378744916471</v>
      </c>
      <c r="I97" t="str">
        <f t="shared" si="20"/>
        <v>UP</v>
      </c>
      <c r="J97">
        <v>398.36108673693843</v>
      </c>
      <c r="K97">
        <v>389.68092328137982</v>
      </c>
      <c r="L97" t="str">
        <f t="shared" si="21"/>
        <v>UP</v>
      </c>
      <c r="M97" t="str">
        <f t="shared" si="22"/>
        <v>UP</v>
      </c>
      <c r="N97">
        <v>75.962035598935984</v>
      </c>
      <c r="O97" t="str">
        <f t="shared" si="23"/>
        <v>UP</v>
      </c>
      <c r="P97" t="str">
        <f t="shared" si="24"/>
        <v>UP</v>
      </c>
      <c r="Q97">
        <f t="shared" si="25"/>
        <v>0.64999999999997726</v>
      </c>
      <c r="R97">
        <f t="shared" si="26"/>
        <v>6.5</v>
      </c>
      <c r="S97">
        <f t="shared" si="27"/>
        <v>9.9999999999996508E-2</v>
      </c>
      <c r="T97" t="str">
        <f t="shared" si="28"/>
        <v>DOWN</v>
      </c>
      <c r="U97" t="str">
        <f t="shared" si="29"/>
        <v>No T+M+I</v>
      </c>
      <c r="V97">
        <v>392.7722238362656</v>
      </c>
      <c r="W97">
        <v>390.54276601363136</v>
      </c>
      <c r="X97">
        <f t="shared" si="30"/>
        <v>2.229457822634231</v>
      </c>
      <c r="Y97">
        <v>0.66164718533997846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406.9</v>
      </c>
      <c r="D98">
        <v>408.2</v>
      </c>
      <c r="E98">
        <v>397.7</v>
      </c>
      <c r="F98">
        <v>405</v>
      </c>
      <c r="G98">
        <f>_xll.TA_TYPPRICE(D98,E98,F98)</f>
        <v>403.63333333333338</v>
      </c>
      <c r="H98">
        <v>401.86856039124905</v>
      </c>
      <c r="I98" t="str">
        <f t="shared" si="20"/>
        <v>UP</v>
      </c>
      <c r="J98">
        <v>400.54751190650768</v>
      </c>
      <c r="K98">
        <v>391.46294032996207</v>
      </c>
      <c r="L98" t="str">
        <f t="shared" si="21"/>
        <v>UP</v>
      </c>
      <c r="M98" t="str">
        <f t="shared" si="22"/>
        <v>UP</v>
      </c>
      <c r="N98">
        <v>77.268713519260274</v>
      </c>
      <c r="O98" t="str">
        <f t="shared" si="23"/>
        <v>UP</v>
      </c>
      <c r="P98" t="str">
        <f t="shared" si="24"/>
        <v>UP</v>
      </c>
      <c r="Q98">
        <f t="shared" si="25"/>
        <v>7.3000000000000114</v>
      </c>
      <c r="R98">
        <f t="shared" si="26"/>
        <v>10.5</v>
      </c>
      <c r="S98">
        <f t="shared" si="27"/>
        <v>0.69523809523809632</v>
      </c>
      <c r="T98" t="str">
        <f t="shared" si="28"/>
        <v>No Indication</v>
      </c>
      <c r="U98" t="str">
        <f t="shared" si="29"/>
        <v>No T+M+I</v>
      </c>
      <c r="V98">
        <v>394.65342016914781</v>
      </c>
      <c r="W98">
        <v>391.61367223484388</v>
      </c>
      <c r="X98">
        <f t="shared" si="30"/>
        <v>3.0397479343039322</v>
      </c>
      <c r="Y98">
        <v>1.1372673351327691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405.5</v>
      </c>
      <c r="D99">
        <v>408.5</v>
      </c>
      <c r="E99">
        <v>402.1</v>
      </c>
      <c r="F99">
        <v>405.75</v>
      </c>
      <c r="G99">
        <f>_xll.TA_TYPPRICE(D99,E99,F99)</f>
        <v>405.45</v>
      </c>
      <c r="H99">
        <v>403.65928019562455</v>
      </c>
      <c r="I99" t="str">
        <f t="shared" si="20"/>
        <v>UP</v>
      </c>
      <c r="J99">
        <v>402.31473148283931</v>
      </c>
      <c r="K99">
        <v>393.82673136774827</v>
      </c>
      <c r="L99" t="str">
        <f t="shared" si="21"/>
        <v>UP</v>
      </c>
      <c r="M99" t="str">
        <f t="shared" si="22"/>
        <v>UP</v>
      </c>
      <c r="N99">
        <v>78.275194014106503</v>
      </c>
      <c r="O99" t="str">
        <f t="shared" si="23"/>
        <v>UP</v>
      </c>
      <c r="P99" t="str">
        <f t="shared" si="24"/>
        <v>UP</v>
      </c>
      <c r="Q99">
        <f t="shared" si="25"/>
        <v>3.6499999999999773</v>
      </c>
      <c r="R99">
        <f t="shared" si="26"/>
        <v>6.3999999999999773</v>
      </c>
      <c r="S99">
        <f t="shared" si="27"/>
        <v>0.57031249999999845</v>
      </c>
      <c r="T99" t="str">
        <f t="shared" si="28"/>
        <v>No Indication</v>
      </c>
      <c r="U99" t="str">
        <f t="shared" si="29"/>
        <v>No T+M+I</v>
      </c>
      <c r="V99">
        <v>396.36058629697123</v>
      </c>
      <c r="W99">
        <v>392.66080762485547</v>
      </c>
      <c r="X99">
        <f t="shared" si="30"/>
        <v>3.6997786721157695</v>
      </c>
      <c r="Y99">
        <v>1.6497696025293691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408.1</v>
      </c>
      <c r="D100">
        <v>412.85</v>
      </c>
      <c r="E100">
        <v>406.05</v>
      </c>
      <c r="F100">
        <v>410.5</v>
      </c>
      <c r="G100">
        <f>_xll.TA_TYPPRICE(D100,E100,F100)</f>
        <v>409.8</v>
      </c>
      <c r="H100">
        <v>406.72964009781231</v>
      </c>
      <c r="I100" t="str">
        <f t="shared" si="20"/>
        <v>UP</v>
      </c>
      <c r="J100">
        <v>404.65590226443055</v>
      </c>
      <c r="K100">
        <v>396.54301328602645</v>
      </c>
      <c r="L100" t="str">
        <f t="shared" si="21"/>
        <v>UP</v>
      </c>
      <c r="M100" t="str">
        <f t="shared" si="22"/>
        <v>UP</v>
      </c>
      <c r="N100">
        <v>83.913852131365417</v>
      </c>
      <c r="O100" t="str">
        <f t="shared" si="23"/>
        <v>UP</v>
      </c>
      <c r="P100" t="str">
        <f t="shared" si="24"/>
        <v>UP</v>
      </c>
      <c r="Q100">
        <f t="shared" si="25"/>
        <v>4.4499999999999886</v>
      </c>
      <c r="R100">
        <f t="shared" si="26"/>
        <v>6.8000000000000114</v>
      </c>
      <c r="S100">
        <f t="shared" si="27"/>
        <v>0.65441176470587958</v>
      </c>
      <c r="T100" t="str">
        <f t="shared" si="28"/>
        <v>No Indication</v>
      </c>
      <c r="U100" t="str">
        <f t="shared" si="29"/>
        <v>No T+M+I</v>
      </c>
      <c r="V100">
        <v>398.53588071282184</v>
      </c>
      <c r="W100">
        <v>393.98222928227358</v>
      </c>
      <c r="X100">
        <f t="shared" si="30"/>
        <v>4.5536514305482569</v>
      </c>
      <c r="Y100">
        <v>2.2305459681331468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407</v>
      </c>
      <c r="D101">
        <v>414.7</v>
      </c>
      <c r="E101">
        <v>406</v>
      </c>
      <c r="F101">
        <v>409.35</v>
      </c>
      <c r="G101">
        <f>_xll.TA_TYPPRICE(D101,E101,F101)</f>
        <v>410.01666666666671</v>
      </c>
      <c r="H101">
        <v>408.37315338223948</v>
      </c>
      <c r="I101" t="str">
        <f t="shared" si="20"/>
        <v>UP</v>
      </c>
      <c r="J101">
        <v>406.887923983446</v>
      </c>
      <c r="K101">
        <v>398.64456588913168</v>
      </c>
      <c r="L101" t="str">
        <f t="shared" si="21"/>
        <v>UP</v>
      </c>
      <c r="M101" t="str">
        <f t="shared" si="22"/>
        <v>UP</v>
      </c>
      <c r="N101">
        <v>77.802625975477895</v>
      </c>
      <c r="O101" t="str">
        <f t="shared" si="23"/>
        <v>UP</v>
      </c>
      <c r="P101" t="str">
        <f t="shared" si="24"/>
        <v>UP</v>
      </c>
      <c r="Q101">
        <f t="shared" si="25"/>
        <v>3.3500000000000227</v>
      </c>
      <c r="R101">
        <f t="shared" si="26"/>
        <v>8.6999999999999886</v>
      </c>
      <c r="S101">
        <f t="shared" si="27"/>
        <v>0.38505747126437095</v>
      </c>
      <c r="T101" t="str">
        <f t="shared" si="28"/>
        <v>No Indication</v>
      </c>
      <c r="U101" t="str">
        <f t="shared" si="29"/>
        <v>No T+M+I</v>
      </c>
      <c r="V101">
        <v>400.19959137238772</v>
      </c>
      <c r="W101">
        <v>395.12058266877182</v>
      </c>
      <c r="X101">
        <f t="shared" si="30"/>
        <v>5.079008703615898</v>
      </c>
      <c r="Y101">
        <v>2.8002385152296969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409</v>
      </c>
      <c r="D102">
        <v>409.5</v>
      </c>
      <c r="E102">
        <v>398.6</v>
      </c>
      <c r="F102">
        <v>400</v>
      </c>
      <c r="G102">
        <f>_xll.TA_TYPPRICE(D102,E102,F102)</f>
        <v>402.7</v>
      </c>
      <c r="H102">
        <v>405.53657669111976</v>
      </c>
      <c r="I102" t="str">
        <f t="shared" si="20"/>
        <v>DOWN</v>
      </c>
      <c r="J102">
        <v>407.46838532045803</v>
      </c>
      <c r="K102">
        <v>398.63466235821352</v>
      </c>
      <c r="L102" t="str">
        <f t="shared" si="21"/>
        <v>No Confirmation</v>
      </c>
      <c r="M102" t="str">
        <f t="shared" si="22"/>
        <v>No Trend</v>
      </c>
      <c r="N102">
        <v>44.710353798619437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1.3999999999999773</v>
      </c>
      <c r="R102">
        <f t="shared" si="26"/>
        <v>10.899999999999977</v>
      </c>
      <c r="S102">
        <f t="shared" si="27"/>
        <v>0.12844036697247524</v>
      </c>
      <c r="T102" t="str">
        <f t="shared" si="28"/>
        <v>DOWN</v>
      </c>
      <c r="U102" t="str">
        <f t="shared" si="29"/>
        <v>No T+M+I</v>
      </c>
      <c r="V102">
        <v>400.16888500740498</v>
      </c>
      <c r="W102">
        <v>395.48202098960354</v>
      </c>
      <c r="X102">
        <f t="shared" si="30"/>
        <v>4.6868640178014402</v>
      </c>
      <c r="Y102">
        <v>3.1775636157440457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400.1</v>
      </c>
      <c r="D103">
        <v>401.15</v>
      </c>
      <c r="E103">
        <v>383</v>
      </c>
      <c r="F103">
        <v>387.85</v>
      </c>
      <c r="G103">
        <f>_xll.TA_TYPPRICE(D103,E103,F103)</f>
        <v>390.66666666666669</v>
      </c>
      <c r="H103">
        <v>398.10162167889325</v>
      </c>
      <c r="I103" t="str">
        <f t="shared" si="20"/>
        <v>DOWN</v>
      </c>
      <c r="J103">
        <v>406.06429969368958</v>
      </c>
      <c r="K103">
        <v>395.16029294527721</v>
      </c>
      <c r="L103" t="str">
        <f t="shared" si="21"/>
        <v>DOWN</v>
      </c>
      <c r="M103" t="str">
        <f t="shared" si="22"/>
        <v>DOWN</v>
      </c>
      <c r="N103">
        <v>26.441952751125985</v>
      </c>
      <c r="O103" t="str">
        <f t="shared" si="23"/>
        <v>DOWN</v>
      </c>
      <c r="P103" t="str">
        <f t="shared" si="24"/>
        <v>DOWN</v>
      </c>
      <c r="Q103">
        <f t="shared" si="25"/>
        <v>4.8500000000000227</v>
      </c>
      <c r="R103">
        <f t="shared" si="26"/>
        <v>18.149999999999977</v>
      </c>
      <c r="S103">
        <f t="shared" si="27"/>
        <v>0.26721763085399608</v>
      </c>
      <c r="T103" t="str">
        <f t="shared" si="28"/>
        <v>No Indication</v>
      </c>
      <c r="U103" t="str">
        <f t="shared" si="29"/>
        <v>No T+M+I</v>
      </c>
      <c r="V103">
        <v>398.2736719293427</v>
      </c>
      <c r="W103">
        <v>394.91668610148474</v>
      </c>
      <c r="X103">
        <f t="shared" si="30"/>
        <v>3.3569858278579545</v>
      </c>
      <c r="Y103">
        <v>3.2134480581668274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386.2</v>
      </c>
      <c r="D104">
        <v>394.25</v>
      </c>
      <c r="E104">
        <v>386.2</v>
      </c>
      <c r="F104">
        <v>388.95</v>
      </c>
      <c r="G104">
        <f>_xll.TA_TYPPRICE(D104,E104,F104)</f>
        <v>389.8</v>
      </c>
      <c r="H104">
        <v>393.9508108394466</v>
      </c>
      <c r="I104" t="str">
        <f t="shared" si="20"/>
        <v>DOWN</v>
      </c>
      <c r="J104">
        <v>403.43889976175853</v>
      </c>
      <c r="K104">
        <v>393.1691167352156</v>
      </c>
      <c r="L104" t="str">
        <f t="shared" si="21"/>
        <v>DOWN</v>
      </c>
      <c r="M104" t="str">
        <f t="shared" si="22"/>
        <v>DOWN</v>
      </c>
      <c r="N104">
        <v>29.692958047227719</v>
      </c>
      <c r="O104" t="str">
        <f t="shared" si="23"/>
        <v>DOWN</v>
      </c>
      <c r="P104" t="str">
        <f t="shared" si="24"/>
        <v>DOWN</v>
      </c>
      <c r="Q104">
        <f t="shared" si="25"/>
        <v>2.75</v>
      </c>
      <c r="R104">
        <f t="shared" si="26"/>
        <v>8.0500000000000114</v>
      </c>
      <c r="S104">
        <f t="shared" si="27"/>
        <v>0.34161490683229767</v>
      </c>
      <c r="T104" t="str">
        <f t="shared" si="28"/>
        <v>No Indication</v>
      </c>
      <c r="U104" t="str">
        <f t="shared" si="29"/>
        <v>No T+M+I</v>
      </c>
      <c r="V104">
        <v>396.83926086328995</v>
      </c>
      <c r="W104">
        <v>394.47470935322661</v>
      </c>
      <c r="X104">
        <f t="shared" si="30"/>
        <v>2.3645515100633361</v>
      </c>
      <c r="Y104">
        <v>3.0436687485461293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392.6</v>
      </c>
      <c r="D105">
        <v>392.6</v>
      </c>
      <c r="E105">
        <v>370.45</v>
      </c>
      <c r="F105">
        <v>372</v>
      </c>
      <c r="G105">
        <f>_xll.TA_TYPPRICE(D105,E105,F105)</f>
        <v>378.34999999999997</v>
      </c>
      <c r="H105">
        <v>386.15040541972326</v>
      </c>
      <c r="I105" t="str">
        <f t="shared" si="20"/>
        <v>DOWN</v>
      </c>
      <c r="J105">
        <v>401.03025537025667</v>
      </c>
      <c r="K105">
        <v>388.12042412738992</v>
      </c>
      <c r="L105" t="str">
        <f t="shared" si="21"/>
        <v>DOWN</v>
      </c>
      <c r="M105" t="str">
        <f t="shared" si="22"/>
        <v>DOWN</v>
      </c>
      <c r="N105">
        <v>16.039114814589404</v>
      </c>
      <c r="O105" t="str">
        <f t="shared" si="23"/>
        <v>DOWN</v>
      </c>
      <c r="P105" t="str">
        <f t="shared" si="24"/>
        <v>DOWN</v>
      </c>
      <c r="Q105">
        <f t="shared" si="25"/>
        <v>1.5500000000000114</v>
      </c>
      <c r="R105">
        <f t="shared" si="26"/>
        <v>22.150000000000034</v>
      </c>
      <c r="S105">
        <f t="shared" si="27"/>
        <v>6.9977426636569251E-2</v>
      </c>
      <c r="T105" t="str">
        <f t="shared" si="28"/>
        <v>DOWN</v>
      </c>
      <c r="U105" t="str">
        <f t="shared" si="29"/>
        <v>DOWN</v>
      </c>
      <c r="V105">
        <v>393.01783611509148</v>
      </c>
      <c r="W105">
        <v>392.80991606780242</v>
      </c>
      <c r="X105">
        <f t="shared" si="30"/>
        <v>0.20792004728906477</v>
      </c>
      <c r="Y105">
        <v>2.4765190082947166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390.05</v>
      </c>
      <c r="AE105">
        <f t="shared" si="36"/>
        <v>384.15000000000003</v>
      </c>
      <c r="AF105">
        <f t="shared" si="37"/>
        <v>381.5</v>
      </c>
      <c r="AG105">
        <f t="shared" si="38"/>
        <v>378.90000000000003</v>
      </c>
    </row>
    <row r="106" spans="1:33" x14ac:dyDescent="0.25">
      <c r="A106" t="s">
        <v>5</v>
      </c>
      <c r="B106" s="1">
        <v>43006</v>
      </c>
      <c r="C106">
        <v>372.55</v>
      </c>
      <c r="D106">
        <v>375</v>
      </c>
      <c r="E106">
        <v>363.7</v>
      </c>
      <c r="F106">
        <v>370.95</v>
      </c>
      <c r="G106">
        <f>_xll.TA_TYPPRICE(D106,E106,F106)</f>
        <v>369.88333333333338</v>
      </c>
      <c r="H106">
        <v>378.01686937652835</v>
      </c>
      <c r="I106" t="str">
        <f t="shared" si="20"/>
        <v>DOWN</v>
      </c>
      <c r="J106">
        <v>395.24575417686628</v>
      </c>
      <c r="K106">
        <v>382.69366321019214</v>
      </c>
      <c r="L106" t="str">
        <f t="shared" si="21"/>
        <v>DOWN</v>
      </c>
      <c r="M106" t="str">
        <f t="shared" si="22"/>
        <v>DOWN</v>
      </c>
      <c r="N106">
        <v>15.48765150262199</v>
      </c>
      <c r="O106" t="str">
        <f t="shared" si="23"/>
        <v>DOWN</v>
      </c>
      <c r="P106" t="str">
        <f t="shared" si="24"/>
        <v>DOWN</v>
      </c>
      <c r="Q106">
        <f t="shared" si="25"/>
        <v>7.25</v>
      </c>
      <c r="R106">
        <f t="shared" si="26"/>
        <v>11.300000000000011</v>
      </c>
      <c r="S106">
        <f t="shared" si="27"/>
        <v>0.64159292035398163</v>
      </c>
      <c r="T106" t="str">
        <f t="shared" si="28"/>
        <v>No Indication</v>
      </c>
      <c r="U106" t="str">
        <f t="shared" si="29"/>
        <v>No T+M+I</v>
      </c>
      <c r="V106">
        <v>389.62278440507743</v>
      </c>
      <c r="W106">
        <v>391.19066302574299</v>
      </c>
      <c r="X106">
        <f t="shared" si="30"/>
        <v>-1.5678786206655673</v>
      </c>
      <c r="Y106">
        <v>1.6676394825026599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374.4</v>
      </c>
      <c r="D107">
        <v>378.2</v>
      </c>
      <c r="E107">
        <v>372.25</v>
      </c>
      <c r="F107">
        <v>378</v>
      </c>
      <c r="G107">
        <f>_xll.TA_TYPPRICE(D107,E107,F107)</f>
        <v>376.15000000000003</v>
      </c>
      <c r="H107">
        <v>377.08343468826422</v>
      </c>
      <c r="I107" t="str">
        <f t="shared" si="20"/>
        <v>UP</v>
      </c>
      <c r="J107">
        <v>391.45780880422933</v>
      </c>
      <c r="K107">
        <v>380.37284916348278</v>
      </c>
      <c r="L107" t="str">
        <f t="shared" si="21"/>
        <v>DOWN</v>
      </c>
      <c r="M107" t="str">
        <f t="shared" si="22"/>
        <v>No Trend</v>
      </c>
      <c r="N107">
        <v>34.413674365769829</v>
      </c>
      <c r="O107" t="str">
        <f t="shared" si="23"/>
        <v>DOWN</v>
      </c>
      <c r="P107" t="str">
        <f t="shared" si="24"/>
        <v>No Trend + Momentum</v>
      </c>
      <c r="Q107">
        <f t="shared" si="25"/>
        <v>5.75</v>
      </c>
      <c r="R107">
        <f t="shared" si="26"/>
        <v>5.9499999999999886</v>
      </c>
      <c r="S107">
        <f t="shared" si="27"/>
        <v>0.96638655462185064</v>
      </c>
      <c r="T107" t="str">
        <f t="shared" si="28"/>
        <v>UP</v>
      </c>
      <c r="U107" t="str">
        <f t="shared" si="29"/>
        <v>No T+M+I</v>
      </c>
      <c r="V107">
        <v>387.8346637273732</v>
      </c>
      <c r="W107">
        <v>390.21357687568798</v>
      </c>
      <c r="X107">
        <f t="shared" si="30"/>
        <v>-2.3789131483147798</v>
      </c>
      <c r="Y107">
        <v>0.85832895633917206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2017-07-05T05:02:12Z</dcterms:created>
  <dcterms:modified xsi:type="dcterms:W3CDTF">2017-10-03T07:53:13Z</dcterms:modified>
</cp:coreProperties>
</file>