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5" i="1"/>
  <c r="N67" i="1"/>
  <c r="N69" i="1"/>
  <c r="N71" i="1"/>
  <c r="N75" i="1"/>
  <c r="N85" i="1"/>
  <c r="N9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63" i="1"/>
  <c r="N73" i="1"/>
  <c r="N77" i="1"/>
  <c r="N79" i="1"/>
  <c r="N81" i="1"/>
  <c r="N83" i="1"/>
  <c r="N87" i="1"/>
  <c r="N89" i="1"/>
  <c r="N91" i="1"/>
  <c r="N93" i="1"/>
  <c r="N95" i="1"/>
  <c r="N99" i="1"/>
  <c r="N101" i="1"/>
  <c r="N103" i="1"/>
  <c r="N105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9" i="1"/>
  <c r="K73" i="1"/>
  <c r="K77" i="1"/>
  <c r="K81" i="1"/>
  <c r="K85" i="1"/>
  <c r="K89" i="1"/>
  <c r="K93" i="1"/>
  <c r="K97" i="1"/>
  <c r="K101" i="1"/>
  <c r="K105" i="1"/>
  <c r="K67" i="1"/>
  <c r="K71" i="1"/>
  <c r="K75" i="1"/>
  <c r="K79" i="1"/>
  <c r="K83" i="1"/>
  <c r="K87" i="1"/>
  <c r="K91" i="1"/>
  <c r="K95" i="1"/>
  <c r="K99" i="1"/>
  <c r="K103" i="1"/>
  <c r="K107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3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81" i="1"/>
  <c r="G85" i="1"/>
  <c r="G89" i="1"/>
  <c r="G93" i="1"/>
  <c r="G97" i="1"/>
  <c r="G101" i="1"/>
  <c r="G105" i="1"/>
  <c r="G2" i="1"/>
  <c r="H3" i="1" l="1"/>
  <c r="H5" i="1"/>
  <c r="H7" i="1"/>
  <c r="H9" i="1"/>
  <c r="H11" i="1"/>
  <c r="H13" i="1"/>
  <c r="H15" i="1"/>
  <c r="H17" i="1"/>
  <c r="H19" i="1"/>
  <c r="H23" i="1"/>
  <c r="H29" i="1"/>
  <c r="H47" i="1"/>
  <c r="H69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21" i="1"/>
  <c r="H25" i="1"/>
  <c r="H27" i="1"/>
  <c r="H31" i="1"/>
  <c r="H33" i="1"/>
  <c r="H35" i="1"/>
  <c r="H37" i="1"/>
  <c r="H39" i="1"/>
  <c r="H41" i="1"/>
  <c r="H43" i="1"/>
  <c r="H45" i="1"/>
  <c r="H49" i="1"/>
  <c r="H51" i="1"/>
  <c r="H53" i="1"/>
  <c r="H55" i="1"/>
  <c r="H57" i="1"/>
  <c r="H59" i="1"/>
  <c r="H61" i="1"/>
  <c r="H63" i="1"/>
  <c r="H65" i="1"/>
  <c r="H67" i="1"/>
  <c r="H71" i="1"/>
  <c r="H73" i="1"/>
  <c r="H75" i="1"/>
  <c r="H77" i="1"/>
  <c r="H79" i="1"/>
  <c r="H81" i="1"/>
  <c r="H83" i="1"/>
  <c r="H85" i="1"/>
  <c r="H87" i="1"/>
  <c r="H89" i="1"/>
  <c r="H91" i="1"/>
  <c r="H93" i="1"/>
  <c r="H97" i="1"/>
  <c r="H101" i="1"/>
  <c r="H105" i="1"/>
  <c r="H95" i="1"/>
  <c r="H99" i="1"/>
  <c r="H103" i="1"/>
  <c r="H107" i="1"/>
  <c r="AH48" i="1" l="1"/>
  <c r="AH36" i="1"/>
  <c r="AH20" i="1"/>
  <c r="AH12" i="1"/>
  <c r="AH13" i="1" l="1"/>
  <c r="AH37" i="1"/>
  <c r="AH10" i="1"/>
  <c r="AH26" i="1"/>
  <c r="AH34" i="1"/>
  <c r="AH11" i="1"/>
  <c r="AH51" i="1"/>
  <c r="AH21" i="1"/>
  <c r="AH25" i="1"/>
  <c r="AH45" i="1"/>
  <c r="AH53" i="1"/>
  <c r="AH4" i="1"/>
  <c r="AH52" i="1"/>
  <c r="AH28" i="1"/>
  <c r="AH44" i="1"/>
  <c r="AH31" i="1"/>
  <c r="AH29" i="1"/>
  <c r="AH15" i="1"/>
  <c r="AH56" i="1"/>
  <c r="AH8" i="1"/>
  <c r="AH6" i="1"/>
  <c r="AH32" i="1"/>
  <c r="AH24" i="1"/>
  <c r="AH14" i="1"/>
  <c r="AH9" i="1"/>
  <c r="AH16" i="1"/>
  <c r="AH40" i="1"/>
  <c r="AH39" i="1"/>
  <c r="AH42" i="1"/>
  <c r="AH22" i="1"/>
  <c r="AH27" i="1"/>
  <c r="AH49" i="1" l="1"/>
  <c r="AH41" i="1"/>
  <c r="AH55" i="1"/>
  <c r="AH47" i="1"/>
  <c r="AH23" i="1"/>
  <c r="AH7" i="1"/>
  <c r="AH54" i="1"/>
  <c r="AH46" i="1"/>
  <c r="AH38" i="1"/>
  <c r="AH30" i="1"/>
  <c r="AH33" i="1"/>
  <c r="AH17" i="1"/>
  <c r="AH5" i="1"/>
  <c r="AH35" i="1"/>
  <c r="AH19" i="1"/>
  <c r="AH18" i="1"/>
  <c r="AH3" i="1"/>
  <c r="AH2" i="1"/>
  <c r="AH50" i="1"/>
  <c r="AH4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<sst xmlns="http://schemas.openxmlformats.org/spreadsheetml/2006/main" count="140" uniqueCount="35">
  <si>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</si>
  <si>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</si>
  <si>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</si>
  <si>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</si>
  <si>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</si>
  <si>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CASTROLIND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</si>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</sst>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439</v>
      </c>
      <c r="D2">
        <v>443.95</v>
      </c>
      <c r="E2">
        <v>434.35</v>
      </c>
      <c r="F2">
        <v>436</v>
      </c>
      <c r="G2">
        <f>_xll.TA_TYPPRICE(D2,E2,F2)</f>
        <v>438.09999999999997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1.6499999999999773</v>
      </c>
      <c r="R2">
        <f>D2-E2</f>
        <v>9.5999999999999659</v>
      </c>
      <c r="S2">
        <f>Q2/R2</f>
        <v>0.17187499999999825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437.8</v>
      </c>
      <c r="D3">
        <v>438.9</v>
      </c>
      <c r="E3">
        <v>433.1</v>
      </c>
      <c r="F3">
        <v>434</v>
      </c>
      <c r="G3">
        <f>_xll.TA_TYPPRICE(D3,E3,F3)</f>
        <v>435.33333333333331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0.89999999999997726</v>
      </c>
      <c r="R3">
        <f t="shared" ref="R3:R66" si="6">D3-E3</f>
        <v>5.7999999999999545</v>
      </c>
      <c r="S3">
        <f t="shared" ref="S3:S66" si="7">Q3/R3</f>
        <v>0.15517241379310073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435.9</v>
      </c>
      <c r="D4">
        <v>437.6</v>
      </c>
      <c r="E4">
        <v>430.5</v>
      </c>
      <c r="F4">
        <v>434</v>
      </c>
      <c r="G4">
        <f>_xll.TA_TYPPRICE(D4,E4,F4)</f>
        <v>434.0333333333333</v>
      </c>
      <c r="H4">
        <v>435.82222222222225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3.5</v>
      </c>
      <c r="R4">
        <f t="shared" si="6"/>
        <v>7.1000000000000227</v>
      </c>
      <c r="S4">
        <f t="shared" si="7"/>
        <v>0.49295774647887164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434.9</v>
      </c>
      <c r="D5">
        <v>444.9</v>
      </c>
      <c r="E5">
        <v>434.05</v>
      </c>
      <c r="F5">
        <v>436</v>
      </c>
      <c r="G5">
        <f>_xll.TA_TYPPRICE(D5,E5,F5)</f>
        <v>438.31666666666666</v>
      </c>
      <c r="H5">
        <v>437.06944444444446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1.9499999999999886</v>
      </c>
      <c r="R5">
        <f t="shared" si="6"/>
        <v>10.849999999999966</v>
      </c>
      <c r="S5">
        <f t="shared" si="7"/>
        <v>0.17972350230414699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436.9</v>
      </c>
      <c r="D6">
        <v>444.6</v>
      </c>
      <c r="E6">
        <v>434.6</v>
      </c>
      <c r="F6">
        <v>442</v>
      </c>
      <c r="G6">
        <f>_xll.TA_TYPPRICE(D6,E6,F6)</f>
        <v>440.40000000000003</v>
      </c>
      <c r="H6">
        <v>438.73472222222222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7.3999999999999773</v>
      </c>
      <c r="R6">
        <f t="shared" si="6"/>
        <v>10</v>
      </c>
      <c r="S6">
        <f t="shared" si="7"/>
        <v>0.73999999999999777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447.95</v>
      </c>
      <c r="D7">
        <v>447.95</v>
      </c>
      <c r="E7">
        <v>438.6</v>
      </c>
      <c r="F7">
        <v>439</v>
      </c>
      <c r="G7">
        <f>_xll.TA_TYPPRICE(D7,E7,F7)</f>
        <v>441.84999999999997</v>
      </c>
      <c r="H7">
        <v>440.29236111111106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61.53846153846154</v>
      </c>
      <c r="O7" t="str">
        <f t="shared" si="3"/>
        <v>UP</v>
      </c>
      <c r="P7" t="e">
        <f t="shared" si="4"/>
        <v>#N/A</v>
      </c>
      <c r="Q7">
        <f t="shared" si="5"/>
        <v>0.39999999999997726</v>
      </c>
      <c r="R7">
        <f t="shared" si="6"/>
        <v>9.3499999999999659</v>
      </c>
      <c r="S7">
        <f t="shared" si="7"/>
        <v>4.2780748663099326E-2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440.85</v>
      </c>
      <c r="D8">
        <v>444.45</v>
      </c>
      <c r="E8">
        <v>438.85</v>
      </c>
      <c r="F8">
        <v>441</v>
      </c>
      <c r="G8">
        <f>_xll.TA_TYPPRICE(D8,E8,F8)</f>
        <v>441.43333333333334</v>
      </c>
      <c r="H8">
        <v>440.86284722222217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67.741935483870961</v>
      </c>
      <c r="O8" t="str">
        <f t="shared" si="3"/>
        <v>UP</v>
      </c>
      <c r="P8" t="e">
        <f t="shared" si="4"/>
        <v>#N/A</v>
      </c>
      <c r="Q8">
        <f t="shared" si="5"/>
        <v>2.1499999999999773</v>
      </c>
      <c r="R8">
        <f t="shared" si="6"/>
        <v>5.5999999999999659</v>
      </c>
      <c r="S8">
        <f t="shared" si="7"/>
        <v>0.38392857142856973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441.2</v>
      </c>
      <c r="D9">
        <v>443.95</v>
      </c>
      <c r="E9">
        <v>438</v>
      </c>
      <c r="F9">
        <v>440</v>
      </c>
      <c r="G9">
        <f>_xll.TA_TYPPRICE(D9,E9,F9)</f>
        <v>440.65000000000003</v>
      </c>
      <c r="H9">
        <v>440.75642361111113</v>
      </c>
      <c r="I9" t="str">
        <f t="shared" si="0"/>
        <v>DOWN</v>
      </c>
      <c r="J9">
        <v>443.28749999999991</v>
      </c>
      <c r="K9">
        <v>435.25624999999997</v>
      </c>
      <c r="L9" t="str">
        <f t="shared" si="1"/>
        <v>No Confirmation</v>
      </c>
      <c r="M9" t="str">
        <f t="shared" si="2"/>
        <v>No Trend</v>
      </c>
      <c r="N9">
        <v>61.53846153846154</v>
      </c>
      <c r="O9" t="str">
        <f t="shared" si="3"/>
        <v>UP</v>
      </c>
      <c r="P9" t="str">
        <f t="shared" si="4"/>
        <v>No Trend + Momentum</v>
      </c>
      <c r="Q9">
        <f t="shared" si="5"/>
        <v>2</v>
      </c>
      <c r="R9">
        <f t="shared" si="6"/>
        <v>5.9499999999999886</v>
      </c>
      <c r="S9">
        <f t="shared" si="7"/>
        <v>0.33613445378151324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440.9</v>
      </c>
      <c r="D10">
        <v>440.9</v>
      </c>
      <c r="E10">
        <v>435.35</v>
      </c>
      <c r="F10">
        <v>437</v>
      </c>
      <c r="G10">
        <f>_xll.TA_TYPPRICE(D10,E10,F10)</f>
        <v>437.75</v>
      </c>
      <c r="H10">
        <v>439.25321180555557</v>
      </c>
      <c r="I10" t="str">
        <f t="shared" si="0"/>
        <v>DOWN</v>
      </c>
      <c r="J10">
        <v>442.75694444444434</v>
      </c>
      <c r="K10">
        <v>435.27708333333334</v>
      </c>
      <c r="L10" t="str">
        <f t="shared" si="1"/>
        <v>No Confirmation</v>
      </c>
      <c r="M10" t="str">
        <f t="shared" si="2"/>
        <v>No Trend</v>
      </c>
      <c r="N10">
        <v>45.807770961145202</v>
      </c>
      <c r="O10" t="str">
        <f t="shared" si="3"/>
        <v>No Momentum</v>
      </c>
      <c r="P10" t="str">
        <f t="shared" si="4"/>
        <v>No Trend + Momentum</v>
      </c>
      <c r="Q10">
        <f t="shared" si="5"/>
        <v>1.6499999999999773</v>
      </c>
      <c r="R10">
        <f t="shared" si="6"/>
        <v>5.5499999999999545</v>
      </c>
      <c r="S10">
        <f t="shared" si="7"/>
        <v>0.29729729729729565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438</v>
      </c>
      <c r="D11">
        <v>452</v>
      </c>
      <c r="E11">
        <v>435.5</v>
      </c>
      <c r="F11">
        <v>450</v>
      </c>
      <c r="G11">
        <f>_xll.TA_TYPPRICE(D11,E11,F11)</f>
        <v>445.83333333333331</v>
      </c>
      <c r="H11">
        <v>442.54327256944441</v>
      </c>
      <c r="I11" t="str">
        <f t="shared" si="0"/>
        <v>UP</v>
      </c>
      <c r="J11">
        <v>444.81095679012338</v>
      </c>
      <c r="K11">
        <v>435.32662037037039</v>
      </c>
      <c r="L11" t="str">
        <f t="shared" si="1"/>
        <v>UP</v>
      </c>
      <c r="M11" t="str">
        <f t="shared" si="2"/>
        <v>UP</v>
      </c>
      <c r="N11">
        <v>77.274351461445008</v>
      </c>
      <c r="O11" t="str">
        <f t="shared" si="3"/>
        <v>UP</v>
      </c>
      <c r="P11" t="str">
        <f t="shared" si="4"/>
        <v>UP</v>
      </c>
      <c r="Q11">
        <f t="shared" si="5"/>
        <v>14.5</v>
      </c>
      <c r="R11">
        <f t="shared" si="6"/>
        <v>16.5</v>
      </c>
      <c r="S11">
        <f t="shared" si="7"/>
        <v>0.87878787878787878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451.9</v>
      </c>
      <c r="D12">
        <v>452</v>
      </c>
      <c r="E12">
        <v>442.25</v>
      </c>
      <c r="F12">
        <v>444</v>
      </c>
      <c r="G12">
        <f>_xll.TA_TYPPRICE(D12,E12,F12)</f>
        <v>446.08333333333331</v>
      </c>
      <c r="H12">
        <v>444.31330295138889</v>
      </c>
      <c r="I12" t="str">
        <f t="shared" si="0"/>
        <v>DOWN</v>
      </c>
      <c r="J12">
        <v>446.40852194787374</v>
      </c>
      <c r="K12">
        <v>436.86514917695473</v>
      </c>
      <c r="L12" t="str">
        <f t="shared" si="1"/>
        <v>No Confirmation</v>
      </c>
      <c r="M12" t="str">
        <f t="shared" si="2"/>
        <v>No Trend</v>
      </c>
      <c r="N12">
        <v>57.883889617515592</v>
      </c>
      <c r="O12" t="str">
        <f t="shared" si="3"/>
        <v>No Momentum</v>
      </c>
      <c r="P12" t="str">
        <f t="shared" si="4"/>
        <v>No Trend + Momentum</v>
      </c>
      <c r="Q12">
        <f t="shared" si="5"/>
        <v>1.75</v>
      </c>
      <c r="R12">
        <f t="shared" si="6"/>
        <v>9.75</v>
      </c>
      <c r="S12">
        <f t="shared" si="7"/>
        <v>0.17948717948717949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443.6</v>
      </c>
      <c r="D13">
        <v>444.5</v>
      </c>
      <c r="E13">
        <v>438.35</v>
      </c>
      <c r="F13">
        <v>439</v>
      </c>
      <c r="G13">
        <f>_xll.TA_TYPPRICE(D13,E13,F13)</f>
        <v>440.61666666666662</v>
      </c>
      <c r="H13">
        <v>442.46498480902778</v>
      </c>
      <c r="I13" t="str">
        <f t="shared" si="0"/>
        <v>DOWN</v>
      </c>
      <c r="J13">
        <v>445.98440595945738</v>
      </c>
      <c r="K13">
        <v>437.19511602652034</v>
      </c>
      <c r="L13" t="str">
        <f t="shared" si="1"/>
        <v>No Confirmation</v>
      </c>
      <c r="M13" t="str">
        <f t="shared" si="2"/>
        <v>No Trend</v>
      </c>
      <c r="N13">
        <v>45.889133796447339</v>
      </c>
      <c r="O13" t="str">
        <f t="shared" si="3"/>
        <v>No Momentum</v>
      </c>
      <c r="P13" t="str">
        <f t="shared" si="4"/>
        <v>No Trend + Momentum</v>
      </c>
      <c r="Q13">
        <f t="shared" si="5"/>
        <v>0.64999999999997726</v>
      </c>
      <c r="R13">
        <f t="shared" si="6"/>
        <v>6.1499999999999773</v>
      </c>
      <c r="S13">
        <f t="shared" si="7"/>
        <v>0.10569105691056579</v>
      </c>
      <c r="T13" t="str">
        <f t="shared" si="8"/>
        <v>DOWN</v>
      </c>
      <c r="U13" t="str">
        <f t="shared" si="9"/>
        <v>No T+M+I</v>
      </c>
      <c r="V13">
        <v>439.33333333333331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437.95</v>
      </c>
      <c r="D14">
        <v>440</v>
      </c>
      <c r="E14">
        <v>432.25</v>
      </c>
      <c r="F14">
        <v>434</v>
      </c>
      <c r="G14">
        <f>_xll.TA_TYPPRICE(D14,E14,F14)</f>
        <v>435.41666666666669</v>
      </c>
      <c r="H14">
        <v>438.94082573784726</v>
      </c>
      <c r="I14" t="str">
        <f t="shared" si="0"/>
        <v>DOWN</v>
      </c>
      <c r="J14">
        <v>444.65453796846685</v>
      </c>
      <c r="K14">
        <v>436.09620135396028</v>
      </c>
      <c r="L14" t="str">
        <f t="shared" si="1"/>
        <v>DOWN</v>
      </c>
      <c r="M14" t="str">
        <f t="shared" si="2"/>
        <v>DOWN</v>
      </c>
      <c r="N14">
        <v>36.448116240940401</v>
      </c>
      <c r="O14" t="str">
        <f t="shared" si="3"/>
        <v>DOWN</v>
      </c>
      <c r="P14" t="str">
        <f t="shared" si="4"/>
        <v>DOWN</v>
      </c>
      <c r="Q14">
        <f t="shared" si="5"/>
        <v>1.75</v>
      </c>
      <c r="R14">
        <f t="shared" si="6"/>
        <v>7.75</v>
      </c>
      <c r="S14">
        <f t="shared" si="7"/>
        <v>0.22580645161290322</v>
      </c>
      <c r="T14" t="str">
        <f t="shared" si="8"/>
        <v>No Indication</v>
      </c>
      <c r="U14" t="str">
        <f t="shared" si="9"/>
        <v>No T+M+I</v>
      </c>
      <c r="V14">
        <v>438.5128205128205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436.65</v>
      </c>
      <c r="D15">
        <v>446.85</v>
      </c>
      <c r="E15">
        <v>434</v>
      </c>
      <c r="F15">
        <v>438</v>
      </c>
      <c r="G15">
        <f>_xll.TA_TYPPRICE(D15,E15,F15)</f>
        <v>439.61666666666662</v>
      </c>
      <c r="H15">
        <v>439.27874620225691</v>
      </c>
      <c r="I15" t="str">
        <f t="shared" si="0"/>
        <v>DOWN</v>
      </c>
      <c r="J15">
        <v>445.14241841991867</v>
      </c>
      <c r="K15">
        <v>435.63037883085798</v>
      </c>
      <c r="L15" t="str">
        <f t="shared" si="1"/>
        <v>No Confirmation</v>
      </c>
      <c r="M15" t="str">
        <f t="shared" si="2"/>
        <v>No Trend</v>
      </c>
      <c r="N15">
        <v>47.29201302405712</v>
      </c>
      <c r="O15" t="str">
        <f t="shared" si="3"/>
        <v>No Momentum</v>
      </c>
      <c r="P15" t="str">
        <f t="shared" si="4"/>
        <v>No Trend + Momentum</v>
      </c>
      <c r="Q15">
        <f t="shared" si="5"/>
        <v>4</v>
      </c>
      <c r="R15">
        <f t="shared" si="6"/>
        <v>12.850000000000023</v>
      </c>
      <c r="S15">
        <f t="shared" si="7"/>
        <v>0.31128404669260645</v>
      </c>
      <c r="T15" t="str">
        <f t="shared" si="8"/>
        <v>No Indication</v>
      </c>
      <c r="U15" t="str">
        <f t="shared" si="9"/>
        <v>No T+M+I</v>
      </c>
      <c r="V15">
        <v>438.43392504930966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435</v>
      </c>
      <c r="D16">
        <v>436.5</v>
      </c>
      <c r="E16">
        <v>421.25</v>
      </c>
      <c r="F16">
        <v>424</v>
      </c>
      <c r="G16">
        <f>_xll.TA_TYPPRICE(D16,E16,F16)</f>
        <v>427.25</v>
      </c>
      <c r="H16">
        <v>433.26437310112846</v>
      </c>
      <c r="I16" t="str">
        <f t="shared" si="0"/>
        <v>DOWN</v>
      </c>
      <c r="J16">
        <v>443.22188099327008</v>
      </c>
      <c r="K16">
        <v>432.43473909066734</v>
      </c>
      <c r="L16" t="str">
        <f t="shared" si="1"/>
        <v>DOWN</v>
      </c>
      <c r="M16" t="str">
        <f t="shared" si="2"/>
        <v>DOWN</v>
      </c>
      <c r="N16">
        <v>27.078025395317013</v>
      </c>
      <c r="O16" t="str">
        <f t="shared" si="3"/>
        <v>DOWN</v>
      </c>
      <c r="P16" t="str">
        <f t="shared" si="4"/>
        <v>DOWN</v>
      </c>
      <c r="Q16">
        <f t="shared" si="5"/>
        <v>2.75</v>
      </c>
      <c r="R16">
        <f t="shared" si="6"/>
        <v>15.25</v>
      </c>
      <c r="S16">
        <f t="shared" si="7"/>
        <v>0.18032786885245902</v>
      </c>
      <c r="T16" t="str">
        <f t="shared" si="8"/>
        <v>DOWN</v>
      </c>
      <c r="U16" t="str">
        <f t="shared" si="9"/>
        <v>DOWN</v>
      </c>
      <c r="V16">
        <v>436.21332119556973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425</v>
      </c>
      <c r="D17">
        <v>428.25</v>
      </c>
      <c r="E17">
        <v>410.05</v>
      </c>
      <c r="F17">
        <v>412</v>
      </c>
      <c r="G17">
        <f>_xll.TA_TYPPRICE(D17,E17,F17)</f>
        <v>416.76666666666665</v>
      </c>
      <c r="H17">
        <v>425.01551988389758</v>
      </c>
      <c r="I17" t="str">
        <f t="shared" si="0"/>
        <v>DOWN</v>
      </c>
      <c r="J17">
        <v>439.89479632809895</v>
      </c>
      <c r="K17">
        <v>427.46035262607461</v>
      </c>
      <c r="L17" t="str">
        <f t="shared" si="1"/>
        <v>DOWN</v>
      </c>
      <c r="M17" t="str">
        <f t="shared" si="2"/>
        <v>DOWN</v>
      </c>
      <c r="N17">
        <v>18.572545136614231</v>
      </c>
      <c r="O17" t="str">
        <f t="shared" si="3"/>
        <v>DOWN</v>
      </c>
      <c r="P17" t="str">
        <f t="shared" si="4"/>
        <v>DOWN</v>
      </c>
      <c r="Q17">
        <f t="shared" si="5"/>
        <v>1.9499999999999886</v>
      </c>
      <c r="R17">
        <f t="shared" si="6"/>
        <v>18.199999999999989</v>
      </c>
      <c r="S17">
        <f t="shared" si="7"/>
        <v>0.10714285714285658</v>
      </c>
      <c r="T17" t="str">
        <f t="shared" si="8"/>
        <v>DOWN</v>
      </c>
      <c r="U17" t="str">
        <f t="shared" si="9"/>
        <v>DOWN</v>
      </c>
      <c r="V17">
        <v>432.48819485778978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410</v>
      </c>
      <c r="D18">
        <v>420.4</v>
      </c>
      <c r="E18">
        <v>408.1</v>
      </c>
      <c r="F18">
        <v>418</v>
      </c>
      <c r="G18">
        <f>_xll.TA_TYPPRICE(D18,E18,F18)</f>
        <v>415.5</v>
      </c>
      <c r="H18">
        <v>420.25775994194879</v>
      </c>
      <c r="I18" t="str">
        <f t="shared" si="0"/>
        <v>DOWN</v>
      </c>
      <c r="J18">
        <v>435.5626193662992</v>
      </c>
      <c r="K18">
        <v>423.1580520425025</v>
      </c>
      <c r="L18" t="str">
        <f t="shared" si="1"/>
        <v>DOWN</v>
      </c>
      <c r="M18" t="str">
        <f t="shared" si="2"/>
        <v>DOWN</v>
      </c>
      <c r="N18">
        <v>31.934986231868862</v>
      </c>
      <c r="O18" t="str">
        <f t="shared" si="3"/>
        <v>DOWN</v>
      </c>
      <c r="P18" t="str">
        <f t="shared" si="4"/>
        <v>DOWN</v>
      </c>
      <c r="Q18">
        <f t="shared" si="5"/>
        <v>9.8999999999999773</v>
      </c>
      <c r="R18">
        <f t="shared" si="6"/>
        <v>12.299999999999955</v>
      </c>
      <c r="S18">
        <f t="shared" si="7"/>
        <v>0.80487804878048896</v>
      </c>
      <c r="T18" t="str">
        <f t="shared" si="8"/>
        <v>UP</v>
      </c>
      <c r="U18" t="str">
        <f t="shared" si="9"/>
        <v>No T+M+I</v>
      </c>
      <c r="V18">
        <v>430.25924180274518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419.8</v>
      </c>
      <c r="D19">
        <v>423.2</v>
      </c>
      <c r="E19">
        <v>411.05</v>
      </c>
      <c r="F19">
        <v>413</v>
      </c>
      <c r="G19">
        <f>_xll.TA_TYPPRICE(D19,E19,F19)</f>
        <v>415.75</v>
      </c>
      <c r="H19">
        <v>418.00387997097437</v>
      </c>
      <c r="I19" t="str">
        <f t="shared" si="0"/>
        <v>DOWN</v>
      </c>
      <c r="J19">
        <v>432.81537061823269</v>
      </c>
      <c r="K19">
        <v>420.46737381083528</v>
      </c>
      <c r="L19" t="str">
        <f t="shared" si="1"/>
        <v>DOWN</v>
      </c>
      <c r="M19" t="str">
        <f t="shared" si="2"/>
        <v>DOWN</v>
      </c>
      <c r="N19">
        <v>27.272948330428694</v>
      </c>
      <c r="O19" t="str">
        <f t="shared" si="3"/>
        <v>DOWN</v>
      </c>
      <c r="P19" t="str">
        <f t="shared" si="4"/>
        <v>DOWN</v>
      </c>
      <c r="Q19">
        <f t="shared" si="5"/>
        <v>1.9499999999999886</v>
      </c>
      <c r="R19">
        <f t="shared" si="6"/>
        <v>12.149999999999977</v>
      </c>
      <c r="S19">
        <f t="shared" si="7"/>
        <v>0.16049382716049318</v>
      </c>
      <c r="T19" t="str">
        <f t="shared" si="8"/>
        <v>DOWN</v>
      </c>
      <c r="U19" t="str">
        <f t="shared" si="9"/>
        <v>DOWN</v>
      </c>
      <c r="V19">
        <v>427.60397383309208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414.45</v>
      </c>
      <c r="D20">
        <v>424.75</v>
      </c>
      <c r="E20">
        <v>414.45</v>
      </c>
      <c r="F20">
        <v>421</v>
      </c>
      <c r="G20">
        <f>_xll.TA_TYPPRICE(D20,E20,F20)</f>
        <v>420.06666666666666</v>
      </c>
      <c r="H20">
        <v>419.03527331882049</v>
      </c>
      <c r="I20" t="str">
        <f t="shared" si="0"/>
        <v>UP</v>
      </c>
      <c r="J20">
        <v>431.02306603640318</v>
      </c>
      <c r="K20">
        <v>419.13017963064965</v>
      </c>
      <c r="L20" t="str">
        <f t="shared" si="1"/>
        <v>No Confirmation</v>
      </c>
      <c r="M20" t="str">
        <f t="shared" si="2"/>
        <v>No Trend</v>
      </c>
      <c r="N20">
        <v>43.708429634292507</v>
      </c>
      <c r="O20" t="str">
        <f t="shared" si="3"/>
        <v>No Momentum</v>
      </c>
      <c r="P20" t="str">
        <f t="shared" si="4"/>
        <v>No Trend + Momentum</v>
      </c>
      <c r="Q20">
        <f t="shared" si="5"/>
        <v>6.5500000000000114</v>
      </c>
      <c r="R20">
        <f t="shared" si="6"/>
        <v>10.300000000000011</v>
      </c>
      <c r="S20">
        <f t="shared" si="7"/>
        <v>0.63592233009708776</v>
      </c>
      <c r="T20" t="str">
        <f t="shared" si="8"/>
        <v>No Indication</v>
      </c>
      <c r="U20" t="str">
        <f t="shared" si="9"/>
        <v>No T+M+I</v>
      </c>
      <c r="V20">
        <v>426.58797785877022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421.5</v>
      </c>
      <c r="D21">
        <v>422.95</v>
      </c>
      <c r="E21">
        <v>414.5</v>
      </c>
      <c r="F21">
        <v>417</v>
      </c>
      <c r="G21">
        <f>_xll.TA_TYPPRICE(D21,E21,F21)</f>
        <v>418.15000000000003</v>
      </c>
      <c r="H21">
        <v>418.59263665941023</v>
      </c>
      <c r="I21" t="str">
        <f t="shared" si="0"/>
        <v>DOWN</v>
      </c>
      <c r="J21">
        <v>429.2290513616469</v>
      </c>
      <c r="K21">
        <v>418.1012508238386</v>
      </c>
      <c r="L21" t="str">
        <f t="shared" si="1"/>
        <v>DOWN</v>
      </c>
      <c r="M21" t="str">
        <f t="shared" si="2"/>
        <v>DOWN</v>
      </c>
      <c r="N21">
        <v>38.298973577834516</v>
      </c>
      <c r="O21" t="str">
        <f t="shared" si="3"/>
        <v>DOWN</v>
      </c>
      <c r="P21" t="str">
        <f t="shared" si="4"/>
        <v>DOWN</v>
      </c>
      <c r="Q21">
        <f t="shared" si="5"/>
        <v>2.5</v>
      </c>
      <c r="R21">
        <f t="shared" si="6"/>
        <v>8.4499999999999886</v>
      </c>
      <c r="S21">
        <f t="shared" si="7"/>
        <v>0.29585798816568087</v>
      </c>
      <c r="T21" t="str">
        <f t="shared" si="8"/>
        <v>No Indication</v>
      </c>
      <c r="U21" t="str">
        <f t="shared" si="9"/>
        <v>No T+M+I</v>
      </c>
      <c r="V21">
        <v>425.11290434203636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416.6</v>
      </c>
      <c r="D22">
        <v>425.4</v>
      </c>
      <c r="E22">
        <v>415.25</v>
      </c>
      <c r="F22">
        <v>425</v>
      </c>
      <c r="G22">
        <f>_xll.TA_TYPPRICE(D22,E22,F22)</f>
        <v>421.88333333333338</v>
      </c>
      <c r="H22">
        <v>420.23798499637178</v>
      </c>
      <c r="I22" t="str">
        <f t="shared" si="0"/>
        <v>UP</v>
      </c>
      <c r="J22">
        <v>428.37815105905867</v>
      </c>
      <c r="K22">
        <v>417.46763952965222</v>
      </c>
      <c r="L22" t="str">
        <f t="shared" si="1"/>
        <v>No Confirmation</v>
      </c>
      <c r="M22" t="str">
        <f t="shared" si="2"/>
        <v>No Trend</v>
      </c>
      <c r="N22">
        <v>52.878604909475726</v>
      </c>
      <c r="O22" t="str">
        <f t="shared" si="3"/>
        <v>No Momentum</v>
      </c>
      <c r="P22" t="str">
        <f t="shared" si="4"/>
        <v>No Trend + Momentum</v>
      </c>
      <c r="Q22">
        <f t="shared" si="5"/>
        <v>9.75</v>
      </c>
      <c r="R22">
        <f t="shared" si="6"/>
        <v>10.149999999999977</v>
      </c>
      <c r="S22">
        <f t="shared" si="7"/>
        <v>0.96059113300492827</v>
      </c>
      <c r="T22" t="str">
        <f t="shared" si="8"/>
        <v>UP</v>
      </c>
      <c r="U22" t="str">
        <f t="shared" si="9"/>
        <v>No T+M+I</v>
      </c>
      <c r="V22">
        <v>425.09553444326156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425</v>
      </c>
      <c r="D23">
        <v>429.9</v>
      </c>
      <c r="E23">
        <v>420.2</v>
      </c>
      <c r="F23">
        <v>423</v>
      </c>
      <c r="G23">
        <f>_xll.TA_TYPPRICE(D23,E23,F23)</f>
        <v>424.36666666666662</v>
      </c>
      <c r="H23">
        <v>422.30232583151917</v>
      </c>
      <c r="I23" t="str">
        <f t="shared" si="0"/>
        <v>UP</v>
      </c>
      <c r="J23">
        <v>428.71633971260115</v>
      </c>
      <c r="K23">
        <v>418.07483074528506</v>
      </c>
      <c r="L23" t="str">
        <f t="shared" si="1"/>
        <v>No Confirmation</v>
      </c>
      <c r="M23" t="str">
        <f t="shared" si="2"/>
        <v>No Trend</v>
      </c>
      <c r="N23">
        <v>49.24243868799681</v>
      </c>
      <c r="O23" t="str">
        <f t="shared" si="3"/>
        <v>No Momentum</v>
      </c>
      <c r="P23" t="str">
        <f t="shared" si="4"/>
        <v>No Trend + Momentum</v>
      </c>
      <c r="Q23">
        <f t="shared" si="5"/>
        <v>2.8000000000000114</v>
      </c>
      <c r="R23">
        <f t="shared" si="6"/>
        <v>9.6999999999999886</v>
      </c>
      <c r="S23">
        <f t="shared" si="7"/>
        <v>0.28865979381443452</v>
      </c>
      <c r="T23" t="str">
        <f t="shared" si="8"/>
        <v>No Indication</v>
      </c>
      <c r="U23" t="str">
        <f t="shared" si="9"/>
        <v>No T+M+I</v>
      </c>
      <c r="V23">
        <v>424.77314452891363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423</v>
      </c>
      <c r="D24">
        <v>425.75</v>
      </c>
      <c r="E24">
        <v>415.8</v>
      </c>
      <c r="F24">
        <v>423</v>
      </c>
      <c r="G24">
        <f>_xll.TA_TYPPRICE(D24,E24,F24)</f>
        <v>421.51666666666665</v>
      </c>
      <c r="H24">
        <v>421.90949624909291</v>
      </c>
      <c r="I24" t="str">
        <f t="shared" si="0"/>
        <v>UP</v>
      </c>
      <c r="J24">
        <v>428.05715310980088</v>
      </c>
      <c r="K24">
        <v>417.56931280188837</v>
      </c>
      <c r="L24" t="str">
        <f t="shared" si="1"/>
        <v>No Confirmation</v>
      </c>
      <c r="M24" t="str">
        <f t="shared" si="2"/>
        <v>No Trend</v>
      </c>
      <c r="N24">
        <v>49.242438687996817</v>
      </c>
      <c r="O24" t="str">
        <f t="shared" si="3"/>
        <v>No Momentum</v>
      </c>
      <c r="P24" t="str">
        <f t="shared" si="4"/>
        <v>No Trend + Momentum</v>
      </c>
      <c r="Q24">
        <f t="shared" si="5"/>
        <v>7.1999999999999886</v>
      </c>
      <c r="R24">
        <f t="shared" si="6"/>
        <v>9.9499999999999886</v>
      </c>
      <c r="S24">
        <f t="shared" si="7"/>
        <v>0.723618090452261</v>
      </c>
      <c r="T24" t="str">
        <f t="shared" si="8"/>
        <v>No Indication</v>
      </c>
      <c r="U24" t="str">
        <f t="shared" si="9"/>
        <v>No T+M+I</v>
      </c>
      <c r="V24">
        <v>424.50035306292693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425</v>
      </c>
      <c r="D25">
        <v>426</v>
      </c>
      <c r="E25">
        <v>415.5</v>
      </c>
      <c r="F25">
        <v>418</v>
      </c>
      <c r="G25">
        <f>_xll.TA_TYPPRICE(D25,E25,F25)</f>
        <v>419.83333333333331</v>
      </c>
      <c r="H25">
        <v>420.87141479121311</v>
      </c>
      <c r="I25" t="str">
        <f t="shared" si="0"/>
        <v>DOWN</v>
      </c>
      <c r="J25">
        <v>427.60000797428955</v>
      </c>
      <c r="K25">
        <v>417.10946551257985</v>
      </c>
      <c r="L25" t="str">
        <f t="shared" si="1"/>
        <v>No Confirmation</v>
      </c>
      <c r="M25" t="str">
        <f t="shared" si="2"/>
        <v>No Trend</v>
      </c>
      <c r="N25">
        <v>38.816027259971051</v>
      </c>
      <c r="O25" t="str">
        <f t="shared" si="3"/>
        <v>DOWN</v>
      </c>
      <c r="P25" t="str">
        <f t="shared" si="4"/>
        <v>No Trend + Momentum</v>
      </c>
      <c r="Q25">
        <f t="shared" si="5"/>
        <v>2.5</v>
      </c>
      <c r="R25">
        <f t="shared" si="6"/>
        <v>10.5</v>
      </c>
      <c r="S25">
        <f t="shared" si="7"/>
        <v>0.23809523809523808</v>
      </c>
      <c r="T25" t="str">
        <f t="shared" si="8"/>
        <v>No Indication</v>
      </c>
      <c r="U25" t="str">
        <f t="shared" si="9"/>
        <v>No T+M+I</v>
      </c>
      <c r="V25">
        <v>423.50029874555355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419</v>
      </c>
      <c r="D26">
        <v>421.35</v>
      </c>
      <c r="E26">
        <v>411.5</v>
      </c>
      <c r="F26">
        <v>412</v>
      </c>
      <c r="G26">
        <f>_xll.TA_TYPPRICE(D26,E26,F26)</f>
        <v>414.95</v>
      </c>
      <c r="H26">
        <v>417.91070739560655</v>
      </c>
      <c r="I26" t="str">
        <f t="shared" si="0"/>
        <v>DOWN</v>
      </c>
      <c r="J26">
        <v>426.21111731333633</v>
      </c>
      <c r="K26">
        <v>415.86291762089542</v>
      </c>
      <c r="L26" t="str">
        <f t="shared" si="1"/>
        <v>DOWN</v>
      </c>
      <c r="M26" t="str">
        <f t="shared" si="2"/>
        <v>DOWN</v>
      </c>
      <c r="N26">
        <v>29.459544985254716</v>
      </c>
      <c r="O26" t="str">
        <f t="shared" si="3"/>
        <v>DOWN</v>
      </c>
      <c r="P26" t="str">
        <f t="shared" si="4"/>
        <v>DOWN</v>
      </c>
      <c r="Q26">
        <f t="shared" si="5"/>
        <v>0.5</v>
      </c>
      <c r="R26">
        <f t="shared" si="6"/>
        <v>9.8500000000000227</v>
      </c>
      <c r="S26">
        <f t="shared" si="7"/>
        <v>5.0761421319796836E-2</v>
      </c>
      <c r="T26" t="str">
        <f t="shared" si="8"/>
        <v>DOWN</v>
      </c>
      <c r="U26" t="str">
        <f t="shared" si="9"/>
        <v>DOWN</v>
      </c>
      <c r="V26">
        <v>421.7310220154684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411</v>
      </c>
      <c r="D27">
        <v>415.55</v>
      </c>
      <c r="E27">
        <v>408.25</v>
      </c>
      <c r="F27">
        <v>411</v>
      </c>
      <c r="G27">
        <f>_xll.TA_TYPPRICE(D27,E27,F27)</f>
        <v>411.59999999999997</v>
      </c>
      <c r="H27">
        <v>414.75535369780323</v>
      </c>
      <c r="I27" t="str">
        <f t="shared" si="0"/>
        <v>DOWN</v>
      </c>
      <c r="J27">
        <v>423.84198013259493</v>
      </c>
      <c r="K27">
        <v>414.17115814958532</v>
      </c>
      <c r="L27" t="str">
        <f t="shared" si="1"/>
        <v>DOWN</v>
      </c>
      <c r="M27" t="str">
        <f t="shared" si="2"/>
        <v>DOWN</v>
      </c>
      <c r="N27">
        <v>28.050882939261406</v>
      </c>
      <c r="O27" t="str">
        <f t="shared" si="3"/>
        <v>DOWN</v>
      </c>
      <c r="P27" t="str">
        <f t="shared" si="4"/>
        <v>DOWN</v>
      </c>
      <c r="Q27">
        <f t="shared" si="5"/>
        <v>2.75</v>
      </c>
      <c r="R27">
        <f t="shared" si="6"/>
        <v>7.3000000000000114</v>
      </c>
      <c r="S27">
        <f t="shared" si="7"/>
        <v>0.37671232876712268</v>
      </c>
      <c r="T27" t="str">
        <f t="shared" si="8"/>
        <v>No Indication</v>
      </c>
      <c r="U27" t="str">
        <f t="shared" si="9"/>
        <v>No T+M+I</v>
      </c>
      <c r="V27">
        <v>420.08009555155019</v>
      </c>
      <c r="W27">
        <v>429.26923076923077</v>
      </c>
      <c r="X27">
        <f t="shared" si="10"/>
        <v>-9.1891352176805867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411.45</v>
      </c>
      <c r="D28">
        <v>415</v>
      </c>
      <c r="E28">
        <v>411</v>
      </c>
      <c r="F28">
        <v>413</v>
      </c>
      <c r="G28">
        <f>_xll.TA_TYPPRICE(D28,E28,F28)</f>
        <v>413</v>
      </c>
      <c r="H28">
        <v>413.87767684890161</v>
      </c>
      <c r="I28" t="str">
        <f t="shared" si="0"/>
        <v>DOWN</v>
      </c>
      <c r="J28">
        <v>421.87709565868494</v>
      </c>
      <c r="K28">
        <v>413.46645633856639</v>
      </c>
      <c r="L28" t="str">
        <f t="shared" si="1"/>
        <v>DOWN</v>
      </c>
      <c r="M28" t="str">
        <f t="shared" si="2"/>
        <v>DOWN</v>
      </c>
      <c r="N28">
        <v>35.733440740232766</v>
      </c>
      <c r="O28" t="str">
        <f t="shared" si="3"/>
        <v>DOWN</v>
      </c>
      <c r="P28" t="str">
        <f t="shared" si="4"/>
        <v>DOWN</v>
      </c>
      <c r="Q28">
        <f t="shared" si="5"/>
        <v>2</v>
      </c>
      <c r="R28">
        <f t="shared" si="6"/>
        <v>4</v>
      </c>
      <c r="S28">
        <f t="shared" si="7"/>
        <v>0.5</v>
      </c>
      <c r="T28" t="str">
        <f t="shared" si="8"/>
        <v>No Indication</v>
      </c>
      <c r="U28" t="str">
        <f t="shared" si="9"/>
        <v>No T+M+I</v>
      </c>
      <c r="V28">
        <v>418.99085008208095</v>
      </c>
      <c r="W28">
        <v>428.06410256410254</v>
      </c>
      <c r="X28">
        <f t="shared" si="10"/>
        <v>-9.0732524820215872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418</v>
      </c>
      <c r="D29">
        <v>418.75</v>
      </c>
      <c r="E29">
        <v>412.25</v>
      </c>
      <c r="F29">
        <v>413</v>
      </c>
      <c r="G29">
        <f>_xll.TA_TYPPRICE(D29,E29,F29)</f>
        <v>414.66666666666669</v>
      </c>
      <c r="H29">
        <v>414.27217175778412</v>
      </c>
      <c r="I29" t="str">
        <f t="shared" si="0"/>
        <v>DOWN</v>
      </c>
      <c r="J29">
        <v>421.18218551231053</v>
      </c>
      <c r="K29">
        <v>413.19613270777387</v>
      </c>
      <c r="L29" t="str">
        <f t="shared" si="1"/>
        <v>DOWN</v>
      </c>
      <c r="M29" t="str">
        <f t="shared" si="2"/>
        <v>DOWN</v>
      </c>
      <c r="N29">
        <v>35.733440740232766</v>
      </c>
      <c r="O29" t="str">
        <f t="shared" si="3"/>
        <v>DOWN</v>
      </c>
      <c r="P29" t="str">
        <f t="shared" si="4"/>
        <v>DOWN</v>
      </c>
      <c r="Q29">
        <f t="shared" si="5"/>
        <v>0.75</v>
      </c>
      <c r="R29">
        <f t="shared" si="6"/>
        <v>6.5</v>
      </c>
      <c r="S29">
        <f t="shared" si="7"/>
        <v>0.11538461538461539</v>
      </c>
      <c r="T29" t="str">
        <f t="shared" si="8"/>
        <v>DOWN</v>
      </c>
      <c r="U29" t="str">
        <f t="shared" si="9"/>
        <v>DOWN</v>
      </c>
      <c r="V29">
        <v>418.06918083868391</v>
      </c>
      <c r="W29">
        <v>426.94824311490976</v>
      </c>
      <c r="X29">
        <f t="shared" si="10"/>
        <v>-8.8790622762258522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412.95</v>
      </c>
      <c r="D30">
        <v>415</v>
      </c>
      <c r="E30">
        <v>406.1</v>
      </c>
      <c r="F30">
        <v>407</v>
      </c>
      <c r="G30">
        <f>_xll.TA_TYPPRICE(D30,E30,F30)</f>
        <v>409.36666666666662</v>
      </c>
      <c r="H30">
        <v>411.8194192122254</v>
      </c>
      <c r="I30" t="str">
        <f t="shared" si="0"/>
        <v>DOWN</v>
      </c>
      <c r="J30">
        <v>419.80836650957485</v>
      </c>
      <c r="K30">
        <v>411.61921432826858</v>
      </c>
      <c r="L30" t="str">
        <f t="shared" si="1"/>
        <v>DOWN</v>
      </c>
      <c r="M30" t="str">
        <f t="shared" si="2"/>
        <v>DOWN</v>
      </c>
      <c r="N30">
        <v>23.814034406751649</v>
      </c>
      <c r="O30" t="str">
        <f t="shared" si="3"/>
        <v>DOWN</v>
      </c>
      <c r="P30" t="str">
        <f t="shared" si="4"/>
        <v>DOWN</v>
      </c>
      <c r="Q30">
        <f t="shared" si="5"/>
        <v>0.89999999999997726</v>
      </c>
      <c r="R30">
        <f t="shared" si="6"/>
        <v>8.8999999999999773</v>
      </c>
      <c r="S30">
        <f t="shared" si="7"/>
        <v>0.10112359550561568</v>
      </c>
      <c r="T30" t="str">
        <f t="shared" si="8"/>
        <v>DOWN</v>
      </c>
      <c r="U30" t="str">
        <f t="shared" si="9"/>
        <v>DOWN</v>
      </c>
      <c r="V30">
        <v>416.36622994042483</v>
      </c>
      <c r="W30">
        <v>425.47059547676827</v>
      </c>
      <c r="X30">
        <f t="shared" si="10"/>
        <v>-9.1043655363434368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407.5</v>
      </c>
      <c r="D31">
        <v>407.85</v>
      </c>
      <c r="E31">
        <v>401.8</v>
      </c>
      <c r="F31">
        <v>403</v>
      </c>
      <c r="G31">
        <f>_xll.TA_TYPPRICE(D31,E31,F31)</f>
        <v>404.2166666666667</v>
      </c>
      <c r="H31">
        <v>408.01804293944605</v>
      </c>
      <c r="I31" t="str">
        <f t="shared" si="0"/>
        <v>DOWN</v>
      </c>
      <c r="J31">
        <v>417.15095172966932</v>
      </c>
      <c r="K31">
        <v>409.43716669976448</v>
      </c>
      <c r="L31" t="str">
        <f t="shared" si="1"/>
        <v>DOWN</v>
      </c>
      <c r="M31" t="str">
        <f t="shared" si="2"/>
        <v>DOWN</v>
      </c>
      <c r="N31">
        <v>18.634261414427826</v>
      </c>
      <c r="O31" t="str">
        <f t="shared" si="3"/>
        <v>DOWN</v>
      </c>
      <c r="P31" t="str">
        <f t="shared" si="4"/>
        <v>DOWN</v>
      </c>
      <c r="Q31">
        <f t="shared" si="5"/>
        <v>1.1999999999999886</v>
      </c>
      <c r="R31">
        <f t="shared" si="6"/>
        <v>6.0500000000000114</v>
      </c>
      <c r="S31">
        <f t="shared" si="7"/>
        <v>0.19834710743801429</v>
      </c>
      <c r="T31" t="str">
        <f t="shared" si="8"/>
        <v>DOWN</v>
      </c>
      <c r="U31" t="str">
        <f t="shared" si="9"/>
        <v>DOWN</v>
      </c>
      <c r="V31">
        <v>414.30988687266716</v>
      </c>
      <c r="W31">
        <v>423.80610692293357</v>
      </c>
      <c r="X31">
        <f t="shared" si="10"/>
        <v>-9.4962200502664018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403</v>
      </c>
      <c r="D32">
        <v>408.7</v>
      </c>
      <c r="E32">
        <v>400</v>
      </c>
      <c r="F32">
        <v>400</v>
      </c>
      <c r="G32">
        <f>_xll.TA_TYPPRICE(D32,E32,F32)</f>
        <v>402.90000000000003</v>
      </c>
      <c r="H32">
        <v>405.45902146972304</v>
      </c>
      <c r="I32" t="str">
        <f t="shared" si="0"/>
        <v>DOWN</v>
      </c>
      <c r="J32">
        <v>415.27296245640946</v>
      </c>
      <c r="K32">
        <v>407.34001854426128</v>
      </c>
      <c r="L32" t="str">
        <f t="shared" si="1"/>
        <v>DOWN</v>
      </c>
      <c r="M32" t="str">
        <f t="shared" si="2"/>
        <v>DOWN</v>
      </c>
      <c r="N32">
        <v>15.478054915912686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8.6999999999999886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412.10836581533374</v>
      </c>
      <c r="W32">
        <v>422.04269159530884</v>
      </c>
      <c r="X32">
        <f t="shared" si="10"/>
        <v>-9.9343257799750972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401.35</v>
      </c>
      <c r="D33">
        <v>403.75</v>
      </c>
      <c r="E33">
        <v>396.65</v>
      </c>
      <c r="F33">
        <v>397</v>
      </c>
      <c r="G33">
        <f>_xll.TA_TYPPRICE(D33,E33,F33)</f>
        <v>399.13333333333338</v>
      </c>
      <c r="H33">
        <v>402.29617740152821</v>
      </c>
      <c r="I33" t="str">
        <f t="shared" si="0"/>
        <v>DOWN</v>
      </c>
      <c r="J33">
        <v>412.71230413276294</v>
      </c>
      <c r="K33">
        <v>404.96445886775876</v>
      </c>
      <c r="L33" t="str">
        <f t="shared" si="1"/>
        <v>DOWN</v>
      </c>
      <c r="M33" t="str">
        <f t="shared" si="2"/>
        <v>DOWN</v>
      </c>
      <c r="N33">
        <v>12.77361641863369</v>
      </c>
      <c r="O33" t="str">
        <f t="shared" si="3"/>
        <v>DOWN</v>
      </c>
      <c r="P33" t="str">
        <f t="shared" si="4"/>
        <v>DOWN</v>
      </c>
      <c r="Q33">
        <f t="shared" si="5"/>
        <v>0.35000000000002274</v>
      </c>
      <c r="R33">
        <f t="shared" si="6"/>
        <v>7.1000000000000227</v>
      </c>
      <c r="S33">
        <f t="shared" si="7"/>
        <v>4.9295774647890367E-2</v>
      </c>
      <c r="T33" t="str">
        <f t="shared" si="8"/>
        <v>DOWN</v>
      </c>
      <c r="U33" t="str">
        <f t="shared" si="9"/>
        <v>DOWN</v>
      </c>
      <c r="V33">
        <v>409.78400184374391</v>
      </c>
      <c r="W33">
        <v>420.18767740306373</v>
      </c>
      <c r="X33">
        <f t="shared" si="10"/>
        <v>-10.403675559319822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396.4</v>
      </c>
      <c r="D34">
        <v>413.5</v>
      </c>
      <c r="E34">
        <v>396.1</v>
      </c>
      <c r="F34">
        <v>410</v>
      </c>
      <c r="G34">
        <f>_xll.TA_TYPPRICE(D34,E34,F34)</f>
        <v>406.5333333333333</v>
      </c>
      <c r="H34">
        <v>404.41475536743076</v>
      </c>
      <c r="I34" t="str">
        <f t="shared" si="0"/>
        <v>UP</v>
      </c>
      <c r="J34">
        <v>412.8873476588156</v>
      </c>
      <c r="K34">
        <v>402.99457911936793</v>
      </c>
      <c r="L34" t="str">
        <f t="shared" si="1"/>
        <v>No Confirmation</v>
      </c>
      <c r="M34" t="str">
        <f t="shared" si="2"/>
        <v>No Trend</v>
      </c>
      <c r="N34">
        <v>55.18669571053465</v>
      </c>
      <c r="O34" t="str">
        <f t="shared" si="3"/>
        <v>No Momentum</v>
      </c>
      <c r="P34" t="str">
        <f t="shared" si="4"/>
        <v>No Trend + Momentum</v>
      </c>
      <c r="Q34">
        <f t="shared" si="5"/>
        <v>13.899999999999977</v>
      </c>
      <c r="R34">
        <f t="shared" si="6"/>
        <v>17.399999999999977</v>
      </c>
      <c r="S34">
        <f t="shared" si="7"/>
        <v>0.79885057471264342</v>
      </c>
      <c r="T34" t="str">
        <f t="shared" si="8"/>
        <v>No Indication</v>
      </c>
      <c r="U34" t="str">
        <f t="shared" si="9"/>
        <v>No T+M+I</v>
      </c>
      <c r="V34">
        <v>409.81723232932177</v>
      </c>
      <c r="W34">
        <v>419.43303463246644</v>
      </c>
      <c r="X34">
        <f t="shared" si="10"/>
        <v>-9.615802303144676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410</v>
      </c>
      <c r="D35">
        <v>413.45</v>
      </c>
      <c r="E35">
        <v>407.05</v>
      </c>
      <c r="F35">
        <v>411</v>
      </c>
      <c r="G35">
        <f>_xll.TA_TYPPRICE(D35,E35,F35)</f>
        <v>410.5</v>
      </c>
      <c r="H35">
        <v>407.45737768371538</v>
      </c>
      <c r="I35" t="str">
        <f t="shared" si="0"/>
        <v>UP</v>
      </c>
      <c r="J35">
        <v>413.01238151241211</v>
      </c>
      <c r="K35">
        <v>403.89578375950839</v>
      </c>
      <c r="L35" t="str">
        <f t="shared" si="1"/>
        <v>No Confirmation</v>
      </c>
      <c r="M35" t="str">
        <f t="shared" si="2"/>
        <v>No Trend</v>
      </c>
      <c r="N35">
        <v>57.188312542551131</v>
      </c>
      <c r="O35" t="str">
        <f t="shared" si="3"/>
        <v>No Momentum</v>
      </c>
      <c r="P35" t="str">
        <f t="shared" si="4"/>
        <v>No Trend + Momentum</v>
      </c>
      <c r="Q35">
        <f t="shared" si="5"/>
        <v>3.9499999999999886</v>
      </c>
      <c r="R35">
        <f t="shared" si="6"/>
        <v>6.3999999999999773</v>
      </c>
      <c r="S35">
        <f t="shared" si="7"/>
        <v>0.61718750000000044</v>
      </c>
      <c r="T35" t="str">
        <f t="shared" si="8"/>
        <v>No Indication</v>
      </c>
      <c r="U35" t="str">
        <f t="shared" si="9"/>
        <v>No T+M+I</v>
      </c>
      <c r="V35">
        <v>409.99919658634917</v>
      </c>
      <c r="W35">
        <v>418.80836540043191</v>
      </c>
      <c r="X35">
        <f t="shared" si="10"/>
        <v>-8.8091688140827387</v>
      </c>
      <c r="Y35">
        <v>-9.3894453354511338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412</v>
      </c>
      <c r="D36">
        <v>418</v>
      </c>
      <c r="E36">
        <v>410.1</v>
      </c>
      <c r="F36">
        <v>411</v>
      </c>
      <c r="G36">
        <f>_xll.TA_TYPPRICE(D36,E36,F36)</f>
        <v>413.0333333333333</v>
      </c>
      <c r="H36">
        <v>410.24535550852431</v>
      </c>
      <c r="I36" t="str">
        <f t="shared" si="0"/>
        <v>UP</v>
      </c>
      <c r="J36">
        <v>414.12074117632051</v>
      </c>
      <c r="K36">
        <v>405.27449847961765</v>
      </c>
      <c r="L36" t="str">
        <f t="shared" si="1"/>
        <v>No Confirmation</v>
      </c>
      <c r="M36" t="str">
        <f t="shared" si="2"/>
        <v>No Trend</v>
      </c>
      <c r="N36">
        <v>57.188312542551131</v>
      </c>
      <c r="O36" t="str">
        <f t="shared" si="3"/>
        <v>No Momentum</v>
      </c>
      <c r="P36" t="str">
        <f t="shared" si="4"/>
        <v>No Trend + Momentum</v>
      </c>
      <c r="Q36">
        <f t="shared" si="5"/>
        <v>0.89999999999997726</v>
      </c>
      <c r="R36">
        <f t="shared" si="6"/>
        <v>7.8999999999999773</v>
      </c>
      <c r="S36">
        <f t="shared" si="7"/>
        <v>0.11392405063290884</v>
      </c>
      <c r="T36" t="str">
        <f t="shared" si="8"/>
        <v>DOWN</v>
      </c>
      <c r="U36" t="str">
        <f t="shared" si="9"/>
        <v>No T+M+I</v>
      </c>
      <c r="V36">
        <v>410.15316634229544</v>
      </c>
      <c r="W36">
        <v>418.22996796336287</v>
      </c>
      <c r="X36">
        <f t="shared" si="10"/>
        <v>-8.0768016210674318</v>
      </c>
      <c r="Y36">
        <v>-9.1269165925743927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414</v>
      </c>
      <c r="D37">
        <v>416.2</v>
      </c>
      <c r="E37">
        <v>410.45</v>
      </c>
      <c r="F37">
        <v>413</v>
      </c>
      <c r="G37">
        <f>_xll.TA_TYPPRICE(D37,E37,F37)</f>
        <v>413.2166666666667</v>
      </c>
      <c r="H37">
        <v>411.7310110875955</v>
      </c>
      <c r="I37" t="str">
        <f t="shared" si="0"/>
        <v>UP</v>
      </c>
      <c r="J37">
        <v>414.5827986926937</v>
      </c>
      <c r="K37">
        <v>406.42460992859151</v>
      </c>
      <c r="L37" t="str">
        <f t="shared" si="1"/>
        <v>No Confirmation</v>
      </c>
      <c r="M37" t="str">
        <f t="shared" si="2"/>
        <v>No Trend</v>
      </c>
      <c r="N37">
        <v>62.432055894675329</v>
      </c>
      <c r="O37" t="str">
        <f t="shared" si="3"/>
        <v>UP</v>
      </c>
      <c r="P37" t="str">
        <f t="shared" si="4"/>
        <v>No Trend + Momentum</v>
      </c>
      <c r="Q37">
        <f t="shared" si="5"/>
        <v>2.5500000000000114</v>
      </c>
      <c r="R37">
        <f t="shared" si="6"/>
        <v>5.75</v>
      </c>
      <c r="S37">
        <f t="shared" si="7"/>
        <v>0.44347826086956721</v>
      </c>
      <c r="T37" t="str">
        <f t="shared" si="8"/>
        <v>No Indication</v>
      </c>
      <c r="U37" t="str">
        <f t="shared" si="9"/>
        <v>No T+M+I</v>
      </c>
      <c r="V37">
        <v>410.59114075117304</v>
      </c>
      <c r="W37">
        <v>417.84256292903967</v>
      </c>
      <c r="X37">
        <f t="shared" si="10"/>
        <v>-7.2514221778666297</v>
      </c>
      <c r="Y37">
        <v>-8.7518177096328404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413.9</v>
      </c>
      <c r="D38">
        <v>419.35</v>
      </c>
      <c r="E38">
        <v>412.1</v>
      </c>
      <c r="F38">
        <v>415</v>
      </c>
      <c r="G38">
        <f>_xll.TA_TYPPRICE(D38,E38,F38)</f>
        <v>415.48333333333335</v>
      </c>
      <c r="H38">
        <v>413.60717221046446</v>
      </c>
      <c r="I38" t="str">
        <f t="shared" si="0"/>
        <v>UP</v>
      </c>
      <c r="J38">
        <v>415.642176760984</v>
      </c>
      <c r="K38">
        <v>407.68580772223783</v>
      </c>
      <c r="L38" t="str">
        <f t="shared" si="1"/>
        <v>No Confirmation</v>
      </c>
      <c r="M38" t="str">
        <f t="shared" si="2"/>
        <v>No Trend</v>
      </c>
      <c r="N38">
        <v>67.420185225761884</v>
      </c>
      <c r="O38" t="str">
        <f t="shared" si="3"/>
        <v>UP</v>
      </c>
      <c r="P38" t="str">
        <f t="shared" si="4"/>
        <v>No Trend + Momentum</v>
      </c>
      <c r="Q38">
        <f t="shared" si="5"/>
        <v>2.8999999999999773</v>
      </c>
      <c r="R38">
        <f t="shared" si="6"/>
        <v>7.25</v>
      </c>
      <c r="S38">
        <f t="shared" si="7"/>
        <v>0.39999999999999686</v>
      </c>
      <c r="T38" t="str">
        <f t="shared" si="8"/>
        <v>No Indication</v>
      </c>
      <c r="U38" t="str">
        <f t="shared" si="9"/>
        <v>No T+M+I</v>
      </c>
      <c r="V38">
        <v>411.26942678945409</v>
      </c>
      <c r="W38">
        <v>417.63200271207376</v>
      </c>
      <c r="X38">
        <f t="shared" si="10"/>
        <v>-6.3625759226196692</v>
      </c>
      <c r="Y38">
        <v>-8.2739693522302069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416</v>
      </c>
      <c r="D39">
        <v>420</v>
      </c>
      <c r="E39">
        <v>410.6</v>
      </c>
      <c r="F39">
        <v>412</v>
      </c>
      <c r="G39">
        <f>_xll.TA_TYPPRICE(D39,E39,F39)</f>
        <v>414.2</v>
      </c>
      <c r="H39">
        <v>413.90358610523219</v>
      </c>
      <c r="I39" t="str">
        <f t="shared" si="0"/>
        <v>DOWN</v>
      </c>
      <c r="J39">
        <v>416.61058192520977</v>
      </c>
      <c r="K39">
        <v>408.33340600618499</v>
      </c>
      <c r="L39" t="str">
        <f t="shared" si="1"/>
        <v>No Confirmation</v>
      </c>
      <c r="M39" t="str">
        <f t="shared" si="2"/>
        <v>No Trend</v>
      </c>
      <c r="N39">
        <v>53.981259303908679</v>
      </c>
      <c r="O39" t="str">
        <f t="shared" si="3"/>
        <v>No Momentum</v>
      </c>
      <c r="P39" t="str">
        <f t="shared" si="4"/>
        <v>No Trend + Momentum</v>
      </c>
      <c r="Q39">
        <f t="shared" si="5"/>
        <v>1.3999999999999773</v>
      </c>
      <c r="R39">
        <f t="shared" si="6"/>
        <v>9.3999999999999773</v>
      </c>
      <c r="S39">
        <f t="shared" si="7"/>
        <v>0.1489361702127639</v>
      </c>
      <c r="T39" t="str">
        <f t="shared" si="8"/>
        <v>DOWN</v>
      </c>
      <c r="U39" t="str">
        <f t="shared" si="9"/>
        <v>No T+M+I</v>
      </c>
      <c r="V39">
        <v>411.38182266799959</v>
      </c>
      <c r="W39">
        <v>417.2148173259942</v>
      </c>
      <c r="X39">
        <f t="shared" si="10"/>
        <v>-5.8329946579946181</v>
      </c>
      <c r="Y39">
        <v>-7.7857744133830895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412.9</v>
      </c>
      <c r="D40">
        <v>414</v>
      </c>
      <c r="E40">
        <v>406</v>
      </c>
      <c r="F40">
        <v>409</v>
      </c>
      <c r="G40">
        <f>_xll.TA_TYPPRICE(D40,E40,F40)</f>
        <v>409.66666666666669</v>
      </c>
      <c r="H40">
        <v>411.78512638594941</v>
      </c>
      <c r="I40" t="str">
        <f t="shared" si="0"/>
        <v>DOWN</v>
      </c>
      <c r="J40">
        <v>416.03045260849649</v>
      </c>
      <c r="K40">
        <v>407.81487133814386</v>
      </c>
      <c r="L40" t="str">
        <f t="shared" si="1"/>
        <v>No Confirmation</v>
      </c>
      <c r="M40" t="str">
        <f t="shared" si="2"/>
        <v>No Trend</v>
      </c>
      <c r="N40">
        <v>43.213922056155504</v>
      </c>
      <c r="O40" t="str">
        <f t="shared" si="3"/>
        <v>No Momentum</v>
      </c>
      <c r="P40" t="str">
        <f t="shared" si="4"/>
        <v>No Trend + Momentum</v>
      </c>
      <c r="Q40">
        <f t="shared" si="5"/>
        <v>3</v>
      </c>
      <c r="R40">
        <f t="shared" si="6"/>
        <v>8</v>
      </c>
      <c r="S40">
        <f t="shared" si="7"/>
        <v>0.375</v>
      </c>
      <c r="T40" t="str">
        <f t="shared" si="8"/>
        <v>No Indication</v>
      </c>
      <c r="U40" t="str">
        <f t="shared" si="9"/>
        <v>No T+M+I</v>
      </c>
      <c r="V40">
        <v>411.01538841138427</v>
      </c>
      <c r="W40">
        <v>416.60631233888353</v>
      </c>
      <c r="X40">
        <f t="shared" si="10"/>
        <v>-5.5909239274992615</v>
      </c>
      <c r="Y40">
        <v>-7.3468043162063239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410.5</v>
      </c>
      <c r="D41">
        <v>411.55</v>
      </c>
      <c r="E41">
        <v>402.2</v>
      </c>
      <c r="F41">
        <v>407</v>
      </c>
      <c r="G41">
        <f>_xll.TA_TYPPRICE(D41,E41,F41)</f>
        <v>406.91666666666669</v>
      </c>
      <c r="H41">
        <v>409.35089652630802</v>
      </c>
      <c r="I41" t="str">
        <f t="shared" si="0"/>
        <v>DOWN</v>
      </c>
      <c r="J41">
        <v>415.03479647327504</v>
      </c>
      <c r="K41">
        <v>406.56712215188969</v>
      </c>
      <c r="L41" t="str">
        <f t="shared" si="1"/>
        <v>No Confirmation</v>
      </c>
      <c r="M41" t="str">
        <f t="shared" si="2"/>
        <v>No Trend</v>
      </c>
      <c r="N41">
        <v>37.054681785576008</v>
      </c>
      <c r="O41" t="str">
        <f t="shared" si="3"/>
        <v>DOWN</v>
      </c>
      <c r="P41" t="str">
        <f t="shared" si="4"/>
        <v>No Trend + Momentum</v>
      </c>
      <c r="Q41">
        <f t="shared" si="5"/>
        <v>4.8000000000000114</v>
      </c>
      <c r="R41">
        <f t="shared" si="6"/>
        <v>9.3500000000000227</v>
      </c>
      <c r="S41">
        <f t="shared" si="7"/>
        <v>0.51336898395721919</v>
      </c>
      <c r="T41" t="str">
        <f t="shared" si="8"/>
        <v>No Indication</v>
      </c>
      <c r="U41" t="str">
        <f t="shared" si="9"/>
        <v>No T+M+I</v>
      </c>
      <c r="V41">
        <v>410.39763634809435</v>
      </c>
      <c r="W41">
        <v>415.89473364711438</v>
      </c>
      <c r="X41">
        <f t="shared" si="10"/>
        <v>-5.4970972990200266</v>
      </c>
      <c r="Y41">
        <v>-6.9768629127690645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406.95</v>
      </c>
      <c r="D42">
        <v>407</v>
      </c>
      <c r="E42">
        <v>402.5</v>
      </c>
      <c r="F42">
        <v>403</v>
      </c>
      <c r="G42">
        <f>_xll.TA_TYPPRICE(D42,E42,F42)</f>
        <v>404.16666666666669</v>
      </c>
      <c r="H42">
        <v>406.75878159648732</v>
      </c>
      <c r="I42" t="str">
        <f t="shared" si="0"/>
        <v>DOWN</v>
      </c>
      <c r="J42">
        <v>413.2492861458806</v>
      </c>
      <c r="K42">
        <v>405.66331722924753</v>
      </c>
      <c r="L42" t="str">
        <f t="shared" si="1"/>
        <v>DOWN</v>
      </c>
      <c r="M42" t="str">
        <f t="shared" si="2"/>
        <v>DOWN</v>
      </c>
      <c r="N42">
        <v>27.319960237556856</v>
      </c>
      <c r="O42" t="str">
        <f t="shared" si="3"/>
        <v>DOWN</v>
      </c>
      <c r="P42" t="str">
        <f t="shared" si="4"/>
        <v>DOWN</v>
      </c>
      <c r="Q42">
        <f t="shared" si="5"/>
        <v>0.5</v>
      </c>
      <c r="R42">
        <f t="shared" si="6"/>
        <v>4.5</v>
      </c>
      <c r="S42">
        <f t="shared" si="7"/>
        <v>0.1111111111111111</v>
      </c>
      <c r="T42" t="str">
        <f t="shared" si="8"/>
        <v>DOWN</v>
      </c>
      <c r="U42" t="str">
        <f t="shared" si="9"/>
        <v>DOWN</v>
      </c>
      <c r="V42">
        <v>409.2595384483875</v>
      </c>
      <c r="W42">
        <v>414.93956819177259</v>
      </c>
      <c r="X42">
        <f t="shared" si="10"/>
        <v>-5.6800297433850915</v>
      </c>
      <c r="Y42">
        <v>-6.7174962788922699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404.1</v>
      </c>
      <c r="D43">
        <v>407.6</v>
      </c>
      <c r="E43">
        <v>399.5</v>
      </c>
      <c r="F43">
        <v>402</v>
      </c>
      <c r="G43">
        <f>_xll.TA_TYPPRICE(D43,E43,F43)</f>
        <v>403.0333333333333</v>
      </c>
      <c r="H43">
        <v>404.89605746491031</v>
      </c>
      <c r="I43" t="str">
        <f t="shared" si="0"/>
        <v>DOWN</v>
      </c>
      <c r="J43">
        <v>411.99388922457382</v>
      </c>
      <c r="K43">
        <v>404.29369117830362</v>
      </c>
      <c r="L43" t="str">
        <f t="shared" si="1"/>
        <v>DOWN</v>
      </c>
      <c r="M43" t="str">
        <f t="shared" si="2"/>
        <v>DOWN</v>
      </c>
      <c r="N43">
        <v>25.247223734746942</v>
      </c>
      <c r="O43" t="str">
        <f t="shared" si="3"/>
        <v>DOWN</v>
      </c>
      <c r="P43" t="str">
        <f t="shared" si="4"/>
        <v>DOWN</v>
      </c>
      <c r="Q43">
        <f t="shared" si="5"/>
        <v>2.5</v>
      </c>
      <c r="R43">
        <f t="shared" si="6"/>
        <v>8.1000000000000227</v>
      </c>
      <c r="S43">
        <f t="shared" si="7"/>
        <v>0.30864197530864113</v>
      </c>
      <c r="T43" t="str">
        <f t="shared" si="8"/>
        <v>No Indication</v>
      </c>
      <c r="U43" t="str">
        <f t="shared" si="9"/>
        <v>No T+M+I</v>
      </c>
      <c r="V43">
        <v>408.14268637940484</v>
      </c>
      <c r="W43">
        <v>413.9810816590487</v>
      </c>
      <c r="X43">
        <f t="shared" si="10"/>
        <v>-5.8383952796438621</v>
      </c>
      <c r="Y43">
        <v>-6.5416760790425883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401.5</v>
      </c>
      <c r="D44">
        <v>405.9</v>
      </c>
      <c r="E44">
        <v>398.45</v>
      </c>
      <c r="F44">
        <v>404</v>
      </c>
      <c r="G44">
        <f>_xll.TA_TYPPRICE(D44,E44,F44)</f>
        <v>402.7833333333333</v>
      </c>
      <c r="H44">
        <v>403.83969539912181</v>
      </c>
      <c r="I44" t="str">
        <f t="shared" si="0"/>
        <v>UP</v>
      </c>
      <c r="J44">
        <v>410.63969161911297</v>
      </c>
      <c r="K44">
        <v>402.9950931386806</v>
      </c>
      <c r="L44" t="str">
        <f t="shared" si="1"/>
        <v>No Confirmation</v>
      </c>
      <c r="M44" t="str">
        <f t="shared" si="2"/>
        <v>No Trend</v>
      </c>
      <c r="N44">
        <v>37.165240654301627</v>
      </c>
      <c r="O44" t="str">
        <f t="shared" si="3"/>
        <v>DOWN</v>
      </c>
      <c r="P44" t="str">
        <f t="shared" si="4"/>
        <v>No Trend + Momentum</v>
      </c>
      <c r="Q44">
        <f t="shared" si="5"/>
        <v>5.5500000000000114</v>
      </c>
      <c r="R44">
        <f t="shared" si="6"/>
        <v>7.4499999999999886</v>
      </c>
      <c r="S44">
        <f t="shared" si="7"/>
        <v>0.74496644295302283</v>
      </c>
      <c r="T44" t="str">
        <f t="shared" si="8"/>
        <v>No Indication</v>
      </c>
      <c r="U44" t="str">
        <f t="shared" si="9"/>
        <v>No T+M+I</v>
      </c>
      <c r="V44">
        <v>407.50535001334254</v>
      </c>
      <c r="W44">
        <v>413.24174227689696</v>
      </c>
      <c r="X44">
        <f t="shared" si="10"/>
        <v>-5.7363922635544213</v>
      </c>
      <c r="Y44">
        <v>-6.3806193159449549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406.75</v>
      </c>
      <c r="D45">
        <v>407.65</v>
      </c>
      <c r="E45">
        <v>400.7</v>
      </c>
      <c r="F45">
        <v>401</v>
      </c>
      <c r="G45">
        <f>_xll.TA_TYPPRICE(D45,E45,F45)</f>
        <v>403.11666666666662</v>
      </c>
      <c r="H45">
        <v>403.47818103289421</v>
      </c>
      <c r="I45" t="str">
        <f t="shared" si="0"/>
        <v>DOWN</v>
      </c>
      <c r="J45">
        <v>409.97531570375452</v>
      </c>
      <c r="K45">
        <v>402.485072441196</v>
      </c>
      <c r="L45" t="str">
        <f t="shared" si="1"/>
        <v>DOWN</v>
      </c>
      <c r="M45" t="str">
        <f t="shared" si="2"/>
        <v>DOWN</v>
      </c>
      <c r="N45">
        <v>28.612068716238902</v>
      </c>
      <c r="O45" t="str">
        <f t="shared" si="3"/>
        <v>DOWN</v>
      </c>
      <c r="P45" t="str">
        <f t="shared" si="4"/>
        <v>DOWN</v>
      </c>
      <c r="Q45">
        <f t="shared" si="5"/>
        <v>0.30000000000001137</v>
      </c>
      <c r="R45">
        <f t="shared" si="6"/>
        <v>6.9499999999999886</v>
      </c>
      <c r="S45">
        <f t="shared" si="7"/>
        <v>4.316546762590099E-2</v>
      </c>
      <c r="T45" t="str">
        <f t="shared" si="8"/>
        <v>DOWN</v>
      </c>
      <c r="U45" t="str">
        <f t="shared" si="9"/>
        <v>DOWN</v>
      </c>
      <c r="V45">
        <v>406.50452693436677</v>
      </c>
      <c r="W45">
        <v>412.33494655268237</v>
      </c>
      <c r="X45">
        <f t="shared" si="10"/>
        <v>-5.8304196183156023</v>
      </c>
      <c r="Y45">
        <v>-6.270579376419084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402.25</v>
      </c>
      <c r="D46">
        <v>404.85</v>
      </c>
      <c r="E46">
        <v>398.2</v>
      </c>
      <c r="F46">
        <v>400</v>
      </c>
      <c r="G46">
        <f>_xll.TA_TYPPRICE(D46,E46,F46)</f>
        <v>401.01666666666665</v>
      </c>
      <c r="H46">
        <v>402.24742384978043</v>
      </c>
      <c r="I46" t="str">
        <f t="shared" si="0"/>
        <v>DOWN</v>
      </c>
      <c r="J46">
        <v>408.83635665847572</v>
      </c>
      <c r="K46">
        <v>401.5328341209302</v>
      </c>
      <c r="L46" t="str">
        <f t="shared" si="1"/>
        <v>DOWN</v>
      </c>
      <c r="M46" t="str">
        <f t="shared" si="2"/>
        <v>DOWN</v>
      </c>
      <c r="N46">
        <v>26.108492548888623</v>
      </c>
      <c r="O46" t="str">
        <f t="shared" si="3"/>
        <v>DOWN</v>
      </c>
      <c r="P46" t="str">
        <f t="shared" si="4"/>
        <v>DOWN</v>
      </c>
      <c r="Q46">
        <f t="shared" si="5"/>
        <v>1.8000000000000114</v>
      </c>
      <c r="R46">
        <f t="shared" si="6"/>
        <v>6.6500000000000341</v>
      </c>
      <c r="S46">
        <f t="shared" si="7"/>
        <v>0.27067669172932363</v>
      </c>
      <c r="T46" t="str">
        <f t="shared" si="8"/>
        <v>No Indication</v>
      </c>
      <c r="U46" t="str">
        <f t="shared" si="9"/>
        <v>No T+M+I</v>
      </c>
      <c r="V46">
        <v>405.50383048292571</v>
      </c>
      <c r="W46">
        <v>411.42124680803926</v>
      </c>
      <c r="X46">
        <f t="shared" si="10"/>
        <v>-5.9174163251135496</v>
      </c>
      <c r="Y46">
        <v>-6.1999467661579768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400.25</v>
      </c>
      <c r="D47">
        <v>402.3</v>
      </c>
      <c r="E47">
        <v>399</v>
      </c>
      <c r="F47">
        <v>400</v>
      </c>
      <c r="G47">
        <f>_xll.TA_TYPPRICE(D47,E47,F47)</f>
        <v>400.43333333333334</v>
      </c>
      <c r="H47">
        <v>401.34037859155688</v>
      </c>
      <c r="I47" t="str">
        <f t="shared" si="0"/>
        <v>DOWN</v>
      </c>
      <c r="J47">
        <v>407.38383295659224</v>
      </c>
      <c r="K47">
        <v>400.96998209405683</v>
      </c>
      <c r="L47" t="str">
        <f t="shared" si="1"/>
        <v>DOWN</v>
      </c>
      <c r="M47" t="str">
        <f t="shared" si="2"/>
        <v>DOWN</v>
      </c>
      <c r="N47">
        <v>26.108492548888616</v>
      </c>
      <c r="O47" t="str">
        <f t="shared" si="3"/>
        <v>DOWN</v>
      </c>
      <c r="P47" t="str">
        <f t="shared" si="4"/>
        <v>DOWN</v>
      </c>
      <c r="Q47">
        <f t="shared" si="5"/>
        <v>1</v>
      </c>
      <c r="R47">
        <f t="shared" si="6"/>
        <v>3.3000000000000114</v>
      </c>
      <c r="S47">
        <f t="shared" si="7"/>
        <v>0.30303030303030198</v>
      </c>
      <c r="T47" t="str">
        <f t="shared" si="8"/>
        <v>No Indication</v>
      </c>
      <c r="U47" t="str">
        <f t="shared" si="9"/>
        <v>No T+M+I</v>
      </c>
      <c r="V47">
        <v>404.65708733170635</v>
      </c>
      <c r="W47">
        <v>410.5752285259623</v>
      </c>
      <c r="X47">
        <f t="shared" si="10"/>
        <v>-5.9181411942559521</v>
      </c>
      <c r="Y47">
        <v>-6.1435856517775722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400.8</v>
      </c>
      <c r="D48">
        <v>403.45</v>
      </c>
      <c r="E48">
        <v>399</v>
      </c>
      <c r="F48">
        <v>400</v>
      </c>
      <c r="G48">
        <f>_xll.TA_TYPPRICE(D48,E48,F48)</f>
        <v>400.81666666666666</v>
      </c>
      <c r="H48">
        <v>401.07852262911177</v>
      </c>
      <c r="I48" t="str">
        <f t="shared" si="0"/>
        <v>DOWN</v>
      </c>
      <c r="J48">
        <v>406.5096478551273</v>
      </c>
      <c r="K48">
        <v>400.53220829537753</v>
      </c>
      <c r="L48" t="str">
        <f t="shared" si="1"/>
        <v>DOWN</v>
      </c>
      <c r="M48" t="str">
        <f t="shared" si="2"/>
        <v>DOWN</v>
      </c>
      <c r="N48">
        <v>26.108492548888616</v>
      </c>
      <c r="O48" t="str">
        <f t="shared" si="3"/>
        <v>DOWN</v>
      </c>
      <c r="P48" t="str">
        <f t="shared" si="4"/>
        <v>DOWN</v>
      </c>
      <c r="Q48">
        <f t="shared" si="5"/>
        <v>1</v>
      </c>
      <c r="R48">
        <f t="shared" si="6"/>
        <v>4.4499999999999886</v>
      </c>
      <c r="S48">
        <f t="shared" si="7"/>
        <v>0.22471910112359608</v>
      </c>
      <c r="T48" t="str">
        <f t="shared" si="8"/>
        <v>No Indication</v>
      </c>
      <c r="U48" t="str">
        <f t="shared" si="9"/>
        <v>No T+M+I</v>
      </c>
      <c r="V48">
        <v>403.94061235759767</v>
      </c>
      <c r="W48">
        <v>409.79187826477988</v>
      </c>
      <c r="X48">
        <f t="shared" si="10"/>
        <v>-5.85126590718221</v>
      </c>
      <c r="Y48">
        <v>-6.0851217028584994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399.2</v>
      </c>
      <c r="D49">
        <v>402.65</v>
      </c>
      <c r="E49">
        <v>398.25</v>
      </c>
      <c r="F49">
        <v>400</v>
      </c>
      <c r="G49">
        <f>_xll.TA_TYPPRICE(D49,E49,F49)</f>
        <v>400.3</v>
      </c>
      <c r="H49">
        <v>400.68926131455589</v>
      </c>
      <c r="I49" t="str">
        <f t="shared" si="0"/>
        <v>DOWN</v>
      </c>
      <c r="J49">
        <v>405.65194833176565</v>
      </c>
      <c r="K49">
        <v>400.02505089640476</v>
      </c>
      <c r="L49" t="str">
        <f t="shared" si="1"/>
        <v>DOWN</v>
      </c>
      <c r="M49" t="str">
        <f t="shared" si="2"/>
        <v>DOWN</v>
      </c>
      <c r="N49">
        <v>26.108492548888616</v>
      </c>
      <c r="O49" t="str">
        <f t="shared" si="3"/>
        <v>DOWN</v>
      </c>
      <c r="P49" t="str">
        <f t="shared" si="4"/>
        <v>DOWN</v>
      </c>
      <c r="Q49">
        <f t="shared" si="5"/>
        <v>1.75</v>
      </c>
      <c r="R49">
        <f t="shared" si="6"/>
        <v>4.3999999999999773</v>
      </c>
      <c r="S49">
        <f t="shared" si="7"/>
        <v>0.39772727272727476</v>
      </c>
      <c r="T49" t="str">
        <f t="shared" si="8"/>
        <v>No Indication</v>
      </c>
      <c r="U49" t="str">
        <f t="shared" si="9"/>
        <v>No T+M+I</v>
      </c>
      <c r="V49">
        <v>403.33436430258263</v>
      </c>
      <c r="W49">
        <v>409.06655394887025</v>
      </c>
      <c r="X49">
        <f t="shared" si="10"/>
        <v>-5.7321896462876225</v>
      </c>
      <c r="Y49">
        <v>-6.0145352915443242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399.25</v>
      </c>
      <c r="D50">
        <v>404.25</v>
      </c>
      <c r="E50">
        <v>399.25</v>
      </c>
      <c r="F50">
        <v>403</v>
      </c>
      <c r="G50">
        <f>_xll.TA_TYPPRICE(D50,E50,F50)</f>
        <v>402.16666666666669</v>
      </c>
      <c r="H50">
        <v>401.42796399061126</v>
      </c>
      <c r="I50" t="str">
        <f t="shared" si="0"/>
        <v>UP</v>
      </c>
      <c r="J50">
        <v>405.34040425803994</v>
      </c>
      <c r="K50">
        <v>399.85281736387037</v>
      </c>
      <c r="L50" t="str">
        <f t="shared" si="1"/>
        <v>No Confirmation</v>
      </c>
      <c r="M50" t="str">
        <f t="shared" si="2"/>
        <v>No Trend</v>
      </c>
      <c r="N50">
        <v>54.96820965749275</v>
      </c>
      <c r="O50" t="str">
        <f t="shared" si="3"/>
        <v>No Momentum</v>
      </c>
      <c r="P50" t="str">
        <f t="shared" si="4"/>
        <v>No Trend + Momentum</v>
      </c>
      <c r="Q50">
        <f t="shared" si="5"/>
        <v>3.75</v>
      </c>
      <c r="R50">
        <f t="shared" si="6"/>
        <v>5</v>
      </c>
      <c r="S50">
        <f t="shared" si="7"/>
        <v>0.75</v>
      </c>
      <c r="T50" t="str">
        <f t="shared" si="8"/>
        <v>No Indication</v>
      </c>
      <c r="U50" t="str">
        <f t="shared" si="9"/>
        <v>No T+M+I</v>
      </c>
      <c r="V50">
        <v>403.28292364064686</v>
      </c>
      <c r="W50">
        <v>408.61717958228729</v>
      </c>
      <c r="X50">
        <f t="shared" si="10"/>
        <v>-5.3342559416404356</v>
      </c>
      <c r="Y50">
        <v>-5.8784794215635463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403.45</v>
      </c>
      <c r="D51">
        <v>404.25</v>
      </c>
      <c r="E51">
        <v>398.5</v>
      </c>
      <c r="F51">
        <v>400</v>
      </c>
      <c r="G51">
        <f>_xll.TA_TYPPRICE(D51,E51,F51)</f>
        <v>400.91666666666669</v>
      </c>
      <c r="H51">
        <v>401.172315328639</v>
      </c>
      <c r="I51" t="str">
        <f t="shared" si="0"/>
        <v>DOWN</v>
      </c>
      <c r="J51">
        <v>405.09809220069775</v>
      </c>
      <c r="K51">
        <v>399.5521912830103</v>
      </c>
      <c r="L51" t="str">
        <f t="shared" si="1"/>
        <v>No Confirmation</v>
      </c>
      <c r="M51" t="str">
        <f t="shared" si="2"/>
        <v>No Trend</v>
      </c>
      <c r="N51">
        <v>36.935763703314898</v>
      </c>
      <c r="O51" t="str">
        <f t="shared" si="3"/>
        <v>DOWN</v>
      </c>
      <c r="P51" t="str">
        <f t="shared" si="4"/>
        <v>No Trend + Momentum</v>
      </c>
      <c r="Q51">
        <f t="shared" si="5"/>
        <v>1.5</v>
      </c>
      <c r="R51">
        <f t="shared" si="6"/>
        <v>5.75</v>
      </c>
      <c r="S51">
        <f t="shared" si="7"/>
        <v>0.2608695652173913</v>
      </c>
      <c r="T51" t="str">
        <f t="shared" si="8"/>
        <v>No Indication</v>
      </c>
      <c r="U51" t="str">
        <f t="shared" si="9"/>
        <v>No T+M+I</v>
      </c>
      <c r="V51">
        <v>402.77785846516275</v>
      </c>
      <c r="W51">
        <v>407.97886998359934</v>
      </c>
      <c r="X51">
        <f t="shared" si="10"/>
        <v>-5.2010115184365873</v>
      </c>
      <c r="Y51">
        <v>-5.7429858409381547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399.35</v>
      </c>
      <c r="D52">
        <v>409.5</v>
      </c>
      <c r="E52">
        <v>396.15</v>
      </c>
      <c r="F52">
        <v>409</v>
      </c>
      <c r="G52">
        <f>_xll.TA_TYPPRICE(D52,E52,F52)</f>
        <v>404.88333333333338</v>
      </c>
      <c r="H52">
        <v>403.02782433098616</v>
      </c>
      <c r="I52" t="str">
        <f t="shared" si="0"/>
        <v>UP</v>
      </c>
      <c r="J52">
        <v>406.076293933876</v>
      </c>
      <c r="K52">
        <v>398.79614877567468</v>
      </c>
      <c r="L52" t="str">
        <f t="shared" si="1"/>
        <v>UP</v>
      </c>
      <c r="M52" t="str">
        <f t="shared" si="2"/>
        <v>UP</v>
      </c>
      <c r="N52">
        <v>71.722558938009584</v>
      </c>
      <c r="O52" t="str">
        <f t="shared" si="3"/>
        <v>UP</v>
      </c>
      <c r="P52" t="str">
        <f t="shared" si="4"/>
        <v>UP</v>
      </c>
      <c r="Q52">
        <f t="shared" si="5"/>
        <v>12.850000000000023</v>
      </c>
      <c r="R52">
        <f t="shared" si="6"/>
        <v>13.350000000000023</v>
      </c>
      <c r="S52">
        <f t="shared" si="7"/>
        <v>0.96254681647940077</v>
      </c>
      <c r="T52" t="str">
        <f t="shared" si="8"/>
        <v>UP</v>
      </c>
      <c r="U52" t="str">
        <f t="shared" si="9"/>
        <v>UP</v>
      </c>
      <c r="V52">
        <v>403.73511100898389</v>
      </c>
      <c r="W52">
        <v>408.05450924407347</v>
      </c>
      <c r="X52">
        <f t="shared" si="10"/>
        <v>-4.3193982350895794</v>
      </c>
      <c r="Y52">
        <v>-5.4582683197684396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410</v>
      </c>
      <c r="D53">
        <v>412.4</v>
      </c>
      <c r="E53">
        <v>405</v>
      </c>
      <c r="F53">
        <v>405</v>
      </c>
      <c r="G53">
        <f>_xll.TA_TYPPRICE(D53,E53,F53)</f>
        <v>407.4666666666667</v>
      </c>
      <c r="H53">
        <v>405.24724549882643</v>
      </c>
      <c r="I53" t="str">
        <f t="shared" si="0"/>
        <v>DOWN</v>
      </c>
      <c r="J53">
        <v>407.48156194857023</v>
      </c>
      <c r="K53">
        <v>400.17478238108032</v>
      </c>
      <c r="L53" t="str">
        <f t="shared" si="1"/>
        <v>No Confirmation</v>
      </c>
      <c r="M53" t="str">
        <f t="shared" si="2"/>
        <v>No Trend</v>
      </c>
      <c r="N53">
        <v>54.898841820536092</v>
      </c>
      <c r="O53" t="str">
        <f t="shared" si="3"/>
        <v>No Momentum</v>
      </c>
      <c r="P53" t="str">
        <f t="shared" si="4"/>
        <v>No Trend + Momentum</v>
      </c>
      <c r="Q53">
        <f t="shared" si="5"/>
        <v>0</v>
      </c>
      <c r="R53">
        <f t="shared" si="6"/>
        <v>7.3999999999999773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403.92970931529408</v>
      </c>
      <c r="W53">
        <v>407.82824930006802</v>
      </c>
      <c r="X53">
        <f t="shared" si="10"/>
        <v>-3.8985399847739473</v>
      </c>
      <c r="Y53">
        <v>-5.1463226527695412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406.9</v>
      </c>
      <c r="D54">
        <v>409.4</v>
      </c>
      <c r="E54">
        <v>401.7</v>
      </c>
      <c r="F54">
        <v>407</v>
      </c>
      <c r="G54">
        <f>_xll.TA_TYPPRICE(D54,E54,F54)</f>
        <v>406.0333333333333</v>
      </c>
      <c r="H54">
        <v>405.6402894160799</v>
      </c>
      <c r="I54" t="str">
        <f t="shared" si="0"/>
        <v>UP</v>
      </c>
      <c r="J54">
        <v>407.90788151555461</v>
      </c>
      <c r="K54">
        <v>400.51371962972911</v>
      </c>
      <c r="L54" t="str">
        <f t="shared" si="1"/>
        <v>No Confirmation</v>
      </c>
      <c r="M54" t="str">
        <f t="shared" si="2"/>
        <v>No Trend</v>
      </c>
      <c r="N54">
        <v>60.665449316800249</v>
      </c>
      <c r="O54" t="str">
        <f t="shared" si="3"/>
        <v>UP</v>
      </c>
      <c r="P54" t="str">
        <f t="shared" si="4"/>
        <v>No Trend + Momentum</v>
      </c>
      <c r="Q54">
        <f t="shared" si="5"/>
        <v>5.3000000000000114</v>
      </c>
      <c r="R54">
        <f t="shared" si="6"/>
        <v>7.6999999999999886</v>
      </c>
      <c r="S54">
        <f t="shared" si="7"/>
        <v>0.68831168831169076</v>
      </c>
      <c r="T54" t="str">
        <f t="shared" si="8"/>
        <v>No Indication</v>
      </c>
      <c r="U54" t="str">
        <f t="shared" si="9"/>
        <v>No T+M+I</v>
      </c>
      <c r="V54">
        <v>404.40206172832575</v>
      </c>
      <c r="W54">
        <v>407.76689750006301</v>
      </c>
      <c r="X54">
        <f t="shared" si="10"/>
        <v>-3.3648357717372619</v>
      </c>
      <c r="Y54">
        <v>-4.7900252765630853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409.9</v>
      </c>
      <c r="D55">
        <v>412</v>
      </c>
      <c r="E55">
        <v>407</v>
      </c>
      <c r="F55">
        <v>408</v>
      </c>
      <c r="G55">
        <f>_xll.TA_TYPPRICE(D55,E55,F55)</f>
        <v>409</v>
      </c>
      <c r="H55">
        <v>407.32014470803995</v>
      </c>
      <c r="I55" t="str">
        <f t="shared" si="0"/>
        <v>UP</v>
      </c>
      <c r="J55">
        <v>408.81724117876468</v>
      </c>
      <c r="K55">
        <v>401.95511526756707</v>
      </c>
      <c r="L55" t="str">
        <f t="shared" si="1"/>
        <v>No Confirmation</v>
      </c>
      <c r="M55" t="str">
        <f t="shared" si="2"/>
        <v>No Trend</v>
      </c>
      <c r="N55">
        <v>63.576156305412567</v>
      </c>
      <c r="O55" t="str">
        <f t="shared" si="3"/>
        <v>UP</v>
      </c>
      <c r="P55" t="str">
        <f t="shared" si="4"/>
        <v>No Trend + Momentum</v>
      </c>
      <c r="Q55">
        <f t="shared" si="5"/>
        <v>1</v>
      </c>
      <c r="R55">
        <f t="shared" si="6"/>
        <v>5</v>
      </c>
      <c r="S55">
        <f t="shared" si="7"/>
        <v>0.2</v>
      </c>
      <c r="T55" t="str">
        <f t="shared" si="8"/>
        <v>No Indication</v>
      </c>
      <c r="U55" t="str">
        <f t="shared" si="9"/>
        <v>No T+M+I</v>
      </c>
      <c r="V55">
        <v>404.9555906931987</v>
      </c>
      <c r="W55">
        <v>407.78416435191019</v>
      </c>
      <c r="X55">
        <f t="shared" si="10"/>
        <v>-2.8285736587114911</v>
      </c>
      <c r="Y55">
        <v>-4.3977349529927663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408.5</v>
      </c>
      <c r="D56">
        <v>409.3</v>
      </c>
      <c r="E56">
        <v>404</v>
      </c>
      <c r="F56">
        <v>406</v>
      </c>
      <c r="G56">
        <f>_xll.TA_TYPPRICE(D56,E56,F56)</f>
        <v>406.43333333333334</v>
      </c>
      <c r="H56">
        <v>406.87673902068661</v>
      </c>
      <c r="I56" t="str">
        <f t="shared" si="0"/>
        <v>DOWN</v>
      </c>
      <c r="J56">
        <v>408.92452091681696</v>
      </c>
      <c r="K56">
        <v>402.40953409699659</v>
      </c>
      <c r="L56" t="str">
        <f t="shared" si="1"/>
        <v>No Confirmation</v>
      </c>
      <c r="M56" t="str">
        <f t="shared" si="2"/>
        <v>No Trend</v>
      </c>
      <c r="N56">
        <v>53.650908007725597</v>
      </c>
      <c r="O56" t="str">
        <f t="shared" si="3"/>
        <v>No Momentum</v>
      </c>
      <c r="P56" t="str">
        <f t="shared" si="4"/>
        <v>No Trend + Momentum</v>
      </c>
      <c r="Q56">
        <f t="shared" si="5"/>
        <v>2</v>
      </c>
      <c r="R56">
        <f t="shared" si="6"/>
        <v>5.3000000000000114</v>
      </c>
      <c r="S56">
        <f t="shared" si="7"/>
        <v>0.37735849056603693</v>
      </c>
      <c r="T56" t="str">
        <f t="shared" si="8"/>
        <v>No Indication</v>
      </c>
      <c r="U56" t="str">
        <f t="shared" si="9"/>
        <v>No T+M+I</v>
      </c>
      <c r="V56">
        <v>405.11626904809123</v>
      </c>
      <c r="W56">
        <v>407.65200402954645</v>
      </c>
      <c r="X56">
        <f t="shared" si="10"/>
        <v>-2.5357349814552208</v>
      </c>
      <c r="Y56">
        <v>-4.0253349586852574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407</v>
      </c>
      <c r="D57">
        <v>410.7</v>
      </c>
      <c r="E57">
        <v>406.05</v>
      </c>
      <c r="F57">
        <v>409</v>
      </c>
      <c r="G57">
        <f>_xll.TA_TYPPRICE(D57,E57,F57)</f>
        <v>408.58333333333331</v>
      </c>
      <c r="H57">
        <v>407.73003617700999</v>
      </c>
      <c r="I57" t="str">
        <f t="shared" si="0"/>
        <v>UP</v>
      </c>
      <c r="J57">
        <v>409.31907182419098</v>
      </c>
      <c r="K57">
        <v>403.21852651988627</v>
      </c>
      <c r="L57" t="str">
        <f t="shared" si="1"/>
        <v>No Confirmation</v>
      </c>
      <c r="M57" t="str">
        <f t="shared" si="2"/>
        <v>No Trend</v>
      </c>
      <c r="N57">
        <v>64.145995308590798</v>
      </c>
      <c r="O57" t="str">
        <f t="shared" si="3"/>
        <v>UP</v>
      </c>
      <c r="P57" t="str">
        <f t="shared" si="4"/>
        <v>No Trend + Momentum</v>
      </c>
      <c r="Q57">
        <f t="shared" si="5"/>
        <v>2.9499999999999886</v>
      </c>
      <c r="R57">
        <f t="shared" si="6"/>
        <v>4.6499999999999773</v>
      </c>
      <c r="S57">
        <f t="shared" si="7"/>
        <v>0.63440860215053829</v>
      </c>
      <c r="T57" t="str">
        <f t="shared" si="8"/>
        <v>No Indication</v>
      </c>
      <c r="U57" t="str">
        <f t="shared" si="9"/>
        <v>No T+M+I</v>
      </c>
      <c r="V57">
        <v>405.71376611761565</v>
      </c>
      <c r="W57">
        <v>407.75185558291338</v>
      </c>
      <c r="X57">
        <f t="shared" si="10"/>
        <v>-2.0380894652977304</v>
      </c>
      <c r="Y57">
        <v>-3.6278858600077522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409.2</v>
      </c>
      <c r="D58">
        <v>412.35</v>
      </c>
      <c r="E58">
        <v>403.25</v>
      </c>
      <c r="F58">
        <v>405</v>
      </c>
      <c r="G58">
        <f>_xll.TA_TYPPRICE(D58,E58,F58)</f>
        <v>406.86666666666662</v>
      </c>
      <c r="H58">
        <v>407.29835142183833</v>
      </c>
      <c r="I58" t="str">
        <f t="shared" si="0"/>
        <v>DOWN</v>
      </c>
      <c r="J58">
        <v>409.99261141881522</v>
      </c>
      <c r="K58">
        <v>403.2255206265782</v>
      </c>
      <c r="L58" t="str">
        <f t="shared" si="1"/>
        <v>No Confirmation</v>
      </c>
      <c r="M58" t="str">
        <f t="shared" si="2"/>
        <v>No Trend</v>
      </c>
      <c r="N58">
        <v>46.570591012068732</v>
      </c>
      <c r="O58" t="str">
        <f t="shared" si="3"/>
        <v>No Momentum</v>
      </c>
      <c r="P58" t="str">
        <f t="shared" si="4"/>
        <v>No Trend + Momentum</v>
      </c>
      <c r="Q58">
        <f t="shared" si="5"/>
        <v>1.75</v>
      </c>
      <c r="R58">
        <f t="shared" si="6"/>
        <v>9.1000000000000227</v>
      </c>
      <c r="S58">
        <f t="shared" si="7"/>
        <v>0.19230769230769182</v>
      </c>
      <c r="T58" t="str">
        <f t="shared" si="8"/>
        <v>DOWN</v>
      </c>
      <c r="U58" t="str">
        <f t="shared" si="9"/>
        <v>No T+M+I</v>
      </c>
      <c r="V58">
        <v>405.60395594567478</v>
      </c>
      <c r="W58">
        <v>407.5480144286235</v>
      </c>
      <c r="X58">
        <f t="shared" si="10"/>
        <v>-1.9440584829487193</v>
      </c>
      <c r="Y58">
        <v>-3.2911203845959456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406</v>
      </c>
      <c r="D59">
        <v>412</v>
      </c>
      <c r="E59">
        <v>405.6</v>
      </c>
      <c r="F59">
        <v>410</v>
      </c>
      <c r="G59">
        <f>_xll.TA_TYPPRICE(D59,E59,F59)</f>
        <v>409.2</v>
      </c>
      <c r="H59">
        <v>408.24917571091919</v>
      </c>
      <c r="I59" t="str">
        <f t="shared" si="0"/>
        <v>UP</v>
      </c>
      <c r="J59">
        <v>410.43869777018961</v>
      </c>
      <c r="K59">
        <v>403.7531827095608</v>
      </c>
      <c r="L59" t="str">
        <f t="shared" si="1"/>
        <v>No Confirmation</v>
      </c>
      <c r="M59" t="str">
        <f t="shared" si="2"/>
        <v>No Trend</v>
      </c>
      <c r="N59">
        <v>62.587340508752007</v>
      </c>
      <c r="O59" t="str">
        <f t="shared" si="3"/>
        <v>UP</v>
      </c>
      <c r="P59" t="str">
        <f t="shared" si="4"/>
        <v>No Trend + Momentum</v>
      </c>
      <c r="Q59">
        <f t="shared" si="5"/>
        <v>4.3999999999999773</v>
      </c>
      <c r="R59">
        <f t="shared" si="6"/>
        <v>6.3999999999999773</v>
      </c>
      <c r="S59">
        <f t="shared" si="7"/>
        <v>0.68749999999999889</v>
      </c>
      <c r="T59" t="str">
        <f t="shared" si="8"/>
        <v>No Indication</v>
      </c>
      <c r="U59" t="str">
        <f t="shared" si="9"/>
        <v>No T+M+I</v>
      </c>
      <c r="V59">
        <v>406.28027041557095</v>
      </c>
      <c r="W59">
        <v>407.72964298946619</v>
      </c>
      <c r="X59">
        <f t="shared" si="10"/>
        <v>-1.4493725738952321</v>
      </c>
      <c r="Y59">
        <v>-2.9227708224558029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410</v>
      </c>
      <c r="D60">
        <v>411.05</v>
      </c>
      <c r="E60">
        <v>407.9</v>
      </c>
      <c r="F60">
        <v>409</v>
      </c>
      <c r="G60">
        <f>_xll.TA_TYPPRICE(D60,E60,F60)</f>
        <v>409.31666666666666</v>
      </c>
      <c r="H60">
        <v>408.7829211887929</v>
      </c>
      <c r="I60" t="str">
        <f t="shared" si="0"/>
        <v>UP</v>
      </c>
      <c r="J60">
        <v>410.57454271014745</v>
      </c>
      <c r="K60">
        <v>404.67469766299172</v>
      </c>
      <c r="L60" t="str">
        <f t="shared" si="1"/>
        <v>No Confirmation</v>
      </c>
      <c r="M60" t="str">
        <f t="shared" si="2"/>
        <v>No Trend</v>
      </c>
      <c r="N60">
        <v>58.223841537382668</v>
      </c>
      <c r="O60" t="str">
        <f t="shared" si="3"/>
        <v>No Momentum</v>
      </c>
      <c r="P60" t="str">
        <f t="shared" si="4"/>
        <v>No Trend + Momentum</v>
      </c>
      <c r="Q60">
        <f t="shared" si="5"/>
        <v>1.1000000000000227</v>
      </c>
      <c r="R60">
        <f t="shared" si="6"/>
        <v>3.1500000000000341</v>
      </c>
      <c r="S60">
        <f t="shared" si="7"/>
        <v>0.34920634920635263</v>
      </c>
      <c r="T60" t="str">
        <f t="shared" si="8"/>
        <v>No Indication</v>
      </c>
      <c r="U60" t="str">
        <f t="shared" si="9"/>
        <v>No T+M+I</v>
      </c>
      <c r="V60">
        <v>406.69869035163697</v>
      </c>
      <c r="W60">
        <v>407.82374350876501</v>
      </c>
      <c r="X60">
        <f t="shared" si="10"/>
        <v>-1.1250531571280362</v>
      </c>
      <c r="Y60">
        <v>-2.5632272893902495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409.75</v>
      </c>
      <c r="D61">
        <v>415.85</v>
      </c>
      <c r="E61">
        <v>407</v>
      </c>
      <c r="F61">
        <v>411</v>
      </c>
      <c r="G61">
        <f>_xll.TA_TYPPRICE(D61,E61,F61)</f>
        <v>411.2833333333333</v>
      </c>
      <c r="H61">
        <v>410.0331272610631</v>
      </c>
      <c r="I61" t="str">
        <f t="shared" si="0"/>
        <v>UP</v>
      </c>
      <c r="J61">
        <v>411.74686655233694</v>
      </c>
      <c r="K61">
        <v>405.19143151566021</v>
      </c>
      <c r="L61" t="str">
        <f t="shared" si="1"/>
        <v>No Confirmation</v>
      </c>
      <c r="M61" t="str">
        <f t="shared" si="2"/>
        <v>No Trend</v>
      </c>
      <c r="N61">
        <v>64.424519342003222</v>
      </c>
      <c r="O61" t="str">
        <f t="shared" si="3"/>
        <v>UP</v>
      </c>
      <c r="P61" t="str">
        <f t="shared" si="4"/>
        <v>No Trend + Momentum</v>
      </c>
      <c r="Q61">
        <f t="shared" si="5"/>
        <v>4</v>
      </c>
      <c r="R61">
        <f t="shared" si="6"/>
        <v>8.8500000000000227</v>
      </c>
      <c r="S61">
        <f t="shared" si="7"/>
        <v>0.45197740112994234</v>
      </c>
      <c r="T61" t="str">
        <f t="shared" si="8"/>
        <v>No Indication</v>
      </c>
      <c r="U61" t="str">
        <f t="shared" si="9"/>
        <v>No T+M+I</v>
      </c>
      <c r="V61">
        <v>407.36043029753898</v>
      </c>
      <c r="W61">
        <v>408.05902176737499</v>
      </c>
      <c r="X61">
        <f t="shared" si="10"/>
        <v>-0.6985914698360034</v>
      </c>
      <c r="Y61">
        <v>-2.1903001254794003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412</v>
      </c>
      <c r="D62">
        <v>412.2</v>
      </c>
      <c r="E62">
        <v>407.4</v>
      </c>
      <c r="F62">
        <v>409</v>
      </c>
      <c r="G62">
        <f>_xll.TA_TYPPRICE(D62,E62,F62)</f>
        <v>409.5333333333333</v>
      </c>
      <c r="H62">
        <v>409.7832302971982</v>
      </c>
      <c r="I62" t="str">
        <f t="shared" si="0"/>
        <v>DOWN</v>
      </c>
      <c r="J62">
        <v>411.84756287403985</v>
      </c>
      <c r="K62">
        <v>405.68222451218014</v>
      </c>
      <c r="L62" t="str">
        <f t="shared" si="1"/>
        <v>No Confirmation</v>
      </c>
      <c r="M62" t="str">
        <f t="shared" si="2"/>
        <v>No Trend</v>
      </c>
      <c r="N62">
        <v>54.342250048642917</v>
      </c>
      <c r="O62" t="str">
        <f t="shared" si="3"/>
        <v>No Momentum</v>
      </c>
      <c r="P62" t="str">
        <f t="shared" si="4"/>
        <v>No Trend + Momentum</v>
      </c>
      <c r="Q62">
        <f t="shared" si="5"/>
        <v>1.6000000000000227</v>
      </c>
      <c r="R62">
        <f t="shared" si="6"/>
        <v>4.8000000000000114</v>
      </c>
      <c r="S62">
        <f t="shared" si="7"/>
        <v>0.33333333333333726</v>
      </c>
      <c r="T62" t="str">
        <f t="shared" si="8"/>
        <v>No Indication</v>
      </c>
      <c r="U62" t="str">
        <f t="shared" si="9"/>
        <v>No T+M+I</v>
      </c>
      <c r="V62">
        <v>407.61267179022531</v>
      </c>
      <c r="W62">
        <v>408.12872385868053</v>
      </c>
      <c r="X62">
        <f t="shared" si="10"/>
        <v>-0.51605206845522389</v>
      </c>
      <c r="Y62">
        <v>-1.855450514074565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408.05</v>
      </c>
      <c r="D63">
        <v>411.75</v>
      </c>
      <c r="E63">
        <v>402.4</v>
      </c>
      <c r="F63">
        <v>405</v>
      </c>
      <c r="G63">
        <f>_xll.TA_TYPPRICE(D63,E63,F63)</f>
        <v>406.38333333333338</v>
      </c>
      <c r="H63">
        <v>408.08328181526576</v>
      </c>
      <c r="I63" t="str">
        <f t="shared" si="0"/>
        <v>DOWN</v>
      </c>
      <c r="J63">
        <v>411.8258822353643</v>
      </c>
      <c r="K63">
        <v>404.9528412872512</v>
      </c>
      <c r="L63" t="str">
        <f t="shared" si="1"/>
        <v>No Confirmation</v>
      </c>
      <c r="M63" t="str">
        <f t="shared" si="2"/>
        <v>No Trend</v>
      </c>
      <c r="N63">
        <v>39.060201018774762</v>
      </c>
      <c r="O63" t="str">
        <f t="shared" si="3"/>
        <v>DOWN</v>
      </c>
      <c r="P63" t="str">
        <f t="shared" si="4"/>
        <v>No Trend + Momentum</v>
      </c>
      <c r="Q63">
        <f t="shared" si="5"/>
        <v>2.6000000000000227</v>
      </c>
      <c r="R63">
        <f t="shared" si="6"/>
        <v>9.3500000000000227</v>
      </c>
      <c r="S63">
        <f t="shared" si="7"/>
        <v>0.27807486631016221</v>
      </c>
      <c r="T63" t="str">
        <f t="shared" si="8"/>
        <v>No Indication</v>
      </c>
      <c r="U63" t="str">
        <f t="shared" si="9"/>
        <v>No T+M+I</v>
      </c>
      <c r="V63">
        <v>407.21072228403682</v>
      </c>
      <c r="W63">
        <v>407.8969665358153</v>
      </c>
      <c r="X63">
        <f t="shared" si="10"/>
        <v>-0.6862442517784757</v>
      </c>
      <c r="Y63">
        <v>-1.621609261615347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405.25</v>
      </c>
      <c r="D64">
        <v>406.85</v>
      </c>
      <c r="E64">
        <v>400</v>
      </c>
      <c r="F64">
        <v>402.5</v>
      </c>
      <c r="G64">
        <f>_xll.TA_TYPPRICE(D64,E64,F64)</f>
        <v>403.11666666666662</v>
      </c>
      <c r="H64">
        <v>405.59997424096616</v>
      </c>
      <c r="I64" t="str">
        <f t="shared" si="0"/>
        <v>DOWN</v>
      </c>
      <c r="J64">
        <v>410.72013062750557</v>
      </c>
      <c r="K64">
        <v>403.85220989008428</v>
      </c>
      <c r="L64" t="str">
        <f t="shared" si="1"/>
        <v>DOWN</v>
      </c>
      <c r="M64" t="str">
        <f t="shared" si="2"/>
        <v>DOWN</v>
      </c>
      <c r="N64">
        <v>32.024380664974913</v>
      </c>
      <c r="O64" t="str">
        <f t="shared" si="3"/>
        <v>DOWN</v>
      </c>
      <c r="P64" t="str">
        <f t="shared" si="4"/>
        <v>DOWN</v>
      </c>
      <c r="Q64">
        <f t="shared" si="5"/>
        <v>2.5</v>
      </c>
      <c r="R64">
        <f t="shared" si="6"/>
        <v>6.8500000000000227</v>
      </c>
      <c r="S64">
        <f t="shared" si="7"/>
        <v>0.36496350364963381</v>
      </c>
      <c r="T64" t="str">
        <f t="shared" si="8"/>
        <v>No Indication</v>
      </c>
      <c r="U64" t="str">
        <f t="shared" si="9"/>
        <v>No T+M+I</v>
      </c>
      <c r="V64">
        <v>406.48599577880037</v>
      </c>
      <c r="W64">
        <v>407.497191236866</v>
      </c>
      <c r="X64">
        <f t="shared" si="10"/>
        <v>-1.0111954580656288</v>
      </c>
      <c r="Y64">
        <v>-1.4995265009054033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405</v>
      </c>
      <c r="D65">
        <v>405.2</v>
      </c>
      <c r="E65">
        <v>400</v>
      </c>
      <c r="F65">
        <v>400.5</v>
      </c>
      <c r="G65">
        <f>_xll.TA_TYPPRICE(D65,E65,F65)</f>
        <v>401.90000000000003</v>
      </c>
      <c r="H65">
        <v>403.74998712048307</v>
      </c>
      <c r="I65" t="str">
        <f t="shared" si="0"/>
        <v>DOWN</v>
      </c>
      <c r="J65">
        <v>409.49343493250433</v>
      </c>
      <c r="K65">
        <v>402.99616324784336</v>
      </c>
      <c r="L65" t="str">
        <f t="shared" si="1"/>
        <v>DOWN</v>
      </c>
      <c r="M65" t="str">
        <f t="shared" si="2"/>
        <v>DOWN</v>
      </c>
      <c r="N65">
        <v>27.136371188423418</v>
      </c>
      <c r="O65" t="str">
        <f t="shared" si="3"/>
        <v>DOWN</v>
      </c>
      <c r="P65" t="str">
        <f t="shared" si="4"/>
        <v>DOWN</v>
      </c>
      <c r="Q65">
        <f t="shared" si="5"/>
        <v>0.5</v>
      </c>
      <c r="R65">
        <f t="shared" si="6"/>
        <v>5.1999999999999886</v>
      </c>
      <c r="S65">
        <f t="shared" si="7"/>
        <v>9.6153846153846367E-2</v>
      </c>
      <c r="T65" t="str">
        <f t="shared" si="8"/>
        <v>DOWN</v>
      </c>
      <c r="U65" t="str">
        <f t="shared" si="9"/>
        <v>DOWN</v>
      </c>
      <c r="V65">
        <v>405.5650733512926</v>
      </c>
      <c r="W65">
        <v>406.9788807748759</v>
      </c>
      <c r="X65">
        <f t="shared" si="10"/>
        <v>-1.4138074235833074</v>
      </c>
      <c r="Y65">
        <v>-1.4823826854409841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400.25</v>
      </c>
      <c r="D66">
        <v>403.95</v>
      </c>
      <c r="E66">
        <v>399.25</v>
      </c>
      <c r="F66">
        <v>399.6</v>
      </c>
      <c r="G66">
        <f>_xll.TA_TYPPRICE(D66,E66,F66)</f>
        <v>400.93333333333339</v>
      </c>
      <c r="H66">
        <v>402.34166022690823</v>
      </c>
      <c r="I66" t="str">
        <f t="shared" si="0"/>
        <v>DOWN</v>
      </c>
      <c r="J66">
        <v>408.26156050305894</v>
      </c>
      <c r="K66">
        <v>402.16368252610039</v>
      </c>
      <c r="L66" t="str">
        <f t="shared" si="1"/>
        <v>DOWN</v>
      </c>
      <c r="M66" t="str">
        <f t="shared" si="2"/>
        <v>DOWN</v>
      </c>
      <c r="N66">
        <v>24.99074969405811</v>
      </c>
      <c r="O66" t="str">
        <f t="shared" si="3"/>
        <v>DOWN</v>
      </c>
      <c r="P66" t="str">
        <f t="shared" si="4"/>
        <v>DOWN</v>
      </c>
      <c r="Q66">
        <f t="shared" si="5"/>
        <v>0.35000000000002274</v>
      </c>
      <c r="R66">
        <f t="shared" si="6"/>
        <v>4.6999999999999886</v>
      </c>
      <c r="S66">
        <f t="shared" si="7"/>
        <v>7.4468085106387999E-2</v>
      </c>
      <c r="T66" t="str">
        <f t="shared" si="8"/>
        <v>DOWN</v>
      </c>
      <c r="U66" t="str">
        <f t="shared" si="9"/>
        <v>DOWN</v>
      </c>
      <c r="V66">
        <v>404.64736975878606</v>
      </c>
      <c r="W66">
        <v>406.43229701377396</v>
      </c>
      <c r="X66">
        <f t="shared" si="10"/>
        <v>-1.7849272549879061</v>
      </c>
      <c r="Y66">
        <v>-1.5428915993503685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401.8</v>
      </c>
      <c r="D67">
        <v>402.8</v>
      </c>
      <c r="E67">
        <v>394.1</v>
      </c>
      <c r="F67">
        <v>394.55</v>
      </c>
      <c r="G67">
        <f>_xll.TA_TYPPRICE(D67,E67,F67)</f>
        <v>397.15000000000003</v>
      </c>
      <c r="H67">
        <v>399.74583011345413</v>
      </c>
      <c r="I67" t="str">
        <f t="shared" ref="I67:I107" si="20">IF(F67&gt;H67,"UP","DOWN")</f>
        <v>DOWN</v>
      </c>
      <c r="J67">
        <v>407.04788039126805</v>
      </c>
      <c r="K67">
        <v>400.37175307585585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16.075616198815485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0.44999999999998863</v>
      </c>
      <c r="R67">
        <f t="shared" ref="R67:R107" si="26">D67-E67</f>
        <v>8.6999999999999886</v>
      </c>
      <c r="S67">
        <f t="shared" ref="S67:S107" si="27">Q67/R67</f>
        <v>5.1724137931033247E-2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403.09392825743436</v>
      </c>
      <c r="W67">
        <v>405.5521268646055</v>
      </c>
      <c r="X67">
        <f t="shared" ref="X67:X107" si="30">V67-W67</f>
        <v>-2.4581986071711412</v>
      </c>
      <c r="Y67">
        <v>-1.725953000914523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DOWN</v>
      </c>
      <c r="AB67" t="str">
        <f t="shared" ref="AB67:AB107" si="33">IF(H67&gt;J67,"UP",IF(H67&lt;K67,"DOWN","No Confirmation"))</f>
        <v>DOWN</v>
      </c>
      <c r="AC67" t="str">
        <f t="shared" ref="AC67:AC107" si="34">IF(AND(AA67="UP",AB67="UP"),"UP",IF(AND(AA67="DOWN",AB67="DOWN"),"DOWN","No Alert"))</f>
        <v>DOWN</v>
      </c>
      <c r="AD67">
        <f t="shared" ref="AD67:AD107" si="35">IF(AC67="UP",MROUND(D67-((D67-E67)*0.886),0.05),IF(AC67="DOWN",MROUND(E67+((D67-E67)*0.886),0.05),"No Alert"))</f>
        <v>401.8</v>
      </c>
      <c r="AE67">
        <f t="shared" ref="AE67:AE107" si="36">IF(AC67="UP",MROUND(D67-((D67-E67)*0.618),0.05),IF(AC67="DOWN",MROUND(E67+((D67-E67)*0.618),0.05),"No Alert"))</f>
        <v>399.5</v>
      </c>
      <c r="AF67">
        <f t="shared" ref="AF67:AF107" si="37">IF(AC67="UP",MROUND(D67-((D67-E67)*0.5),0.05),IF(AC67="DOWN",MROUND(E67+((D67-E67)*0.5),0.05),"No Alert"))</f>
        <v>398.45000000000005</v>
      </c>
      <c r="AG67">
        <f t="shared" ref="AG67:AG107" si="38">IF(AC67="UP",MROUND(D67-((D67-E67)*0.382),0.05),IF(AC67="DOWN",MROUND(E67+((D67-E67)*0.382),0.05),"No Alert"))</f>
        <v>397.40000000000003</v>
      </c>
    </row>
    <row r="68" spans="1:33" x14ac:dyDescent="0.25">
      <c r="A68" t="s">
        <v>5</v>
      </c>
      <c r="B68" s="1">
        <v>42950</v>
      </c>
      <c r="C68">
        <v>396</v>
      </c>
      <c r="D68">
        <v>396</v>
      </c>
      <c r="E68">
        <v>390.35</v>
      </c>
      <c r="F68">
        <v>391.75</v>
      </c>
      <c r="G68">
        <f>_xll.TA_TYPPRICE(D68,E68,F68)</f>
        <v>392.7</v>
      </c>
      <c r="H68">
        <v>396.22291505672706</v>
      </c>
      <c r="I68" t="str">
        <f t="shared" si="20"/>
        <v>DOWN</v>
      </c>
      <c r="J68">
        <v>404.59279585987514</v>
      </c>
      <c r="K68">
        <v>398.1446968367768</v>
      </c>
      <c r="L68" t="str">
        <f t="shared" si="21"/>
        <v>DOWN</v>
      </c>
      <c r="M68" t="str">
        <f t="shared" si="22"/>
        <v>DOWN</v>
      </c>
      <c r="N68">
        <v>12.888913540266422</v>
      </c>
      <c r="O68" t="str">
        <f t="shared" si="23"/>
        <v>DOWN</v>
      </c>
      <c r="P68" t="str">
        <f t="shared" si="24"/>
        <v>DOWN</v>
      </c>
      <c r="Q68">
        <f t="shared" si="25"/>
        <v>1.3999999999999773</v>
      </c>
      <c r="R68">
        <f t="shared" si="26"/>
        <v>5.6499999999999773</v>
      </c>
      <c r="S68">
        <f t="shared" si="27"/>
        <v>0.247787610619466</v>
      </c>
      <c r="T68" t="str">
        <f t="shared" si="28"/>
        <v>No Indication</v>
      </c>
      <c r="U68" t="str">
        <f t="shared" si="29"/>
        <v>No T+M+I</v>
      </c>
      <c r="V68">
        <v>401.34870852552137</v>
      </c>
      <c r="W68">
        <v>404.52974709685697</v>
      </c>
      <c r="X68">
        <f t="shared" si="30"/>
        <v>-3.1810385713355913</v>
      </c>
      <c r="Y68">
        <v>-2.0169701149987365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390</v>
      </c>
      <c r="D69">
        <v>397.35</v>
      </c>
      <c r="E69">
        <v>386.05</v>
      </c>
      <c r="F69">
        <v>395.35</v>
      </c>
      <c r="G69">
        <f>_xll.TA_TYPPRICE(D69,E69,F69)</f>
        <v>392.91666666666669</v>
      </c>
      <c r="H69">
        <v>394.5697908616969</v>
      </c>
      <c r="I69" t="str">
        <f t="shared" si="20"/>
        <v>UP</v>
      </c>
      <c r="J69">
        <v>402.98328566879178</v>
      </c>
      <c r="K69">
        <v>395.45698642860418</v>
      </c>
      <c r="L69" t="str">
        <f t="shared" si="21"/>
        <v>DOWN</v>
      </c>
      <c r="M69" t="str">
        <f t="shared" si="22"/>
        <v>No Trend</v>
      </c>
      <c r="N69">
        <v>33.936046917982956</v>
      </c>
      <c r="O69" t="str">
        <f t="shared" si="23"/>
        <v>DOWN</v>
      </c>
      <c r="P69" t="str">
        <f t="shared" si="24"/>
        <v>No Trend + Momentum</v>
      </c>
      <c r="Q69">
        <f t="shared" si="25"/>
        <v>9.3000000000000114</v>
      </c>
      <c r="R69">
        <f t="shared" si="26"/>
        <v>11.300000000000011</v>
      </c>
      <c r="S69">
        <f t="shared" si="27"/>
        <v>0.82300884955752229</v>
      </c>
      <c r="T69" t="str">
        <f t="shared" si="28"/>
        <v>UP</v>
      </c>
      <c r="U69" t="str">
        <f t="shared" si="29"/>
        <v>No T+M+I</v>
      </c>
      <c r="V69">
        <v>400.42583029082579</v>
      </c>
      <c r="W69">
        <v>403.84976583042311</v>
      </c>
      <c r="X69">
        <f t="shared" si="30"/>
        <v>-3.4239355395973234</v>
      </c>
      <c r="Y69">
        <v>-2.2983631999184539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397.35</v>
      </c>
      <c r="D70">
        <v>400</v>
      </c>
      <c r="E70">
        <v>391.65</v>
      </c>
      <c r="F70">
        <v>398.5</v>
      </c>
      <c r="G70">
        <f>_xll.TA_TYPPRICE(D70,E70,F70)</f>
        <v>396.7166666666667</v>
      </c>
      <c r="H70">
        <v>395.6432287641818</v>
      </c>
      <c r="I70" t="str">
        <f t="shared" si="20"/>
        <v>UP</v>
      </c>
      <c r="J70">
        <v>402.32033329794916</v>
      </c>
      <c r="K70">
        <v>394.61098944446991</v>
      </c>
      <c r="L70" t="str">
        <f t="shared" si="21"/>
        <v>No Confirmation</v>
      </c>
      <c r="M70" t="str">
        <f t="shared" si="22"/>
        <v>No Trend</v>
      </c>
      <c r="N70">
        <v>47.745117877885832</v>
      </c>
      <c r="O70" t="str">
        <f t="shared" si="23"/>
        <v>No Momentum</v>
      </c>
      <c r="P70" t="str">
        <f t="shared" si="24"/>
        <v>No Trend + Momentum</v>
      </c>
      <c r="Q70">
        <f t="shared" si="25"/>
        <v>6.8500000000000227</v>
      </c>
      <c r="R70">
        <f t="shared" si="26"/>
        <v>8.3500000000000227</v>
      </c>
      <c r="S70">
        <f t="shared" si="27"/>
        <v>0.82035928143712622</v>
      </c>
      <c r="T70" t="str">
        <f t="shared" si="28"/>
        <v>UP</v>
      </c>
      <c r="U70" t="str">
        <f t="shared" si="29"/>
        <v>No T+M+I</v>
      </c>
      <c r="V70">
        <v>400.12954870762184</v>
      </c>
      <c r="W70">
        <v>403.45348688002139</v>
      </c>
      <c r="X70">
        <f t="shared" si="30"/>
        <v>-3.3239381723995507</v>
      </c>
      <c r="Y70">
        <v>-2.5034781944146731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398.8</v>
      </c>
      <c r="D71">
        <v>399.25</v>
      </c>
      <c r="E71">
        <v>390.6</v>
      </c>
      <c r="F71">
        <v>395</v>
      </c>
      <c r="G71">
        <f>_xll.TA_TYPPRICE(D71,E71,F71)</f>
        <v>394.95</v>
      </c>
      <c r="H71">
        <v>395.29661438209087</v>
      </c>
      <c r="I71" t="str">
        <f t="shared" si="20"/>
        <v>DOWN</v>
      </c>
      <c r="J71">
        <v>401.63803700951604</v>
      </c>
      <c r="K71">
        <v>393.71965845680995</v>
      </c>
      <c r="L71" t="str">
        <f t="shared" si="21"/>
        <v>No Confirmation</v>
      </c>
      <c r="M71" t="str">
        <f t="shared" si="22"/>
        <v>No Trend</v>
      </c>
      <c r="N71">
        <v>37.002723385305892</v>
      </c>
      <c r="O71" t="str">
        <f t="shared" si="23"/>
        <v>DOWN</v>
      </c>
      <c r="P71" t="str">
        <f t="shared" si="24"/>
        <v>No Trend + Momentum</v>
      </c>
      <c r="Q71">
        <f t="shared" si="25"/>
        <v>4.3999999999999773</v>
      </c>
      <c r="R71">
        <f t="shared" si="26"/>
        <v>8.6499999999999773</v>
      </c>
      <c r="S71">
        <f t="shared" si="27"/>
        <v>0.50867052023121262</v>
      </c>
      <c r="T71" t="str">
        <f t="shared" si="28"/>
        <v>No Indication</v>
      </c>
      <c r="U71" t="str">
        <f t="shared" si="29"/>
        <v>No T+M+I</v>
      </c>
      <c r="V71">
        <v>399.34038736798772</v>
      </c>
      <c r="W71">
        <v>402.82730266668648</v>
      </c>
      <c r="X71">
        <f t="shared" si="30"/>
        <v>-3.4869152986987615</v>
      </c>
      <c r="Y71">
        <v>-2.7001656152714908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392.9</v>
      </c>
      <c r="D72">
        <v>393.2</v>
      </c>
      <c r="E72">
        <v>387.7</v>
      </c>
      <c r="F72">
        <v>388.3</v>
      </c>
      <c r="G72">
        <f>_xll.TA_TYPPRICE(D72,E72,F72)</f>
        <v>389.73333333333335</v>
      </c>
      <c r="H72">
        <v>392.51497385771211</v>
      </c>
      <c r="I72" t="str">
        <f t="shared" si="20"/>
        <v>DOWN</v>
      </c>
      <c r="J72">
        <v>399.76291767406804</v>
      </c>
      <c r="K72">
        <v>392.38195657751885</v>
      </c>
      <c r="L72" t="str">
        <f t="shared" si="21"/>
        <v>DOWN</v>
      </c>
      <c r="M72" t="str">
        <f t="shared" si="22"/>
        <v>DOWN</v>
      </c>
      <c r="N72">
        <v>24.053045395024501</v>
      </c>
      <c r="O72" t="str">
        <f t="shared" si="23"/>
        <v>DOWN</v>
      </c>
      <c r="P72" t="str">
        <f t="shared" si="24"/>
        <v>DOWN</v>
      </c>
      <c r="Q72">
        <f t="shared" si="25"/>
        <v>0.60000000000002274</v>
      </c>
      <c r="R72">
        <f t="shared" si="26"/>
        <v>5.5</v>
      </c>
      <c r="S72">
        <f t="shared" si="27"/>
        <v>0.10909090909091322</v>
      </c>
      <c r="T72" t="str">
        <f t="shared" si="28"/>
        <v>DOWN</v>
      </c>
      <c r="U72" t="str">
        <f t="shared" si="29"/>
        <v>DOWN</v>
      </c>
      <c r="V72">
        <v>397.64186623445113</v>
      </c>
      <c r="W72">
        <v>401.75120617285785</v>
      </c>
      <c r="X72">
        <f t="shared" si="30"/>
        <v>-4.1093399384067197</v>
      </c>
      <c r="Y72">
        <v>-2.9820004798985367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388</v>
      </c>
      <c r="D73">
        <v>388</v>
      </c>
      <c r="E73">
        <v>375</v>
      </c>
      <c r="F73">
        <v>380</v>
      </c>
      <c r="G73">
        <f>_xll.TA_TYPPRICE(D73,E73,F73)</f>
        <v>381</v>
      </c>
      <c r="H73">
        <v>386.75748692885605</v>
      </c>
      <c r="I73" t="str">
        <f t="shared" si="20"/>
        <v>DOWN</v>
      </c>
      <c r="J73">
        <v>397.14893596871957</v>
      </c>
      <c r="K73">
        <v>388.51929956029244</v>
      </c>
      <c r="L73" t="str">
        <f t="shared" si="21"/>
        <v>DOWN</v>
      </c>
      <c r="M73" t="str">
        <f t="shared" si="22"/>
        <v>DOWN</v>
      </c>
      <c r="N73">
        <v>15.599369062328272</v>
      </c>
      <c r="O73" t="str">
        <f t="shared" si="23"/>
        <v>DOWN</v>
      </c>
      <c r="P73" t="str">
        <f t="shared" si="24"/>
        <v>DOWN</v>
      </c>
      <c r="Q73">
        <f t="shared" si="25"/>
        <v>5</v>
      </c>
      <c r="R73">
        <f t="shared" si="26"/>
        <v>13</v>
      </c>
      <c r="S73">
        <f t="shared" si="27"/>
        <v>0.38461538461538464</v>
      </c>
      <c r="T73" t="str">
        <f t="shared" si="28"/>
        <v>No Indication</v>
      </c>
      <c r="U73" t="str">
        <f t="shared" si="29"/>
        <v>No T+M+I</v>
      </c>
      <c r="V73">
        <v>394.92773296761249</v>
      </c>
      <c r="W73">
        <v>400.14000571560911</v>
      </c>
      <c r="X73">
        <f t="shared" si="30"/>
        <v>-5.2122727479966215</v>
      </c>
      <c r="Y73">
        <v>-3.4280549335181538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375.1</v>
      </c>
      <c r="D74">
        <v>381.65</v>
      </c>
      <c r="E74">
        <v>372</v>
      </c>
      <c r="F74">
        <v>373.55</v>
      </c>
      <c r="G74">
        <f>_xll.TA_TYPPRICE(D74,E74,F74)</f>
        <v>375.73333333333335</v>
      </c>
      <c r="H74">
        <v>381.24541013109467</v>
      </c>
      <c r="I74" t="str">
        <f t="shared" si="20"/>
        <v>DOWN</v>
      </c>
      <c r="J74">
        <v>393.70472797567078</v>
      </c>
      <c r="K74">
        <v>384.84834410244969</v>
      </c>
      <c r="L74" t="str">
        <f t="shared" si="21"/>
        <v>DOWN</v>
      </c>
      <c r="M74" t="str">
        <f t="shared" si="22"/>
        <v>DOWN</v>
      </c>
      <c r="N74">
        <v>11.629145349471356</v>
      </c>
      <c r="O74" t="str">
        <f t="shared" si="23"/>
        <v>DOWN</v>
      </c>
      <c r="P74" t="str">
        <f t="shared" si="24"/>
        <v>DOWN</v>
      </c>
      <c r="Q74">
        <f t="shared" si="25"/>
        <v>1.5500000000000114</v>
      </c>
      <c r="R74">
        <f t="shared" si="26"/>
        <v>9.6499999999999773</v>
      </c>
      <c r="S74">
        <f t="shared" si="27"/>
        <v>0.16062176165803266</v>
      </c>
      <c r="T74" t="str">
        <f t="shared" si="28"/>
        <v>DOWN</v>
      </c>
      <c r="U74" t="str">
        <f t="shared" si="29"/>
        <v>DOWN</v>
      </c>
      <c r="V74">
        <v>391.63885097259521</v>
      </c>
      <c r="W74">
        <v>398.17037566260103</v>
      </c>
      <c r="X74">
        <f t="shared" si="30"/>
        <v>-6.5315246900058241</v>
      </c>
      <c r="Y74">
        <v>-4.0487488848156881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380.55</v>
      </c>
      <c r="AE74">
        <f t="shared" si="36"/>
        <v>377.95000000000005</v>
      </c>
      <c r="AF74">
        <f t="shared" si="37"/>
        <v>376.8</v>
      </c>
      <c r="AG74">
        <f t="shared" si="38"/>
        <v>375.70000000000005</v>
      </c>
    </row>
    <row r="75" spans="1:33" x14ac:dyDescent="0.25">
      <c r="A75" t="s">
        <v>5</v>
      </c>
      <c r="B75" s="1">
        <v>42961</v>
      </c>
      <c r="C75">
        <v>377</v>
      </c>
      <c r="D75">
        <v>382.65</v>
      </c>
      <c r="E75">
        <v>376</v>
      </c>
      <c r="F75">
        <v>377.55</v>
      </c>
      <c r="G75">
        <f>_xll.TA_TYPPRICE(D75,E75,F75)</f>
        <v>378.73333333333335</v>
      </c>
      <c r="H75">
        <v>379.98937173221401</v>
      </c>
      <c r="I75" t="str">
        <f t="shared" si="20"/>
        <v>DOWN</v>
      </c>
      <c r="J75">
        <v>391.24812175885506</v>
      </c>
      <c r="K75">
        <v>382.88204541301644</v>
      </c>
      <c r="L75" t="str">
        <f t="shared" si="21"/>
        <v>DOWN</v>
      </c>
      <c r="M75" t="str">
        <f t="shared" si="22"/>
        <v>DOWN</v>
      </c>
      <c r="N75">
        <v>26.191304276908966</v>
      </c>
      <c r="O75" t="str">
        <f t="shared" si="23"/>
        <v>DOWN</v>
      </c>
      <c r="P75" t="str">
        <f t="shared" si="24"/>
        <v>DOWN</v>
      </c>
      <c r="Q75">
        <f t="shared" si="25"/>
        <v>1.5500000000000114</v>
      </c>
      <c r="R75">
        <f t="shared" si="26"/>
        <v>6.6499999999999773</v>
      </c>
      <c r="S75">
        <f t="shared" si="27"/>
        <v>0.23308270676691981</v>
      </c>
      <c r="T75" t="str">
        <f t="shared" si="28"/>
        <v>No Indication</v>
      </c>
      <c r="U75" t="str">
        <f t="shared" si="29"/>
        <v>No T+M+I</v>
      </c>
      <c r="V75">
        <v>389.4713354383498</v>
      </c>
      <c r="W75">
        <v>396.64294042833427</v>
      </c>
      <c r="X75">
        <f t="shared" si="30"/>
        <v>-7.1716049899844734</v>
      </c>
      <c r="Y75">
        <v>-4.6733201058494451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380.45</v>
      </c>
      <c r="D76">
        <v>388</v>
      </c>
      <c r="E76">
        <v>378.65</v>
      </c>
      <c r="F76">
        <v>388</v>
      </c>
      <c r="G76">
        <f>_xll.TA_TYPPRICE(D76,E76,F76)</f>
        <v>384.88333333333338</v>
      </c>
      <c r="H76">
        <v>382.4363525327737</v>
      </c>
      <c r="I76" t="str">
        <f t="shared" si="20"/>
        <v>UP</v>
      </c>
      <c r="J76">
        <v>390.52631692355396</v>
      </c>
      <c r="K76">
        <v>381.94159087679054</v>
      </c>
      <c r="L76" t="str">
        <f t="shared" si="21"/>
        <v>No Confirmation</v>
      </c>
      <c r="M76" t="str">
        <f t="shared" si="22"/>
        <v>No Trend</v>
      </c>
      <c r="N76">
        <v>52.013845192605878</v>
      </c>
      <c r="O76" t="str">
        <f t="shared" si="23"/>
        <v>No Momentum</v>
      </c>
      <c r="P76" t="str">
        <f t="shared" si="24"/>
        <v>No Trend + Momentum</v>
      </c>
      <c r="Q76">
        <f t="shared" si="25"/>
        <v>9.3500000000000227</v>
      </c>
      <c r="R76">
        <f t="shared" si="26"/>
        <v>9.3500000000000227</v>
      </c>
      <c r="S76">
        <f t="shared" si="27"/>
        <v>1</v>
      </c>
      <c r="T76" t="str">
        <f t="shared" si="28"/>
        <v>UP</v>
      </c>
      <c r="U76" t="str">
        <f t="shared" si="29"/>
        <v>No T+M+I</v>
      </c>
      <c r="V76">
        <v>389.24497614014211</v>
      </c>
      <c r="W76">
        <v>396.00272261882805</v>
      </c>
      <c r="X76">
        <f t="shared" si="30"/>
        <v>-6.7577464786859309</v>
      </c>
      <c r="Y76">
        <v>-5.0902053804167426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387.8</v>
      </c>
      <c r="D77">
        <v>391.4</v>
      </c>
      <c r="E77">
        <v>382</v>
      </c>
      <c r="F77">
        <v>383.1</v>
      </c>
      <c r="G77">
        <f>_xll.TA_TYPPRICE(D77,E77,F77)</f>
        <v>385.5</v>
      </c>
      <c r="H77">
        <v>383.96817626638688</v>
      </c>
      <c r="I77" t="str">
        <f t="shared" si="20"/>
        <v>DOWN</v>
      </c>
      <c r="J77">
        <v>390.72046871831975</v>
      </c>
      <c r="K77">
        <v>381.95457068194821</v>
      </c>
      <c r="L77" t="str">
        <f t="shared" si="21"/>
        <v>No Confirmation</v>
      </c>
      <c r="M77" t="str">
        <f t="shared" si="22"/>
        <v>No Trend</v>
      </c>
      <c r="N77">
        <v>43.162862616557234</v>
      </c>
      <c r="O77" t="str">
        <f t="shared" si="23"/>
        <v>No Momentum</v>
      </c>
      <c r="P77" t="str">
        <f t="shared" si="24"/>
        <v>No Trend + Momentum</v>
      </c>
      <c r="Q77">
        <f t="shared" si="25"/>
        <v>1.1000000000000227</v>
      </c>
      <c r="R77">
        <f t="shared" si="26"/>
        <v>9.3999999999999773</v>
      </c>
      <c r="S77">
        <f t="shared" si="27"/>
        <v>0.11702127659574739</v>
      </c>
      <c r="T77" t="str">
        <f t="shared" si="28"/>
        <v>DOWN</v>
      </c>
      <c r="U77" t="str">
        <f t="shared" si="29"/>
        <v>No T+M+I</v>
      </c>
      <c r="V77">
        <v>388.29959519550488</v>
      </c>
      <c r="W77">
        <v>395.04696538780377</v>
      </c>
      <c r="X77">
        <f t="shared" si="30"/>
        <v>-6.747370192298888</v>
      </c>
      <c r="Y77">
        <v>-5.4216383427931714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381.85</v>
      </c>
      <c r="D78">
        <v>388.5</v>
      </c>
      <c r="E78">
        <v>380.5</v>
      </c>
      <c r="F78">
        <v>388.2</v>
      </c>
      <c r="G78">
        <f>_xll.TA_TYPPRICE(D78,E78,F78)</f>
        <v>385.73333333333335</v>
      </c>
      <c r="H78">
        <v>384.85075479986011</v>
      </c>
      <c r="I78" t="str">
        <f t="shared" si="20"/>
        <v>UP</v>
      </c>
      <c r="J78">
        <v>390.22703122535978</v>
      </c>
      <c r="K78">
        <v>381.63133275262641</v>
      </c>
      <c r="L78" t="str">
        <f t="shared" si="21"/>
        <v>No Confirmation</v>
      </c>
      <c r="M78" t="str">
        <f t="shared" si="22"/>
        <v>No Trend</v>
      </c>
      <c r="N78">
        <v>53.465175094604788</v>
      </c>
      <c r="O78" t="str">
        <f t="shared" si="23"/>
        <v>No Momentum</v>
      </c>
      <c r="P78" t="str">
        <f t="shared" si="24"/>
        <v>No Trend + Momentum</v>
      </c>
      <c r="Q78">
        <f t="shared" si="25"/>
        <v>7.6999999999999886</v>
      </c>
      <c r="R78">
        <f t="shared" si="26"/>
        <v>8</v>
      </c>
      <c r="S78">
        <f t="shared" si="27"/>
        <v>0.96249999999999858</v>
      </c>
      <c r="T78" t="str">
        <f t="shared" si="28"/>
        <v>UP</v>
      </c>
      <c r="U78" t="str">
        <f t="shared" si="29"/>
        <v>No T+M+I</v>
      </c>
      <c r="V78">
        <v>388.28427285773489</v>
      </c>
      <c r="W78">
        <v>394.53978276648496</v>
      </c>
      <c r="X78">
        <f t="shared" si="30"/>
        <v>-6.2555099087500707</v>
      </c>
      <c r="Y78">
        <v>-5.5884126559845511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387.15</v>
      </c>
      <c r="D79">
        <v>388.8</v>
      </c>
      <c r="E79">
        <v>382.9</v>
      </c>
      <c r="F79">
        <v>387.1</v>
      </c>
      <c r="G79">
        <f>_xll.TA_TYPPRICE(D79,E79,F79)</f>
        <v>386.26666666666671</v>
      </c>
      <c r="H79">
        <v>385.55871073326341</v>
      </c>
      <c r="I79" t="str">
        <f t="shared" si="20"/>
        <v>UP</v>
      </c>
      <c r="J79">
        <v>389.90991317527983</v>
      </c>
      <c r="K79">
        <v>381.91325880759831</v>
      </c>
      <c r="L79" t="str">
        <f t="shared" si="21"/>
        <v>No Confirmation</v>
      </c>
      <c r="M79" t="str">
        <f t="shared" si="22"/>
        <v>No Trend</v>
      </c>
      <c r="N79">
        <v>50.974112081635866</v>
      </c>
      <c r="O79" t="str">
        <f t="shared" si="23"/>
        <v>No Momentum</v>
      </c>
      <c r="P79" t="str">
        <f t="shared" si="24"/>
        <v>No Trend + Momentum</v>
      </c>
      <c r="Q79">
        <f t="shared" si="25"/>
        <v>4.2000000000000455</v>
      </c>
      <c r="R79">
        <f t="shared" si="26"/>
        <v>5.9000000000000341</v>
      </c>
      <c r="S79">
        <f t="shared" si="27"/>
        <v>0.71186440677966456</v>
      </c>
      <c r="T79" t="str">
        <f t="shared" si="28"/>
        <v>No Indication</v>
      </c>
      <c r="U79" t="str">
        <f t="shared" si="29"/>
        <v>No T+M+I</v>
      </c>
      <c r="V79">
        <v>388.10207703346799</v>
      </c>
      <c r="W79">
        <v>393.98868774674531</v>
      </c>
      <c r="X79">
        <f t="shared" si="30"/>
        <v>-5.8866107132773209</v>
      </c>
      <c r="Y79">
        <v>-5.6480522674431048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386.45</v>
      </c>
      <c r="D80">
        <v>389.15</v>
      </c>
      <c r="E80">
        <v>381.35</v>
      </c>
      <c r="F80">
        <v>387</v>
      </c>
      <c r="G80">
        <f>_xll.TA_TYPPRICE(D80,E80,F80)</f>
        <v>385.83333333333331</v>
      </c>
      <c r="H80">
        <v>385.69602203329839</v>
      </c>
      <c r="I80" t="str">
        <f t="shared" si="20"/>
        <v>UP</v>
      </c>
      <c r="J80">
        <v>389.74104358077318</v>
      </c>
      <c r="K80">
        <v>381.78809018368759</v>
      </c>
      <c r="L80" t="str">
        <f t="shared" si="21"/>
        <v>No Confirmation</v>
      </c>
      <c r="M80" t="str">
        <f t="shared" si="22"/>
        <v>No Trend</v>
      </c>
      <c r="N80">
        <v>50.705647264402621</v>
      </c>
      <c r="O80" t="str">
        <f t="shared" si="23"/>
        <v>No Momentum</v>
      </c>
      <c r="P80" t="str">
        <f t="shared" si="24"/>
        <v>No Trend + Momentum</v>
      </c>
      <c r="Q80">
        <f t="shared" si="25"/>
        <v>5.6499999999999773</v>
      </c>
      <c r="R80">
        <f t="shared" si="26"/>
        <v>7.7999999999999545</v>
      </c>
      <c r="S80">
        <f t="shared" si="27"/>
        <v>0.72435897435897567</v>
      </c>
      <c r="T80" t="str">
        <f t="shared" si="28"/>
        <v>No Indication</v>
      </c>
      <c r="U80" t="str">
        <f t="shared" si="29"/>
        <v>No T+M+I</v>
      </c>
      <c r="V80">
        <v>387.93252672062675</v>
      </c>
      <c r="W80">
        <v>393.47100717291232</v>
      </c>
      <c r="X80">
        <f t="shared" si="30"/>
        <v>-5.5384804522855688</v>
      </c>
      <c r="Y80">
        <v>-5.626137904411598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389.5</v>
      </c>
      <c r="D81">
        <v>390.9</v>
      </c>
      <c r="E81">
        <v>383.5</v>
      </c>
      <c r="F81">
        <v>387.75</v>
      </c>
      <c r="G81">
        <f>_xll.TA_TYPPRICE(D81,E81,F81)</f>
        <v>387.38333333333338</v>
      </c>
      <c r="H81">
        <v>386.53967768331586</v>
      </c>
      <c r="I81" t="str">
        <f t="shared" si="20"/>
        <v>UP</v>
      </c>
      <c r="J81">
        <v>389.99858945171246</v>
      </c>
      <c r="K81">
        <v>382.16851458731259</v>
      </c>
      <c r="L81" t="str">
        <f t="shared" si="21"/>
        <v>No Confirmation</v>
      </c>
      <c r="M81" t="str">
        <f t="shared" si="22"/>
        <v>No Trend</v>
      </c>
      <c r="N81">
        <v>53.025045659120828</v>
      </c>
      <c r="O81" t="str">
        <f t="shared" si="23"/>
        <v>No Momentum</v>
      </c>
      <c r="P81" t="str">
        <f t="shared" si="24"/>
        <v>No Trend + Momentum</v>
      </c>
      <c r="Q81">
        <f t="shared" si="25"/>
        <v>4.25</v>
      </c>
      <c r="R81">
        <f t="shared" si="26"/>
        <v>7.3999999999999773</v>
      </c>
      <c r="S81">
        <f t="shared" si="27"/>
        <v>0.57432432432432612</v>
      </c>
      <c r="T81" t="str">
        <f t="shared" si="28"/>
        <v>No Indication</v>
      </c>
      <c r="U81" t="str">
        <f t="shared" si="29"/>
        <v>No T+M+I</v>
      </c>
      <c r="V81">
        <v>387.9044456866842</v>
      </c>
      <c r="W81">
        <v>393.04722886380773</v>
      </c>
      <c r="X81">
        <f t="shared" si="30"/>
        <v>-5.1427831771235333</v>
      </c>
      <c r="Y81">
        <v>-5.5294669589539849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380.35</v>
      </c>
      <c r="D82">
        <v>394.5</v>
      </c>
      <c r="E82">
        <v>374.4</v>
      </c>
      <c r="F82">
        <v>388.45</v>
      </c>
      <c r="G82">
        <f>_xll.TA_TYPPRICE(D82,E82,F82)</f>
        <v>385.7833333333333</v>
      </c>
      <c r="H82">
        <v>386.16150550832458</v>
      </c>
      <c r="I82" t="str">
        <f t="shared" si="20"/>
        <v>UP</v>
      </c>
      <c r="J82">
        <v>390.99890290688745</v>
      </c>
      <c r="K82">
        <v>380.44217801235425</v>
      </c>
      <c r="L82" t="str">
        <f t="shared" si="21"/>
        <v>No Confirmation</v>
      </c>
      <c r="M82" t="str">
        <f t="shared" si="22"/>
        <v>No Trend</v>
      </c>
      <c r="N82">
        <v>55.469503283184515</v>
      </c>
      <c r="O82" t="str">
        <f t="shared" si="23"/>
        <v>No Momentum</v>
      </c>
      <c r="P82" t="str">
        <f t="shared" si="24"/>
        <v>No Trend + Momentum</v>
      </c>
      <c r="Q82">
        <f t="shared" si="25"/>
        <v>14.050000000000011</v>
      </c>
      <c r="R82">
        <f t="shared" si="26"/>
        <v>20.100000000000023</v>
      </c>
      <c r="S82">
        <f t="shared" si="27"/>
        <v>0.69900497512437787</v>
      </c>
      <c r="T82" t="str">
        <f t="shared" si="28"/>
        <v>No Indication</v>
      </c>
      <c r="U82" t="str">
        <f t="shared" si="29"/>
        <v>No T+M+I</v>
      </c>
      <c r="V82">
        <v>387.98837711950199</v>
      </c>
      <c r="W82">
        <v>392.70669339241459</v>
      </c>
      <c r="X82">
        <f t="shared" si="30"/>
        <v>-4.7183162729126025</v>
      </c>
      <c r="Y82">
        <v>-5.367236821745708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389.2</v>
      </c>
      <c r="D83">
        <v>391.3</v>
      </c>
      <c r="E83">
        <v>381</v>
      </c>
      <c r="F83">
        <v>384.25</v>
      </c>
      <c r="G83">
        <f>_xll.TA_TYPPRICE(D83,E83,F83)</f>
        <v>385.51666666666665</v>
      </c>
      <c r="H83">
        <v>385.83908608749562</v>
      </c>
      <c r="I83" t="str">
        <f t="shared" si="20"/>
        <v>DOWN</v>
      </c>
      <c r="J83">
        <v>391.06581337202357</v>
      </c>
      <c r="K83">
        <v>380.56613845405332</v>
      </c>
      <c r="L83" t="str">
        <f t="shared" si="21"/>
        <v>No Confirmation</v>
      </c>
      <c r="M83" t="str">
        <f t="shared" si="22"/>
        <v>No Trend</v>
      </c>
      <c r="N83">
        <v>39.898051733168053</v>
      </c>
      <c r="O83" t="str">
        <f t="shared" si="23"/>
        <v>DOWN</v>
      </c>
      <c r="P83" t="str">
        <f t="shared" si="24"/>
        <v>No Trend + Momentum</v>
      </c>
      <c r="Q83">
        <f t="shared" si="25"/>
        <v>3.25</v>
      </c>
      <c r="R83">
        <f t="shared" si="26"/>
        <v>10.300000000000011</v>
      </c>
      <c r="S83">
        <f t="shared" si="27"/>
        <v>0.31553398058252391</v>
      </c>
      <c r="T83" t="str">
        <f t="shared" si="28"/>
        <v>No Indication</v>
      </c>
      <c r="U83" t="str">
        <f t="shared" si="29"/>
        <v>No T+M+I</v>
      </c>
      <c r="V83">
        <v>387.41324217804015</v>
      </c>
      <c r="W83">
        <v>392.08027165964313</v>
      </c>
      <c r="X83">
        <f t="shared" si="30"/>
        <v>-4.6670294816029809</v>
      </c>
      <c r="Y83">
        <v>-5.2271953537171623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384.25</v>
      </c>
      <c r="D84">
        <v>385</v>
      </c>
      <c r="E84">
        <v>381.9</v>
      </c>
      <c r="F84">
        <v>384.5</v>
      </c>
      <c r="G84">
        <f>_xll.TA_TYPPRICE(D84,E84,F84)</f>
        <v>383.8</v>
      </c>
      <c r="H84">
        <v>384.81954304374779</v>
      </c>
      <c r="I84" t="str">
        <f t="shared" si="20"/>
        <v>DOWN</v>
      </c>
      <c r="J84">
        <v>389.71785484490721</v>
      </c>
      <c r="K84">
        <v>380.86255213093034</v>
      </c>
      <c r="L84" t="str">
        <f t="shared" si="21"/>
        <v>No Confirmation</v>
      </c>
      <c r="M84" t="str">
        <f t="shared" si="22"/>
        <v>No Trend</v>
      </c>
      <c r="N84">
        <v>41.127715681697218</v>
      </c>
      <c r="O84" t="str">
        <f t="shared" si="23"/>
        <v>No Momentum</v>
      </c>
      <c r="P84" t="str">
        <f t="shared" si="24"/>
        <v>No Trend + Momentum</v>
      </c>
      <c r="Q84">
        <f t="shared" si="25"/>
        <v>2.6000000000000227</v>
      </c>
      <c r="R84">
        <f t="shared" si="26"/>
        <v>3.1000000000000227</v>
      </c>
      <c r="S84">
        <f t="shared" si="27"/>
        <v>0.83870967741935598</v>
      </c>
      <c r="T84" t="str">
        <f t="shared" si="28"/>
        <v>UP</v>
      </c>
      <c r="U84" t="str">
        <f t="shared" si="29"/>
        <v>No T+M+I</v>
      </c>
      <c r="V84">
        <v>386.96505107372627</v>
      </c>
      <c r="W84">
        <v>391.5187700552251</v>
      </c>
      <c r="X84">
        <f t="shared" si="30"/>
        <v>-4.5537189814988324</v>
      </c>
      <c r="Y84">
        <v>-5.0925000792734965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385.65</v>
      </c>
      <c r="D85">
        <v>391.1</v>
      </c>
      <c r="E85">
        <v>384.95</v>
      </c>
      <c r="F85">
        <v>389.2</v>
      </c>
      <c r="G85">
        <f>_xll.TA_TYPPRICE(D85,E85,F85)</f>
        <v>388.41666666666669</v>
      </c>
      <c r="H85">
        <v>386.61810485520721</v>
      </c>
      <c r="I85" t="str">
        <f t="shared" si="20"/>
        <v>UP</v>
      </c>
      <c r="J85">
        <v>390.02499821270561</v>
      </c>
      <c r="K85">
        <v>381.77087387961251</v>
      </c>
      <c r="L85" t="str">
        <f t="shared" si="21"/>
        <v>No Confirmation</v>
      </c>
      <c r="M85" t="str">
        <f t="shared" si="22"/>
        <v>No Trend</v>
      </c>
      <c r="N85">
        <v>60.242958274104808</v>
      </c>
      <c r="O85" t="str">
        <f t="shared" si="23"/>
        <v>UP</v>
      </c>
      <c r="P85" t="str">
        <f t="shared" si="24"/>
        <v>No Trend + Momentum</v>
      </c>
      <c r="Q85">
        <f t="shared" si="25"/>
        <v>4.25</v>
      </c>
      <c r="R85">
        <f t="shared" si="26"/>
        <v>6.1500000000000341</v>
      </c>
      <c r="S85">
        <f t="shared" si="27"/>
        <v>0.6910569105691019</v>
      </c>
      <c r="T85" t="str">
        <f t="shared" si="28"/>
        <v>No Indication</v>
      </c>
      <c r="U85" t="str">
        <f t="shared" si="29"/>
        <v>No T+M+I</v>
      </c>
      <c r="V85">
        <v>387.30888937007609</v>
      </c>
      <c r="W85">
        <v>391.34700931039362</v>
      </c>
      <c r="X85">
        <f t="shared" si="30"/>
        <v>-4.0381199403175287</v>
      </c>
      <c r="Y85">
        <v>-4.8816240514823033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390</v>
      </c>
      <c r="D86">
        <v>392.25</v>
      </c>
      <c r="E86">
        <v>384.55</v>
      </c>
      <c r="F86">
        <v>388</v>
      </c>
      <c r="G86">
        <f>_xll.TA_TYPPRICE(D86,E86,F86)</f>
        <v>388.26666666666665</v>
      </c>
      <c r="H86">
        <v>387.44238576093693</v>
      </c>
      <c r="I86" t="str">
        <f t="shared" si="20"/>
        <v>UP</v>
      </c>
      <c r="J86">
        <v>390.51944305432659</v>
      </c>
      <c r="K86">
        <v>382.38845746192084</v>
      </c>
      <c r="L86" t="str">
        <f t="shared" si="21"/>
        <v>No Confirmation</v>
      </c>
      <c r="M86" t="str">
        <f t="shared" si="22"/>
        <v>No Trend</v>
      </c>
      <c r="N86">
        <v>54.586464725579795</v>
      </c>
      <c r="O86" t="str">
        <f t="shared" si="23"/>
        <v>No Momentum</v>
      </c>
      <c r="P86" t="str">
        <f t="shared" si="24"/>
        <v>No Trend + Momentum</v>
      </c>
      <c r="Q86">
        <f t="shared" si="25"/>
        <v>3.4499999999999886</v>
      </c>
      <c r="R86">
        <f t="shared" si="26"/>
        <v>7.6999999999999886</v>
      </c>
      <c r="S86">
        <f t="shared" si="27"/>
        <v>0.44805194805194726</v>
      </c>
      <c r="T86" t="str">
        <f t="shared" si="28"/>
        <v>No Indication</v>
      </c>
      <c r="U86" t="str">
        <f t="shared" si="29"/>
        <v>No T+M+I</v>
      </c>
      <c r="V86">
        <v>387.41521408237207</v>
      </c>
      <c r="W86">
        <v>391.09908269480889</v>
      </c>
      <c r="X86">
        <f t="shared" si="30"/>
        <v>-3.683868612436811</v>
      </c>
      <c r="Y86">
        <v>-4.642072963673205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388.85</v>
      </c>
      <c r="D87">
        <v>394.45</v>
      </c>
      <c r="E87">
        <v>387.35</v>
      </c>
      <c r="F87">
        <v>390.5</v>
      </c>
      <c r="G87">
        <f>_xll.TA_TYPPRICE(D87,E87,F87)</f>
        <v>390.76666666666665</v>
      </c>
      <c r="H87">
        <v>389.10452621380182</v>
      </c>
      <c r="I87" t="str">
        <f t="shared" si="20"/>
        <v>UP</v>
      </c>
      <c r="J87">
        <v>391.39290015336513</v>
      </c>
      <c r="K87">
        <v>383.49102247038286</v>
      </c>
      <c r="L87" t="str">
        <f t="shared" si="21"/>
        <v>No Confirmation</v>
      </c>
      <c r="M87" t="str">
        <f t="shared" si="22"/>
        <v>No Trend</v>
      </c>
      <c r="N87">
        <v>63.509120067170102</v>
      </c>
      <c r="O87" t="str">
        <f t="shared" si="23"/>
        <v>UP</v>
      </c>
      <c r="P87" t="str">
        <f t="shared" si="24"/>
        <v>No Trend + Momentum</v>
      </c>
      <c r="Q87">
        <f t="shared" si="25"/>
        <v>3.1499999999999773</v>
      </c>
      <c r="R87">
        <f t="shared" si="26"/>
        <v>7.0999999999999659</v>
      </c>
      <c r="S87">
        <f t="shared" si="27"/>
        <v>0.44366197183098482</v>
      </c>
      <c r="T87" t="str">
        <f t="shared" si="28"/>
        <v>No Indication</v>
      </c>
      <c r="U87" t="str">
        <f t="shared" si="29"/>
        <v>No T+M+I</v>
      </c>
      <c r="V87">
        <v>387.88979653123789</v>
      </c>
      <c r="W87">
        <v>391.05470619889712</v>
      </c>
      <c r="X87">
        <f t="shared" si="30"/>
        <v>-3.1649096676592308</v>
      </c>
      <c r="Y87">
        <v>-4.3466403044704105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390.5</v>
      </c>
      <c r="D88">
        <v>399.8</v>
      </c>
      <c r="E88">
        <v>388.55</v>
      </c>
      <c r="F88">
        <v>397.3</v>
      </c>
      <c r="G88">
        <f>_xll.TA_TYPPRICE(D88,E88,F88)</f>
        <v>395.2166666666667</v>
      </c>
      <c r="H88">
        <v>392.16059644023426</v>
      </c>
      <c r="I88" t="str">
        <f t="shared" si="20"/>
        <v>UP</v>
      </c>
      <c r="J88">
        <v>393.26114456372846</v>
      </c>
      <c r="K88">
        <v>384.61523969918665</v>
      </c>
      <c r="L88" t="str">
        <f t="shared" si="21"/>
        <v>UP</v>
      </c>
      <c r="M88" t="str">
        <f t="shared" si="22"/>
        <v>UP</v>
      </c>
      <c r="N88">
        <v>78.123200833640055</v>
      </c>
      <c r="O88" t="str">
        <f t="shared" si="23"/>
        <v>UP</v>
      </c>
      <c r="P88" t="str">
        <f t="shared" si="24"/>
        <v>UP</v>
      </c>
      <c r="Q88">
        <f t="shared" si="25"/>
        <v>8.75</v>
      </c>
      <c r="R88">
        <f t="shared" si="26"/>
        <v>11.25</v>
      </c>
      <c r="S88">
        <f t="shared" si="27"/>
        <v>0.77777777777777779</v>
      </c>
      <c r="T88" t="str">
        <f t="shared" si="28"/>
        <v>No Indication</v>
      </c>
      <c r="U88" t="str">
        <f t="shared" si="29"/>
        <v>No T+M+I</v>
      </c>
      <c r="V88">
        <v>389.3375201418167</v>
      </c>
      <c r="W88">
        <v>391.51732055453436</v>
      </c>
      <c r="X88">
        <f t="shared" si="30"/>
        <v>-2.1798004127176682</v>
      </c>
      <c r="Y88">
        <v>-3.9132723261198619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394.9</v>
      </c>
      <c r="D89">
        <v>395.5</v>
      </c>
      <c r="E89">
        <v>389.95</v>
      </c>
      <c r="F89">
        <v>390.35</v>
      </c>
      <c r="G89">
        <f>_xll.TA_TYPPRICE(D89,E89,F89)</f>
        <v>391.93333333333339</v>
      </c>
      <c r="H89">
        <v>392.04696488678383</v>
      </c>
      <c r="I89" t="str">
        <f t="shared" si="20"/>
        <v>DOWN</v>
      </c>
      <c r="J89">
        <v>393.75866799401103</v>
      </c>
      <c r="K89">
        <v>385.80074198825628</v>
      </c>
      <c r="L89" t="str">
        <f t="shared" si="21"/>
        <v>No Confirmation</v>
      </c>
      <c r="M89" t="str">
        <f t="shared" si="22"/>
        <v>No Trend</v>
      </c>
      <c r="N89">
        <v>51.680742983720194</v>
      </c>
      <c r="O89" t="str">
        <f t="shared" si="23"/>
        <v>No Momentum</v>
      </c>
      <c r="P89" t="str">
        <f t="shared" si="24"/>
        <v>No Trend + Momentum</v>
      </c>
      <c r="Q89">
        <f t="shared" si="25"/>
        <v>0.40000000000003411</v>
      </c>
      <c r="R89">
        <f t="shared" si="26"/>
        <v>5.5500000000000114</v>
      </c>
      <c r="S89">
        <f t="shared" si="27"/>
        <v>7.2072072072078067E-2</v>
      </c>
      <c r="T89" t="str">
        <f t="shared" si="28"/>
        <v>DOWN</v>
      </c>
      <c r="U89" t="str">
        <f t="shared" si="29"/>
        <v>No T+M+I</v>
      </c>
      <c r="V89">
        <v>389.49328627384489</v>
      </c>
      <c r="W89">
        <v>391.43085236530959</v>
      </c>
      <c r="X89">
        <f t="shared" si="30"/>
        <v>-1.9375660914647028</v>
      </c>
      <c r="Y89">
        <v>-3.5181310791888301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389.9</v>
      </c>
      <c r="D90">
        <v>396.7</v>
      </c>
      <c r="E90">
        <v>386.7</v>
      </c>
      <c r="F90">
        <v>391.75</v>
      </c>
      <c r="G90">
        <f>_xll.TA_TYPPRICE(D90,E90,F90)</f>
        <v>391.7166666666667</v>
      </c>
      <c r="H90">
        <v>391.88181577672526</v>
      </c>
      <c r="I90" t="str">
        <f t="shared" si="20"/>
        <v>DOWN</v>
      </c>
      <c r="J90">
        <v>394.41229732867527</v>
      </c>
      <c r="K90">
        <v>386.00057710197711</v>
      </c>
      <c r="L90" t="str">
        <f t="shared" si="21"/>
        <v>No Confirmation</v>
      </c>
      <c r="M90" t="str">
        <f t="shared" si="22"/>
        <v>No Trend</v>
      </c>
      <c r="N90">
        <v>55.475420408375967</v>
      </c>
      <c r="O90" t="str">
        <f t="shared" si="23"/>
        <v>No Momentum</v>
      </c>
      <c r="P90" t="str">
        <f t="shared" si="24"/>
        <v>No Trend + Momentum</v>
      </c>
      <c r="Q90">
        <f t="shared" si="25"/>
        <v>5.0500000000000114</v>
      </c>
      <c r="R90">
        <f t="shared" si="26"/>
        <v>10</v>
      </c>
      <c r="S90">
        <f t="shared" si="27"/>
        <v>0.50500000000000111</v>
      </c>
      <c r="T90" t="str">
        <f t="shared" si="28"/>
        <v>No Indication</v>
      </c>
      <c r="U90" t="str">
        <f t="shared" si="29"/>
        <v>No T+M+I</v>
      </c>
      <c r="V90">
        <v>389.84047300094568</v>
      </c>
      <c r="W90">
        <v>391.45449293084221</v>
      </c>
      <c r="X90">
        <f t="shared" si="30"/>
        <v>-1.6140199298965285</v>
      </c>
      <c r="Y90">
        <v>-3.1373088493303696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393.5</v>
      </c>
      <c r="D91">
        <v>396.45</v>
      </c>
      <c r="E91">
        <v>389.75</v>
      </c>
      <c r="F91">
        <v>391.8</v>
      </c>
      <c r="G91">
        <f>_xll.TA_TYPPRICE(D91,E91,F91)</f>
        <v>392.66666666666669</v>
      </c>
      <c r="H91">
        <v>392.274241221696</v>
      </c>
      <c r="I91" t="str">
        <f t="shared" si="20"/>
        <v>DOWN</v>
      </c>
      <c r="J91">
        <v>394.86512014452518</v>
      </c>
      <c r="K91">
        <v>386.83378219042663</v>
      </c>
      <c r="L91" t="str">
        <f t="shared" si="21"/>
        <v>No Confirmation</v>
      </c>
      <c r="M91" t="str">
        <f t="shared" si="22"/>
        <v>No Trend</v>
      </c>
      <c r="N91">
        <v>55.630976302001777</v>
      </c>
      <c r="O91" t="str">
        <f t="shared" si="23"/>
        <v>No Momentum</v>
      </c>
      <c r="P91" t="str">
        <f t="shared" si="24"/>
        <v>No Trend + Momentum</v>
      </c>
      <c r="Q91">
        <f t="shared" si="25"/>
        <v>2.0500000000000114</v>
      </c>
      <c r="R91">
        <f t="shared" si="26"/>
        <v>6.6999999999999886</v>
      </c>
      <c r="S91">
        <f t="shared" si="27"/>
        <v>0.30597014925373356</v>
      </c>
      <c r="T91" t="str">
        <f t="shared" si="28"/>
        <v>No Indication</v>
      </c>
      <c r="U91" t="str">
        <f t="shared" si="29"/>
        <v>No T+M+I</v>
      </c>
      <c r="V91">
        <v>390.14193869310787</v>
      </c>
      <c r="W91">
        <v>391.4800860470761</v>
      </c>
      <c r="X91">
        <f t="shared" si="30"/>
        <v>-1.3381473539682247</v>
      </c>
      <c r="Y91">
        <v>-2.7774765502579406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392</v>
      </c>
      <c r="D92">
        <v>398.2</v>
      </c>
      <c r="E92">
        <v>391.5</v>
      </c>
      <c r="F92">
        <v>392.55</v>
      </c>
      <c r="G92">
        <f>_xll.TA_TYPPRICE(D92,E92,F92)</f>
        <v>394.08333333333331</v>
      </c>
      <c r="H92">
        <v>393.17878727751463</v>
      </c>
      <c r="I92" t="str">
        <f t="shared" si="20"/>
        <v>DOWN</v>
      </c>
      <c r="J92">
        <v>395.6062045568529</v>
      </c>
      <c r="K92">
        <v>387.87071948144296</v>
      </c>
      <c r="L92" t="str">
        <f t="shared" si="21"/>
        <v>No Confirmation</v>
      </c>
      <c r="M92" t="str">
        <f t="shared" si="22"/>
        <v>No Trend</v>
      </c>
      <c r="N92">
        <v>58.358769659369514</v>
      </c>
      <c r="O92" t="str">
        <f t="shared" si="23"/>
        <v>No Momentum</v>
      </c>
      <c r="P92" t="str">
        <f t="shared" si="24"/>
        <v>No Trend + Momentum</v>
      </c>
      <c r="Q92">
        <f t="shared" si="25"/>
        <v>1.0500000000000114</v>
      </c>
      <c r="R92">
        <f t="shared" si="26"/>
        <v>6.6999999999999886</v>
      </c>
      <c r="S92">
        <f t="shared" si="27"/>
        <v>0.15671641791044971</v>
      </c>
      <c r="T92" t="str">
        <f t="shared" si="28"/>
        <v>DOWN</v>
      </c>
      <c r="U92" t="str">
        <f t="shared" si="29"/>
        <v>No T+M+I</v>
      </c>
      <c r="V92">
        <v>390.51240966339896</v>
      </c>
      <c r="W92">
        <v>391.55933893247789</v>
      </c>
      <c r="X92">
        <f t="shared" si="30"/>
        <v>-1.0469292690789302</v>
      </c>
      <c r="Y92">
        <v>-2.4313670940221384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395</v>
      </c>
      <c r="D93">
        <v>395</v>
      </c>
      <c r="E93">
        <v>390.1</v>
      </c>
      <c r="F93">
        <v>391.8</v>
      </c>
      <c r="G93">
        <f>_xll.TA_TYPPRICE(D93,E93,F93)</f>
        <v>392.3</v>
      </c>
      <c r="H93">
        <v>392.73939363875729</v>
      </c>
      <c r="I93" t="str">
        <f t="shared" si="20"/>
        <v>DOWN</v>
      </c>
      <c r="J93">
        <v>395.47149243310781</v>
      </c>
      <c r="K93">
        <v>388.36611515223342</v>
      </c>
      <c r="L93" t="str">
        <f t="shared" si="21"/>
        <v>No Confirmation</v>
      </c>
      <c r="M93" t="str">
        <f t="shared" si="22"/>
        <v>No Trend</v>
      </c>
      <c r="N93">
        <v>54.193983720838986</v>
      </c>
      <c r="O93" t="str">
        <f t="shared" si="23"/>
        <v>No Momentum</v>
      </c>
      <c r="P93" t="str">
        <f t="shared" si="24"/>
        <v>No Trend + Momentum</v>
      </c>
      <c r="Q93">
        <f t="shared" si="25"/>
        <v>1.6999999999999886</v>
      </c>
      <c r="R93">
        <f t="shared" si="26"/>
        <v>4.8999999999999773</v>
      </c>
      <c r="S93">
        <f t="shared" si="27"/>
        <v>0.34693877551020336</v>
      </c>
      <c r="T93" t="str">
        <f t="shared" si="28"/>
        <v>No Indication</v>
      </c>
      <c r="U93" t="str">
        <f t="shared" si="29"/>
        <v>No T+M+I</v>
      </c>
      <c r="V93">
        <v>390.71050048441452</v>
      </c>
      <c r="W93">
        <v>391.57716567822024</v>
      </c>
      <c r="X93">
        <f t="shared" si="30"/>
        <v>-0.86666519380571572</v>
      </c>
      <c r="Y93">
        <v>-2.1184267139788537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392.5</v>
      </c>
      <c r="D94">
        <v>392.55</v>
      </c>
      <c r="E94">
        <v>388.15</v>
      </c>
      <c r="F94">
        <v>389.8</v>
      </c>
      <c r="G94">
        <f>_xll.TA_TYPPRICE(D94,E94,F94)</f>
        <v>390.16666666666669</v>
      </c>
      <c r="H94">
        <v>391.45303015271202</v>
      </c>
      <c r="I94" t="str">
        <f t="shared" si="20"/>
        <v>DOWN</v>
      </c>
      <c r="J94">
        <v>394.82227189241718</v>
      </c>
      <c r="K94">
        <v>388.31808956284823</v>
      </c>
      <c r="L94" t="str">
        <f t="shared" si="21"/>
        <v>No Confirmation</v>
      </c>
      <c r="M94" t="str">
        <f t="shared" si="22"/>
        <v>No Trend</v>
      </c>
      <c r="N94">
        <v>43.779531882914441</v>
      </c>
      <c r="O94" t="str">
        <f t="shared" si="23"/>
        <v>No Momentum</v>
      </c>
      <c r="P94" t="str">
        <f t="shared" si="24"/>
        <v>No Trend + Momentum</v>
      </c>
      <c r="Q94">
        <f t="shared" si="25"/>
        <v>1.6500000000000341</v>
      </c>
      <c r="R94">
        <f t="shared" si="26"/>
        <v>4.4000000000000341</v>
      </c>
      <c r="S94">
        <f t="shared" si="27"/>
        <v>0.37500000000000483</v>
      </c>
      <c r="T94" t="str">
        <f t="shared" si="28"/>
        <v>No Indication</v>
      </c>
      <c r="U94" t="str">
        <f t="shared" si="29"/>
        <v>No T+M+I</v>
      </c>
      <c r="V94">
        <v>390.57042348681227</v>
      </c>
      <c r="W94">
        <v>391.44552377612985</v>
      </c>
      <c r="X94">
        <f t="shared" si="30"/>
        <v>-0.87510028931757233</v>
      </c>
      <c r="Y94">
        <v>-1.8697614290465974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389.9</v>
      </c>
      <c r="D95">
        <v>393.9</v>
      </c>
      <c r="E95">
        <v>387.5</v>
      </c>
      <c r="F95">
        <v>390.05</v>
      </c>
      <c r="G95">
        <f>_xll.TA_TYPPRICE(D95,E95,F95)</f>
        <v>390.48333333333335</v>
      </c>
      <c r="H95">
        <v>390.96818174302268</v>
      </c>
      <c r="I95" t="str">
        <f t="shared" si="20"/>
        <v>DOWN</v>
      </c>
      <c r="J95">
        <v>394.61732258299111</v>
      </c>
      <c r="K95">
        <v>388.13629188221529</v>
      </c>
      <c r="L95" t="str">
        <f t="shared" si="21"/>
        <v>No Confirmation</v>
      </c>
      <c r="M95" t="str">
        <f t="shared" si="22"/>
        <v>No Trend</v>
      </c>
      <c r="N95">
        <v>45.418427921903429</v>
      </c>
      <c r="O95" t="str">
        <f t="shared" si="23"/>
        <v>No Momentum</v>
      </c>
      <c r="P95" t="str">
        <f t="shared" si="24"/>
        <v>No Trend + Momentum</v>
      </c>
      <c r="Q95">
        <f t="shared" si="25"/>
        <v>2.5500000000000114</v>
      </c>
      <c r="R95">
        <f t="shared" si="26"/>
        <v>6.3999999999999773</v>
      </c>
      <c r="S95">
        <f t="shared" si="27"/>
        <v>0.39843750000000322</v>
      </c>
      <c r="T95" t="str">
        <f t="shared" si="28"/>
        <v>No Indication</v>
      </c>
      <c r="U95" t="str">
        <f t="shared" si="29"/>
        <v>No T+M+I</v>
      </c>
      <c r="V95">
        <v>390.49035833499499</v>
      </c>
      <c r="W95">
        <v>391.34215164456469</v>
      </c>
      <c r="X95">
        <f t="shared" si="30"/>
        <v>-0.85179330956970034</v>
      </c>
      <c r="Y95">
        <v>-1.6661678051512179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389.7</v>
      </c>
      <c r="D96">
        <v>391.6</v>
      </c>
      <c r="E96">
        <v>385</v>
      </c>
      <c r="F96">
        <v>387.65</v>
      </c>
      <c r="G96">
        <f>_xll.TA_TYPPRICE(D96,E96,F96)</f>
        <v>388.08333333333331</v>
      </c>
      <c r="H96">
        <v>389.52575753817803</v>
      </c>
      <c r="I96" t="str">
        <f t="shared" si="20"/>
        <v>DOWN</v>
      </c>
      <c r="J96">
        <v>393.94680645343755</v>
      </c>
      <c r="K96">
        <v>387.43933813061187</v>
      </c>
      <c r="L96" t="str">
        <f t="shared" si="21"/>
        <v>No Confirmation</v>
      </c>
      <c r="M96" t="str">
        <f t="shared" si="22"/>
        <v>No Trend</v>
      </c>
      <c r="N96">
        <v>33.647895643417463</v>
      </c>
      <c r="O96" t="str">
        <f t="shared" si="23"/>
        <v>DOWN</v>
      </c>
      <c r="P96" t="str">
        <f t="shared" si="24"/>
        <v>No Trend + Momentum</v>
      </c>
      <c r="Q96">
        <f t="shared" si="25"/>
        <v>2.6499999999999773</v>
      </c>
      <c r="R96">
        <f t="shared" si="26"/>
        <v>6.6000000000000227</v>
      </c>
      <c r="S96">
        <f t="shared" si="27"/>
        <v>0.40151515151514666</v>
      </c>
      <c r="T96" t="str">
        <f t="shared" si="28"/>
        <v>No Indication</v>
      </c>
      <c r="U96" t="str">
        <f t="shared" si="29"/>
        <v>No T+M+I</v>
      </c>
      <c r="V96">
        <v>390.05338012961113</v>
      </c>
      <c r="W96">
        <v>391.06865893015248</v>
      </c>
      <c r="X96">
        <f t="shared" si="30"/>
        <v>-1.0152788005413527</v>
      </c>
      <c r="Y96">
        <v>-1.5359900042292449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387.05</v>
      </c>
      <c r="D97">
        <v>388.85</v>
      </c>
      <c r="E97">
        <v>384.05</v>
      </c>
      <c r="F97">
        <v>387.45</v>
      </c>
      <c r="G97">
        <f>_xll.TA_TYPPRICE(D97,E97,F97)</f>
        <v>386.78333333333336</v>
      </c>
      <c r="H97">
        <v>388.15454543575572</v>
      </c>
      <c r="I97" t="str">
        <f t="shared" si="20"/>
        <v>DOWN</v>
      </c>
      <c r="J97">
        <v>392.81418279711812</v>
      </c>
      <c r="K97">
        <v>386.68615187936479</v>
      </c>
      <c r="L97" t="str">
        <f t="shared" si="21"/>
        <v>No Confirmation</v>
      </c>
      <c r="M97" t="str">
        <f t="shared" si="22"/>
        <v>No Trend</v>
      </c>
      <c r="N97">
        <v>32.763427688078721</v>
      </c>
      <c r="O97" t="str">
        <f t="shared" si="23"/>
        <v>DOWN</v>
      </c>
      <c r="P97" t="str">
        <f t="shared" si="24"/>
        <v>No Trend + Momentum</v>
      </c>
      <c r="Q97">
        <f t="shared" si="25"/>
        <v>3.3999999999999773</v>
      </c>
      <c r="R97">
        <f t="shared" si="26"/>
        <v>4.8000000000000114</v>
      </c>
      <c r="S97">
        <f t="shared" si="27"/>
        <v>0.70833333333332693</v>
      </c>
      <c r="T97" t="str">
        <f t="shared" si="28"/>
        <v>No Indication</v>
      </c>
      <c r="U97" t="str">
        <f t="shared" si="29"/>
        <v>No T+M+I</v>
      </c>
      <c r="V97">
        <v>389.65286010967094</v>
      </c>
      <c r="W97">
        <v>390.80061012051158</v>
      </c>
      <c r="X97">
        <f t="shared" si="30"/>
        <v>-1.1477500108406389</v>
      </c>
      <c r="Y97">
        <v>-1.4583420055515237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388</v>
      </c>
      <c r="D98">
        <v>388.8</v>
      </c>
      <c r="E98">
        <v>383.4</v>
      </c>
      <c r="F98">
        <v>384.4</v>
      </c>
      <c r="G98">
        <f>_xll.TA_TYPPRICE(D98,E98,F98)</f>
        <v>385.5333333333333</v>
      </c>
      <c r="H98">
        <v>386.84393938454451</v>
      </c>
      <c r="I98" t="str">
        <f t="shared" si="20"/>
        <v>DOWN</v>
      </c>
      <c r="J98">
        <v>391.92214217553629</v>
      </c>
      <c r="K98">
        <v>385.9558959061726</v>
      </c>
      <c r="L98" t="str">
        <f t="shared" si="21"/>
        <v>DOWN</v>
      </c>
      <c r="M98" t="str">
        <f t="shared" si="22"/>
        <v>DOWN</v>
      </c>
      <c r="N98">
        <v>21.826620620378332</v>
      </c>
      <c r="O98" t="str">
        <f t="shared" si="23"/>
        <v>DOWN</v>
      </c>
      <c r="P98" t="str">
        <f t="shared" si="24"/>
        <v>DOWN</v>
      </c>
      <c r="Q98">
        <f t="shared" si="25"/>
        <v>1</v>
      </c>
      <c r="R98">
        <f t="shared" si="26"/>
        <v>5.4000000000000341</v>
      </c>
      <c r="S98">
        <f t="shared" si="27"/>
        <v>0.18518518518518401</v>
      </c>
      <c r="T98" t="str">
        <f t="shared" si="28"/>
        <v>DOWN</v>
      </c>
      <c r="U98" t="str">
        <f t="shared" si="29"/>
        <v>DOWN</v>
      </c>
      <c r="V98">
        <v>388.84472778510616</v>
      </c>
      <c r="W98">
        <v>390.32649085232555</v>
      </c>
      <c r="X98">
        <f t="shared" si="30"/>
        <v>-1.48176306721939</v>
      </c>
      <c r="Y98">
        <v>-1.463026217885097</v>
      </c>
      <c r="Z98" t="str">
        <f t="shared" si="31"/>
        <v>DOWN</v>
      </c>
      <c r="AA98" t="str">
        <f t="shared" si="32"/>
        <v>DOWN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384</v>
      </c>
      <c r="D99">
        <v>385.85</v>
      </c>
      <c r="E99">
        <v>382</v>
      </c>
      <c r="F99">
        <v>383.45</v>
      </c>
      <c r="G99">
        <f>_xll.TA_TYPPRICE(D99,E99,F99)</f>
        <v>383.76666666666665</v>
      </c>
      <c r="H99">
        <v>385.30530302560555</v>
      </c>
      <c r="I99" t="str">
        <f t="shared" si="20"/>
        <v>DOWN</v>
      </c>
      <c r="J99">
        <v>390.57277724763935</v>
      </c>
      <c r="K99">
        <v>385.07680792702314</v>
      </c>
      <c r="L99" t="str">
        <f t="shared" si="21"/>
        <v>DOWN</v>
      </c>
      <c r="M99" t="str">
        <f t="shared" si="22"/>
        <v>DOWN</v>
      </c>
      <c r="N99">
        <v>19.316147826676787</v>
      </c>
      <c r="O99" t="str">
        <f t="shared" si="23"/>
        <v>DOWN</v>
      </c>
      <c r="P99" t="str">
        <f t="shared" si="24"/>
        <v>DOWN</v>
      </c>
      <c r="Q99">
        <f t="shared" si="25"/>
        <v>1.4499999999999886</v>
      </c>
      <c r="R99">
        <f t="shared" si="26"/>
        <v>3.8500000000000227</v>
      </c>
      <c r="S99">
        <f t="shared" si="27"/>
        <v>0.37662337662337142</v>
      </c>
      <c r="T99" t="str">
        <f t="shared" si="28"/>
        <v>No Indication</v>
      </c>
      <c r="U99" t="str">
        <f t="shared" si="29"/>
        <v>No T+M+I</v>
      </c>
      <c r="V99">
        <v>388.01476966432057</v>
      </c>
      <c r="W99">
        <v>389.81712115956071</v>
      </c>
      <c r="X99">
        <f t="shared" si="30"/>
        <v>-1.8023514952401456</v>
      </c>
      <c r="Y99">
        <v>-1.5308912733561066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384.5</v>
      </c>
      <c r="D100">
        <v>385.7</v>
      </c>
      <c r="E100">
        <v>381.6</v>
      </c>
      <c r="F100">
        <v>383</v>
      </c>
      <c r="G100">
        <f>_xll.TA_TYPPRICE(D100,E100,F100)</f>
        <v>383.43333333333334</v>
      </c>
      <c r="H100">
        <v>384.36931817946947</v>
      </c>
      <c r="I100" t="str">
        <f t="shared" si="20"/>
        <v>DOWN</v>
      </c>
      <c r="J100">
        <v>389.48993785927507</v>
      </c>
      <c r="K100">
        <v>384.30418394324022</v>
      </c>
      <c r="L100" t="str">
        <f t="shared" si="21"/>
        <v>DOWN</v>
      </c>
      <c r="M100" t="str">
        <f t="shared" si="22"/>
        <v>DOWN</v>
      </c>
      <c r="N100">
        <v>18.084532121651485</v>
      </c>
      <c r="O100" t="str">
        <f t="shared" si="23"/>
        <v>DOWN</v>
      </c>
      <c r="P100" t="str">
        <f t="shared" si="24"/>
        <v>DOWN</v>
      </c>
      <c r="Q100">
        <f t="shared" si="25"/>
        <v>1.3999999999999773</v>
      </c>
      <c r="R100">
        <f t="shared" si="26"/>
        <v>4.0999999999999659</v>
      </c>
      <c r="S100">
        <f t="shared" si="27"/>
        <v>0.34146341463414365</v>
      </c>
      <c r="T100" t="str">
        <f t="shared" si="28"/>
        <v>No Indication</v>
      </c>
      <c r="U100" t="str">
        <f t="shared" si="29"/>
        <v>No T+M+I</v>
      </c>
      <c r="V100">
        <v>387.24326663904048</v>
      </c>
      <c r="W100">
        <v>389.3121492218155</v>
      </c>
      <c r="X100">
        <f t="shared" si="30"/>
        <v>-2.0688825827750179</v>
      </c>
      <c r="Y100">
        <v>-1.6384895352398889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383.2</v>
      </c>
      <c r="D101">
        <v>384.4</v>
      </c>
      <c r="E101">
        <v>379.95</v>
      </c>
      <c r="F101">
        <v>380.2</v>
      </c>
      <c r="G101">
        <f>_xll.TA_TYPPRICE(D101,E101,F101)</f>
        <v>381.51666666666665</v>
      </c>
      <c r="H101">
        <v>382.94299242306806</v>
      </c>
      <c r="I101" t="str">
        <f t="shared" si="20"/>
        <v>DOWN</v>
      </c>
      <c r="J101">
        <v>388.35884055721397</v>
      </c>
      <c r="K101">
        <v>383.33658751140905</v>
      </c>
      <c r="L101" t="str">
        <f t="shared" si="21"/>
        <v>DOWN</v>
      </c>
      <c r="M101" t="str">
        <f t="shared" si="22"/>
        <v>DOWN</v>
      </c>
      <c r="N101">
        <v>12.089250346774534</v>
      </c>
      <c r="O101" t="str">
        <f t="shared" si="23"/>
        <v>DOWN</v>
      </c>
      <c r="P101" t="str">
        <f t="shared" si="24"/>
        <v>DOWN</v>
      </c>
      <c r="Q101">
        <f t="shared" si="25"/>
        <v>0.25</v>
      </c>
      <c r="R101">
        <f t="shared" si="26"/>
        <v>4.4499999999999886</v>
      </c>
      <c r="S101">
        <f t="shared" si="27"/>
        <v>5.6179775280899021E-2</v>
      </c>
      <c r="T101" t="str">
        <f t="shared" si="28"/>
        <v>DOWN</v>
      </c>
      <c r="U101" t="str">
        <f t="shared" si="29"/>
        <v>DOWN</v>
      </c>
      <c r="V101">
        <v>386.1596871561112</v>
      </c>
      <c r="W101">
        <v>388.63717520538472</v>
      </c>
      <c r="X101">
        <f t="shared" si="30"/>
        <v>-2.4774880492735178</v>
      </c>
      <c r="Y101">
        <v>-1.8062892380466147</v>
      </c>
      <c r="Z101" t="str">
        <f t="shared" si="31"/>
        <v>DOWN</v>
      </c>
      <c r="AA101" t="str">
        <f t="shared" si="32"/>
        <v>DOWN</v>
      </c>
      <c r="AB101" t="str">
        <f t="shared" si="33"/>
        <v>DOWN</v>
      </c>
      <c r="AC101" t="str">
        <f t="shared" si="34"/>
        <v>DOWN</v>
      </c>
      <c r="AD101">
        <f t="shared" si="35"/>
        <v>383.90000000000003</v>
      </c>
      <c r="AE101">
        <f t="shared" si="36"/>
        <v>382.70000000000005</v>
      </c>
      <c r="AF101">
        <f t="shared" si="37"/>
        <v>382.15000000000003</v>
      </c>
      <c r="AG101">
        <f t="shared" si="38"/>
        <v>381.65000000000003</v>
      </c>
    </row>
    <row r="102" spans="1:33" x14ac:dyDescent="0.25">
      <c r="A102" t="s">
        <v>5</v>
      </c>
      <c r="B102" s="1">
        <v>43000</v>
      </c>
      <c r="C102">
        <v>381</v>
      </c>
      <c r="D102">
        <v>381</v>
      </c>
      <c r="E102">
        <v>373.8</v>
      </c>
      <c r="F102">
        <v>376.5</v>
      </c>
      <c r="G102">
        <f>_xll.TA_TYPPRICE(D102,E102,F102)</f>
        <v>377.09999999999997</v>
      </c>
      <c r="H102">
        <v>380.02149621153399</v>
      </c>
      <c r="I102" t="str">
        <f t="shared" si="20"/>
        <v>DOWN</v>
      </c>
      <c r="J102">
        <v>386.72354265561086</v>
      </c>
      <c r="K102">
        <v>381.21734584220707</v>
      </c>
      <c r="L102" t="str">
        <f t="shared" si="21"/>
        <v>DOWN</v>
      </c>
      <c r="M102" t="str">
        <f t="shared" si="22"/>
        <v>DOWN</v>
      </c>
      <c r="N102">
        <v>7.8116589216600252</v>
      </c>
      <c r="O102" t="str">
        <f t="shared" si="23"/>
        <v>DOWN</v>
      </c>
      <c r="P102" t="str">
        <f t="shared" si="24"/>
        <v>DOWN</v>
      </c>
      <c r="Q102">
        <f t="shared" si="25"/>
        <v>2.6999999999999886</v>
      </c>
      <c r="R102">
        <f t="shared" si="26"/>
        <v>7.1999999999999886</v>
      </c>
      <c r="S102">
        <f t="shared" si="27"/>
        <v>0.374999999999999</v>
      </c>
      <c r="T102" t="str">
        <f t="shared" si="28"/>
        <v>No Indication</v>
      </c>
      <c r="U102" t="str">
        <f t="shared" si="29"/>
        <v>No T+M+I</v>
      </c>
      <c r="V102">
        <v>384.6735814397864</v>
      </c>
      <c r="W102">
        <v>387.73812519017105</v>
      </c>
      <c r="X102">
        <f t="shared" si="30"/>
        <v>-3.0645437503846438</v>
      </c>
      <c r="Y102">
        <v>-2.0579401405142206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376.95</v>
      </c>
      <c r="D103">
        <v>377.15</v>
      </c>
      <c r="E103">
        <v>364</v>
      </c>
      <c r="F103">
        <v>364.5</v>
      </c>
      <c r="G103">
        <f>_xll.TA_TYPPRICE(D103,E103,F103)</f>
        <v>368.55</v>
      </c>
      <c r="H103">
        <v>374.28574810576697</v>
      </c>
      <c r="I103" t="str">
        <f t="shared" si="20"/>
        <v>DOWN</v>
      </c>
      <c r="J103">
        <v>384.59608873214177</v>
      </c>
      <c r="K103">
        <v>377.39126898838327</v>
      </c>
      <c r="L103" t="str">
        <f t="shared" si="21"/>
        <v>DOWN</v>
      </c>
      <c r="M103" t="str">
        <f t="shared" si="22"/>
        <v>DOWN</v>
      </c>
      <c r="N103">
        <v>3.2087806292647949</v>
      </c>
      <c r="O103" t="str">
        <f t="shared" si="23"/>
        <v>DOWN</v>
      </c>
      <c r="P103" t="str">
        <f t="shared" si="24"/>
        <v>DOWN</v>
      </c>
      <c r="Q103">
        <f t="shared" si="25"/>
        <v>0.5</v>
      </c>
      <c r="R103">
        <f t="shared" si="26"/>
        <v>13.149999999999977</v>
      </c>
      <c r="S103">
        <f t="shared" si="27"/>
        <v>3.8022813688212996E-2</v>
      </c>
      <c r="T103" t="str">
        <f t="shared" si="28"/>
        <v>DOWN</v>
      </c>
      <c r="U103" t="str">
        <f t="shared" si="29"/>
        <v>DOWN</v>
      </c>
      <c r="V103">
        <v>381.56995352597312</v>
      </c>
      <c r="W103">
        <v>386.0167825834917</v>
      </c>
      <c r="X103">
        <f t="shared" si="30"/>
        <v>-4.4468290575185847</v>
      </c>
      <c r="Y103">
        <v>-2.5357179239150933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375.65000000000003</v>
      </c>
      <c r="AE103">
        <f t="shared" si="36"/>
        <v>372.15000000000003</v>
      </c>
      <c r="AF103">
        <f t="shared" si="37"/>
        <v>370.55</v>
      </c>
      <c r="AG103">
        <f t="shared" si="38"/>
        <v>369</v>
      </c>
    </row>
    <row r="104" spans="1:33" x14ac:dyDescent="0.25">
      <c r="A104" t="s">
        <v>5</v>
      </c>
      <c r="B104" s="1">
        <v>43004</v>
      </c>
      <c r="C104">
        <v>365.55</v>
      </c>
      <c r="D104">
        <v>369.65</v>
      </c>
      <c r="E104">
        <v>362.2</v>
      </c>
      <c r="F104">
        <v>362.75</v>
      </c>
      <c r="G104">
        <f>_xll.TA_TYPPRICE(D104,E104,F104)</f>
        <v>364.86666666666662</v>
      </c>
      <c r="H104">
        <v>369.57620738621677</v>
      </c>
      <c r="I104" t="str">
        <f t="shared" si="20"/>
        <v>DOWN</v>
      </c>
      <c r="J104">
        <v>381.27473568055473</v>
      </c>
      <c r="K104">
        <v>374.0154314354092</v>
      </c>
      <c r="L104" t="str">
        <f t="shared" si="21"/>
        <v>DOWN</v>
      </c>
      <c r="M104" t="str">
        <f t="shared" si="22"/>
        <v>DOWN</v>
      </c>
      <c r="N104">
        <v>2.8975489369383483</v>
      </c>
      <c r="O104" t="str">
        <f t="shared" si="23"/>
        <v>DOWN</v>
      </c>
      <c r="P104" t="str">
        <f t="shared" si="24"/>
        <v>DOWN</v>
      </c>
      <c r="Q104">
        <f t="shared" si="25"/>
        <v>0.55000000000001137</v>
      </c>
      <c r="R104">
        <f t="shared" si="26"/>
        <v>7.4499999999999886</v>
      </c>
      <c r="S104">
        <f t="shared" si="27"/>
        <v>7.382550335570634E-2</v>
      </c>
      <c r="T104" t="str">
        <f t="shared" si="28"/>
        <v>DOWN</v>
      </c>
      <c r="U104" t="str">
        <f t="shared" si="29"/>
        <v>DOWN</v>
      </c>
      <c r="V104">
        <v>378.67457606043877</v>
      </c>
      <c r="W104">
        <v>384.29331720693676</v>
      </c>
      <c r="X104">
        <f t="shared" si="30"/>
        <v>-5.6187411464979959</v>
      </c>
      <c r="Y104">
        <v>-3.152322568431674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368.8</v>
      </c>
      <c r="AE104">
        <f t="shared" si="36"/>
        <v>366.8</v>
      </c>
      <c r="AF104">
        <f t="shared" si="37"/>
        <v>365.90000000000003</v>
      </c>
      <c r="AG104">
        <f t="shared" si="38"/>
        <v>365.05</v>
      </c>
    </row>
    <row r="105" spans="1:33" x14ac:dyDescent="0.25">
      <c r="A105" t="s">
        <v>5</v>
      </c>
      <c r="B105" s="1">
        <v>43005</v>
      </c>
      <c r="C105">
        <v>363.8</v>
      </c>
      <c r="D105">
        <v>365.45</v>
      </c>
      <c r="E105">
        <v>353.9</v>
      </c>
      <c r="F105">
        <v>359.8</v>
      </c>
      <c r="G105">
        <f>_xll.TA_TYPPRICE(D105,E105,F105)</f>
        <v>359.71666666666664</v>
      </c>
      <c r="H105">
        <v>364.64643702644173</v>
      </c>
      <c r="I105" t="str">
        <f t="shared" si="20"/>
        <v>DOWN</v>
      </c>
      <c r="J105">
        <v>377.75812775154259</v>
      </c>
      <c r="K105">
        <v>369.54533556087381</v>
      </c>
      <c r="L105" t="str">
        <f t="shared" si="21"/>
        <v>DOWN</v>
      </c>
      <c r="M105" t="str">
        <f t="shared" si="22"/>
        <v>DOWN</v>
      </c>
      <c r="N105">
        <v>2.405843377857849</v>
      </c>
      <c r="O105" t="str">
        <f t="shared" si="23"/>
        <v>DOWN</v>
      </c>
      <c r="P105" t="str">
        <f t="shared" si="24"/>
        <v>DOWN</v>
      </c>
      <c r="Q105">
        <f t="shared" si="25"/>
        <v>5.9000000000000341</v>
      </c>
      <c r="R105">
        <f t="shared" si="26"/>
        <v>11.550000000000011</v>
      </c>
      <c r="S105">
        <f t="shared" si="27"/>
        <v>0.51082251082251329</v>
      </c>
      <c r="T105" t="str">
        <f t="shared" si="28"/>
        <v>No Indication</v>
      </c>
      <c r="U105" t="str">
        <f t="shared" si="29"/>
        <v>No T+M+I</v>
      </c>
      <c r="V105">
        <v>375.77079512806358</v>
      </c>
      <c r="W105">
        <v>382.47899741383031</v>
      </c>
      <c r="X105">
        <f t="shared" si="30"/>
        <v>-6.7082022857667312</v>
      </c>
      <c r="Y105">
        <v>-3.8634985118986855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359</v>
      </c>
      <c r="D106">
        <v>363.95</v>
      </c>
      <c r="E106">
        <v>352</v>
      </c>
      <c r="F106">
        <v>363.5</v>
      </c>
      <c r="G106">
        <f>_xll.TA_TYPPRICE(D106,E106,F106)</f>
        <v>359.81666666666666</v>
      </c>
      <c r="H106">
        <v>362.23155184655423</v>
      </c>
      <c r="I106" t="str">
        <f t="shared" si="20"/>
        <v>UP</v>
      </c>
      <c r="J106">
        <v>374.68965491786645</v>
      </c>
      <c r="K106">
        <v>365.64637210290186</v>
      </c>
      <c r="L106" t="str">
        <f t="shared" si="21"/>
        <v>DOWN</v>
      </c>
      <c r="M106" t="str">
        <f t="shared" si="22"/>
        <v>No Trend</v>
      </c>
      <c r="N106">
        <v>22.914482837930787</v>
      </c>
      <c r="O106" t="str">
        <f t="shared" si="23"/>
        <v>DOWN</v>
      </c>
      <c r="P106" t="str">
        <f t="shared" si="24"/>
        <v>No Trend + Momentum</v>
      </c>
      <c r="Q106">
        <f t="shared" si="25"/>
        <v>11.5</v>
      </c>
      <c r="R106">
        <f t="shared" si="26"/>
        <v>11.949999999999989</v>
      </c>
      <c r="S106">
        <f t="shared" si="27"/>
        <v>0.96234309623431058</v>
      </c>
      <c r="T106" t="str">
        <f t="shared" si="28"/>
        <v>UP</v>
      </c>
      <c r="U106" t="str">
        <f t="shared" si="29"/>
        <v>No T+M+I</v>
      </c>
      <c r="V106">
        <v>373.88298049297686</v>
      </c>
      <c r="W106">
        <v>381.07314575354661</v>
      </c>
      <c r="X106">
        <f t="shared" si="30"/>
        <v>-7.1901652605697564</v>
      </c>
      <c r="Y106">
        <v>-4.5288318616328995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361.2</v>
      </c>
      <c r="D107">
        <v>367.9</v>
      </c>
      <c r="E107">
        <v>354.75</v>
      </c>
      <c r="F107">
        <v>358.25</v>
      </c>
      <c r="G107">
        <f>_xll.TA_TYPPRICE(D107,E107,F107)</f>
        <v>360.3</v>
      </c>
      <c r="H107">
        <v>361.26577592327715</v>
      </c>
      <c r="I107" t="str">
        <f t="shared" si="20"/>
        <v>DOWN</v>
      </c>
      <c r="J107">
        <v>373.18084271389614</v>
      </c>
      <c r="K107">
        <v>363.22495608003476</v>
      </c>
      <c r="L107" t="str">
        <f t="shared" si="21"/>
        <v>DOWN</v>
      </c>
      <c r="M107" t="str">
        <f t="shared" si="22"/>
        <v>DOWN</v>
      </c>
      <c r="N107">
        <v>16.692779660400927</v>
      </c>
      <c r="O107" t="str">
        <f t="shared" si="23"/>
        <v>DOWN</v>
      </c>
      <c r="P107" t="str">
        <f t="shared" si="24"/>
        <v>DOWN</v>
      </c>
      <c r="Q107">
        <f t="shared" si="25"/>
        <v>3.5</v>
      </c>
      <c r="R107">
        <f t="shared" si="26"/>
        <v>13.149999999999977</v>
      </c>
      <c r="S107">
        <f t="shared" si="27"/>
        <v>0.26615969581749094</v>
      </c>
      <c r="T107" t="str">
        <f t="shared" si="28"/>
        <v>No Indication</v>
      </c>
      <c r="U107" t="str">
        <f t="shared" si="29"/>
        <v>No T+M+I</v>
      </c>
      <c r="V107">
        <v>371.47790657098039</v>
      </c>
      <c r="W107">
        <v>379.38254236439502</v>
      </c>
      <c r="X107">
        <f t="shared" si="30"/>
        <v>-7.9046357934146272</v>
      </c>
      <c r="Y107">
        <v>-5.2039926479892449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2017-07-05T05:24:39Z</dcterms:created>
  <dcterms:modified xsi:type="dcterms:W3CDTF">2017-10-03T07:53:44Z</dcterms:modified>
</cp:coreProperties>
</file>