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29" i="1"/>
  <c r="K73" i="1"/>
  <c r="K77" i="1"/>
  <c r="K81" i="1"/>
  <c r="K85" i="1"/>
  <c r="K89" i="1"/>
  <c r="K93" i="1"/>
  <c r="K97" i="1"/>
  <c r="K101" i="1"/>
  <c r="K71" i="1"/>
  <c r="K75" i="1"/>
  <c r="K79" i="1"/>
  <c r="K83" i="1"/>
  <c r="K87" i="1"/>
  <c r="K91" i="1"/>
  <c r="K95" i="1"/>
  <c r="K99" i="1"/>
  <c r="K103" i="1"/>
  <c r="J3" i="1"/>
  <c r="J5" i="1"/>
  <c r="J7" i="1"/>
  <c r="J9" i="1"/>
  <c r="J11" i="1"/>
  <c r="J13" i="1"/>
  <c r="J15" i="1"/>
  <c r="J17" i="1"/>
  <c r="J21" i="1"/>
  <c r="J23" i="1"/>
  <c r="J27" i="1"/>
  <c r="J37" i="1"/>
  <c r="J51" i="1"/>
  <c r="J7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9" i="1"/>
  <c r="J25" i="1"/>
  <c r="J29" i="1"/>
  <c r="J31" i="1"/>
  <c r="J33" i="1"/>
  <c r="J35" i="1"/>
  <c r="J39" i="1"/>
  <c r="J41" i="1"/>
  <c r="J43" i="1"/>
  <c r="J45" i="1"/>
  <c r="J47" i="1"/>
  <c r="J49" i="1"/>
  <c r="J53" i="1"/>
  <c r="J55" i="1"/>
  <c r="J57" i="1"/>
  <c r="J59" i="1"/>
  <c r="J61" i="1"/>
  <c r="J63" i="1"/>
  <c r="J65" i="1"/>
  <c r="J67" i="1"/>
  <c r="J69" i="1"/>
  <c r="J73" i="1"/>
  <c r="J75" i="1"/>
  <c r="J77" i="1"/>
  <c r="J79" i="1"/>
  <c r="J81" i="1"/>
  <c r="J83" i="1"/>
  <c r="J85" i="1"/>
  <c r="J87" i="1"/>
  <c r="J89" i="1"/>
  <c r="J91" i="1"/>
  <c r="J93" i="1"/>
  <c r="J97" i="1"/>
  <c r="J95" i="1"/>
  <c r="J99" i="1"/>
  <c r="J103" i="1"/>
  <c r="J10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7" i="1"/>
  <c r="G81" i="1"/>
  <c r="G87" i="1"/>
  <c r="G93" i="1"/>
  <c r="G97" i="1"/>
  <c r="G10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75" i="1"/>
  <c r="G79" i="1"/>
  <c r="G83" i="1"/>
  <c r="G85" i="1"/>
  <c r="G89" i="1"/>
  <c r="G91" i="1"/>
  <c r="G95" i="1"/>
  <c r="G99" i="1"/>
  <c r="G103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60" i="1"/>
  <c r="H64" i="1"/>
  <c r="H66" i="1"/>
  <c r="H68" i="1"/>
  <c r="H72" i="1"/>
  <c r="H74" i="1"/>
  <c r="H76" i="1"/>
  <c r="H78" i="1"/>
  <c r="H82" i="1"/>
  <c r="H84" i="1"/>
  <c r="H86" i="1"/>
  <c r="H88" i="1"/>
  <c r="H90" i="1"/>
  <c r="H94" i="1"/>
  <c r="H96" i="1"/>
  <c r="H98" i="1"/>
  <c r="H100" i="1"/>
  <c r="H102" i="1"/>
  <c r="H104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2" i="1"/>
  <c r="H70" i="1"/>
  <c r="H80" i="1"/>
  <c r="H92" i="1"/>
  <c r="AH29" i="1" l="1"/>
  <c r="AH45" i="1"/>
  <c r="AH12" i="1"/>
  <c r="AH28" i="1"/>
  <c r="AH21" i="1"/>
  <c r="AH5" i="1"/>
  <c r="AH54" i="1"/>
  <c r="AH38" i="1"/>
  <c r="AH30" i="1"/>
  <c r="AH22" i="1"/>
  <c r="AH43" i="1"/>
  <c r="AH31" i="1"/>
  <c r="AH23" i="1"/>
  <c r="AH19" i="1"/>
  <c r="AH15" i="1"/>
  <c r="AH7" i="1"/>
  <c r="AH3" i="1"/>
  <c r="AH4" i="1"/>
  <c r="AH8" i="1"/>
  <c r="AH40" i="1"/>
  <c r="AH47" i="1" l="1"/>
  <c r="AH39" i="1"/>
  <c r="AH11" i="1"/>
  <c r="AH56" i="1"/>
  <c r="AH24" i="1"/>
  <c r="AH42" i="1"/>
  <c r="AH6" i="1"/>
  <c r="AH51" i="1"/>
  <c r="AH53" i="1"/>
  <c r="AH46" i="1"/>
  <c r="AH14" i="1"/>
  <c r="AH13" i="1"/>
  <c r="AH37" i="1"/>
  <c r="AH27" i="1"/>
  <c r="AH20" i="1"/>
  <c r="AH50" i="1"/>
  <c r="AH52" i="1"/>
  <c r="AH18" i="1"/>
  <c r="AH49" i="1"/>
  <c r="AH10" i="1"/>
  <c r="AH36" i="1"/>
  <c r="AH2" i="1"/>
  <c r="AH26" i="1"/>
  <c r="AH9" i="1"/>
  <c r="AH17" i="1"/>
  <c r="AH25" i="1"/>
  <c r="AH35" i="1"/>
  <c r="AH55" i="1"/>
  <c r="AH34" i="1"/>
  <c r="AH48" i="1"/>
  <c r="AH44" i="1"/>
  <c r="AH16" i="1"/>
  <c r="AH32" i="1"/>
  <c r="AH33" i="1" l="1"/>
  <c r="AH41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<sst xmlns="http://schemas.openxmlformats.org/spreadsheetml/2006/main" count="137" uniqueCount="35">
  <si>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</si>
  <si>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</si>
  <si>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</si>
  <si>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</si>
  <si>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</si>
  <si>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GESHIP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</si>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</sst>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440.5</v>
      </c>
      <c r="D2">
        <v>443.5</v>
      </c>
      <c r="E2">
        <v>436.45</v>
      </c>
      <c r="F2">
        <v>440</v>
      </c>
      <c r="G2">
        <f>_xll.TA_TYPPRICE(D2,E2,F2)</f>
        <v>439.98333333333335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3.5500000000000114</v>
      </c>
      <c r="R2">
        <f>D2-E2</f>
        <v>7.0500000000000114</v>
      </c>
      <c r="S2">
        <f>Q2/R2</f>
        <v>0.50354609929078098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442</v>
      </c>
      <c r="D3">
        <v>442.05</v>
      </c>
      <c r="E3">
        <v>434.55</v>
      </c>
      <c r="F3">
        <v>437</v>
      </c>
      <c r="G3">
        <f>_xll.TA_TYPPRICE(D3,E3,F3)</f>
        <v>437.86666666666662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2.4499999999999886</v>
      </c>
      <c r="R3">
        <f t="shared" ref="R3:R66" si="6">D3-E3</f>
        <v>7.5</v>
      </c>
      <c r="S3">
        <f t="shared" ref="S3:S66" si="7">Q3/R3</f>
        <v>0.32666666666666516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438.8</v>
      </c>
      <c r="D4">
        <v>444.95</v>
      </c>
      <c r="E4">
        <v>437.35</v>
      </c>
      <c r="F4">
        <v>442</v>
      </c>
      <c r="G4">
        <f>_xll.TA_TYPPRICE(D4,E4,F4)</f>
        <v>441.43333333333334</v>
      </c>
      <c r="H4">
        <v>439.76111111111112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4.6499999999999773</v>
      </c>
      <c r="R4">
        <f t="shared" si="6"/>
        <v>7.5999999999999659</v>
      </c>
      <c r="S4">
        <f t="shared" si="7"/>
        <v>0.61184210526315763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444.7</v>
      </c>
      <c r="D5">
        <v>444.7</v>
      </c>
      <c r="E5">
        <v>426</v>
      </c>
      <c r="F5">
        <v>426</v>
      </c>
      <c r="G5">
        <f>_xll.TA_TYPPRICE(D5,E5,F5)</f>
        <v>432.23333333333335</v>
      </c>
      <c r="H5">
        <v>435.99722222222226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</v>
      </c>
      <c r="R5">
        <f t="shared" si="6"/>
        <v>18.699999999999989</v>
      </c>
      <c r="S5">
        <f t="shared" si="7"/>
        <v>0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419</v>
      </c>
      <c r="D6">
        <v>420.95</v>
      </c>
      <c r="E6">
        <v>401.5</v>
      </c>
      <c r="F6">
        <v>414</v>
      </c>
      <c r="G6">
        <f>_xll.TA_TYPPRICE(D6,E6,F6)</f>
        <v>412.15000000000003</v>
      </c>
      <c r="H6">
        <v>424.07361111111118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12.5</v>
      </c>
      <c r="R6">
        <f t="shared" si="6"/>
        <v>19.449999999999989</v>
      </c>
      <c r="S6">
        <f t="shared" si="7"/>
        <v>0.6426735218509001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408.15</v>
      </c>
      <c r="D7">
        <v>418.5</v>
      </c>
      <c r="E7">
        <v>408.15</v>
      </c>
      <c r="F7">
        <v>413</v>
      </c>
      <c r="G7">
        <f>_xll.TA_TYPPRICE(D7,E7,F7)</f>
        <v>413.2166666666667</v>
      </c>
      <c r="H7">
        <v>418.64513888888894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13.513513513513512</v>
      </c>
      <c r="O7" t="str">
        <f t="shared" si="3"/>
        <v>DOWN</v>
      </c>
      <c r="P7" t="e">
        <f t="shared" si="4"/>
        <v>#N/A</v>
      </c>
      <c r="Q7">
        <f t="shared" si="5"/>
        <v>4.8500000000000227</v>
      </c>
      <c r="R7">
        <f t="shared" si="6"/>
        <v>10.350000000000023</v>
      </c>
      <c r="S7">
        <f t="shared" si="7"/>
        <v>0.46859903381642631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412</v>
      </c>
      <c r="D8">
        <v>430</v>
      </c>
      <c r="E8">
        <v>410.45</v>
      </c>
      <c r="F8">
        <v>420</v>
      </c>
      <c r="G8">
        <f>_xll.TA_TYPPRICE(D8,E8,F8)</f>
        <v>420.15000000000003</v>
      </c>
      <c r="H8">
        <v>419.39756944444446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30.05464480874317</v>
      </c>
      <c r="O8" t="str">
        <f t="shared" si="3"/>
        <v>DOWN</v>
      </c>
      <c r="P8" t="e">
        <f t="shared" si="4"/>
        <v>#N/A</v>
      </c>
      <c r="Q8">
        <f t="shared" si="5"/>
        <v>9.5500000000000114</v>
      </c>
      <c r="R8">
        <f t="shared" si="6"/>
        <v>19.550000000000011</v>
      </c>
      <c r="S8">
        <f t="shared" si="7"/>
        <v>0.48849104859335069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421.95</v>
      </c>
      <c r="D9">
        <v>422.55</v>
      </c>
      <c r="E9">
        <v>413.1</v>
      </c>
      <c r="F9">
        <v>416</v>
      </c>
      <c r="G9">
        <f>_xll.TA_TYPPRICE(D9,E9,F9)</f>
        <v>417.2166666666667</v>
      </c>
      <c r="H9">
        <v>418.30711805555558</v>
      </c>
      <c r="I9" t="str">
        <f t="shared" si="0"/>
        <v>DOWN</v>
      </c>
      <c r="J9">
        <v>433.40000000000003</v>
      </c>
      <c r="K9">
        <v>420.94374999999997</v>
      </c>
      <c r="L9" t="str">
        <f t="shared" si="1"/>
        <v>DOWN</v>
      </c>
      <c r="M9" t="str">
        <f t="shared" si="2"/>
        <v>DOWN</v>
      </c>
      <c r="N9">
        <v>26.442307692307693</v>
      </c>
      <c r="O9" t="str">
        <f t="shared" si="3"/>
        <v>DOWN</v>
      </c>
      <c r="P9" t="str">
        <f t="shared" si="4"/>
        <v>DOWN</v>
      </c>
      <c r="Q9">
        <f t="shared" si="5"/>
        <v>2.8999999999999773</v>
      </c>
      <c r="R9">
        <f t="shared" si="6"/>
        <v>9.4499999999999886</v>
      </c>
      <c r="S9">
        <f t="shared" si="7"/>
        <v>0.30687830687830486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414.05</v>
      </c>
      <c r="D10">
        <v>431</v>
      </c>
      <c r="E10">
        <v>408.05</v>
      </c>
      <c r="F10">
        <v>427</v>
      </c>
      <c r="G10">
        <f>_xll.TA_TYPPRICE(D10,E10,F10)</f>
        <v>422.01666666666665</v>
      </c>
      <c r="H10">
        <v>420.16189236111109</v>
      </c>
      <c r="I10" t="str">
        <f t="shared" si="0"/>
        <v>UP</v>
      </c>
      <c r="J10">
        <v>432.86666666666667</v>
      </c>
      <c r="K10">
        <v>418.07847222222222</v>
      </c>
      <c r="L10" t="str">
        <f t="shared" si="1"/>
        <v>No Confirmation</v>
      </c>
      <c r="M10" t="str">
        <f t="shared" si="2"/>
        <v>No Trend</v>
      </c>
      <c r="N10">
        <v>47.948118222411232</v>
      </c>
      <c r="O10" t="str">
        <f t="shared" si="3"/>
        <v>No Momentum</v>
      </c>
      <c r="P10" t="str">
        <f t="shared" si="4"/>
        <v>No Trend + Momentum</v>
      </c>
      <c r="Q10">
        <f t="shared" si="5"/>
        <v>18.949999999999989</v>
      </c>
      <c r="R10">
        <f t="shared" si="6"/>
        <v>22.949999999999989</v>
      </c>
      <c r="S10">
        <f t="shared" si="7"/>
        <v>0.82570806100217853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428.95</v>
      </c>
      <c r="D11">
        <v>432.7</v>
      </c>
      <c r="E11">
        <v>424.05</v>
      </c>
      <c r="F11">
        <v>426</v>
      </c>
      <c r="G11">
        <f>_xll.TA_TYPPRICE(D11,E11,F11)</f>
        <v>427.58333333333331</v>
      </c>
      <c r="H11">
        <v>423.87261284722217</v>
      </c>
      <c r="I11" t="str">
        <f t="shared" si="0"/>
        <v>UP</v>
      </c>
      <c r="J11">
        <v>432.82962962962961</v>
      </c>
      <c r="K11">
        <v>419.40547839506172</v>
      </c>
      <c r="L11" t="str">
        <f t="shared" si="1"/>
        <v>No Confirmation</v>
      </c>
      <c r="M11" t="str">
        <f t="shared" si="2"/>
        <v>No Trend</v>
      </c>
      <c r="N11">
        <v>46.40633842671194</v>
      </c>
      <c r="O11" t="str">
        <f t="shared" si="3"/>
        <v>No Momentum</v>
      </c>
      <c r="P11" t="str">
        <f t="shared" si="4"/>
        <v>No Trend + Momentum</v>
      </c>
      <c r="Q11">
        <f t="shared" si="5"/>
        <v>1.9499999999999886</v>
      </c>
      <c r="R11">
        <f t="shared" si="6"/>
        <v>8.6499999999999773</v>
      </c>
      <c r="S11">
        <f t="shared" si="7"/>
        <v>0.22543352601155997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430.5</v>
      </c>
      <c r="D12">
        <v>430.5</v>
      </c>
      <c r="E12">
        <v>422.5</v>
      </c>
      <c r="F12">
        <v>424</v>
      </c>
      <c r="G12">
        <f>_xll.TA_TYPPRICE(D12,E12,F12)</f>
        <v>425.66666666666669</v>
      </c>
      <c r="H12">
        <v>424.76963975694446</v>
      </c>
      <c r="I12" t="str">
        <f t="shared" si="0"/>
        <v>DOWN</v>
      </c>
      <c r="J12">
        <v>432.31193415637858</v>
      </c>
      <c r="K12">
        <v>420.09314986282578</v>
      </c>
      <c r="L12" t="str">
        <f t="shared" si="1"/>
        <v>No Confirmation</v>
      </c>
      <c r="M12" t="str">
        <f t="shared" si="2"/>
        <v>No Trend</v>
      </c>
      <c r="N12">
        <v>42.953403652467912</v>
      </c>
      <c r="O12" t="str">
        <f t="shared" si="3"/>
        <v>No Momentum</v>
      </c>
      <c r="P12" t="str">
        <f t="shared" si="4"/>
        <v>No Trend + Momentum</v>
      </c>
      <c r="Q12">
        <f t="shared" si="5"/>
        <v>1.5</v>
      </c>
      <c r="R12">
        <f t="shared" si="6"/>
        <v>8</v>
      </c>
      <c r="S12">
        <f t="shared" si="7"/>
        <v>0.1875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418.1</v>
      </c>
      <c r="D13">
        <v>423.45</v>
      </c>
      <c r="E13">
        <v>418.1</v>
      </c>
      <c r="F13">
        <v>420</v>
      </c>
      <c r="G13">
        <f>_xll.TA_TYPPRICE(D13,E13,F13)</f>
        <v>420.51666666666665</v>
      </c>
      <c r="H13">
        <v>422.64315321180555</v>
      </c>
      <c r="I13" t="str">
        <f t="shared" si="0"/>
        <v>DOWN</v>
      </c>
      <c r="J13">
        <v>430.34261545496111</v>
      </c>
      <c r="K13">
        <v>419.65022767108672</v>
      </c>
      <c r="L13" t="str">
        <f t="shared" si="1"/>
        <v>No Confirmation</v>
      </c>
      <c r="M13" t="str">
        <f t="shared" si="2"/>
        <v>No Trend</v>
      </c>
      <c r="N13">
        <v>36.216536342009363</v>
      </c>
      <c r="O13" t="str">
        <f t="shared" si="3"/>
        <v>DOWN</v>
      </c>
      <c r="P13" t="str">
        <f t="shared" si="4"/>
        <v>No Trend + Momentum</v>
      </c>
      <c r="Q13">
        <f t="shared" si="5"/>
        <v>1.8999999999999773</v>
      </c>
      <c r="R13">
        <f t="shared" si="6"/>
        <v>5.3499999999999659</v>
      </c>
      <c r="S13">
        <f t="shared" si="7"/>
        <v>0.35514018691588589</v>
      </c>
      <c r="T13" t="str">
        <f t="shared" si="8"/>
        <v>No Indication</v>
      </c>
      <c r="U13" t="str">
        <f t="shared" si="9"/>
        <v>No T+M+I</v>
      </c>
      <c r="V13">
        <v>425.41666666666669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415</v>
      </c>
      <c r="D14">
        <v>420.25</v>
      </c>
      <c r="E14">
        <v>410</v>
      </c>
      <c r="F14">
        <v>415</v>
      </c>
      <c r="G14">
        <f>_xll.TA_TYPPRICE(D14,E14,F14)</f>
        <v>415.08333333333331</v>
      </c>
      <c r="H14">
        <v>418.86324327256943</v>
      </c>
      <c r="I14" t="str">
        <f t="shared" si="0"/>
        <v>DOWN</v>
      </c>
      <c r="J14">
        <v>428.09981202052529</v>
      </c>
      <c r="K14">
        <v>417.50573263306745</v>
      </c>
      <c r="L14" t="str">
        <f t="shared" si="1"/>
        <v>DOWN</v>
      </c>
      <c r="M14" t="str">
        <f t="shared" si="2"/>
        <v>DOWN</v>
      </c>
      <c r="N14">
        <v>29.088080024468493</v>
      </c>
      <c r="O14" t="str">
        <f t="shared" si="3"/>
        <v>DOWN</v>
      </c>
      <c r="P14" t="str">
        <f t="shared" si="4"/>
        <v>DOWN</v>
      </c>
      <c r="Q14">
        <f t="shared" si="5"/>
        <v>5</v>
      </c>
      <c r="R14">
        <f t="shared" si="6"/>
        <v>10.25</v>
      </c>
      <c r="S14">
        <f t="shared" si="7"/>
        <v>0.48780487804878048</v>
      </c>
      <c r="T14" t="str">
        <f t="shared" si="8"/>
        <v>No Indication</v>
      </c>
      <c r="U14" t="str">
        <f t="shared" si="9"/>
        <v>No T+M+I</v>
      </c>
      <c r="V14">
        <v>423.8141025641026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413</v>
      </c>
      <c r="D15">
        <v>418.75</v>
      </c>
      <c r="E15">
        <v>409.05</v>
      </c>
      <c r="F15">
        <v>412</v>
      </c>
      <c r="G15">
        <f>_xll.TA_TYPPRICE(D15,E15,F15)</f>
        <v>413.26666666666665</v>
      </c>
      <c r="H15">
        <v>416.06495496961804</v>
      </c>
      <c r="I15" t="str">
        <f t="shared" si="0"/>
        <v>DOWN</v>
      </c>
      <c r="J15">
        <v>426.0220760159641</v>
      </c>
      <c r="K15">
        <v>415.62668093683027</v>
      </c>
      <c r="L15" t="str">
        <f t="shared" si="1"/>
        <v>DOWN</v>
      </c>
      <c r="M15" t="str">
        <f t="shared" si="2"/>
        <v>DOWN</v>
      </c>
      <c r="N15">
        <v>25.346403890037227</v>
      </c>
      <c r="O15" t="str">
        <f t="shared" si="3"/>
        <v>DOWN</v>
      </c>
      <c r="P15" t="str">
        <f t="shared" si="4"/>
        <v>DOWN</v>
      </c>
      <c r="Q15">
        <f t="shared" si="5"/>
        <v>2.9499999999999886</v>
      </c>
      <c r="R15">
        <f t="shared" si="6"/>
        <v>9.6999999999999886</v>
      </c>
      <c r="S15">
        <f t="shared" si="7"/>
        <v>0.30412371134020538</v>
      </c>
      <c r="T15" t="str">
        <f t="shared" si="8"/>
        <v>No Indication</v>
      </c>
      <c r="U15" t="str">
        <f t="shared" si="9"/>
        <v>No T+M+I</v>
      </c>
      <c r="V15">
        <v>421.99654832347142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410</v>
      </c>
      <c r="D16">
        <v>412.5</v>
      </c>
      <c r="E16">
        <v>402.2</v>
      </c>
      <c r="F16">
        <v>410</v>
      </c>
      <c r="G16">
        <f>_xll.TA_TYPPRICE(D16,E16,F16)</f>
        <v>408.23333333333335</v>
      </c>
      <c r="H16">
        <v>412.1491441514757</v>
      </c>
      <c r="I16" t="str">
        <f t="shared" si="0"/>
        <v>DOWN</v>
      </c>
      <c r="J16">
        <v>423.01717023463874</v>
      </c>
      <c r="K16">
        <v>412.64297406197909</v>
      </c>
      <c r="L16" t="str">
        <f t="shared" si="1"/>
        <v>DOWN</v>
      </c>
      <c r="M16" t="str">
        <f t="shared" si="2"/>
        <v>DOWN</v>
      </c>
      <c r="N16">
        <v>22.892471598675474</v>
      </c>
      <c r="O16" t="str">
        <f t="shared" si="3"/>
        <v>DOWN</v>
      </c>
      <c r="P16" t="str">
        <f t="shared" si="4"/>
        <v>DOWN</v>
      </c>
      <c r="Q16">
        <f t="shared" si="5"/>
        <v>7.8000000000000114</v>
      </c>
      <c r="R16">
        <f t="shared" si="6"/>
        <v>10.300000000000011</v>
      </c>
      <c r="S16">
        <f t="shared" si="7"/>
        <v>0.75728155339805847</v>
      </c>
      <c r="T16" t="str">
        <f t="shared" si="8"/>
        <v>No Indication</v>
      </c>
      <c r="U16" t="str">
        <f t="shared" si="9"/>
        <v>No T+M+I</v>
      </c>
      <c r="V16">
        <v>420.15092550447582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406.15</v>
      </c>
      <c r="D17">
        <v>407.85</v>
      </c>
      <c r="E17">
        <v>399.25</v>
      </c>
      <c r="F17">
        <v>402</v>
      </c>
      <c r="G17">
        <f>_xll.TA_TYPPRICE(D17,E17,F17)</f>
        <v>403.0333333333333</v>
      </c>
      <c r="H17">
        <v>407.59123874240447</v>
      </c>
      <c r="I17" t="str">
        <f t="shared" si="0"/>
        <v>DOWN</v>
      </c>
      <c r="J17">
        <v>419.64668796027456</v>
      </c>
      <c r="K17">
        <v>409.66675760376154</v>
      </c>
      <c r="L17" t="str">
        <f t="shared" si="1"/>
        <v>DOWN</v>
      </c>
      <c r="M17" t="str">
        <f t="shared" si="2"/>
        <v>DOWN</v>
      </c>
      <c r="N17">
        <v>15.425372798324496</v>
      </c>
      <c r="O17" t="str">
        <f t="shared" si="3"/>
        <v>DOWN</v>
      </c>
      <c r="P17" t="str">
        <f t="shared" si="4"/>
        <v>DOWN</v>
      </c>
      <c r="Q17">
        <f t="shared" si="5"/>
        <v>2.75</v>
      </c>
      <c r="R17">
        <f t="shared" si="6"/>
        <v>8.6000000000000227</v>
      </c>
      <c r="S17">
        <f t="shared" si="7"/>
        <v>0.3197674418604643</v>
      </c>
      <c r="T17" t="str">
        <f t="shared" si="8"/>
        <v>No Indication</v>
      </c>
      <c r="U17" t="str">
        <f t="shared" si="9"/>
        <v>No T+M+I</v>
      </c>
      <c r="V17">
        <v>417.35847542686417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405.95</v>
      </c>
      <c r="D18">
        <v>405.95</v>
      </c>
      <c r="E18">
        <v>381</v>
      </c>
      <c r="F18">
        <v>383</v>
      </c>
      <c r="G18">
        <f>_xll.TA_TYPPRICE(D18,E18,F18)</f>
        <v>389.98333333333335</v>
      </c>
      <c r="H18">
        <v>398.78728603786891</v>
      </c>
      <c r="I18" t="str">
        <f t="shared" si="0"/>
        <v>DOWN</v>
      </c>
      <c r="J18">
        <v>416.602979524658</v>
      </c>
      <c r="K18">
        <v>403.29636702514784</v>
      </c>
      <c r="L18" t="str">
        <f t="shared" si="1"/>
        <v>DOWN</v>
      </c>
      <c r="M18" t="str">
        <f t="shared" si="2"/>
        <v>DOWN</v>
      </c>
      <c r="N18">
        <v>7.8366979175222466</v>
      </c>
      <c r="O18" t="str">
        <f t="shared" si="3"/>
        <v>DOWN</v>
      </c>
      <c r="P18" t="str">
        <f t="shared" si="4"/>
        <v>DOWN</v>
      </c>
      <c r="Q18">
        <f t="shared" si="5"/>
        <v>2</v>
      </c>
      <c r="R18">
        <f t="shared" si="6"/>
        <v>24.949999999999989</v>
      </c>
      <c r="S18">
        <f t="shared" si="7"/>
        <v>8.0160320641282604E-2</v>
      </c>
      <c r="T18" t="str">
        <f t="shared" si="8"/>
        <v>DOWN</v>
      </c>
      <c r="U18" t="str">
        <f t="shared" si="9"/>
        <v>DOWN</v>
      </c>
      <c r="V18">
        <v>412.07255613042355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384.85</v>
      </c>
      <c r="D19">
        <v>403.65</v>
      </c>
      <c r="E19">
        <v>383</v>
      </c>
      <c r="F19">
        <v>403</v>
      </c>
      <c r="G19">
        <f>_xll.TA_TYPPRICE(D19,E19,F19)</f>
        <v>396.55</v>
      </c>
      <c r="H19">
        <v>397.66864301893446</v>
      </c>
      <c r="I19" t="str">
        <f t="shared" si="0"/>
        <v>UP</v>
      </c>
      <c r="J19">
        <v>413.72453963028954</v>
      </c>
      <c r="K19">
        <v>398.78606324178168</v>
      </c>
      <c r="L19" t="str">
        <f t="shared" si="1"/>
        <v>No Confirmation</v>
      </c>
      <c r="M19" t="str">
        <f t="shared" si="2"/>
        <v>No Trend</v>
      </c>
      <c r="N19">
        <v>44.052462674740134</v>
      </c>
      <c r="O19" t="str">
        <f t="shared" si="3"/>
        <v>No Momentum</v>
      </c>
      <c r="P19" t="str">
        <f t="shared" si="4"/>
        <v>No Trend + Momentum</v>
      </c>
      <c r="Q19">
        <f t="shared" si="5"/>
        <v>20</v>
      </c>
      <c r="R19">
        <f t="shared" si="6"/>
        <v>20.649999999999977</v>
      </c>
      <c r="S19">
        <f t="shared" si="7"/>
        <v>0.96852300242130862</v>
      </c>
      <c r="T19" t="str">
        <f t="shared" si="8"/>
        <v>UP</v>
      </c>
      <c r="U19" t="str">
        <f t="shared" si="9"/>
        <v>No T+M+I</v>
      </c>
      <c r="V19">
        <v>410.67677826420453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407.7</v>
      </c>
      <c r="D20">
        <v>407.7</v>
      </c>
      <c r="E20">
        <v>392</v>
      </c>
      <c r="F20">
        <v>395</v>
      </c>
      <c r="G20">
        <f>_xll.TA_TYPPRICE(D20,E20,F20)</f>
        <v>398.23333333333335</v>
      </c>
      <c r="H20">
        <v>397.95098817613393</v>
      </c>
      <c r="I20" t="str">
        <f t="shared" si="0"/>
        <v>DOWN</v>
      </c>
      <c r="J20">
        <v>412.38575304578075</v>
      </c>
      <c r="K20">
        <v>397.27804918805242</v>
      </c>
      <c r="L20" t="str">
        <f t="shared" si="1"/>
        <v>DOWN</v>
      </c>
      <c r="M20" t="str">
        <f t="shared" si="2"/>
        <v>DOWN</v>
      </c>
      <c r="N20">
        <v>36.818507435202896</v>
      </c>
      <c r="O20" t="str">
        <f t="shared" si="3"/>
        <v>DOWN</v>
      </c>
      <c r="P20" t="str">
        <f t="shared" si="4"/>
        <v>DOWN</v>
      </c>
      <c r="Q20">
        <f t="shared" si="5"/>
        <v>3</v>
      </c>
      <c r="R20">
        <f t="shared" si="6"/>
        <v>15.699999999999989</v>
      </c>
      <c r="S20">
        <f t="shared" si="7"/>
        <v>0.19108280254777085</v>
      </c>
      <c r="T20" t="str">
        <f t="shared" si="8"/>
        <v>DOWN</v>
      </c>
      <c r="U20" t="str">
        <f t="shared" si="9"/>
        <v>DOWN</v>
      </c>
      <c r="V20">
        <v>408.26496622355768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398.9</v>
      </c>
      <c r="D21">
        <v>400.45</v>
      </c>
      <c r="E21">
        <v>389.95</v>
      </c>
      <c r="F21">
        <v>392</v>
      </c>
      <c r="G21">
        <f>_xll.TA_TYPPRICE(D21,E21,F21)</f>
        <v>394.13333333333338</v>
      </c>
      <c r="H21">
        <v>396.04216075473369</v>
      </c>
      <c r="I21" t="str">
        <f t="shared" si="0"/>
        <v>DOWN</v>
      </c>
      <c r="J21">
        <v>409.73336348005171</v>
      </c>
      <c r="K21">
        <v>395.64959381292965</v>
      </c>
      <c r="L21" t="str">
        <f t="shared" si="1"/>
        <v>DOWN</v>
      </c>
      <c r="M21" t="str">
        <f t="shared" si="2"/>
        <v>DOWN</v>
      </c>
      <c r="N21">
        <v>34.186981452596157</v>
      </c>
      <c r="O21" t="str">
        <f t="shared" si="3"/>
        <v>DOWN</v>
      </c>
      <c r="P21" t="str">
        <f t="shared" si="4"/>
        <v>DOWN</v>
      </c>
      <c r="Q21">
        <f t="shared" si="5"/>
        <v>2.0500000000000114</v>
      </c>
      <c r="R21">
        <f t="shared" si="6"/>
        <v>10.5</v>
      </c>
      <c r="S21">
        <f t="shared" si="7"/>
        <v>0.19523809523809632</v>
      </c>
      <c r="T21" t="str">
        <f t="shared" si="8"/>
        <v>DOWN</v>
      </c>
      <c r="U21" t="str">
        <f t="shared" si="9"/>
        <v>DOWN</v>
      </c>
      <c r="V21">
        <v>405.76266372762575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393.5</v>
      </c>
      <c r="D22">
        <v>394.95</v>
      </c>
      <c r="E22">
        <v>389.95</v>
      </c>
      <c r="F22">
        <v>392</v>
      </c>
      <c r="G22">
        <f>_xll.TA_TYPPRICE(D22,E22,F22)</f>
        <v>392.3</v>
      </c>
      <c r="H22">
        <v>394.17108037736682</v>
      </c>
      <c r="I22" t="str">
        <f t="shared" si="0"/>
        <v>DOWN</v>
      </c>
      <c r="J22">
        <v>406.4481715955958</v>
      </c>
      <c r="K22">
        <v>394.38301741005637</v>
      </c>
      <c r="L22" t="str">
        <f t="shared" si="1"/>
        <v>DOWN</v>
      </c>
      <c r="M22" t="str">
        <f t="shared" si="2"/>
        <v>DOWN</v>
      </c>
      <c r="N22">
        <v>34.186981452596157</v>
      </c>
      <c r="O22" t="str">
        <f t="shared" si="3"/>
        <v>DOWN</v>
      </c>
      <c r="P22" t="str">
        <f t="shared" si="4"/>
        <v>DOWN</v>
      </c>
      <c r="Q22">
        <f t="shared" si="5"/>
        <v>2.0500000000000114</v>
      </c>
      <c r="R22">
        <f t="shared" si="6"/>
        <v>5</v>
      </c>
      <c r="S22">
        <f t="shared" si="7"/>
        <v>0.41000000000000225</v>
      </c>
      <c r="T22" t="str">
        <f t="shared" si="8"/>
        <v>No Indication</v>
      </c>
      <c r="U22" t="str">
        <f t="shared" si="9"/>
        <v>No T+M+I</v>
      </c>
      <c r="V22">
        <v>403.64533084645257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390</v>
      </c>
      <c r="D23">
        <v>402</v>
      </c>
      <c r="E23">
        <v>390</v>
      </c>
      <c r="F23">
        <v>392</v>
      </c>
      <c r="G23">
        <f>_xll.TA_TYPPRICE(D23,E23,F23)</f>
        <v>394.66666666666669</v>
      </c>
      <c r="H23">
        <v>394.41887352201672</v>
      </c>
      <c r="I23" t="str">
        <f t="shared" si="0"/>
        <v>DOWN</v>
      </c>
      <c r="J23">
        <v>405.45968901879672</v>
      </c>
      <c r="K23">
        <v>393.40901354115493</v>
      </c>
      <c r="L23" t="str">
        <f t="shared" si="1"/>
        <v>DOWN</v>
      </c>
      <c r="M23" t="str">
        <f t="shared" si="2"/>
        <v>DOWN</v>
      </c>
      <c r="N23">
        <v>34.186981452596157</v>
      </c>
      <c r="O23" t="str">
        <f t="shared" si="3"/>
        <v>DOWN</v>
      </c>
      <c r="P23" t="str">
        <f t="shared" si="4"/>
        <v>DOWN</v>
      </c>
      <c r="Q23">
        <f t="shared" si="5"/>
        <v>2</v>
      </c>
      <c r="R23">
        <f t="shared" si="6"/>
        <v>12</v>
      </c>
      <c r="S23">
        <f t="shared" si="7"/>
        <v>0.16666666666666666</v>
      </c>
      <c r="T23" t="str">
        <f t="shared" si="8"/>
        <v>DOWN</v>
      </c>
      <c r="U23" t="str">
        <f t="shared" si="9"/>
        <v>DOWN</v>
      </c>
      <c r="V23">
        <v>401.85374148545986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389</v>
      </c>
      <c r="D24">
        <v>397</v>
      </c>
      <c r="E24">
        <v>389</v>
      </c>
      <c r="F24">
        <v>393</v>
      </c>
      <c r="G24">
        <f>_xll.TA_TYPPRICE(D24,E24,F24)</f>
        <v>393</v>
      </c>
      <c r="H24">
        <v>393.70943676100836</v>
      </c>
      <c r="I24" t="str">
        <f t="shared" si="0"/>
        <v>DOWN</v>
      </c>
      <c r="J24">
        <v>403.57975812573079</v>
      </c>
      <c r="K24">
        <v>392.42923275423163</v>
      </c>
      <c r="L24" t="str">
        <f t="shared" si="1"/>
        <v>No Confirmation</v>
      </c>
      <c r="M24" t="str">
        <f t="shared" si="2"/>
        <v>No Trend</v>
      </c>
      <c r="N24">
        <v>37.113219349065361</v>
      </c>
      <c r="O24" t="str">
        <f t="shared" si="3"/>
        <v>DOWN</v>
      </c>
      <c r="P24" t="str">
        <f t="shared" si="4"/>
        <v>No Trend + Momentum</v>
      </c>
      <c r="Q24">
        <f t="shared" si="5"/>
        <v>4</v>
      </c>
      <c r="R24">
        <f t="shared" si="6"/>
        <v>8</v>
      </c>
      <c r="S24">
        <f t="shared" si="7"/>
        <v>0.5</v>
      </c>
      <c r="T24" t="str">
        <f t="shared" si="8"/>
        <v>No Indication</v>
      </c>
      <c r="U24" t="str">
        <f t="shared" si="9"/>
        <v>No T+M+I</v>
      </c>
      <c r="V24">
        <v>400.49162741077373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396.95</v>
      </c>
      <c r="D25">
        <v>419.8</v>
      </c>
      <c r="E25">
        <v>391.25</v>
      </c>
      <c r="F25">
        <v>416</v>
      </c>
      <c r="G25">
        <f>_xll.TA_TYPPRICE(D25,E25,F25)</f>
        <v>409.01666666666665</v>
      </c>
      <c r="H25">
        <v>401.36305171383754</v>
      </c>
      <c r="I25" t="str">
        <f t="shared" si="0"/>
        <v>UP</v>
      </c>
      <c r="J25">
        <v>407.18425632001282</v>
      </c>
      <c r="K25">
        <v>392.16718103106905</v>
      </c>
      <c r="L25" t="str">
        <f t="shared" si="1"/>
        <v>UP</v>
      </c>
      <c r="M25" t="str">
        <f t="shared" si="2"/>
        <v>UP</v>
      </c>
      <c r="N25">
        <v>72.397600553876501</v>
      </c>
      <c r="O25" t="str">
        <f t="shared" si="3"/>
        <v>UP</v>
      </c>
      <c r="P25" t="str">
        <f t="shared" si="4"/>
        <v>UP</v>
      </c>
      <c r="Q25">
        <f t="shared" si="5"/>
        <v>24.75</v>
      </c>
      <c r="R25">
        <f t="shared" si="6"/>
        <v>28.550000000000011</v>
      </c>
      <c r="S25">
        <f t="shared" si="7"/>
        <v>0.86690017513134821</v>
      </c>
      <c r="T25" t="str">
        <f t="shared" si="8"/>
        <v>UP</v>
      </c>
      <c r="U25" t="str">
        <f t="shared" si="9"/>
        <v>UP</v>
      </c>
      <c r="V25">
        <v>402.87753088603932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416.9</v>
      </c>
      <c r="D26">
        <v>425.25</v>
      </c>
      <c r="E26">
        <v>399.65</v>
      </c>
      <c r="F26">
        <v>401</v>
      </c>
      <c r="G26">
        <f>_xll.TA_TYPPRICE(D26,E26,F26)</f>
        <v>408.63333333333338</v>
      </c>
      <c r="H26">
        <v>404.99819252358543</v>
      </c>
      <c r="I26" t="str">
        <f t="shared" si="0"/>
        <v>DOWN</v>
      </c>
      <c r="J26">
        <v>411.19886602667663</v>
      </c>
      <c r="K26">
        <v>393.83002969083145</v>
      </c>
      <c r="L26" t="str">
        <f t="shared" si="1"/>
        <v>No Confirmation</v>
      </c>
      <c r="M26" t="str">
        <f t="shared" si="2"/>
        <v>No Trend</v>
      </c>
      <c r="N26">
        <v>49.675846472747644</v>
      </c>
      <c r="O26" t="str">
        <f t="shared" si="3"/>
        <v>No Momentum</v>
      </c>
      <c r="P26" t="str">
        <f t="shared" si="4"/>
        <v>No Trend + Momentum</v>
      </c>
      <c r="Q26">
        <f t="shared" si="5"/>
        <v>1.3500000000000227</v>
      </c>
      <c r="R26">
        <f t="shared" si="6"/>
        <v>25.600000000000023</v>
      </c>
      <c r="S26">
        <f t="shared" si="7"/>
        <v>5.273437500000084E-2</v>
      </c>
      <c r="T26" t="str">
        <f t="shared" si="8"/>
        <v>DOWN</v>
      </c>
      <c r="U26" t="str">
        <f t="shared" si="9"/>
        <v>No T+M+I</v>
      </c>
      <c r="V26">
        <v>402.58867998049482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403.4</v>
      </c>
      <c r="D27">
        <v>403.9</v>
      </c>
      <c r="E27">
        <v>395</v>
      </c>
      <c r="F27">
        <v>396</v>
      </c>
      <c r="G27">
        <f>_xll.TA_TYPPRICE(D27,E27,F27)</f>
        <v>398.3</v>
      </c>
      <c r="H27">
        <v>401.64909626179269</v>
      </c>
      <c r="I27" t="str">
        <f t="shared" si="0"/>
        <v>DOWN</v>
      </c>
      <c r="J27">
        <v>409.57689579852627</v>
      </c>
      <c r="K27">
        <v>394.09002309286893</v>
      </c>
      <c r="L27" t="str">
        <f t="shared" si="1"/>
        <v>No Confirmation</v>
      </c>
      <c r="M27" t="str">
        <f t="shared" si="2"/>
        <v>No Trend</v>
      </c>
      <c r="N27">
        <v>43.93101049434825</v>
      </c>
      <c r="O27" t="str">
        <f t="shared" si="3"/>
        <v>No Momentum</v>
      </c>
      <c r="P27" t="str">
        <f t="shared" si="4"/>
        <v>No Trend + Momentum</v>
      </c>
      <c r="Q27">
        <f t="shared" si="5"/>
        <v>1</v>
      </c>
      <c r="R27">
        <f t="shared" si="6"/>
        <v>8.8999999999999773</v>
      </c>
      <c r="S27">
        <f t="shared" si="7"/>
        <v>0.11235955056179804</v>
      </c>
      <c r="T27" t="str">
        <f t="shared" si="8"/>
        <v>DOWN</v>
      </c>
      <c r="U27" t="str">
        <f t="shared" si="9"/>
        <v>No T+M+I</v>
      </c>
      <c r="V27">
        <v>401.57503690657256</v>
      </c>
      <c r="W27">
        <v>411.80769230769232</v>
      </c>
      <c r="X27">
        <f t="shared" si="10"/>
        <v>-10.232655401119757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396.5</v>
      </c>
      <c r="D28">
        <v>396.85</v>
      </c>
      <c r="E28">
        <v>390</v>
      </c>
      <c r="F28">
        <v>390</v>
      </c>
      <c r="G28">
        <f>_xll.TA_TYPPRICE(D28,E28,F28)</f>
        <v>392.2833333333333</v>
      </c>
      <c r="H28">
        <v>396.966214797563</v>
      </c>
      <c r="I28" t="str">
        <f t="shared" si="0"/>
        <v>DOWN</v>
      </c>
      <c r="J28">
        <v>406.74869673218711</v>
      </c>
      <c r="K28">
        <v>393.18112907223139</v>
      </c>
      <c r="L28" t="str">
        <f t="shared" si="1"/>
        <v>DOWN</v>
      </c>
      <c r="M28" t="str">
        <f t="shared" si="2"/>
        <v>DOWN</v>
      </c>
      <c r="N28">
        <v>37.436851295002576</v>
      </c>
      <c r="O28" t="str">
        <f t="shared" si="3"/>
        <v>DOWN</v>
      </c>
      <c r="P28" t="str">
        <f t="shared" si="4"/>
        <v>DOWN</v>
      </c>
      <c r="Q28">
        <f t="shared" si="5"/>
        <v>0</v>
      </c>
      <c r="R28">
        <f t="shared" si="6"/>
        <v>6.8500000000000227</v>
      </c>
      <c r="S28">
        <f t="shared" si="7"/>
        <v>0</v>
      </c>
      <c r="T28" t="str">
        <f t="shared" si="8"/>
        <v>DOWN</v>
      </c>
      <c r="U28" t="str">
        <f t="shared" si="9"/>
        <v>DOWN</v>
      </c>
      <c r="V28">
        <v>399.79426199786911</v>
      </c>
      <c r="W28">
        <v>410.19230769230768</v>
      </c>
      <c r="X28">
        <f t="shared" si="10"/>
        <v>-10.398045694438565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392</v>
      </c>
      <c r="D29">
        <v>392.75</v>
      </c>
      <c r="E29">
        <v>383</v>
      </c>
      <c r="F29">
        <v>385</v>
      </c>
      <c r="G29">
        <f>_xll.TA_TYPPRICE(D29,E29,F29)</f>
        <v>386.91666666666669</v>
      </c>
      <c r="H29">
        <v>391.94144073211487</v>
      </c>
      <c r="I29" t="str">
        <f t="shared" si="0"/>
        <v>DOWN</v>
      </c>
      <c r="J29">
        <v>403.63787523614553</v>
      </c>
      <c r="K29">
        <v>390.91865594506885</v>
      </c>
      <c r="L29" t="str">
        <f t="shared" si="1"/>
        <v>DOWN</v>
      </c>
      <c r="M29" t="str">
        <f t="shared" si="2"/>
        <v>DOWN</v>
      </c>
      <c r="N29">
        <v>32.441346537370329</v>
      </c>
      <c r="O29" t="str">
        <f t="shared" si="3"/>
        <v>DOWN</v>
      </c>
      <c r="P29" t="str">
        <f t="shared" si="4"/>
        <v>DOWN</v>
      </c>
      <c r="Q29">
        <f t="shared" si="5"/>
        <v>2</v>
      </c>
      <c r="R29">
        <f t="shared" si="6"/>
        <v>9.75</v>
      </c>
      <c r="S29">
        <f t="shared" si="7"/>
        <v>0.20512820512820512</v>
      </c>
      <c r="T29" t="str">
        <f t="shared" si="8"/>
        <v>No Indication</v>
      </c>
      <c r="U29" t="str">
        <f t="shared" si="9"/>
        <v>No T+M+I</v>
      </c>
      <c r="V29">
        <v>397.51822169050462</v>
      </c>
      <c r="W29">
        <v>408.3262108262108</v>
      </c>
      <c r="X29">
        <f t="shared" si="10"/>
        <v>-10.80798913570618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382</v>
      </c>
      <c r="D30">
        <v>388.5</v>
      </c>
      <c r="E30">
        <v>374.15</v>
      </c>
      <c r="F30">
        <v>388</v>
      </c>
      <c r="G30">
        <f>_xll.TA_TYPPRICE(D30,E30,F30)</f>
        <v>383.55</v>
      </c>
      <c r="H30">
        <v>387.74572036605741</v>
      </c>
      <c r="I30" t="str">
        <f t="shared" si="0"/>
        <v>UP</v>
      </c>
      <c r="J30">
        <v>400.27390296144654</v>
      </c>
      <c r="K30">
        <v>387.19228795727577</v>
      </c>
      <c r="L30" t="str">
        <f t="shared" si="1"/>
        <v>No Confirmation</v>
      </c>
      <c r="M30" t="str">
        <f t="shared" si="2"/>
        <v>No Trend</v>
      </c>
      <c r="N30">
        <v>38.587431859311707</v>
      </c>
      <c r="O30" t="str">
        <f t="shared" si="3"/>
        <v>DOWN</v>
      </c>
      <c r="P30" t="str">
        <f t="shared" si="4"/>
        <v>No Trend + Momentum</v>
      </c>
      <c r="Q30">
        <f t="shared" si="5"/>
        <v>13.850000000000023</v>
      </c>
      <c r="R30">
        <f t="shared" si="6"/>
        <v>14.350000000000023</v>
      </c>
      <c r="S30">
        <f t="shared" si="7"/>
        <v>0.96515679442508717</v>
      </c>
      <c r="T30" t="str">
        <f t="shared" si="8"/>
        <v>UP</v>
      </c>
      <c r="U30" t="str">
        <f t="shared" si="9"/>
        <v>No T+M+I</v>
      </c>
      <c r="V30">
        <v>396.05387989196544</v>
      </c>
      <c r="W30">
        <v>406.8205655798248</v>
      </c>
      <c r="X30">
        <f t="shared" si="10"/>
        <v>-10.766685687859365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386</v>
      </c>
      <c r="D31">
        <v>392.5</v>
      </c>
      <c r="E31">
        <v>380.5</v>
      </c>
      <c r="F31">
        <v>386</v>
      </c>
      <c r="G31">
        <f>_xll.TA_TYPPRICE(D31,E31,F31)</f>
        <v>386.33333333333331</v>
      </c>
      <c r="H31">
        <v>387.03952684969533</v>
      </c>
      <c r="I31" t="str">
        <f t="shared" si="0"/>
        <v>DOWN</v>
      </c>
      <c r="J31">
        <v>398.54636897001399</v>
      </c>
      <c r="K31">
        <v>385.70511285565891</v>
      </c>
      <c r="L31" t="str">
        <f t="shared" si="1"/>
        <v>No Confirmation</v>
      </c>
      <c r="M31" t="str">
        <f t="shared" si="2"/>
        <v>No Trend</v>
      </c>
      <c r="N31">
        <v>35.868201764539201</v>
      </c>
      <c r="O31" t="str">
        <f t="shared" si="3"/>
        <v>DOWN</v>
      </c>
      <c r="P31" t="str">
        <f t="shared" si="4"/>
        <v>No Trend + Momentum</v>
      </c>
      <c r="Q31">
        <f t="shared" si="5"/>
        <v>5.5</v>
      </c>
      <c r="R31">
        <f t="shared" si="6"/>
        <v>12</v>
      </c>
      <c r="S31">
        <f t="shared" si="7"/>
        <v>0.45833333333333331</v>
      </c>
      <c r="T31" t="str">
        <f t="shared" si="8"/>
        <v>No Indication</v>
      </c>
      <c r="U31" t="str">
        <f t="shared" si="9"/>
        <v>No T+M+I</v>
      </c>
      <c r="V31">
        <v>394.50712913935536</v>
      </c>
      <c r="W31">
        <v>405.27830146280075</v>
      </c>
      <c r="X31">
        <f t="shared" si="10"/>
        <v>-10.771172323445398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387</v>
      </c>
      <c r="D32">
        <v>396.8</v>
      </c>
      <c r="E32">
        <v>387</v>
      </c>
      <c r="F32">
        <v>395</v>
      </c>
      <c r="G32">
        <f>_xll.TA_TYPPRICE(D32,E32,F32)</f>
        <v>392.93333333333334</v>
      </c>
      <c r="H32">
        <v>389.98643009151431</v>
      </c>
      <c r="I32" t="str">
        <f t="shared" si="0"/>
        <v>UP</v>
      </c>
      <c r="J32">
        <v>398.15828697667757</v>
      </c>
      <c r="K32">
        <v>385.99286555440136</v>
      </c>
      <c r="L32" t="str">
        <f t="shared" si="1"/>
        <v>No Confirmation</v>
      </c>
      <c r="M32" t="str">
        <f t="shared" si="2"/>
        <v>No Trend</v>
      </c>
      <c r="N32">
        <v>54.073144604545575</v>
      </c>
      <c r="O32" t="str">
        <f t="shared" si="3"/>
        <v>No Momentum</v>
      </c>
      <c r="P32" t="str">
        <f t="shared" si="4"/>
        <v>No Trend + Momentum</v>
      </c>
      <c r="Q32">
        <f t="shared" si="5"/>
        <v>8</v>
      </c>
      <c r="R32">
        <f t="shared" si="6"/>
        <v>9.8000000000000114</v>
      </c>
      <c r="S32">
        <f t="shared" si="7"/>
        <v>0.81632653061224392</v>
      </c>
      <c r="T32" t="str">
        <f t="shared" si="8"/>
        <v>UP</v>
      </c>
      <c r="U32" t="str">
        <f t="shared" si="9"/>
        <v>No T+M+I</v>
      </c>
      <c r="V32">
        <v>394.58295542560836</v>
      </c>
      <c r="W32">
        <v>404.51694579888959</v>
      </c>
      <c r="X32">
        <f t="shared" si="10"/>
        <v>-9.9339903732812331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394.3</v>
      </c>
      <c r="D33">
        <v>402.5</v>
      </c>
      <c r="E33">
        <v>394.3</v>
      </c>
      <c r="F33">
        <v>400</v>
      </c>
      <c r="G33">
        <f>_xll.TA_TYPPRICE(D33,E33,F33)</f>
        <v>398.93333333333334</v>
      </c>
      <c r="H33">
        <v>394.45988171242379</v>
      </c>
      <c r="I33" t="str">
        <f t="shared" si="0"/>
        <v>UP</v>
      </c>
      <c r="J33">
        <v>399.12311209297144</v>
      </c>
      <c r="K33">
        <v>387.83889543120108</v>
      </c>
      <c r="L33" t="str">
        <f t="shared" si="1"/>
        <v>UP</v>
      </c>
      <c r="M33" t="str">
        <f t="shared" si="2"/>
        <v>UP</v>
      </c>
      <c r="N33">
        <v>61.635876293259727</v>
      </c>
      <c r="O33" t="str">
        <f t="shared" si="3"/>
        <v>UP</v>
      </c>
      <c r="P33" t="str">
        <f t="shared" si="4"/>
        <v>UP</v>
      </c>
      <c r="Q33">
        <f t="shared" si="5"/>
        <v>5.6999999999999886</v>
      </c>
      <c r="R33">
        <f t="shared" si="6"/>
        <v>8.1999999999999886</v>
      </c>
      <c r="S33">
        <f t="shared" si="7"/>
        <v>0.69512195121951181</v>
      </c>
      <c r="T33" t="str">
        <f t="shared" si="8"/>
        <v>No Indication</v>
      </c>
      <c r="U33" t="str">
        <f t="shared" si="9"/>
        <v>No T+M+I</v>
      </c>
      <c r="V33">
        <v>395.41634689859171</v>
      </c>
      <c r="W33">
        <v>404.18235722119408</v>
      </c>
      <c r="X33">
        <f t="shared" si="10"/>
        <v>-8.7660103226023693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415</v>
      </c>
      <c r="D34">
        <v>418</v>
      </c>
      <c r="E34">
        <v>401</v>
      </c>
      <c r="F34">
        <v>406</v>
      </c>
      <c r="G34">
        <f>_xll.TA_TYPPRICE(D34,E34,F34)</f>
        <v>408.33333333333331</v>
      </c>
      <c r="H34">
        <v>401.39660752287853</v>
      </c>
      <c r="I34" t="str">
        <f t="shared" si="0"/>
        <v>UP</v>
      </c>
      <c r="J34">
        <v>403.31797607231113</v>
      </c>
      <c r="K34">
        <v>390.76358533537859</v>
      </c>
      <c r="L34" t="str">
        <f t="shared" si="1"/>
        <v>UP</v>
      </c>
      <c r="M34" t="str">
        <f t="shared" si="2"/>
        <v>UP</v>
      </c>
      <c r="N34">
        <v>69.234952942869725</v>
      </c>
      <c r="O34" t="str">
        <f t="shared" si="3"/>
        <v>UP</v>
      </c>
      <c r="P34" t="str">
        <f t="shared" si="4"/>
        <v>UP</v>
      </c>
      <c r="Q34">
        <f t="shared" si="5"/>
        <v>5</v>
      </c>
      <c r="R34">
        <f t="shared" si="6"/>
        <v>17</v>
      </c>
      <c r="S34">
        <f t="shared" si="7"/>
        <v>0.29411764705882354</v>
      </c>
      <c r="T34" t="str">
        <f t="shared" si="8"/>
        <v>No Indication</v>
      </c>
      <c r="U34" t="str">
        <f t="shared" si="9"/>
        <v>No T+M+I</v>
      </c>
      <c r="V34">
        <v>397.04460122188527</v>
      </c>
      <c r="W34">
        <v>404.31699742703154</v>
      </c>
      <c r="X34">
        <f t="shared" si="10"/>
        <v>-7.2723962051462649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405.2</v>
      </c>
      <c r="D35">
        <v>408.75</v>
      </c>
      <c r="E35">
        <v>399.75</v>
      </c>
      <c r="F35">
        <v>405</v>
      </c>
      <c r="G35">
        <f>_xll.TA_TYPPRICE(D35,E35,F35)</f>
        <v>404.5</v>
      </c>
      <c r="H35">
        <v>402.94830376143926</v>
      </c>
      <c r="I35" t="str">
        <f t="shared" si="0"/>
        <v>UP</v>
      </c>
      <c r="J35">
        <v>404.52509250068641</v>
      </c>
      <c r="K35">
        <v>392.76056637196115</v>
      </c>
      <c r="L35" t="str">
        <f t="shared" si="1"/>
        <v>UP</v>
      </c>
      <c r="M35" t="str">
        <f t="shared" si="2"/>
        <v>UP</v>
      </c>
      <c r="N35">
        <v>66.491118255855881</v>
      </c>
      <c r="O35" t="str">
        <f t="shared" si="3"/>
        <v>UP</v>
      </c>
      <c r="P35" t="str">
        <f t="shared" si="4"/>
        <v>UP</v>
      </c>
      <c r="Q35">
        <f t="shared" si="5"/>
        <v>5.25</v>
      </c>
      <c r="R35">
        <f t="shared" si="6"/>
        <v>9</v>
      </c>
      <c r="S35">
        <f t="shared" si="7"/>
        <v>0.58333333333333337</v>
      </c>
      <c r="T35" t="str">
        <f t="shared" si="8"/>
        <v>No Indication</v>
      </c>
      <c r="U35" t="str">
        <f t="shared" si="9"/>
        <v>No T+M+I</v>
      </c>
      <c r="V35">
        <v>398.2685087262106</v>
      </c>
      <c r="W35">
        <v>404.36759021021436</v>
      </c>
      <c r="X35">
        <f t="shared" si="10"/>
        <v>-6.0990814840037615</v>
      </c>
      <c r="Y35">
        <v>-9.4497807364003208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416.2</v>
      </c>
      <c r="D36">
        <v>416.2</v>
      </c>
      <c r="E36">
        <v>400</v>
      </c>
      <c r="F36">
        <v>402</v>
      </c>
      <c r="G36">
        <f>_xll.TA_TYPPRICE(D36,E36,F36)</f>
        <v>406.06666666666666</v>
      </c>
      <c r="H36">
        <v>404.50748521405296</v>
      </c>
      <c r="I36" t="str">
        <f t="shared" si="0"/>
        <v>DOWN</v>
      </c>
      <c r="J36">
        <v>407.11951638942276</v>
      </c>
      <c r="K36">
        <v>394.36932940041424</v>
      </c>
      <c r="L36" t="str">
        <f t="shared" si="1"/>
        <v>No Confirmation</v>
      </c>
      <c r="M36" t="str">
        <f t="shared" si="2"/>
        <v>No Trend</v>
      </c>
      <c r="N36">
        <v>57.888061034767311</v>
      </c>
      <c r="O36" t="str">
        <f t="shared" si="3"/>
        <v>No Momentum</v>
      </c>
      <c r="P36" t="str">
        <f t="shared" si="4"/>
        <v>No Trend + Momentum</v>
      </c>
      <c r="Q36">
        <f t="shared" si="5"/>
        <v>2</v>
      </c>
      <c r="R36">
        <f t="shared" si="6"/>
        <v>16.199999999999989</v>
      </c>
      <c r="S36">
        <f t="shared" si="7"/>
        <v>0.12345679012345688</v>
      </c>
      <c r="T36" t="str">
        <f t="shared" si="8"/>
        <v>DOWN</v>
      </c>
      <c r="U36" t="str">
        <f t="shared" si="9"/>
        <v>No T+M+I</v>
      </c>
      <c r="V36">
        <v>398.84258430679358</v>
      </c>
      <c r="W36">
        <v>404.19221315760586</v>
      </c>
      <c r="X36">
        <f t="shared" si="10"/>
        <v>-5.3496288508122802</v>
      </c>
      <c r="Y36">
        <v>-8.6297503592827134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404.8</v>
      </c>
      <c r="D37">
        <v>404.8</v>
      </c>
      <c r="E37">
        <v>399.75</v>
      </c>
      <c r="F37">
        <v>400</v>
      </c>
      <c r="G37">
        <f>_xll.TA_TYPPRICE(D37,E37,F37)</f>
        <v>401.51666666666665</v>
      </c>
      <c r="H37">
        <v>403.01207594035981</v>
      </c>
      <c r="I37" t="str">
        <f t="shared" si="0"/>
        <v>DOWN</v>
      </c>
      <c r="J37">
        <v>406.60406830288434</v>
      </c>
      <c r="K37">
        <v>395.56503397809996</v>
      </c>
      <c r="L37" t="str">
        <f t="shared" si="1"/>
        <v>No Confirmation</v>
      </c>
      <c r="M37" t="str">
        <f t="shared" si="2"/>
        <v>No Trend</v>
      </c>
      <c r="N37">
        <v>52.253930652378322</v>
      </c>
      <c r="O37" t="str">
        <f t="shared" si="3"/>
        <v>No Momentum</v>
      </c>
      <c r="P37" t="str">
        <f t="shared" si="4"/>
        <v>No Trend + Momentum</v>
      </c>
      <c r="Q37">
        <f t="shared" si="5"/>
        <v>0.25</v>
      </c>
      <c r="R37">
        <f t="shared" si="6"/>
        <v>5.0500000000000114</v>
      </c>
      <c r="S37">
        <f t="shared" si="7"/>
        <v>4.9504950495049396E-2</v>
      </c>
      <c r="T37" t="str">
        <f t="shared" si="8"/>
        <v>DOWN</v>
      </c>
      <c r="U37" t="str">
        <f t="shared" si="9"/>
        <v>No T+M+I</v>
      </c>
      <c r="V37">
        <v>399.02064825959457</v>
      </c>
      <c r="W37">
        <v>403.88167884963508</v>
      </c>
      <c r="X37">
        <f t="shared" si="10"/>
        <v>-4.8610305900405137</v>
      </c>
      <c r="Y37">
        <v>-7.8760064054342731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401.8</v>
      </c>
      <c r="D38">
        <v>406</v>
      </c>
      <c r="E38">
        <v>396</v>
      </c>
      <c r="F38">
        <v>402</v>
      </c>
      <c r="G38">
        <f>_xll.TA_TYPPRICE(D38,E38,F38)</f>
        <v>401.33333333333331</v>
      </c>
      <c r="H38">
        <v>402.17270463684656</v>
      </c>
      <c r="I38" t="str">
        <f t="shared" si="0"/>
        <v>DOWN</v>
      </c>
      <c r="J38">
        <v>406.46983090224336</v>
      </c>
      <c r="K38">
        <v>395.66169309407775</v>
      </c>
      <c r="L38" t="str">
        <f t="shared" si="1"/>
        <v>No Confirmation</v>
      </c>
      <c r="M38" t="str">
        <f t="shared" si="2"/>
        <v>No Trend</v>
      </c>
      <c r="N38">
        <v>57.432672766401438</v>
      </c>
      <c r="O38" t="str">
        <f t="shared" si="3"/>
        <v>No Momentum</v>
      </c>
      <c r="P38" t="str">
        <f t="shared" si="4"/>
        <v>No Trend + Momentum</v>
      </c>
      <c r="Q38">
        <f t="shared" si="5"/>
        <v>6</v>
      </c>
      <c r="R38">
        <f t="shared" si="6"/>
        <v>10</v>
      </c>
      <c r="S38">
        <f t="shared" si="7"/>
        <v>0.6</v>
      </c>
      <c r="T38" t="str">
        <f t="shared" si="8"/>
        <v>No Indication</v>
      </c>
      <c r="U38" t="str">
        <f t="shared" si="9"/>
        <v>No T+M+I</v>
      </c>
      <c r="V38">
        <v>399.47901006581077</v>
      </c>
      <c r="W38">
        <v>403.7422952311436</v>
      </c>
      <c r="X38">
        <f t="shared" si="10"/>
        <v>-4.2632851653328316</v>
      </c>
      <c r="Y38">
        <v>-7.1534621574139852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400.3</v>
      </c>
      <c r="D39">
        <v>404.25</v>
      </c>
      <c r="E39">
        <v>393.95</v>
      </c>
      <c r="F39">
        <v>398</v>
      </c>
      <c r="G39">
        <f>_xll.TA_TYPPRICE(D39,E39,F39)</f>
        <v>398.73333333333335</v>
      </c>
      <c r="H39">
        <v>400.45301898508995</v>
      </c>
      <c r="I39" t="str">
        <f t="shared" si="0"/>
        <v>DOWN</v>
      </c>
      <c r="J39">
        <v>405.97653514618929</v>
      </c>
      <c r="K39">
        <v>395.28131685094934</v>
      </c>
      <c r="L39" t="str">
        <f t="shared" si="1"/>
        <v>No Confirmation</v>
      </c>
      <c r="M39" t="str">
        <f t="shared" si="2"/>
        <v>No Trend</v>
      </c>
      <c r="N39">
        <v>45.181285847071628</v>
      </c>
      <c r="O39" t="str">
        <f t="shared" si="3"/>
        <v>No Momentum</v>
      </c>
      <c r="P39" t="str">
        <f t="shared" si="4"/>
        <v>No Trend + Momentum</v>
      </c>
      <c r="Q39">
        <f t="shared" si="5"/>
        <v>4.0500000000000114</v>
      </c>
      <c r="R39">
        <f t="shared" si="6"/>
        <v>10.300000000000011</v>
      </c>
      <c r="S39">
        <f t="shared" si="7"/>
        <v>0.39320388349514629</v>
      </c>
      <c r="T39" t="str">
        <f t="shared" si="8"/>
        <v>No Indication</v>
      </c>
      <c r="U39" t="str">
        <f t="shared" si="9"/>
        <v>No T+M+I</v>
      </c>
      <c r="V39">
        <v>399.25147005568601</v>
      </c>
      <c r="W39">
        <v>403.31694002883665</v>
      </c>
      <c r="X39">
        <f t="shared" si="10"/>
        <v>-4.0654699731506412</v>
      </c>
      <c r="Y39">
        <v>-6.5358637205613164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396.35</v>
      </c>
      <c r="D40">
        <v>400.7</v>
      </c>
      <c r="E40">
        <v>392.6</v>
      </c>
      <c r="F40">
        <v>400</v>
      </c>
      <c r="G40">
        <f>_xll.TA_TYPPRICE(D40,E40,F40)</f>
        <v>397.76666666666665</v>
      </c>
      <c r="H40">
        <v>399.10984282587833</v>
      </c>
      <c r="I40" t="str">
        <f t="shared" si="0"/>
        <v>UP</v>
      </c>
      <c r="J40">
        <v>404.80397178036947</v>
      </c>
      <c r="K40">
        <v>394.68546866184948</v>
      </c>
      <c r="L40" t="str">
        <f t="shared" si="1"/>
        <v>No Confirmation</v>
      </c>
      <c r="M40" t="str">
        <f t="shared" si="2"/>
        <v>No Trend</v>
      </c>
      <c r="N40">
        <v>51.630120619467988</v>
      </c>
      <c r="O40" t="str">
        <f t="shared" si="3"/>
        <v>No Momentum</v>
      </c>
      <c r="P40" t="str">
        <f t="shared" si="4"/>
        <v>No Trend + Momentum</v>
      </c>
      <c r="Q40">
        <f t="shared" si="5"/>
        <v>7.3999999999999773</v>
      </c>
      <c r="R40">
        <f t="shared" si="6"/>
        <v>8.0999999999999659</v>
      </c>
      <c r="S40">
        <f t="shared" si="7"/>
        <v>0.91358024691358131</v>
      </c>
      <c r="T40" t="str">
        <f t="shared" si="8"/>
        <v>UP</v>
      </c>
      <c r="U40" t="str">
        <f t="shared" si="9"/>
        <v>No T+M+I</v>
      </c>
      <c r="V40">
        <v>399.36662850865741</v>
      </c>
      <c r="W40">
        <v>403.07124076744134</v>
      </c>
      <c r="X40">
        <f t="shared" si="10"/>
        <v>-3.704612258783925</v>
      </c>
      <c r="Y40">
        <v>-5.9696134282058377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398</v>
      </c>
      <c r="D41">
        <v>401.6</v>
      </c>
      <c r="E41">
        <v>391.65</v>
      </c>
      <c r="F41">
        <v>398</v>
      </c>
      <c r="G41">
        <f>_xll.TA_TYPPRICE(D41,E41,F41)</f>
        <v>397.08333333333331</v>
      </c>
      <c r="H41">
        <v>398.09658807960579</v>
      </c>
      <c r="I41" t="str">
        <f t="shared" si="0"/>
        <v>DOWN</v>
      </c>
      <c r="J41">
        <v>404.09197805139848</v>
      </c>
      <c r="K41">
        <v>394.01092007032736</v>
      </c>
      <c r="L41" t="str">
        <f t="shared" si="1"/>
        <v>No Confirmation</v>
      </c>
      <c r="M41" t="str">
        <f t="shared" si="2"/>
        <v>No Trend</v>
      </c>
      <c r="N41">
        <v>45.011255308823728</v>
      </c>
      <c r="O41" t="str">
        <f t="shared" si="3"/>
        <v>No Momentum</v>
      </c>
      <c r="P41" t="str">
        <f t="shared" si="4"/>
        <v>No Trend + Momentum</v>
      </c>
      <c r="Q41">
        <f t="shared" si="5"/>
        <v>6.3500000000000227</v>
      </c>
      <c r="R41">
        <f t="shared" si="6"/>
        <v>9.9500000000000455</v>
      </c>
      <c r="S41">
        <f t="shared" si="7"/>
        <v>0.63819095477386867</v>
      </c>
      <c r="T41" t="str">
        <f t="shared" si="8"/>
        <v>No Indication</v>
      </c>
      <c r="U41" t="str">
        <f t="shared" si="9"/>
        <v>No T+M+I</v>
      </c>
      <c r="V41">
        <v>399.15637796886398</v>
      </c>
      <c r="W41">
        <v>402.6955933031864</v>
      </c>
      <c r="X41">
        <f t="shared" si="10"/>
        <v>-3.5392153343224209</v>
      </c>
      <c r="Y41">
        <v>-5.4835338094291544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398.9</v>
      </c>
      <c r="D42">
        <v>398.9</v>
      </c>
      <c r="E42">
        <v>394.55</v>
      </c>
      <c r="F42">
        <v>397</v>
      </c>
      <c r="G42">
        <f>_xll.TA_TYPPRICE(D42,E42,F42)</f>
        <v>396.81666666666666</v>
      </c>
      <c r="H42">
        <v>397.45662737313626</v>
      </c>
      <c r="I42" t="str">
        <f t="shared" si="0"/>
        <v>DOWN</v>
      </c>
      <c r="J42">
        <v>402.93820515108769</v>
      </c>
      <c r="K42">
        <v>394.13071561025464</v>
      </c>
      <c r="L42" t="str">
        <f t="shared" si="1"/>
        <v>No Confirmation</v>
      </c>
      <c r="M42" t="str">
        <f t="shared" si="2"/>
        <v>No Trend</v>
      </c>
      <c r="N42">
        <v>41.672319317630802</v>
      </c>
      <c r="O42" t="str">
        <f t="shared" si="3"/>
        <v>No Momentum</v>
      </c>
      <c r="P42" t="str">
        <f t="shared" si="4"/>
        <v>No Trend + Momentum</v>
      </c>
      <c r="Q42">
        <f t="shared" si="5"/>
        <v>2.4499999999999886</v>
      </c>
      <c r="R42">
        <f t="shared" si="6"/>
        <v>4.3499999999999659</v>
      </c>
      <c r="S42">
        <f t="shared" si="7"/>
        <v>0.56321839080459946</v>
      </c>
      <c r="T42" t="str">
        <f t="shared" si="8"/>
        <v>No Indication</v>
      </c>
      <c r="U42" t="str">
        <f t="shared" si="9"/>
        <v>No T+M+I</v>
      </c>
      <c r="V42">
        <v>398.82462751211568</v>
      </c>
      <c r="W42">
        <v>402.27369750295037</v>
      </c>
      <c r="X42">
        <f t="shared" si="10"/>
        <v>-3.4490699908346869</v>
      </c>
      <c r="Y42">
        <v>-5.0766410457102609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399</v>
      </c>
      <c r="D43">
        <v>402.15</v>
      </c>
      <c r="E43">
        <v>396.25</v>
      </c>
      <c r="F43">
        <v>400</v>
      </c>
      <c r="G43">
        <f>_xll.TA_TYPPRICE(D43,E43,F43)</f>
        <v>399.4666666666667</v>
      </c>
      <c r="H43">
        <v>398.46164701990148</v>
      </c>
      <c r="I43" t="str">
        <f t="shared" si="0"/>
        <v>UP</v>
      </c>
      <c r="J43">
        <v>402.76304845084599</v>
      </c>
      <c r="K43">
        <v>394.60166769686469</v>
      </c>
      <c r="L43" t="str">
        <f t="shared" si="1"/>
        <v>No Confirmation</v>
      </c>
      <c r="M43" t="str">
        <f t="shared" si="2"/>
        <v>No Trend</v>
      </c>
      <c r="N43">
        <v>54.366439176694016</v>
      </c>
      <c r="O43" t="str">
        <f t="shared" si="3"/>
        <v>No Momentum</v>
      </c>
      <c r="P43" t="str">
        <f t="shared" si="4"/>
        <v>No Trend + Momentum</v>
      </c>
      <c r="Q43">
        <f t="shared" si="5"/>
        <v>3.75</v>
      </c>
      <c r="R43">
        <f t="shared" si="6"/>
        <v>5.8999999999999773</v>
      </c>
      <c r="S43">
        <f t="shared" si="7"/>
        <v>0.63559322033898547</v>
      </c>
      <c r="T43" t="str">
        <f t="shared" si="8"/>
        <v>No Indication</v>
      </c>
      <c r="U43" t="str">
        <f t="shared" si="9"/>
        <v>No T+M+I</v>
      </c>
      <c r="V43">
        <v>399.00545404871326</v>
      </c>
      <c r="W43">
        <v>402.10527546569477</v>
      </c>
      <c r="X43">
        <f t="shared" si="10"/>
        <v>-3.0998214169815128</v>
      </c>
      <c r="Y43">
        <v>-4.6812771199645109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391</v>
      </c>
      <c r="D44">
        <v>409</v>
      </c>
      <c r="E44">
        <v>391</v>
      </c>
      <c r="F44">
        <v>406</v>
      </c>
      <c r="G44">
        <f>_xll.TA_TYPPRICE(D44,E44,F44)</f>
        <v>402</v>
      </c>
      <c r="H44">
        <v>400.23082350995071</v>
      </c>
      <c r="I44" t="str">
        <f t="shared" si="0"/>
        <v>UP</v>
      </c>
      <c r="J44">
        <v>404.14903768399131</v>
      </c>
      <c r="K44">
        <v>393.80129709756142</v>
      </c>
      <c r="L44" t="str">
        <f t="shared" si="1"/>
        <v>UP</v>
      </c>
      <c r="M44" t="str">
        <f t="shared" si="2"/>
        <v>UP</v>
      </c>
      <c r="N44">
        <v>70.446239349977986</v>
      </c>
      <c r="O44" t="str">
        <f t="shared" si="3"/>
        <v>UP</v>
      </c>
      <c r="P44" t="str">
        <f t="shared" si="4"/>
        <v>UP</v>
      </c>
      <c r="Q44">
        <f t="shared" si="5"/>
        <v>15</v>
      </c>
      <c r="R44">
        <f t="shared" si="6"/>
        <v>18</v>
      </c>
      <c r="S44">
        <f t="shared" si="7"/>
        <v>0.83333333333333337</v>
      </c>
      <c r="T44" t="str">
        <f t="shared" si="8"/>
        <v>UP</v>
      </c>
      <c r="U44" t="str">
        <f t="shared" si="9"/>
        <v>UP</v>
      </c>
      <c r="V44">
        <v>400.08153804121889</v>
      </c>
      <c r="W44">
        <v>402.393773579347</v>
      </c>
      <c r="X44">
        <f t="shared" si="10"/>
        <v>-2.3122355381281068</v>
      </c>
      <c r="Y44">
        <v>-4.2074688035972301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405</v>
      </c>
      <c r="D45">
        <v>419.5</v>
      </c>
      <c r="E45">
        <v>405</v>
      </c>
      <c r="F45">
        <v>416</v>
      </c>
      <c r="G45">
        <f>_xll.TA_TYPPRICE(D45,E45,F45)</f>
        <v>413.5</v>
      </c>
      <c r="H45">
        <v>406.86541175497536</v>
      </c>
      <c r="I45" t="str">
        <f t="shared" si="0"/>
        <v>UP</v>
      </c>
      <c r="J45">
        <v>407.56036264310433</v>
      </c>
      <c r="K45">
        <v>396.28989774254779</v>
      </c>
      <c r="L45" t="str">
        <f t="shared" si="1"/>
        <v>UP</v>
      </c>
      <c r="M45" t="str">
        <f t="shared" si="2"/>
        <v>UP</v>
      </c>
      <c r="N45">
        <v>82.957288726477401</v>
      </c>
      <c r="O45" t="str">
        <f t="shared" si="3"/>
        <v>UP</v>
      </c>
      <c r="P45" t="str">
        <f t="shared" si="4"/>
        <v>UP</v>
      </c>
      <c r="Q45">
        <f t="shared" si="5"/>
        <v>11</v>
      </c>
      <c r="R45">
        <f t="shared" si="6"/>
        <v>14.5</v>
      </c>
      <c r="S45">
        <f t="shared" si="7"/>
        <v>0.75862068965517238</v>
      </c>
      <c r="T45" t="str">
        <f t="shared" si="8"/>
        <v>No Indication</v>
      </c>
      <c r="U45" t="str">
        <f t="shared" si="9"/>
        <v>No T+M+I</v>
      </c>
      <c r="V45">
        <v>402.53053218872367</v>
      </c>
      <c r="W45">
        <v>403.40164220309907</v>
      </c>
      <c r="X45">
        <f t="shared" si="10"/>
        <v>-0.87111001437540381</v>
      </c>
      <c r="Y45">
        <v>-3.5401970457528646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413.8</v>
      </c>
      <c r="D46">
        <v>415.05</v>
      </c>
      <c r="E46">
        <v>404</v>
      </c>
      <c r="F46">
        <v>410</v>
      </c>
      <c r="G46">
        <f>_xll.TA_TYPPRICE(D46,E46,F46)</f>
        <v>409.68333333333334</v>
      </c>
      <c r="H46">
        <v>408.27437254415435</v>
      </c>
      <c r="I46" t="str">
        <f t="shared" si="0"/>
        <v>UP</v>
      </c>
      <c r="J46">
        <v>409.22472650019228</v>
      </c>
      <c r="K46">
        <v>398.00325379975942</v>
      </c>
      <c r="L46" t="str">
        <f t="shared" si="1"/>
        <v>UP</v>
      </c>
      <c r="M46" t="str">
        <f t="shared" si="2"/>
        <v>UP</v>
      </c>
      <c r="N46">
        <v>62.965735748514277</v>
      </c>
      <c r="O46" t="str">
        <f t="shared" si="3"/>
        <v>UP</v>
      </c>
      <c r="P46" t="str">
        <f t="shared" si="4"/>
        <v>UP</v>
      </c>
      <c r="Q46">
        <f t="shared" si="5"/>
        <v>6</v>
      </c>
      <c r="R46">
        <f t="shared" si="6"/>
        <v>11.050000000000011</v>
      </c>
      <c r="S46">
        <f t="shared" si="7"/>
        <v>0.54298642533936592</v>
      </c>
      <c r="T46" t="str">
        <f t="shared" si="8"/>
        <v>No Indication</v>
      </c>
      <c r="U46" t="str">
        <f t="shared" si="9"/>
        <v>No T+M+I</v>
      </c>
      <c r="V46">
        <v>403.67968108276619</v>
      </c>
      <c r="W46">
        <v>403.89040944731397</v>
      </c>
      <c r="X46">
        <f t="shared" si="10"/>
        <v>-0.21072836454777644</v>
      </c>
      <c r="Y46">
        <v>-2.8743033095118471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412</v>
      </c>
      <c r="D47">
        <v>418</v>
      </c>
      <c r="E47">
        <v>409.25</v>
      </c>
      <c r="F47">
        <v>410</v>
      </c>
      <c r="G47">
        <f>_xll.TA_TYPPRICE(D47,E47,F47)</f>
        <v>412.41666666666669</v>
      </c>
      <c r="H47">
        <v>410.34551960541052</v>
      </c>
      <c r="I47" t="str">
        <f t="shared" si="0"/>
        <v>DOWN</v>
      </c>
      <c r="J47">
        <v>411.17478727792735</v>
      </c>
      <c r="K47">
        <v>400.50253073314622</v>
      </c>
      <c r="L47" t="str">
        <f t="shared" si="1"/>
        <v>No Confirmation</v>
      </c>
      <c r="M47" t="str">
        <f t="shared" si="2"/>
        <v>No Trend</v>
      </c>
      <c r="N47">
        <v>62.965735748514284</v>
      </c>
      <c r="O47" t="str">
        <f t="shared" si="3"/>
        <v>UP</v>
      </c>
      <c r="P47" t="str">
        <f t="shared" si="4"/>
        <v>No Trend + Momentum</v>
      </c>
      <c r="Q47">
        <f t="shared" si="5"/>
        <v>0.75</v>
      </c>
      <c r="R47">
        <f t="shared" si="6"/>
        <v>8.75</v>
      </c>
      <c r="S47">
        <f t="shared" si="7"/>
        <v>8.5714285714285715E-2</v>
      </c>
      <c r="T47" t="str">
        <f t="shared" si="8"/>
        <v>DOWN</v>
      </c>
      <c r="U47" t="str">
        <f t="shared" si="9"/>
        <v>No T+M+I</v>
      </c>
      <c r="V47">
        <v>404.6520378392637</v>
      </c>
      <c r="W47">
        <v>404.34297171047592</v>
      </c>
      <c r="X47">
        <f t="shared" si="10"/>
        <v>0.30906612878777651</v>
      </c>
      <c r="Y47">
        <v>-2.2376294218519224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414.8</v>
      </c>
      <c r="D48">
        <v>414.8</v>
      </c>
      <c r="E48">
        <v>408.55</v>
      </c>
      <c r="F48">
        <v>413</v>
      </c>
      <c r="G48">
        <f>_xll.TA_TYPPRICE(D48,E48,F48)</f>
        <v>412.11666666666662</v>
      </c>
      <c r="H48">
        <v>411.23109313603857</v>
      </c>
      <c r="I48" t="str">
        <f t="shared" si="0"/>
        <v>UP</v>
      </c>
      <c r="J48">
        <v>411.9803901050546</v>
      </c>
      <c r="K48">
        <v>402.2908572368915</v>
      </c>
      <c r="L48" t="str">
        <f t="shared" si="1"/>
        <v>UP</v>
      </c>
      <c r="M48" t="str">
        <f t="shared" si="2"/>
        <v>UP</v>
      </c>
      <c r="N48">
        <v>68.833470319485841</v>
      </c>
      <c r="O48" t="str">
        <f t="shared" si="3"/>
        <v>UP</v>
      </c>
      <c r="P48" t="str">
        <f t="shared" si="4"/>
        <v>UP</v>
      </c>
      <c r="Q48">
        <f t="shared" si="5"/>
        <v>4.4499999999999886</v>
      </c>
      <c r="R48">
        <f t="shared" si="6"/>
        <v>6.25</v>
      </c>
      <c r="S48">
        <f t="shared" si="7"/>
        <v>0.71199999999999819</v>
      </c>
      <c r="T48" t="str">
        <f t="shared" si="8"/>
        <v>No Indication</v>
      </c>
      <c r="U48" t="str">
        <f t="shared" si="9"/>
        <v>No T+M+I</v>
      </c>
      <c r="V48">
        <v>405.93633971014623</v>
      </c>
      <c r="W48">
        <v>404.98423306525547</v>
      </c>
      <c r="X48">
        <f t="shared" si="10"/>
        <v>0.9521066448907618</v>
      </c>
      <c r="Y48">
        <v>-1.5996822085033855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406.5</v>
      </c>
      <c r="D49">
        <v>415</v>
      </c>
      <c r="E49">
        <v>406.5</v>
      </c>
      <c r="F49">
        <v>414</v>
      </c>
      <c r="G49">
        <f>_xll.TA_TYPPRICE(D49,E49,F49)</f>
        <v>411.83333333333331</v>
      </c>
      <c r="H49">
        <v>411.53221323468597</v>
      </c>
      <c r="I49" t="str">
        <f t="shared" si="0"/>
        <v>UP</v>
      </c>
      <c r="J49">
        <v>412.65141452615359</v>
      </c>
      <c r="K49">
        <v>403.22622229536006</v>
      </c>
      <c r="L49" t="str">
        <f t="shared" si="1"/>
        <v>UP</v>
      </c>
      <c r="M49" t="str">
        <f t="shared" si="2"/>
        <v>UP</v>
      </c>
      <c r="N49">
        <v>70.763570413753214</v>
      </c>
      <c r="O49" t="str">
        <f t="shared" si="3"/>
        <v>UP</v>
      </c>
      <c r="P49" t="str">
        <f t="shared" si="4"/>
        <v>UP</v>
      </c>
      <c r="Q49">
        <f t="shared" si="5"/>
        <v>7.5</v>
      </c>
      <c r="R49">
        <f t="shared" si="6"/>
        <v>8.5</v>
      </c>
      <c r="S49">
        <f t="shared" si="7"/>
        <v>0.88235294117647056</v>
      </c>
      <c r="T49" t="str">
        <f t="shared" si="8"/>
        <v>UP</v>
      </c>
      <c r="U49" t="str">
        <f t="shared" si="9"/>
        <v>UP</v>
      </c>
      <c r="V49">
        <v>407.17690283166218</v>
      </c>
      <c r="W49">
        <v>405.65206765301434</v>
      </c>
      <c r="X49">
        <f t="shared" si="10"/>
        <v>1.5248351786478338</v>
      </c>
      <c r="Y49">
        <v>-0.9747787310731415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414</v>
      </c>
      <c r="D50">
        <v>420.5</v>
      </c>
      <c r="E50">
        <v>400.05</v>
      </c>
      <c r="F50">
        <v>420</v>
      </c>
      <c r="G50">
        <f>_xll.TA_TYPPRICE(D50,E50,F50)</f>
        <v>413.51666666666665</v>
      </c>
      <c r="H50">
        <v>412.52443995067631</v>
      </c>
      <c r="I50" t="str">
        <f t="shared" si="0"/>
        <v>UP</v>
      </c>
      <c r="J50">
        <v>414.39554463145276</v>
      </c>
      <c r="K50">
        <v>402.52039511861341</v>
      </c>
      <c r="L50" t="str">
        <f t="shared" si="1"/>
        <v>UP</v>
      </c>
      <c r="M50" t="str">
        <f t="shared" si="2"/>
        <v>UP</v>
      </c>
      <c r="N50">
        <v>80.036097173155611</v>
      </c>
      <c r="O50" t="str">
        <f t="shared" si="3"/>
        <v>UP</v>
      </c>
      <c r="P50" t="str">
        <f t="shared" si="4"/>
        <v>UP</v>
      </c>
      <c r="Q50">
        <f t="shared" si="5"/>
        <v>19.949999999999989</v>
      </c>
      <c r="R50">
        <f t="shared" si="6"/>
        <v>20.449999999999989</v>
      </c>
      <c r="S50">
        <f t="shared" si="7"/>
        <v>0.97555012224938875</v>
      </c>
      <c r="T50" t="str">
        <f t="shared" si="8"/>
        <v>UP</v>
      </c>
      <c r="U50" t="str">
        <f t="shared" si="9"/>
        <v>UP</v>
      </c>
      <c r="V50">
        <v>409.14968701140646</v>
      </c>
      <c r="W50">
        <v>406.71487745649478</v>
      </c>
      <c r="X50">
        <f t="shared" si="10"/>
        <v>2.4348095549116806</v>
      </c>
      <c r="Y50">
        <v>-0.2928610738761771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416</v>
      </c>
      <c r="D51">
        <v>425</v>
      </c>
      <c r="E51">
        <v>409.25</v>
      </c>
      <c r="F51">
        <v>411</v>
      </c>
      <c r="G51">
        <f>_xll.TA_TYPPRICE(D51,E51,F51)</f>
        <v>415.08333333333331</v>
      </c>
      <c r="H51">
        <v>413.80388664200484</v>
      </c>
      <c r="I51" t="str">
        <f t="shared" si="0"/>
        <v>DOWN</v>
      </c>
      <c r="J51">
        <v>416.75209026890769</v>
      </c>
      <c r="K51">
        <v>404.01586287003266</v>
      </c>
      <c r="L51" t="str">
        <f t="shared" si="1"/>
        <v>No Confirmation</v>
      </c>
      <c r="M51" t="str">
        <f t="shared" si="2"/>
        <v>No Trend</v>
      </c>
      <c r="N51">
        <v>50.189798317519319</v>
      </c>
      <c r="O51" t="str">
        <f t="shared" si="3"/>
        <v>No Momentum</v>
      </c>
      <c r="P51" t="str">
        <f t="shared" si="4"/>
        <v>No Trend + Momentum</v>
      </c>
      <c r="Q51">
        <f t="shared" si="5"/>
        <v>1.75</v>
      </c>
      <c r="R51">
        <f t="shared" si="6"/>
        <v>15.75</v>
      </c>
      <c r="S51">
        <f t="shared" si="7"/>
        <v>0.1111111111111111</v>
      </c>
      <c r="T51" t="str">
        <f t="shared" si="8"/>
        <v>DOWN</v>
      </c>
      <c r="U51" t="str">
        <f t="shared" si="9"/>
        <v>No T+M+I</v>
      </c>
      <c r="V51">
        <v>409.43435054811317</v>
      </c>
      <c r="W51">
        <v>407.03229394119887</v>
      </c>
      <c r="X51">
        <f t="shared" si="10"/>
        <v>2.4020566069143001</v>
      </c>
      <c r="Y51">
        <v>0.24612246228191836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412.35</v>
      </c>
      <c r="D52">
        <v>416.7</v>
      </c>
      <c r="E52">
        <v>410.75</v>
      </c>
      <c r="F52">
        <v>413</v>
      </c>
      <c r="G52">
        <f>_xll.TA_TYPPRICE(D52,E52,F52)</f>
        <v>413.48333333333335</v>
      </c>
      <c r="H52">
        <v>413.64360998766909</v>
      </c>
      <c r="I52" t="str">
        <f t="shared" si="0"/>
        <v>DOWN</v>
      </c>
      <c r="J52">
        <v>416.74051465359486</v>
      </c>
      <c r="K52">
        <v>405.51233778780318</v>
      </c>
      <c r="L52" t="str">
        <f t="shared" si="1"/>
        <v>No Confirmation</v>
      </c>
      <c r="M52" t="str">
        <f t="shared" si="2"/>
        <v>No Trend</v>
      </c>
      <c r="N52">
        <v>54.865148038295608</v>
      </c>
      <c r="O52" t="str">
        <f t="shared" si="3"/>
        <v>No Momentum</v>
      </c>
      <c r="P52" t="str">
        <f t="shared" si="4"/>
        <v>No Trend + Momentum</v>
      </c>
      <c r="Q52">
        <f t="shared" si="5"/>
        <v>2.25</v>
      </c>
      <c r="R52">
        <f t="shared" si="6"/>
        <v>5.9499999999999886</v>
      </c>
      <c r="S52">
        <f t="shared" si="7"/>
        <v>0.37815126050420239</v>
      </c>
      <c r="T52" t="str">
        <f t="shared" si="8"/>
        <v>No Indication</v>
      </c>
      <c r="U52" t="str">
        <f t="shared" si="9"/>
        <v>No T+M+I</v>
      </c>
      <c r="V52">
        <v>409.98291200224963</v>
      </c>
      <c r="W52">
        <v>407.47434624185081</v>
      </c>
      <c r="X52">
        <f t="shared" si="10"/>
        <v>2.5085657603988238</v>
      </c>
      <c r="Y52">
        <v>0.6986111219052995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408</v>
      </c>
      <c r="D53">
        <v>422.75</v>
      </c>
      <c r="E53">
        <v>408</v>
      </c>
      <c r="F53">
        <v>413</v>
      </c>
      <c r="G53">
        <f>_xll.TA_TYPPRICE(D53,E53,F53)</f>
        <v>414.58333333333331</v>
      </c>
      <c r="H53">
        <v>414.1134716605012</v>
      </c>
      <c r="I53" t="str">
        <f t="shared" si="0"/>
        <v>DOWN</v>
      </c>
      <c r="J53">
        <v>418.0759558416849</v>
      </c>
      <c r="K53">
        <v>406.0651516127358</v>
      </c>
      <c r="L53" t="str">
        <f t="shared" si="1"/>
        <v>No Confirmation</v>
      </c>
      <c r="M53" t="str">
        <f t="shared" si="2"/>
        <v>No Trend</v>
      </c>
      <c r="N53">
        <v>54.865148038295608</v>
      </c>
      <c r="O53" t="str">
        <f t="shared" si="3"/>
        <v>No Momentum</v>
      </c>
      <c r="P53" t="str">
        <f t="shared" si="4"/>
        <v>No Trend + Momentum</v>
      </c>
      <c r="Q53">
        <f t="shared" si="5"/>
        <v>5</v>
      </c>
      <c r="R53">
        <f t="shared" si="6"/>
        <v>14.75</v>
      </c>
      <c r="S53">
        <f t="shared" si="7"/>
        <v>0.33898305084745761</v>
      </c>
      <c r="T53" t="str">
        <f t="shared" si="8"/>
        <v>No Indication</v>
      </c>
      <c r="U53" t="str">
        <f t="shared" si="9"/>
        <v>No T+M+I</v>
      </c>
      <c r="V53">
        <v>410.44707938651891</v>
      </c>
      <c r="W53">
        <v>407.88365392763961</v>
      </c>
      <c r="X53">
        <f t="shared" si="10"/>
        <v>2.5634254588792942</v>
      </c>
      <c r="Y53">
        <v>1.0715739893000984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410</v>
      </c>
      <c r="D54">
        <v>419.5</v>
      </c>
      <c r="E54">
        <v>407.5</v>
      </c>
      <c r="F54">
        <v>410</v>
      </c>
      <c r="G54">
        <f>_xll.TA_TYPPRICE(D54,E54,F54)</f>
        <v>412.33333333333331</v>
      </c>
      <c r="H54">
        <v>413.22340249691729</v>
      </c>
      <c r="I54" t="str">
        <f t="shared" si="0"/>
        <v>DOWN</v>
      </c>
      <c r="J54">
        <v>418.39241009908824</v>
      </c>
      <c r="K54">
        <v>406.3840068099056</v>
      </c>
      <c r="L54" t="str">
        <f t="shared" si="1"/>
        <v>No Confirmation</v>
      </c>
      <c r="M54" t="str">
        <f t="shared" si="2"/>
        <v>No Trend</v>
      </c>
      <c r="N54">
        <v>44.971724000114534</v>
      </c>
      <c r="O54" t="str">
        <f t="shared" si="3"/>
        <v>No Momentum</v>
      </c>
      <c r="P54" t="str">
        <f t="shared" si="4"/>
        <v>No Trend + Momentum</v>
      </c>
      <c r="Q54">
        <f t="shared" si="5"/>
        <v>2.5</v>
      </c>
      <c r="R54">
        <f t="shared" si="6"/>
        <v>12</v>
      </c>
      <c r="S54">
        <f t="shared" si="7"/>
        <v>0.20833333333333334</v>
      </c>
      <c r="T54" t="str">
        <f t="shared" si="8"/>
        <v>No Indication</v>
      </c>
      <c r="U54" t="str">
        <f t="shared" si="9"/>
        <v>No T+M+I</v>
      </c>
      <c r="V54">
        <v>410.37829794243908</v>
      </c>
      <c r="W54">
        <v>408.04042030337001</v>
      </c>
      <c r="X54">
        <f t="shared" si="10"/>
        <v>2.3378776390690632</v>
      </c>
      <c r="Y54">
        <v>1.3248347192538914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410.9</v>
      </c>
      <c r="D55">
        <v>412</v>
      </c>
      <c r="E55">
        <v>402.55</v>
      </c>
      <c r="F55">
        <v>408</v>
      </c>
      <c r="G55">
        <f>_xll.TA_TYPPRICE(D55,E55,F55)</f>
        <v>407.51666666666665</v>
      </c>
      <c r="H55">
        <v>410.37003458179197</v>
      </c>
      <c r="I55" t="str">
        <f t="shared" si="0"/>
        <v>DOWN</v>
      </c>
      <c r="J55">
        <v>416.97187452151309</v>
      </c>
      <c r="K55">
        <v>405.53200529659324</v>
      </c>
      <c r="L55" t="str">
        <f t="shared" si="1"/>
        <v>No Confirmation</v>
      </c>
      <c r="M55" t="str">
        <f t="shared" si="2"/>
        <v>No Trend</v>
      </c>
      <c r="N55">
        <v>39.0967084799505</v>
      </c>
      <c r="O55" t="str">
        <f t="shared" si="3"/>
        <v>DOWN</v>
      </c>
      <c r="P55" t="str">
        <f t="shared" si="4"/>
        <v>No Trend + Momentum</v>
      </c>
      <c r="Q55">
        <f t="shared" si="5"/>
        <v>5.4499999999999886</v>
      </c>
      <c r="R55">
        <f t="shared" si="6"/>
        <v>9.4499999999999886</v>
      </c>
      <c r="S55">
        <f t="shared" si="7"/>
        <v>0.57671957671957619</v>
      </c>
      <c r="T55" t="str">
        <f t="shared" si="8"/>
        <v>No Indication</v>
      </c>
      <c r="U55" t="str">
        <f t="shared" si="9"/>
        <v>No T+M+I</v>
      </c>
      <c r="V55">
        <v>410.01240595129462</v>
      </c>
      <c r="W55">
        <v>408.03742620682408</v>
      </c>
      <c r="X55">
        <f t="shared" si="10"/>
        <v>1.974979744470545</v>
      </c>
      <c r="Y55">
        <v>1.4548637242972222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407.75</v>
      </c>
      <c r="D56">
        <v>410.5</v>
      </c>
      <c r="E56">
        <v>401</v>
      </c>
      <c r="F56">
        <v>404</v>
      </c>
      <c r="G56">
        <f>_xll.TA_TYPPRICE(D56,E56,F56)</f>
        <v>405.16666666666669</v>
      </c>
      <c r="H56">
        <v>407.76835062422936</v>
      </c>
      <c r="I56" t="str">
        <f t="shared" si="0"/>
        <v>DOWN</v>
      </c>
      <c r="J56">
        <v>415.53368018339904</v>
      </c>
      <c r="K56">
        <v>404.52489300846139</v>
      </c>
      <c r="L56" t="str">
        <f t="shared" si="1"/>
        <v>DOWN</v>
      </c>
      <c r="M56" t="str">
        <f t="shared" si="2"/>
        <v>DOWN</v>
      </c>
      <c r="N56">
        <v>29.471473507007705</v>
      </c>
      <c r="O56" t="str">
        <f t="shared" si="3"/>
        <v>DOWN</v>
      </c>
      <c r="P56" t="str">
        <f t="shared" si="4"/>
        <v>DOWN</v>
      </c>
      <c r="Q56">
        <f t="shared" si="5"/>
        <v>3</v>
      </c>
      <c r="R56">
        <f t="shared" si="6"/>
        <v>9.5</v>
      </c>
      <c r="S56">
        <f t="shared" si="7"/>
        <v>0.31578947368421051</v>
      </c>
      <c r="T56" t="str">
        <f t="shared" si="8"/>
        <v>No Indication</v>
      </c>
      <c r="U56" t="str">
        <f t="shared" si="9"/>
        <v>No T+M+I</v>
      </c>
      <c r="V56">
        <v>409.08742042032623</v>
      </c>
      <c r="W56">
        <v>407.73835759891119</v>
      </c>
      <c r="X56">
        <f t="shared" si="10"/>
        <v>1.349062821415032</v>
      </c>
      <c r="Y56">
        <v>1.4337035437207841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410</v>
      </c>
      <c r="D57">
        <v>414.5</v>
      </c>
      <c r="E57">
        <v>406</v>
      </c>
      <c r="F57">
        <v>409</v>
      </c>
      <c r="G57">
        <f>_xll.TA_TYPPRICE(D57,E57,F57)</f>
        <v>409.83333333333331</v>
      </c>
      <c r="H57">
        <v>408.80084197878136</v>
      </c>
      <c r="I57" t="str">
        <f t="shared" si="0"/>
        <v>UP</v>
      </c>
      <c r="J57">
        <v>415.30397347597705</v>
      </c>
      <c r="K57">
        <v>404.85269456213666</v>
      </c>
      <c r="L57" t="str">
        <f t="shared" si="1"/>
        <v>No Confirmation</v>
      </c>
      <c r="M57" t="str">
        <f t="shared" si="2"/>
        <v>No Trend</v>
      </c>
      <c r="N57">
        <v>49.06483293209341</v>
      </c>
      <c r="O57" t="str">
        <f t="shared" si="3"/>
        <v>No Momentum</v>
      </c>
      <c r="P57" t="str">
        <f t="shared" si="4"/>
        <v>No Trend + Momentum</v>
      </c>
      <c r="Q57">
        <f t="shared" si="5"/>
        <v>3</v>
      </c>
      <c r="R57">
        <f t="shared" si="6"/>
        <v>8.5</v>
      </c>
      <c r="S57">
        <f t="shared" si="7"/>
        <v>0.35294117647058826</v>
      </c>
      <c r="T57" t="str">
        <f t="shared" si="8"/>
        <v>No Indication</v>
      </c>
      <c r="U57" t="str">
        <f t="shared" si="9"/>
        <v>No T+M+I</v>
      </c>
      <c r="V57">
        <v>409.07397112489144</v>
      </c>
      <c r="W57">
        <v>407.83181259158442</v>
      </c>
      <c r="X57">
        <f t="shared" si="10"/>
        <v>1.2421585333070198</v>
      </c>
      <c r="Y57">
        <v>1.3953945416380313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407</v>
      </c>
      <c r="D58">
        <v>409.5</v>
      </c>
      <c r="E58">
        <v>405.5</v>
      </c>
      <c r="F58">
        <v>408</v>
      </c>
      <c r="G58">
        <f>_xll.TA_TYPPRICE(D58,E58,F58)</f>
        <v>407.66666666666669</v>
      </c>
      <c r="H58">
        <v>408.23375432272405</v>
      </c>
      <c r="I58" t="str">
        <f t="shared" si="0"/>
        <v>DOWN</v>
      </c>
      <c r="J58">
        <v>414.01420159242662</v>
      </c>
      <c r="K58">
        <v>404.99654021499521</v>
      </c>
      <c r="L58" t="str">
        <f t="shared" si="1"/>
        <v>No Confirmation</v>
      </c>
      <c r="M58" t="str">
        <f t="shared" si="2"/>
        <v>No Trend</v>
      </c>
      <c r="N58">
        <v>45.878485171340685</v>
      </c>
      <c r="O58" t="str">
        <f t="shared" si="3"/>
        <v>No Momentum</v>
      </c>
      <c r="P58" t="str">
        <f t="shared" si="4"/>
        <v>No Trend + Momentum</v>
      </c>
      <c r="Q58">
        <f t="shared" si="5"/>
        <v>2.5</v>
      </c>
      <c r="R58">
        <f t="shared" si="6"/>
        <v>4</v>
      </c>
      <c r="S58">
        <f t="shared" si="7"/>
        <v>0.625</v>
      </c>
      <c r="T58" t="str">
        <f t="shared" si="8"/>
        <v>No Indication</v>
      </c>
      <c r="U58" t="str">
        <f t="shared" si="9"/>
        <v>No T+M+I</v>
      </c>
      <c r="V58">
        <v>408.90874479798509</v>
      </c>
      <c r="W58">
        <v>407.8442709181337</v>
      </c>
      <c r="X58">
        <f t="shared" si="10"/>
        <v>1.0644738798513913</v>
      </c>
      <c r="Y58">
        <v>1.3292104092807033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403.1</v>
      </c>
      <c r="D59">
        <v>410</v>
      </c>
      <c r="E59">
        <v>403</v>
      </c>
      <c r="F59">
        <v>404</v>
      </c>
      <c r="G59">
        <f>_xll.TA_TYPPRICE(D59,E59,F59)</f>
        <v>405.66666666666669</v>
      </c>
      <c r="H59">
        <v>406.9502104946954</v>
      </c>
      <c r="I59" t="str">
        <f t="shared" si="0"/>
        <v>DOWN</v>
      </c>
      <c r="J59">
        <v>413.12215679410957</v>
      </c>
      <c r="K59">
        <v>404.55286461166293</v>
      </c>
      <c r="L59" t="str">
        <f t="shared" si="1"/>
        <v>DOWN</v>
      </c>
      <c r="M59" t="str">
        <f t="shared" si="2"/>
        <v>DOWN</v>
      </c>
      <c r="N59">
        <v>34.632906782489897</v>
      </c>
      <c r="O59" t="str">
        <f t="shared" si="3"/>
        <v>DOWN</v>
      </c>
      <c r="P59" t="str">
        <f t="shared" si="4"/>
        <v>DOWN</v>
      </c>
      <c r="Q59">
        <f t="shared" si="5"/>
        <v>1</v>
      </c>
      <c r="R59">
        <f t="shared" si="6"/>
        <v>7</v>
      </c>
      <c r="S59">
        <f t="shared" si="7"/>
        <v>0.14285714285714285</v>
      </c>
      <c r="T59" t="str">
        <f t="shared" si="8"/>
        <v>DOWN</v>
      </c>
      <c r="U59" t="str">
        <f t="shared" si="9"/>
        <v>DOWN</v>
      </c>
      <c r="V59">
        <v>408.15355329060276</v>
      </c>
      <c r="W59">
        <v>407.55951010938304</v>
      </c>
      <c r="X59">
        <f t="shared" si="10"/>
        <v>0.59404318121971755</v>
      </c>
      <c r="Y59">
        <v>1.1821769636685062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404.85</v>
      </c>
      <c r="D60">
        <v>410.9</v>
      </c>
      <c r="E60">
        <v>403.5</v>
      </c>
      <c r="F60">
        <v>406</v>
      </c>
      <c r="G60">
        <f>_xll.TA_TYPPRICE(D60,E60,F60)</f>
        <v>406.8</v>
      </c>
      <c r="H60">
        <v>406.87510524734773</v>
      </c>
      <c r="I60" t="str">
        <f t="shared" si="0"/>
        <v>DOWN</v>
      </c>
      <c r="J60">
        <v>412.62834417319635</v>
      </c>
      <c r="K60">
        <v>404.31889469796005</v>
      </c>
      <c r="L60" t="str">
        <f t="shared" si="1"/>
        <v>No Confirmation</v>
      </c>
      <c r="M60" t="str">
        <f t="shared" si="2"/>
        <v>No Trend</v>
      </c>
      <c r="N60">
        <v>43.316672216703886</v>
      </c>
      <c r="O60" t="str">
        <f t="shared" si="3"/>
        <v>No Momentum</v>
      </c>
      <c r="P60" t="str">
        <f t="shared" si="4"/>
        <v>No Trend + Momentum</v>
      </c>
      <c r="Q60">
        <f t="shared" si="5"/>
        <v>2.5</v>
      </c>
      <c r="R60">
        <f t="shared" si="6"/>
        <v>7.3999999999999773</v>
      </c>
      <c r="S60">
        <f t="shared" si="7"/>
        <v>0.33783783783783888</v>
      </c>
      <c r="T60" t="str">
        <f t="shared" si="8"/>
        <v>No Indication</v>
      </c>
      <c r="U60" t="str">
        <f t="shared" si="9"/>
        <v>No T+M+I</v>
      </c>
      <c r="V60">
        <v>407.8222373997408</v>
      </c>
      <c r="W60">
        <v>407.44399084202132</v>
      </c>
      <c r="X60">
        <f t="shared" si="10"/>
        <v>0.37824655771947846</v>
      </c>
      <c r="Y60">
        <v>1.0213908824787006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406</v>
      </c>
      <c r="D61">
        <v>406</v>
      </c>
      <c r="E61">
        <v>401.6</v>
      </c>
      <c r="F61">
        <v>403</v>
      </c>
      <c r="G61">
        <f>_xll.TA_TYPPRICE(D61,E61,F61)</f>
        <v>403.5333333333333</v>
      </c>
      <c r="H61">
        <v>405.20421929034052</v>
      </c>
      <c r="I61" t="str">
        <f t="shared" si="0"/>
        <v>DOWN</v>
      </c>
      <c r="J61">
        <v>411.15537880137492</v>
      </c>
      <c r="K61">
        <v>403.71469587619117</v>
      </c>
      <c r="L61" t="str">
        <f t="shared" si="1"/>
        <v>DOWN</v>
      </c>
      <c r="M61" t="str">
        <f t="shared" si="2"/>
        <v>DOWN</v>
      </c>
      <c r="N61">
        <v>34.678681070447041</v>
      </c>
      <c r="O61" t="str">
        <f t="shared" si="3"/>
        <v>DOWN</v>
      </c>
      <c r="P61" t="str">
        <f t="shared" si="4"/>
        <v>DOWN</v>
      </c>
      <c r="Q61">
        <f t="shared" si="5"/>
        <v>1.3999999999999773</v>
      </c>
      <c r="R61">
        <f t="shared" si="6"/>
        <v>4.3999999999999773</v>
      </c>
      <c r="S61">
        <f t="shared" si="7"/>
        <v>0.31818181818181468</v>
      </c>
      <c r="T61" t="str">
        <f t="shared" si="8"/>
        <v>No Indication</v>
      </c>
      <c r="U61" t="str">
        <f t="shared" si="9"/>
        <v>No T+M+I</v>
      </c>
      <c r="V61">
        <v>407.08035472285758</v>
      </c>
      <c r="W61">
        <v>407.11480633520495</v>
      </c>
      <c r="X61">
        <f t="shared" si="10"/>
        <v>-3.4451612347368155E-2</v>
      </c>
      <c r="Y61">
        <v>0.81022238351348685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403.05</v>
      </c>
      <c r="D62">
        <v>403.5</v>
      </c>
      <c r="E62">
        <v>395.25</v>
      </c>
      <c r="F62">
        <v>399</v>
      </c>
      <c r="G62">
        <f>_xll.TA_TYPPRICE(D62,E62,F62)</f>
        <v>399.25</v>
      </c>
      <c r="H62">
        <v>402.22710964517023</v>
      </c>
      <c r="I62" t="str">
        <f t="shared" si="0"/>
        <v>DOWN</v>
      </c>
      <c r="J62">
        <v>409.45418351218052</v>
      </c>
      <c r="K62">
        <v>401.83365234814869</v>
      </c>
      <c r="L62" t="str">
        <f t="shared" si="1"/>
        <v>DOWN</v>
      </c>
      <c r="M62" t="str">
        <f t="shared" si="2"/>
        <v>DOWN</v>
      </c>
      <c r="N62">
        <v>26.028046097763692</v>
      </c>
      <c r="O62" t="str">
        <f t="shared" si="3"/>
        <v>DOWN</v>
      </c>
      <c r="P62" t="str">
        <f t="shared" si="4"/>
        <v>DOWN</v>
      </c>
      <c r="Q62">
        <f t="shared" si="5"/>
        <v>3.75</v>
      </c>
      <c r="R62">
        <f t="shared" si="6"/>
        <v>8.25</v>
      </c>
      <c r="S62">
        <f t="shared" si="7"/>
        <v>0.45454545454545453</v>
      </c>
      <c r="T62" t="str">
        <f t="shared" si="8"/>
        <v>No Indication</v>
      </c>
      <c r="U62" t="str">
        <f t="shared" si="9"/>
        <v>No T+M+I</v>
      </c>
      <c r="V62">
        <v>405.83722322703335</v>
      </c>
      <c r="W62">
        <v>406.51370956963422</v>
      </c>
      <c r="X62">
        <f t="shared" si="10"/>
        <v>-0.67648634260086737</v>
      </c>
      <c r="Y62">
        <v>0.51288063829061603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399.05</v>
      </c>
      <c r="D63">
        <v>399.05</v>
      </c>
      <c r="E63">
        <v>393.2</v>
      </c>
      <c r="F63">
        <v>395</v>
      </c>
      <c r="G63">
        <f>_xll.TA_TYPPRICE(D63,E63,F63)</f>
        <v>395.75</v>
      </c>
      <c r="H63">
        <v>398.98855482258512</v>
      </c>
      <c r="I63" t="str">
        <f t="shared" si="0"/>
        <v>DOWN</v>
      </c>
      <c r="J63">
        <v>407.14214273169597</v>
      </c>
      <c r="K63">
        <v>399.91506293744897</v>
      </c>
      <c r="L63" t="str">
        <f t="shared" si="1"/>
        <v>DOWN</v>
      </c>
      <c r="M63" t="str">
        <f t="shared" si="2"/>
        <v>DOWN</v>
      </c>
      <c r="N63">
        <v>19.841264613182759</v>
      </c>
      <c r="O63" t="str">
        <f t="shared" si="3"/>
        <v>DOWN</v>
      </c>
      <c r="P63" t="str">
        <f t="shared" si="4"/>
        <v>DOWN</v>
      </c>
      <c r="Q63">
        <f t="shared" si="5"/>
        <v>1.8000000000000114</v>
      </c>
      <c r="R63">
        <f t="shared" si="6"/>
        <v>5.8500000000000227</v>
      </c>
      <c r="S63">
        <f t="shared" si="7"/>
        <v>0.30769230769230843</v>
      </c>
      <c r="T63" t="str">
        <f t="shared" si="8"/>
        <v>No Indication</v>
      </c>
      <c r="U63" t="str">
        <f t="shared" si="9"/>
        <v>No T+M+I</v>
      </c>
      <c r="V63">
        <v>404.16995811518206</v>
      </c>
      <c r="W63">
        <v>405.66084219410578</v>
      </c>
      <c r="X63">
        <f t="shared" si="10"/>
        <v>-1.4908840789237274</v>
      </c>
      <c r="Y63">
        <v>0.11212769484774732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396</v>
      </c>
      <c r="D64">
        <v>397</v>
      </c>
      <c r="E64">
        <v>392.5</v>
      </c>
      <c r="F64">
        <v>393</v>
      </c>
      <c r="G64">
        <f>_xll.TA_TYPPRICE(D64,E64,F64)</f>
        <v>394.16666666666669</v>
      </c>
      <c r="H64">
        <v>396.57761074462587</v>
      </c>
      <c r="I64" t="str">
        <f t="shared" si="0"/>
        <v>DOWN</v>
      </c>
      <c r="J64">
        <v>404.88833323576353</v>
      </c>
      <c r="K64">
        <v>398.26727117357143</v>
      </c>
      <c r="L64" t="str">
        <f t="shared" si="1"/>
        <v>DOWN</v>
      </c>
      <c r="M64" t="str">
        <f t="shared" si="2"/>
        <v>DOWN</v>
      </c>
      <c r="N64">
        <v>17.274897885520744</v>
      </c>
      <c r="O64" t="str">
        <f t="shared" si="3"/>
        <v>DOWN</v>
      </c>
      <c r="P64" t="str">
        <f t="shared" si="4"/>
        <v>DOWN</v>
      </c>
      <c r="Q64">
        <f t="shared" si="5"/>
        <v>0.5</v>
      </c>
      <c r="R64">
        <f t="shared" si="6"/>
        <v>4.5</v>
      </c>
      <c r="S64">
        <f t="shared" si="7"/>
        <v>0.1111111111111111</v>
      </c>
      <c r="T64" t="str">
        <f t="shared" si="8"/>
        <v>DOWN</v>
      </c>
      <c r="U64" t="str">
        <f t="shared" si="9"/>
        <v>DOWN</v>
      </c>
      <c r="V64">
        <v>402.45150302053867</v>
      </c>
      <c r="W64">
        <v>404.72300203157943</v>
      </c>
      <c r="X64">
        <f t="shared" si="10"/>
        <v>-2.2714990110407598</v>
      </c>
      <c r="Y64">
        <v>-0.36459764632995417</v>
      </c>
      <c r="Z64" t="str">
        <f t="shared" si="11"/>
        <v>DOWN</v>
      </c>
      <c r="AA64" t="str">
        <f t="shared" si="12"/>
        <v>DOWN</v>
      </c>
      <c r="AB64" t="str">
        <f t="shared" si="13"/>
        <v>DOWN</v>
      </c>
      <c r="AC64" t="str">
        <f t="shared" si="14"/>
        <v>DOWN</v>
      </c>
      <c r="AD64">
        <f t="shared" si="15"/>
        <v>396.5</v>
      </c>
      <c r="AE64">
        <f t="shared" si="16"/>
        <v>395.3</v>
      </c>
      <c r="AF64">
        <f t="shared" si="17"/>
        <v>394.75</v>
      </c>
      <c r="AG64">
        <f t="shared" si="18"/>
        <v>394.20000000000005</v>
      </c>
    </row>
    <row r="65" spans="1:33" x14ac:dyDescent="0.25">
      <c r="A65" t="s">
        <v>5</v>
      </c>
      <c r="B65" s="1">
        <v>42947</v>
      </c>
      <c r="C65">
        <v>393.3</v>
      </c>
      <c r="D65">
        <v>399</v>
      </c>
      <c r="E65">
        <v>392</v>
      </c>
      <c r="F65">
        <v>396.05</v>
      </c>
      <c r="G65">
        <f>_xll.TA_TYPPRICE(D65,E65,F65)</f>
        <v>395.68333333333334</v>
      </c>
      <c r="H65">
        <v>396.13047203897963</v>
      </c>
      <c r="I65" t="str">
        <f t="shared" si="0"/>
        <v>DOWN</v>
      </c>
      <c r="J65">
        <v>403.57981473892721</v>
      </c>
      <c r="K65">
        <v>396.8745442461111</v>
      </c>
      <c r="L65" t="str">
        <f t="shared" si="1"/>
        <v>DOWN</v>
      </c>
      <c r="M65" t="str">
        <f t="shared" si="2"/>
        <v>DOWN</v>
      </c>
      <c r="N65">
        <v>33.637487673295254</v>
      </c>
      <c r="O65" t="str">
        <f t="shared" si="3"/>
        <v>DOWN</v>
      </c>
      <c r="P65" t="str">
        <f t="shared" si="4"/>
        <v>DOWN</v>
      </c>
      <c r="Q65">
        <f t="shared" si="5"/>
        <v>4.0500000000000114</v>
      </c>
      <c r="R65">
        <f t="shared" si="6"/>
        <v>7</v>
      </c>
      <c r="S65">
        <f t="shared" si="7"/>
        <v>0.57857142857143018</v>
      </c>
      <c r="T65" t="str">
        <f t="shared" si="8"/>
        <v>No Indication</v>
      </c>
      <c r="U65" t="str">
        <f t="shared" si="9"/>
        <v>No T+M+I</v>
      </c>
      <c r="V65">
        <v>401.46665640199427</v>
      </c>
      <c r="W65">
        <v>404.08055743664761</v>
      </c>
      <c r="X65">
        <f t="shared" si="10"/>
        <v>-2.6139010346533382</v>
      </c>
      <c r="Y65">
        <v>-0.81445832399463103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398.25</v>
      </c>
      <c r="D66">
        <v>399.9</v>
      </c>
      <c r="E66">
        <v>392.3</v>
      </c>
      <c r="F66">
        <v>395</v>
      </c>
      <c r="G66">
        <f>_xll.TA_TYPPRICE(D66,E66,F66)</f>
        <v>395.73333333333335</v>
      </c>
      <c r="H66">
        <v>395.93190268615649</v>
      </c>
      <c r="I66" t="str">
        <f t="shared" si="0"/>
        <v>DOWN</v>
      </c>
      <c r="J66">
        <v>402.76207813027673</v>
      </c>
      <c r="K66">
        <v>395.85797885808643</v>
      </c>
      <c r="L66" t="str">
        <f t="shared" si="1"/>
        <v>DOWN</v>
      </c>
      <c r="M66" t="str">
        <f t="shared" si="2"/>
        <v>DOWN</v>
      </c>
      <c r="N66">
        <v>30.998961826675803</v>
      </c>
      <c r="O66" t="str">
        <f t="shared" si="3"/>
        <v>DOWN</v>
      </c>
      <c r="P66" t="str">
        <f t="shared" si="4"/>
        <v>DOWN</v>
      </c>
      <c r="Q66">
        <f t="shared" si="5"/>
        <v>2.6999999999999886</v>
      </c>
      <c r="R66">
        <f t="shared" si="6"/>
        <v>7.5999999999999659</v>
      </c>
      <c r="S66">
        <f t="shared" si="7"/>
        <v>0.35526315789473695</v>
      </c>
      <c r="T66" t="str">
        <f t="shared" si="8"/>
        <v>No Indication</v>
      </c>
      <c r="U66" t="str">
        <f t="shared" si="9"/>
        <v>No T+M+I</v>
      </c>
      <c r="V66">
        <v>400.47178618630284</v>
      </c>
      <c r="W66">
        <v>403.40792355245151</v>
      </c>
      <c r="X66">
        <f t="shared" si="10"/>
        <v>-2.9361373661486709</v>
      </c>
      <c r="Y66">
        <v>-1.238794132425439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388.75</v>
      </c>
      <c r="D67">
        <v>395.5</v>
      </c>
      <c r="E67">
        <v>386.3</v>
      </c>
      <c r="F67">
        <v>387.05</v>
      </c>
      <c r="G67">
        <f>_xll.TA_TYPPRICE(D67,E67,F67)</f>
        <v>389.61666666666662</v>
      </c>
      <c r="H67">
        <v>392.77428467641153</v>
      </c>
      <c r="I67" t="str">
        <f t="shared" ref="I67:I104" si="20">IF(F67&gt;H67,"UP","DOWN")</f>
        <v>DOWN</v>
      </c>
      <c r="J67">
        <v>401.14828299021525</v>
      </c>
      <c r="K67">
        <v>393.73398355628945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17.791171080623062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0.75</v>
      </c>
      <c r="R67">
        <f t="shared" ref="R67:R104" si="26">D67-E67</f>
        <v>9.1999999999999886</v>
      </c>
      <c r="S67">
        <f t="shared" ref="S67:S104" si="27">Q67/R67</f>
        <v>8.1521739130434881E-2</v>
      </c>
      <c r="T67" t="str">
        <f t="shared" ref="T67:T104" si="28">IF(S67&gt;0.8,"UP",IF(S67&lt;0.2,"DOWN","No Indication"))</f>
        <v>DOWN</v>
      </c>
      <c r="U67" t="str">
        <f t="shared" ref="U67:U104" si="29">IF(AND(P67="UP",T67="UP"),"UP",IF(AND(P67="DOWN",T67="DOWN"),"DOWN","No T+M+I"))</f>
        <v>DOWN</v>
      </c>
      <c r="V67">
        <v>398.40689600379471</v>
      </c>
      <c r="W67">
        <v>402.19622551152918</v>
      </c>
      <c r="X67">
        <f t="shared" ref="X67:X104" si="30">V67-W67</f>
        <v>-3.7893295077344646</v>
      </c>
      <c r="Y67">
        <v>-1.7489012074872443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DOWN</v>
      </c>
      <c r="AB67" t="str">
        <f t="shared" ref="AB67:AB104" si="33">IF(H67&gt;J67,"UP",IF(H67&lt;K67,"DOWN","No Confirmation"))</f>
        <v>DOWN</v>
      </c>
      <c r="AC67" t="str">
        <f t="shared" ref="AC67:AC104" si="34">IF(AND(AA67="UP",AB67="UP"),"UP",IF(AND(AA67="DOWN",AB67="DOWN"),"DOWN","No Alert"))</f>
        <v>DOWN</v>
      </c>
      <c r="AD67">
        <f t="shared" ref="AD67:AD104" si="35">IF(AC67="UP",MROUND(D67-((D67-E67)*0.886),0.05),IF(AC67="DOWN",MROUND(E67+((D67-E67)*0.886),0.05),"No Alert"))</f>
        <v>394.45000000000005</v>
      </c>
      <c r="AE67">
        <f t="shared" ref="AE67:AE104" si="36">IF(AC67="UP",MROUND(D67-((D67-E67)*0.618),0.05),IF(AC67="DOWN",MROUND(E67+((D67-E67)*0.618),0.05),"No Alert"))</f>
        <v>392</v>
      </c>
      <c r="AF67">
        <f t="shared" ref="AF67:AF104" si="37">IF(AC67="UP",MROUND(D67-((D67-E67)*0.5),0.05),IF(AC67="DOWN",MROUND(E67+((D67-E67)*0.5),0.05),"No Alert"))</f>
        <v>390.90000000000003</v>
      </c>
      <c r="AG67">
        <f t="shared" ref="AG67:AG104" si="38">IF(AC67="UP",MROUND(D67-((D67-E67)*0.382),0.05),IF(AC67="DOWN",MROUND(E67+((D67-E67)*0.382),0.05),"No Alert"))</f>
        <v>389.8</v>
      </c>
    </row>
    <row r="68" spans="1:33" x14ac:dyDescent="0.25">
      <c r="A68" t="s">
        <v>5</v>
      </c>
      <c r="B68" s="1">
        <v>42950</v>
      </c>
      <c r="C68">
        <v>389.9</v>
      </c>
      <c r="D68">
        <v>390.25</v>
      </c>
      <c r="E68">
        <v>383.1</v>
      </c>
      <c r="F68">
        <v>387.3</v>
      </c>
      <c r="G68">
        <f>_xll.TA_TYPPRICE(D68,E68,F68)</f>
        <v>386.88333333333338</v>
      </c>
      <c r="H68">
        <v>389.82880900487248</v>
      </c>
      <c r="I68" t="str">
        <f t="shared" si="20"/>
        <v>DOWN</v>
      </c>
      <c r="J68">
        <v>398.72644232572299</v>
      </c>
      <c r="K68">
        <v>391.37087609933621</v>
      </c>
      <c r="L68" t="str">
        <f t="shared" si="21"/>
        <v>DOWN</v>
      </c>
      <c r="M68" t="str">
        <f t="shared" si="22"/>
        <v>DOWN</v>
      </c>
      <c r="N68">
        <v>19.145334286353808</v>
      </c>
      <c r="O68" t="str">
        <f t="shared" si="23"/>
        <v>DOWN</v>
      </c>
      <c r="P68" t="str">
        <f t="shared" si="24"/>
        <v>DOWN</v>
      </c>
      <c r="Q68">
        <f t="shared" si="25"/>
        <v>4.1999999999999886</v>
      </c>
      <c r="R68">
        <f t="shared" si="26"/>
        <v>7.1499999999999773</v>
      </c>
      <c r="S68">
        <f t="shared" si="27"/>
        <v>0.58741258741258773</v>
      </c>
      <c r="T68" t="str">
        <f t="shared" si="28"/>
        <v>No Indication</v>
      </c>
      <c r="U68" t="str">
        <f t="shared" si="29"/>
        <v>No T+M+I</v>
      </c>
      <c r="V68">
        <v>396.69814277244166</v>
      </c>
      <c r="W68">
        <v>401.09280139956405</v>
      </c>
      <c r="X68">
        <f t="shared" si="30"/>
        <v>-4.3946586271223964</v>
      </c>
      <c r="Y68">
        <v>-2.2780526914142749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388.85</v>
      </c>
      <c r="D69">
        <v>397.35</v>
      </c>
      <c r="E69">
        <v>384.95</v>
      </c>
      <c r="F69">
        <v>386</v>
      </c>
      <c r="G69">
        <f>_xll.TA_TYPPRICE(D69,E69,F69)</f>
        <v>389.43333333333334</v>
      </c>
      <c r="H69">
        <v>389.63107116910294</v>
      </c>
      <c r="I69" t="str">
        <f t="shared" si="20"/>
        <v>DOWN</v>
      </c>
      <c r="J69">
        <v>398.4205662533401</v>
      </c>
      <c r="K69">
        <v>389.94401474392816</v>
      </c>
      <c r="L69" t="str">
        <f t="shared" si="21"/>
        <v>DOWN</v>
      </c>
      <c r="M69" t="str">
        <f t="shared" si="22"/>
        <v>DOWN</v>
      </c>
      <c r="N69">
        <v>17.293705348447475</v>
      </c>
      <c r="O69" t="str">
        <f t="shared" si="23"/>
        <v>DOWN</v>
      </c>
      <c r="P69" t="str">
        <f t="shared" si="24"/>
        <v>DOWN</v>
      </c>
      <c r="Q69">
        <f t="shared" si="25"/>
        <v>1.0500000000000114</v>
      </c>
      <c r="R69">
        <f t="shared" si="26"/>
        <v>12.400000000000034</v>
      </c>
      <c r="S69">
        <f t="shared" si="27"/>
        <v>8.4677419354839398E-2</v>
      </c>
      <c r="T69" t="str">
        <f t="shared" si="28"/>
        <v>DOWN</v>
      </c>
      <c r="U69" t="str">
        <f t="shared" si="29"/>
        <v>DOWN</v>
      </c>
      <c r="V69">
        <v>395.05227465360446</v>
      </c>
      <c r="W69">
        <v>399.97481611070748</v>
      </c>
      <c r="X69">
        <f t="shared" si="30"/>
        <v>-4.9225414571030228</v>
      </c>
      <c r="Y69">
        <v>-2.8069504445520246</v>
      </c>
      <c r="Z69" t="str">
        <f t="shared" si="31"/>
        <v>DOWN</v>
      </c>
      <c r="AA69" t="str">
        <f t="shared" si="32"/>
        <v>DOWN</v>
      </c>
      <c r="AB69" t="str">
        <f t="shared" si="33"/>
        <v>DOWN</v>
      </c>
      <c r="AC69" t="str">
        <f t="shared" si="34"/>
        <v>DOWN</v>
      </c>
      <c r="AD69">
        <f t="shared" si="35"/>
        <v>395.95000000000005</v>
      </c>
      <c r="AE69">
        <f t="shared" si="36"/>
        <v>392.6</v>
      </c>
      <c r="AF69">
        <f t="shared" si="37"/>
        <v>391.15000000000003</v>
      </c>
      <c r="AG69">
        <f t="shared" si="38"/>
        <v>389.70000000000005</v>
      </c>
    </row>
    <row r="70" spans="1:33" x14ac:dyDescent="0.25">
      <c r="A70" t="s">
        <v>5</v>
      </c>
      <c r="B70" s="1">
        <v>42954</v>
      </c>
      <c r="C70">
        <v>385.5</v>
      </c>
      <c r="D70">
        <v>391</v>
      </c>
      <c r="E70">
        <v>383.1</v>
      </c>
      <c r="F70">
        <v>385</v>
      </c>
      <c r="G70">
        <f>_xll.TA_TYPPRICE(D70,E70,F70)</f>
        <v>386.36666666666662</v>
      </c>
      <c r="H70">
        <v>387.99886891788481</v>
      </c>
      <c r="I70" t="str">
        <f t="shared" si="20"/>
        <v>DOWN</v>
      </c>
      <c r="J70">
        <v>396.77155153037563</v>
      </c>
      <c r="K70">
        <v>388.42312257861079</v>
      </c>
      <c r="L70" t="str">
        <f t="shared" si="21"/>
        <v>DOWN</v>
      </c>
      <c r="M70" t="str">
        <f t="shared" si="22"/>
        <v>DOWN</v>
      </c>
      <c r="N70">
        <v>15.822315651182628</v>
      </c>
      <c r="O70" t="str">
        <f t="shared" si="23"/>
        <v>DOWN</v>
      </c>
      <c r="P70" t="str">
        <f t="shared" si="24"/>
        <v>DOWN</v>
      </c>
      <c r="Q70">
        <f t="shared" si="25"/>
        <v>1.8999999999999773</v>
      </c>
      <c r="R70">
        <f t="shared" si="26"/>
        <v>7.8999999999999773</v>
      </c>
      <c r="S70">
        <f t="shared" si="27"/>
        <v>0.24050632911392186</v>
      </c>
      <c r="T70" t="str">
        <f t="shared" si="28"/>
        <v>No Indication</v>
      </c>
      <c r="U70" t="str">
        <f t="shared" si="29"/>
        <v>No T+M+I</v>
      </c>
      <c r="V70">
        <v>393.50577086074225</v>
      </c>
      <c r="W70">
        <v>398.86557047287732</v>
      </c>
      <c r="X70">
        <f t="shared" si="30"/>
        <v>-5.3597996121350775</v>
      </c>
      <c r="Y70">
        <v>-3.3175202780686353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385</v>
      </c>
      <c r="D71">
        <v>396.55</v>
      </c>
      <c r="E71">
        <v>385</v>
      </c>
      <c r="F71">
        <v>389</v>
      </c>
      <c r="G71">
        <f>_xll.TA_TYPPRICE(D71,E71,F71)</f>
        <v>390.18333333333334</v>
      </c>
      <c r="H71">
        <v>389.09110112560904</v>
      </c>
      <c r="I71" t="str">
        <f t="shared" si="20"/>
        <v>DOWN</v>
      </c>
      <c r="J71">
        <v>396.72231785695885</v>
      </c>
      <c r="K71">
        <v>387.66242867225282</v>
      </c>
      <c r="L71" t="str">
        <f t="shared" si="21"/>
        <v>No Confirmation</v>
      </c>
      <c r="M71" t="str">
        <f t="shared" si="22"/>
        <v>No Trend</v>
      </c>
      <c r="N71">
        <v>40.945011852398714</v>
      </c>
      <c r="O71" t="str">
        <f t="shared" si="23"/>
        <v>No Momentum</v>
      </c>
      <c r="P71" t="str">
        <f t="shared" si="24"/>
        <v>No Trend + Momentum</v>
      </c>
      <c r="Q71">
        <f t="shared" si="25"/>
        <v>4</v>
      </c>
      <c r="R71">
        <f t="shared" si="26"/>
        <v>11.550000000000011</v>
      </c>
      <c r="S71">
        <f t="shared" si="27"/>
        <v>0.34632034632034597</v>
      </c>
      <c r="T71" t="str">
        <f t="shared" si="28"/>
        <v>No Indication</v>
      </c>
      <c r="U71" t="str">
        <f t="shared" si="29"/>
        <v>No T+M+I</v>
      </c>
      <c r="V71">
        <v>392.81257534370496</v>
      </c>
      <c r="W71">
        <v>398.13478747488642</v>
      </c>
      <c r="X71">
        <f t="shared" si="30"/>
        <v>-5.322212131181459</v>
      </c>
      <c r="Y71">
        <v>-3.7184586486911999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386.2</v>
      </c>
      <c r="D72">
        <v>391</v>
      </c>
      <c r="E72">
        <v>385.25</v>
      </c>
      <c r="F72">
        <v>387</v>
      </c>
      <c r="G72">
        <f>_xll.TA_TYPPRICE(D72,E72,F72)</f>
        <v>387.75</v>
      </c>
      <c r="H72">
        <v>388.42055056280452</v>
      </c>
      <c r="I72" t="str">
        <f t="shared" si="20"/>
        <v>DOWN</v>
      </c>
      <c r="J72">
        <v>395.45069166652354</v>
      </c>
      <c r="K72">
        <v>387.12633341175217</v>
      </c>
      <c r="L72" t="str">
        <f t="shared" si="21"/>
        <v>DOWN</v>
      </c>
      <c r="M72" t="str">
        <f t="shared" si="22"/>
        <v>DOWN</v>
      </c>
      <c r="N72">
        <v>34.508190244904299</v>
      </c>
      <c r="O72" t="str">
        <f t="shared" si="23"/>
        <v>DOWN</v>
      </c>
      <c r="P72" t="str">
        <f t="shared" si="24"/>
        <v>DOWN</v>
      </c>
      <c r="Q72">
        <f t="shared" si="25"/>
        <v>1.75</v>
      </c>
      <c r="R72">
        <f t="shared" si="26"/>
        <v>5.75</v>
      </c>
      <c r="S72">
        <f t="shared" si="27"/>
        <v>0.30434782608695654</v>
      </c>
      <c r="T72" t="str">
        <f t="shared" si="28"/>
        <v>No Indication</v>
      </c>
      <c r="U72" t="str">
        <f t="shared" si="29"/>
        <v>No T+M+I</v>
      </c>
      <c r="V72">
        <v>391.91833298313497</v>
      </c>
      <c r="W72">
        <v>397.30998840267262</v>
      </c>
      <c r="X72">
        <f t="shared" si="30"/>
        <v>-5.391655419537642</v>
      </c>
      <c r="Y72">
        <v>-4.0530980028604882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381.05</v>
      </c>
      <c r="D73">
        <v>390.4</v>
      </c>
      <c r="E73">
        <v>363.1</v>
      </c>
      <c r="F73">
        <v>375</v>
      </c>
      <c r="G73">
        <f>_xll.TA_TYPPRICE(D73,E73,F73)</f>
        <v>376.16666666666669</v>
      </c>
      <c r="H73">
        <v>382.2936086147356</v>
      </c>
      <c r="I73" t="str">
        <f t="shared" si="20"/>
        <v>DOWN</v>
      </c>
      <c r="J73">
        <v>394.32831574062942</v>
      </c>
      <c r="K73">
        <v>381.78714820914058</v>
      </c>
      <c r="L73" t="str">
        <f t="shared" si="21"/>
        <v>DOWN</v>
      </c>
      <c r="M73" t="str">
        <f t="shared" si="22"/>
        <v>DOWN</v>
      </c>
      <c r="N73">
        <v>15.836355841156843</v>
      </c>
      <c r="O73" t="str">
        <f t="shared" si="23"/>
        <v>DOWN</v>
      </c>
      <c r="P73" t="str">
        <f t="shared" si="24"/>
        <v>DOWN</v>
      </c>
      <c r="Q73">
        <f t="shared" si="25"/>
        <v>11.899999999999977</v>
      </c>
      <c r="R73">
        <f t="shared" si="26"/>
        <v>27.299999999999955</v>
      </c>
      <c r="S73">
        <f t="shared" si="27"/>
        <v>0.43589743589743579</v>
      </c>
      <c r="T73" t="str">
        <f t="shared" si="28"/>
        <v>No Indication</v>
      </c>
      <c r="U73" t="str">
        <f t="shared" si="29"/>
        <v>No T+M+I</v>
      </c>
      <c r="V73">
        <v>389.31551252419115</v>
      </c>
      <c r="W73">
        <v>395.65739666914129</v>
      </c>
      <c r="X73">
        <f t="shared" si="30"/>
        <v>-6.3418841449501429</v>
      </c>
      <c r="Y73">
        <v>-4.5108552312784189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370</v>
      </c>
      <c r="D74">
        <v>372</v>
      </c>
      <c r="E74">
        <v>361.1</v>
      </c>
      <c r="F74">
        <v>372</v>
      </c>
      <c r="G74">
        <f>_xll.TA_TYPPRICE(D74,E74,F74)</f>
        <v>368.36666666666662</v>
      </c>
      <c r="H74">
        <v>375.33013764070108</v>
      </c>
      <c r="I74" t="str">
        <f t="shared" si="20"/>
        <v>DOWN</v>
      </c>
      <c r="J74">
        <v>389.36646779826731</v>
      </c>
      <c r="K74">
        <v>377.19000416266488</v>
      </c>
      <c r="L74" t="str">
        <f t="shared" si="21"/>
        <v>DOWN</v>
      </c>
      <c r="M74" t="str">
        <f t="shared" si="22"/>
        <v>DOWN</v>
      </c>
      <c r="N74">
        <v>13.545896539650833</v>
      </c>
      <c r="O74" t="str">
        <f t="shared" si="23"/>
        <v>DOWN</v>
      </c>
      <c r="P74" t="str">
        <f t="shared" si="24"/>
        <v>DOWN</v>
      </c>
      <c r="Q74">
        <f t="shared" si="25"/>
        <v>10.899999999999977</v>
      </c>
      <c r="R74">
        <f t="shared" si="26"/>
        <v>10.899999999999977</v>
      </c>
      <c r="S74">
        <f t="shared" si="27"/>
        <v>1</v>
      </c>
      <c r="T74" t="str">
        <f t="shared" si="28"/>
        <v>UP</v>
      </c>
      <c r="U74" t="str">
        <f t="shared" si="29"/>
        <v>No T+M+I</v>
      </c>
      <c r="V74">
        <v>386.65158752046943</v>
      </c>
      <c r="W74">
        <v>393.90499691587155</v>
      </c>
      <c r="X74">
        <f t="shared" si="30"/>
        <v>-7.2534093954021159</v>
      </c>
      <c r="Y74">
        <v>-5.0593660641031581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363.05</v>
      </c>
      <c r="D75">
        <v>385</v>
      </c>
      <c r="E75">
        <v>363.05</v>
      </c>
      <c r="F75">
        <v>380.8</v>
      </c>
      <c r="G75">
        <f>_xll.TA_TYPPRICE(D75,E75,F75)</f>
        <v>376.2833333333333</v>
      </c>
      <c r="H75">
        <v>375.80673548701719</v>
      </c>
      <c r="I75" t="str">
        <f t="shared" si="20"/>
        <v>UP</v>
      </c>
      <c r="J75">
        <v>388.39614162087457</v>
      </c>
      <c r="K75">
        <v>374.04778101540603</v>
      </c>
      <c r="L75" t="str">
        <f t="shared" si="21"/>
        <v>No Confirmation</v>
      </c>
      <c r="M75" t="str">
        <f t="shared" si="22"/>
        <v>No Trend</v>
      </c>
      <c r="N75">
        <v>43.505899692949725</v>
      </c>
      <c r="O75" t="str">
        <f t="shared" si="23"/>
        <v>No Momentum</v>
      </c>
      <c r="P75" t="str">
        <f t="shared" si="24"/>
        <v>No Trend + Momentum</v>
      </c>
      <c r="Q75">
        <f t="shared" si="25"/>
        <v>17.75</v>
      </c>
      <c r="R75">
        <f t="shared" si="26"/>
        <v>21.949999999999989</v>
      </c>
      <c r="S75">
        <f t="shared" si="27"/>
        <v>0.80865603644646966</v>
      </c>
      <c r="T75" t="str">
        <f t="shared" si="28"/>
        <v>UP</v>
      </c>
      <c r="U75" t="str">
        <f t="shared" si="29"/>
        <v>No T+M+I</v>
      </c>
      <c r="V75">
        <v>385.75134328655105</v>
      </c>
      <c r="W75">
        <v>392.93425640358475</v>
      </c>
      <c r="X75">
        <f t="shared" si="30"/>
        <v>-7.1829131170337064</v>
      </c>
      <c r="Y75">
        <v>-5.4840754746892681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381</v>
      </c>
      <c r="D76">
        <v>383.85</v>
      </c>
      <c r="E76">
        <v>374.15</v>
      </c>
      <c r="F76">
        <v>377.7</v>
      </c>
      <c r="G76">
        <f>_xll.TA_TYPPRICE(D76,E76,F76)</f>
        <v>378.56666666666666</v>
      </c>
      <c r="H76">
        <v>377.18670107684193</v>
      </c>
      <c r="I76" t="str">
        <f t="shared" si="20"/>
        <v>UP</v>
      </c>
      <c r="J76">
        <v>387.38588792734691</v>
      </c>
      <c r="K76">
        <v>374.0704963453158</v>
      </c>
      <c r="L76" t="str">
        <f t="shared" si="21"/>
        <v>No Confirmation</v>
      </c>
      <c r="M76" t="str">
        <f t="shared" si="22"/>
        <v>No Trend</v>
      </c>
      <c r="N76">
        <v>37.745985119891358</v>
      </c>
      <c r="O76" t="str">
        <f t="shared" si="23"/>
        <v>DOWN</v>
      </c>
      <c r="P76" t="str">
        <f t="shared" si="24"/>
        <v>No Trend + Momentum</v>
      </c>
      <c r="Q76">
        <f t="shared" si="25"/>
        <v>3.5500000000000114</v>
      </c>
      <c r="R76">
        <f t="shared" si="26"/>
        <v>9.7000000000000455</v>
      </c>
      <c r="S76">
        <f t="shared" si="27"/>
        <v>0.36597938144329845</v>
      </c>
      <c r="T76" t="str">
        <f t="shared" si="28"/>
        <v>No Indication</v>
      </c>
      <c r="U76" t="str">
        <f t="shared" si="29"/>
        <v>No T+M+I</v>
      </c>
      <c r="V76">
        <v>384.51267508862014</v>
      </c>
      <c r="W76">
        <v>391.80579296628218</v>
      </c>
      <c r="X76">
        <f t="shared" si="30"/>
        <v>-7.2931178776620413</v>
      </c>
      <c r="Y76">
        <v>-5.8458839552838224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378.9</v>
      </c>
      <c r="D77">
        <v>393.95</v>
      </c>
      <c r="E77">
        <v>378.9</v>
      </c>
      <c r="F77">
        <v>391.9</v>
      </c>
      <c r="G77">
        <f>_xll.TA_TYPPRICE(D77,E77,F77)</f>
        <v>388.25</v>
      </c>
      <c r="H77">
        <v>382.71835053842096</v>
      </c>
      <c r="I77" t="str">
        <f t="shared" si="20"/>
        <v>UP</v>
      </c>
      <c r="J77">
        <v>388.8445794990476</v>
      </c>
      <c r="K77">
        <v>375.14371937969008</v>
      </c>
      <c r="L77" t="str">
        <f t="shared" si="21"/>
        <v>UP</v>
      </c>
      <c r="M77" t="str">
        <f t="shared" si="22"/>
        <v>UP</v>
      </c>
      <c r="N77">
        <v>64.589402584567139</v>
      </c>
      <c r="O77" t="str">
        <f t="shared" si="23"/>
        <v>UP</v>
      </c>
      <c r="P77" t="str">
        <f t="shared" si="24"/>
        <v>UP</v>
      </c>
      <c r="Q77">
        <f t="shared" si="25"/>
        <v>13</v>
      </c>
      <c r="R77">
        <f t="shared" si="26"/>
        <v>15.050000000000011</v>
      </c>
      <c r="S77">
        <f t="shared" si="27"/>
        <v>0.86378737541528172</v>
      </c>
      <c r="T77" t="str">
        <f t="shared" si="28"/>
        <v>UP</v>
      </c>
      <c r="U77" t="str">
        <f t="shared" si="29"/>
        <v>UP</v>
      </c>
      <c r="V77">
        <v>385.6491866134478</v>
      </c>
      <c r="W77">
        <v>391.81277126507609</v>
      </c>
      <c r="X77">
        <f t="shared" si="30"/>
        <v>-6.1635846516282982</v>
      </c>
      <c r="Y77">
        <v>-5.9094240945527172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388</v>
      </c>
      <c r="D78">
        <v>388</v>
      </c>
      <c r="E78">
        <v>377.65</v>
      </c>
      <c r="F78">
        <v>385</v>
      </c>
      <c r="G78">
        <f>_xll.TA_TYPPRICE(D78,E78,F78)</f>
        <v>383.55</v>
      </c>
      <c r="H78">
        <v>383.13417526921046</v>
      </c>
      <c r="I78" t="str">
        <f t="shared" si="20"/>
        <v>UP</v>
      </c>
      <c r="J78">
        <v>388.6568951659259</v>
      </c>
      <c r="K78">
        <v>375.70067062864786</v>
      </c>
      <c r="L78" t="str">
        <f t="shared" si="21"/>
        <v>No Confirmation</v>
      </c>
      <c r="M78" t="str">
        <f t="shared" si="22"/>
        <v>No Trend</v>
      </c>
      <c r="N78">
        <v>51.184108569981476</v>
      </c>
      <c r="O78" t="str">
        <f t="shared" si="23"/>
        <v>No Momentum</v>
      </c>
      <c r="P78" t="str">
        <f t="shared" si="24"/>
        <v>No Trend + Momentum</v>
      </c>
      <c r="Q78">
        <f t="shared" si="25"/>
        <v>7.3500000000000227</v>
      </c>
      <c r="R78">
        <f t="shared" si="26"/>
        <v>10.350000000000023</v>
      </c>
      <c r="S78">
        <f t="shared" si="27"/>
        <v>0.71014492753623248</v>
      </c>
      <c r="T78" t="str">
        <f t="shared" si="28"/>
        <v>No Indication</v>
      </c>
      <c r="U78" t="str">
        <f t="shared" si="29"/>
        <v>No T+M+I</v>
      </c>
      <c r="V78">
        <v>385.54931174984046</v>
      </c>
      <c r="W78">
        <v>391.30812154173714</v>
      </c>
      <c r="X78">
        <f t="shared" si="30"/>
        <v>-5.758809791896681</v>
      </c>
      <c r="Y78">
        <v>-5.8793012340215096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395</v>
      </c>
      <c r="D79">
        <v>395</v>
      </c>
      <c r="E79">
        <v>386</v>
      </c>
      <c r="F79">
        <v>390</v>
      </c>
      <c r="G79">
        <f>_xll.TA_TYPPRICE(D79,E79,F79)</f>
        <v>390.33333333333331</v>
      </c>
      <c r="H79">
        <v>386.73375430127192</v>
      </c>
      <c r="I79" t="str">
        <f t="shared" si="20"/>
        <v>UP</v>
      </c>
      <c r="J79">
        <v>390.06647401794237</v>
      </c>
      <c r="K79">
        <v>377.98941048894835</v>
      </c>
      <c r="L79" t="str">
        <f t="shared" si="21"/>
        <v>No Confirmation</v>
      </c>
      <c r="M79" t="str">
        <f t="shared" si="22"/>
        <v>No Trend</v>
      </c>
      <c r="N79">
        <v>58.909004923957568</v>
      </c>
      <c r="O79" t="str">
        <f t="shared" si="23"/>
        <v>No Momentum</v>
      </c>
      <c r="P79" t="str">
        <f t="shared" si="24"/>
        <v>No Trend + Momentum</v>
      </c>
      <c r="Q79">
        <f t="shared" si="25"/>
        <v>4</v>
      </c>
      <c r="R79">
        <f t="shared" si="26"/>
        <v>9</v>
      </c>
      <c r="S79">
        <f t="shared" si="27"/>
        <v>0.44444444444444442</v>
      </c>
      <c r="T79" t="str">
        <f t="shared" si="28"/>
        <v>No Indication</v>
      </c>
      <c r="U79" t="str">
        <f t="shared" si="29"/>
        <v>No T+M+I</v>
      </c>
      <c r="V79">
        <v>386.23403301909576</v>
      </c>
      <c r="W79">
        <v>391.21122364975662</v>
      </c>
      <c r="X79">
        <f t="shared" si="30"/>
        <v>-4.9771906306608571</v>
      </c>
      <c r="Y79">
        <v>-5.6988791133493795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390.55</v>
      </c>
      <c r="D80">
        <v>391.9</v>
      </c>
      <c r="E80">
        <v>384</v>
      </c>
      <c r="F80">
        <v>390.85</v>
      </c>
      <c r="G80">
        <f>_xll.TA_TYPPRICE(D80,E80,F80)</f>
        <v>388.91666666666669</v>
      </c>
      <c r="H80">
        <v>387.82521048396927</v>
      </c>
      <c r="I80" t="str">
        <f t="shared" si="20"/>
        <v>UP</v>
      </c>
      <c r="J80">
        <v>390.47392423617737</v>
      </c>
      <c r="K80">
        <v>379.32509704695985</v>
      </c>
      <c r="L80" t="str">
        <f t="shared" si="21"/>
        <v>UP</v>
      </c>
      <c r="M80" t="str">
        <f t="shared" si="22"/>
        <v>UP</v>
      </c>
      <c r="N80">
        <v>60.245825468274347</v>
      </c>
      <c r="O80" t="str">
        <f t="shared" si="23"/>
        <v>UP</v>
      </c>
      <c r="P80" t="str">
        <f t="shared" si="24"/>
        <v>UP</v>
      </c>
      <c r="Q80">
        <f t="shared" si="25"/>
        <v>6.8500000000000227</v>
      </c>
      <c r="R80">
        <f t="shared" si="26"/>
        <v>7.8999999999999773</v>
      </c>
      <c r="S80">
        <f t="shared" si="27"/>
        <v>0.86708860759494211</v>
      </c>
      <c r="T80" t="str">
        <f t="shared" si="28"/>
        <v>UP</v>
      </c>
      <c r="U80" t="str">
        <f t="shared" si="29"/>
        <v>UP</v>
      </c>
      <c r="V80">
        <v>386.94418178538871</v>
      </c>
      <c r="W80">
        <v>391.18446634236722</v>
      </c>
      <c r="X80">
        <f t="shared" si="30"/>
        <v>-4.2402845569785086</v>
      </c>
      <c r="Y80">
        <v>-5.4071602020752056</v>
      </c>
      <c r="Z80" t="str">
        <f t="shared" si="31"/>
        <v>UP</v>
      </c>
      <c r="AA80" t="str">
        <f t="shared" si="32"/>
        <v>UP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390</v>
      </c>
      <c r="D81">
        <v>392.05</v>
      </c>
      <c r="E81">
        <v>387.55</v>
      </c>
      <c r="F81">
        <v>389.85</v>
      </c>
      <c r="G81">
        <f>_xll.TA_TYPPRICE(D81,E81,F81)</f>
        <v>389.81666666666666</v>
      </c>
      <c r="H81">
        <v>388.820938575318</v>
      </c>
      <c r="I81" t="str">
        <f t="shared" si="20"/>
        <v>UP</v>
      </c>
      <c r="J81">
        <v>390.82416329480463</v>
      </c>
      <c r="K81">
        <v>381.15285325874657</v>
      </c>
      <c r="L81" t="str">
        <f t="shared" si="21"/>
        <v>No Confirmation</v>
      </c>
      <c r="M81" t="str">
        <f t="shared" si="22"/>
        <v>No Trend</v>
      </c>
      <c r="N81">
        <v>57.495093198457283</v>
      </c>
      <c r="O81" t="str">
        <f t="shared" si="23"/>
        <v>No Momentum</v>
      </c>
      <c r="P81" t="str">
        <f t="shared" si="24"/>
        <v>No Trend + Momentum</v>
      </c>
      <c r="Q81">
        <f t="shared" si="25"/>
        <v>2.3000000000000114</v>
      </c>
      <c r="R81">
        <f t="shared" si="26"/>
        <v>4.5</v>
      </c>
      <c r="S81">
        <f t="shared" si="27"/>
        <v>0.51111111111111363</v>
      </c>
      <c r="T81" t="str">
        <f t="shared" si="28"/>
        <v>No Indication</v>
      </c>
      <c r="U81" t="str">
        <f t="shared" si="29"/>
        <v>No T+M+I</v>
      </c>
      <c r="V81">
        <v>387.39123074148273</v>
      </c>
      <c r="W81">
        <v>391.08561698367333</v>
      </c>
      <c r="X81">
        <f t="shared" si="30"/>
        <v>-3.6943862421906033</v>
      </c>
      <c r="Y81">
        <v>-5.0646054100982854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390</v>
      </c>
      <c r="D82">
        <v>390</v>
      </c>
      <c r="E82">
        <v>385.6</v>
      </c>
      <c r="F82">
        <v>388.15</v>
      </c>
      <c r="G82">
        <f>_xll.TA_TYPPRICE(D82,E82,F82)</f>
        <v>387.91666666666669</v>
      </c>
      <c r="H82">
        <v>388.36880262099237</v>
      </c>
      <c r="I82" t="str">
        <f t="shared" si="20"/>
        <v>DOWN</v>
      </c>
      <c r="J82">
        <v>390.64101589595919</v>
      </c>
      <c r="K82">
        <v>382.14110809013624</v>
      </c>
      <c r="L82" t="str">
        <f t="shared" si="21"/>
        <v>No Confirmation</v>
      </c>
      <c r="M82" t="str">
        <f t="shared" si="22"/>
        <v>No Trend</v>
      </c>
      <c r="N82">
        <v>52.410047601232122</v>
      </c>
      <c r="O82" t="str">
        <f t="shared" si="23"/>
        <v>No Momentum</v>
      </c>
      <c r="P82" t="str">
        <f t="shared" si="24"/>
        <v>No Trend + Momentum</v>
      </c>
      <c r="Q82">
        <f t="shared" si="25"/>
        <v>2.5499999999999545</v>
      </c>
      <c r="R82">
        <f t="shared" si="26"/>
        <v>4.3999999999999773</v>
      </c>
      <c r="S82">
        <f t="shared" si="27"/>
        <v>0.57954545454544726</v>
      </c>
      <c r="T82" t="str">
        <f t="shared" si="28"/>
        <v>No Indication</v>
      </c>
      <c r="U82" t="str">
        <f t="shared" si="29"/>
        <v>No T+M+I</v>
      </c>
      <c r="V82">
        <v>387.50796447356231</v>
      </c>
      <c r="W82">
        <v>390.86816387377161</v>
      </c>
      <c r="X82">
        <f t="shared" si="30"/>
        <v>-3.3601994002092965</v>
      </c>
      <c r="Y82">
        <v>-4.7237242081204878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385.5</v>
      </c>
      <c r="D83">
        <v>391.8</v>
      </c>
      <c r="E83">
        <v>385.5</v>
      </c>
      <c r="F83">
        <v>390</v>
      </c>
      <c r="G83">
        <f>_xll.TA_TYPPRICE(D83,E83,F83)</f>
        <v>389.09999999999997</v>
      </c>
      <c r="H83">
        <v>388.7344013104962</v>
      </c>
      <c r="I83" t="str">
        <f t="shared" si="20"/>
        <v>UP</v>
      </c>
      <c r="J83">
        <v>390.89856791907937</v>
      </c>
      <c r="K83">
        <v>382.88752851455041</v>
      </c>
      <c r="L83" t="str">
        <f t="shared" si="21"/>
        <v>No Confirmation</v>
      </c>
      <c r="M83" t="str">
        <f t="shared" si="22"/>
        <v>No Trend</v>
      </c>
      <c r="N83">
        <v>57.520677914991438</v>
      </c>
      <c r="O83" t="str">
        <f t="shared" si="23"/>
        <v>No Momentum</v>
      </c>
      <c r="P83" t="str">
        <f t="shared" si="24"/>
        <v>No Trend + Momentum</v>
      </c>
      <c r="Q83">
        <f t="shared" si="25"/>
        <v>4.5</v>
      </c>
      <c r="R83">
        <f t="shared" si="26"/>
        <v>6.3000000000000114</v>
      </c>
      <c r="S83">
        <f t="shared" si="27"/>
        <v>0.71428571428571297</v>
      </c>
      <c r="T83" t="str">
        <f t="shared" si="28"/>
        <v>No Indication</v>
      </c>
      <c r="U83" t="str">
        <f t="shared" si="29"/>
        <v>No T+M+I</v>
      </c>
      <c r="V83">
        <v>387.89135455455272</v>
      </c>
      <c r="W83">
        <v>390.80385543867743</v>
      </c>
      <c r="X83">
        <f t="shared" si="30"/>
        <v>-2.9125008841247109</v>
      </c>
      <c r="Y83">
        <v>-4.361479543321332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395</v>
      </c>
      <c r="D84">
        <v>396.95</v>
      </c>
      <c r="E84">
        <v>382</v>
      </c>
      <c r="F84">
        <v>387</v>
      </c>
      <c r="G84">
        <f>_xll.TA_TYPPRICE(D84,E84,F84)</f>
        <v>388.65000000000003</v>
      </c>
      <c r="H84">
        <v>388.69220065524814</v>
      </c>
      <c r="I84" t="str">
        <f t="shared" si="20"/>
        <v>DOWN</v>
      </c>
      <c r="J84">
        <v>392.2433306037284</v>
      </c>
      <c r="K84">
        <v>382.69029995576142</v>
      </c>
      <c r="L84" t="str">
        <f t="shared" si="21"/>
        <v>No Confirmation</v>
      </c>
      <c r="M84" t="str">
        <f t="shared" si="22"/>
        <v>No Trend</v>
      </c>
      <c r="N84">
        <v>47.237922129386661</v>
      </c>
      <c r="O84" t="str">
        <f t="shared" si="23"/>
        <v>No Momentum</v>
      </c>
      <c r="P84" t="str">
        <f t="shared" si="24"/>
        <v>No Trend + Momentum</v>
      </c>
      <c r="Q84">
        <f t="shared" si="25"/>
        <v>5</v>
      </c>
      <c r="R84">
        <f t="shared" si="26"/>
        <v>14.949999999999989</v>
      </c>
      <c r="S84">
        <f t="shared" si="27"/>
        <v>0.33444816053511733</v>
      </c>
      <c r="T84" t="str">
        <f t="shared" si="28"/>
        <v>No Indication</v>
      </c>
      <c r="U84" t="str">
        <f t="shared" si="29"/>
        <v>No T+M+I</v>
      </c>
      <c r="V84">
        <v>387.75422308462151</v>
      </c>
      <c r="W84">
        <v>390.52208836914576</v>
      </c>
      <c r="X84">
        <f t="shared" si="30"/>
        <v>-2.7678652845242482</v>
      </c>
      <c r="Y84">
        <v>-4.0427566915619151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389</v>
      </c>
      <c r="D85">
        <v>394.4</v>
      </c>
      <c r="E85">
        <v>385</v>
      </c>
      <c r="F85">
        <v>388.25</v>
      </c>
      <c r="G85">
        <f>_xll.TA_TYPPRICE(D85,E85,F85)</f>
        <v>389.2166666666667</v>
      </c>
      <c r="H85">
        <v>388.95443366095742</v>
      </c>
      <c r="I85" t="str">
        <f t="shared" si="20"/>
        <v>DOWN</v>
      </c>
      <c r="J85">
        <v>392.72259046956651</v>
      </c>
      <c r="K85">
        <v>383.20356663225886</v>
      </c>
      <c r="L85" t="str">
        <f t="shared" si="21"/>
        <v>No Confirmation</v>
      </c>
      <c r="M85" t="str">
        <f t="shared" si="22"/>
        <v>No Trend</v>
      </c>
      <c r="N85">
        <v>51.732028472551015</v>
      </c>
      <c r="O85" t="str">
        <f t="shared" si="23"/>
        <v>No Momentum</v>
      </c>
      <c r="P85" t="str">
        <f t="shared" si="24"/>
        <v>No Trend + Momentum</v>
      </c>
      <c r="Q85">
        <f t="shared" si="25"/>
        <v>3.25</v>
      </c>
      <c r="R85">
        <f t="shared" si="26"/>
        <v>9.3999999999999773</v>
      </c>
      <c r="S85">
        <f t="shared" si="27"/>
        <v>0.34574468085106469</v>
      </c>
      <c r="T85" t="str">
        <f t="shared" si="28"/>
        <v>No Indication</v>
      </c>
      <c r="U85" t="str">
        <f t="shared" si="29"/>
        <v>No T+M+I</v>
      </c>
      <c r="V85">
        <v>387.83049645621821</v>
      </c>
      <c r="W85">
        <v>390.35378552698683</v>
      </c>
      <c r="X85">
        <f t="shared" si="30"/>
        <v>-2.5232890707686124</v>
      </c>
      <c r="Y85">
        <v>-3.7388631674032546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392.45</v>
      </c>
      <c r="D86">
        <v>401.85</v>
      </c>
      <c r="E86">
        <v>387.5</v>
      </c>
      <c r="F86">
        <v>399</v>
      </c>
      <c r="G86">
        <f>_xll.TA_TYPPRICE(D86,E86,F86)</f>
        <v>396.11666666666662</v>
      </c>
      <c r="H86">
        <v>392.53555016381199</v>
      </c>
      <c r="I86" t="str">
        <f t="shared" si="20"/>
        <v>UP</v>
      </c>
      <c r="J86">
        <v>394.75090369855172</v>
      </c>
      <c r="K86">
        <v>384.15832960286798</v>
      </c>
      <c r="L86" t="str">
        <f t="shared" si="21"/>
        <v>UP</v>
      </c>
      <c r="M86" t="str">
        <f t="shared" si="22"/>
        <v>UP</v>
      </c>
      <c r="N86">
        <v>74.803356938987804</v>
      </c>
      <c r="O86" t="str">
        <f t="shared" si="23"/>
        <v>UP</v>
      </c>
      <c r="P86" t="str">
        <f t="shared" si="24"/>
        <v>UP</v>
      </c>
      <c r="Q86">
        <f t="shared" si="25"/>
        <v>11.5</v>
      </c>
      <c r="R86">
        <f t="shared" si="26"/>
        <v>14.350000000000023</v>
      </c>
      <c r="S86">
        <f t="shared" si="27"/>
        <v>0.80139372822299526</v>
      </c>
      <c r="T86" t="str">
        <f t="shared" si="28"/>
        <v>UP</v>
      </c>
      <c r="U86" t="str">
        <f t="shared" si="29"/>
        <v>UP</v>
      </c>
      <c r="V86">
        <v>389.54888161680003</v>
      </c>
      <c r="W86">
        <v>390.99424585832111</v>
      </c>
      <c r="X86">
        <f t="shared" si="30"/>
        <v>-1.4453642415210766</v>
      </c>
      <c r="Y86">
        <v>-3.280163382226819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398</v>
      </c>
      <c r="D87">
        <v>402</v>
      </c>
      <c r="E87">
        <v>393.55</v>
      </c>
      <c r="F87">
        <v>397</v>
      </c>
      <c r="G87">
        <f>_xll.TA_TYPPRICE(D87,E87,F87)</f>
        <v>397.51666666666665</v>
      </c>
      <c r="H87">
        <v>395.02610841523932</v>
      </c>
      <c r="I87" t="str">
        <f t="shared" si="20"/>
        <v>UP</v>
      </c>
      <c r="J87">
        <v>396.36181398776245</v>
      </c>
      <c r="K87">
        <v>386.24536746889731</v>
      </c>
      <c r="L87" t="str">
        <f t="shared" si="21"/>
        <v>UP</v>
      </c>
      <c r="M87" t="str">
        <f t="shared" si="22"/>
        <v>UP</v>
      </c>
      <c r="N87">
        <v>67.320112495773373</v>
      </c>
      <c r="O87" t="str">
        <f t="shared" si="23"/>
        <v>UP</v>
      </c>
      <c r="P87" t="str">
        <f t="shared" si="24"/>
        <v>UP</v>
      </c>
      <c r="Q87">
        <f t="shared" si="25"/>
        <v>3.4499999999999886</v>
      </c>
      <c r="R87">
        <f t="shared" si="26"/>
        <v>8.4499999999999886</v>
      </c>
      <c r="S87">
        <f t="shared" si="27"/>
        <v>0.40828402366863825</v>
      </c>
      <c r="T87" t="str">
        <f t="shared" si="28"/>
        <v>No Indication</v>
      </c>
      <c r="U87" t="str">
        <f t="shared" si="29"/>
        <v>No T+M+I</v>
      </c>
      <c r="V87">
        <v>390.69520752190772</v>
      </c>
      <c r="W87">
        <v>391.43911653548253</v>
      </c>
      <c r="X87">
        <f t="shared" si="30"/>
        <v>-0.74390901357480743</v>
      </c>
      <c r="Y87">
        <v>-2.7729125084964168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403</v>
      </c>
      <c r="D88">
        <v>405.75</v>
      </c>
      <c r="E88">
        <v>396.5</v>
      </c>
      <c r="F88">
        <v>399</v>
      </c>
      <c r="G88">
        <f>_xll.TA_TYPPRICE(D88,E88,F88)</f>
        <v>400.41666666666669</v>
      </c>
      <c r="H88">
        <v>397.721387540953</v>
      </c>
      <c r="I88" t="str">
        <f t="shared" si="20"/>
        <v>UP</v>
      </c>
      <c r="J88">
        <v>398.44807754603744</v>
      </c>
      <c r="K88">
        <v>388.52417469803123</v>
      </c>
      <c r="L88" t="str">
        <f t="shared" si="21"/>
        <v>UP</v>
      </c>
      <c r="M88" t="str">
        <f t="shared" si="22"/>
        <v>UP</v>
      </c>
      <c r="N88">
        <v>70.952466131158744</v>
      </c>
      <c r="O88" t="str">
        <f t="shared" si="23"/>
        <v>UP</v>
      </c>
      <c r="P88" t="str">
        <f t="shared" si="24"/>
        <v>UP</v>
      </c>
      <c r="Q88">
        <f t="shared" si="25"/>
        <v>2.5</v>
      </c>
      <c r="R88">
        <f t="shared" si="26"/>
        <v>9.25</v>
      </c>
      <c r="S88">
        <f t="shared" si="27"/>
        <v>0.27027027027027029</v>
      </c>
      <c r="T88" t="str">
        <f t="shared" si="28"/>
        <v>No Indication</v>
      </c>
      <c r="U88" t="str">
        <f t="shared" si="29"/>
        <v>No T+M+I</v>
      </c>
      <c r="V88">
        <v>391.97286790315269</v>
      </c>
      <c r="W88">
        <v>391.99918197729863</v>
      </c>
      <c r="X88">
        <f t="shared" si="30"/>
        <v>-2.6314074145943778E-2</v>
      </c>
      <c r="Y88">
        <v>-2.2235928216263221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400</v>
      </c>
      <c r="D89">
        <v>401.9</v>
      </c>
      <c r="E89">
        <v>390.4</v>
      </c>
      <c r="F89">
        <v>391.1</v>
      </c>
      <c r="G89">
        <f>_xll.TA_TYPPRICE(D89,E89,F89)</f>
        <v>394.4666666666667</v>
      </c>
      <c r="H89">
        <v>396.09402710380982</v>
      </c>
      <c r="I89" t="str">
        <f t="shared" si="20"/>
        <v>DOWN</v>
      </c>
      <c r="J89">
        <v>399.21517142469577</v>
      </c>
      <c r="K89">
        <v>388.94102476513541</v>
      </c>
      <c r="L89" t="str">
        <f t="shared" si="21"/>
        <v>No Confirmation</v>
      </c>
      <c r="M89" t="str">
        <f t="shared" si="22"/>
        <v>No Trend</v>
      </c>
      <c r="N89">
        <v>45.811229823432306</v>
      </c>
      <c r="O89" t="str">
        <f t="shared" si="23"/>
        <v>No Momentum</v>
      </c>
      <c r="P89" t="str">
        <f t="shared" si="24"/>
        <v>No Trend + Momentum</v>
      </c>
      <c r="Q89">
        <f t="shared" si="25"/>
        <v>0.70000000000004547</v>
      </c>
      <c r="R89">
        <f t="shared" si="26"/>
        <v>11.5</v>
      </c>
      <c r="S89">
        <f t="shared" si="27"/>
        <v>6.0869565217395262E-2</v>
      </c>
      <c r="T89" t="str">
        <f t="shared" si="28"/>
        <v>DOWN</v>
      </c>
      <c r="U89" t="str">
        <f t="shared" si="29"/>
        <v>No T+M+I</v>
      </c>
      <c r="V89">
        <v>391.83858053343687</v>
      </c>
      <c r="W89">
        <v>391.93257590490612</v>
      </c>
      <c r="X89">
        <f t="shared" si="30"/>
        <v>-9.3995371469247857E-2</v>
      </c>
      <c r="Y89">
        <v>-1.7976733315949072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392.1</v>
      </c>
      <c r="D90">
        <v>395.5</v>
      </c>
      <c r="E90">
        <v>388.5</v>
      </c>
      <c r="F90">
        <v>393.1</v>
      </c>
      <c r="G90">
        <f>_xll.TA_TYPPRICE(D90,E90,F90)</f>
        <v>392.36666666666662</v>
      </c>
      <c r="H90">
        <v>394.23034688523819</v>
      </c>
      <c r="I90" t="str">
        <f t="shared" si="20"/>
        <v>DOWN</v>
      </c>
      <c r="J90">
        <v>398.38957777476338</v>
      </c>
      <c r="K90">
        <v>388.84301926177199</v>
      </c>
      <c r="L90" t="str">
        <f t="shared" si="21"/>
        <v>No Confirmation</v>
      </c>
      <c r="M90" t="str">
        <f t="shared" si="22"/>
        <v>No Trend</v>
      </c>
      <c r="N90">
        <v>51.274903585502031</v>
      </c>
      <c r="O90" t="str">
        <f t="shared" si="23"/>
        <v>No Momentum</v>
      </c>
      <c r="P90" t="str">
        <f t="shared" si="24"/>
        <v>No Trend + Momentum</v>
      </c>
      <c r="Q90">
        <f t="shared" si="25"/>
        <v>4.6000000000000227</v>
      </c>
      <c r="R90">
        <f t="shared" si="26"/>
        <v>7</v>
      </c>
      <c r="S90">
        <f t="shared" si="27"/>
        <v>0.65714285714286036</v>
      </c>
      <c r="T90" t="str">
        <f t="shared" si="28"/>
        <v>No Indication</v>
      </c>
      <c r="U90" t="str">
        <f t="shared" si="29"/>
        <v>No T+M+I</v>
      </c>
      <c r="V90">
        <v>392.0326450667543</v>
      </c>
      <c r="W90">
        <v>392.01905176380194</v>
      </c>
      <c r="X90">
        <f t="shared" si="30"/>
        <v>1.3593302952358499E-2</v>
      </c>
      <c r="Y90">
        <v>-1.4354200046854539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391.8</v>
      </c>
      <c r="D91">
        <v>394.95</v>
      </c>
      <c r="E91">
        <v>388</v>
      </c>
      <c r="F91">
        <v>388</v>
      </c>
      <c r="G91">
        <f>_xll.TA_TYPPRICE(D91,E91,F91)</f>
        <v>390.31666666666666</v>
      </c>
      <c r="H91">
        <v>392.27350677595246</v>
      </c>
      <c r="I91" t="str">
        <f t="shared" si="20"/>
        <v>DOWN</v>
      </c>
      <c r="J91">
        <v>397.6252271581493</v>
      </c>
      <c r="K91">
        <v>388.65568164804489</v>
      </c>
      <c r="L91" t="str">
        <f t="shared" si="21"/>
        <v>DOWN</v>
      </c>
      <c r="M91" t="str">
        <f t="shared" si="22"/>
        <v>DOWN</v>
      </c>
      <c r="N91">
        <v>38.803908021139087</v>
      </c>
      <c r="O91" t="str">
        <f t="shared" si="23"/>
        <v>DOWN</v>
      </c>
      <c r="P91" t="str">
        <f t="shared" si="24"/>
        <v>DOWN</v>
      </c>
      <c r="Q91">
        <f t="shared" si="25"/>
        <v>0</v>
      </c>
      <c r="R91">
        <f t="shared" si="26"/>
        <v>6.9499999999999886</v>
      </c>
      <c r="S91">
        <f t="shared" si="27"/>
        <v>0</v>
      </c>
      <c r="T91" t="str">
        <f t="shared" si="28"/>
        <v>DOWN</v>
      </c>
      <c r="U91" t="str">
        <f t="shared" si="29"/>
        <v>DOWN</v>
      </c>
      <c r="V91">
        <v>391.41223813340747</v>
      </c>
      <c r="W91">
        <v>391.72134422574254</v>
      </c>
      <c r="X91">
        <f t="shared" si="30"/>
        <v>-0.30910609233507103</v>
      </c>
      <c r="Y91">
        <v>-1.2101572222153774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388</v>
      </c>
      <c r="D92">
        <v>423.8</v>
      </c>
      <c r="E92">
        <v>386.15</v>
      </c>
      <c r="F92">
        <v>418.75</v>
      </c>
      <c r="G92">
        <f>_xll.TA_TYPPRICE(D92,E92,F92)</f>
        <v>409.56666666666666</v>
      </c>
      <c r="H92">
        <v>400.92008672130953</v>
      </c>
      <c r="I92" t="str">
        <f t="shared" si="20"/>
        <v>UP</v>
      </c>
      <c r="J92">
        <v>403.44184334522726</v>
      </c>
      <c r="K92">
        <v>388.09886350403491</v>
      </c>
      <c r="L92" t="str">
        <f t="shared" si="21"/>
        <v>UP</v>
      </c>
      <c r="M92" t="str">
        <f t="shared" si="22"/>
        <v>UP</v>
      </c>
      <c r="N92">
        <v>78.399441854429114</v>
      </c>
      <c r="O92" t="str">
        <f t="shared" si="23"/>
        <v>UP</v>
      </c>
      <c r="P92" t="str">
        <f t="shared" si="24"/>
        <v>UP</v>
      </c>
      <c r="Q92">
        <f t="shared" si="25"/>
        <v>32.600000000000023</v>
      </c>
      <c r="R92">
        <f t="shared" si="26"/>
        <v>37.650000000000034</v>
      </c>
      <c r="S92">
        <f t="shared" si="27"/>
        <v>0.86586985391766247</v>
      </c>
      <c r="T92" t="str">
        <f t="shared" si="28"/>
        <v>UP</v>
      </c>
      <c r="U92" t="str">
        <f t="shared" si="29"/>
        <v>UP</v>
      </c>
      <c r="V92">
        <v>395.6180476513448</v>
      </c>
      <c r="W92">
        <v>393.72346687568756</v>
      </c>
      <c r="X92">
        <f t="shared" si="30"/>
        <v>1.8945807756572322</v>
      </c>
      <c r="Y92">
        <v>-0.58920962264085541</v>
      </c>
      <c r="Z92" t="str">
        <f t="shared" si="31"/>
        <v>UP</v>
      </c>
      <c r="AA92" t="str">
        <f t="shared" si="32"/>
        <v>UP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425</v>
      </c>
      <c r="D93">
        <v>425.85</v>
      </c>
      <c r="E93">
        <v>407.5</v>
      </c>
      <c r="F93">
        <v>412.5</v>
      </c>
      <c r="G93">
        <f>_xll.TA_TYPPRICE(D93,E93,F93)</f>
        <v>415.2833333333333</v>
      </c>
      <c r="H93">
        <v>408.10171002732142</v>
      </c>
      <c r="I93" t="str">
        <f t="shared" si="20"/>
        <v>UP</v>
      </c>
      <c r="J93">
        <v>408.42143371295452</v>
      </c>
      <c r="K93">
        <v>392.41022716980495</v>
      </c>
      <c r="L93" t="str">
        <f t="shared" si="21"/>
        <v>UP</v>
      </c>
      <c r="M93" t="str">
        <f t="shared" si="22"/>
        <v>UP</v>
      </c>
      <c r="N93">
        <v>67.331087533453243</v>
      </c>
      <c r="O93" t="str">
        <f t="shared" si="23"/>
        <v>UP</v>
      </c>
      <c r="P93" t="str">
        <f t="shared" si="24"/>
        <v>UP</v>
      </c>
      <c r="Q93">
        <f t="shared" si="25"/>
        <v>5</v>
      </c>
      <c r="R93">
        <f t="shared" si="26"/>
        <v>18.350000000000023</v>
      </c>
      <c r="S93">
        <f t="shared" si="27"/>
        <v>0.27247956403269719</v>
      </c>
      <c r="T93" t="str">
        <f t="shared" si="28"/>
        <v>No Indication</v>
      </c>
      <c r="U93" t="str">
        <f t="shared" si="29"/>
        <v>No T+M+I</v>
      </c>
      <c r="V93">
        <v>398.21527108959947</v>
      </c>
      <c r="W93">
        <v>395.11432118119217</v>
      </c>
      <c r="X93">
        <f t="shared" si="30"/>
        <v>3.1009499084073013</v>
      </c>
      <c r="Y93">
        <v>0.14882228356877603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413.45</v>
      </c>
      <c r="D94">
        <v>423.5</v>
      </c>
      <c r="E94">
        <v>413.4</v>
      </c>
      <c r="F94">
        <v>419.4</v>
      </c>
      <c r="G94">
        <f>_xll.TA_TYPPRICE(D94,E94,F94)</f>
        <v>418.76666666666665</v>
      </c>
      <c r="H94">
        <v>413.43418834699401</v>
      </c>
      <c r="I94" t="str">
        <f t="shared" si="20"/>
        <v>UP</v>
      </c>
      <c r="J94">
        <v>411.77222622118683</v>
      </c>
      <c r="K94">
        <v>397.07462113207049</v>
      </c>
      <c r="L94" t="str">
        <f t="shared" si="21"/>
        <v>UP</v>
      </c>
      <c r="M94" t="str">
        <f t="shared" si="22"/>
        <v>UP</v>
      </c>
      <c r="N94">
        <v>72.658039907865231</v>
      </c>
      <c r="O94" t="str">
        <f t="shared" si="23"/>
        <v>UP</v>
      </c>
      <c r="P94" t="str">
        <f t="shared" si="24"/>
        <v>UP</v>
      </c>
      <c r="Q94">
        <f t="shared" si="25"/>
        <v>6</v>
      </c>
      <c r="R94">
        <f t="shared" si="26"/>
        <v>10.100000000000023</v>
      </c>
      <c r="S94">
        <f t="shared" si="27"/>
        <v>0.5940594059405927</v>
      </c>
      <c r="T94" t="str">
        <f t="shared" si="28"/>
        <v>No Indication</v>
      </c>
      <c r="U94" t="str">
        <f t="shared" si="29"/>
        <v>No T+M+I</v>
      </c>
      <c r="V94">
        <v>401.474460152738</v>
      </c>
      <c r="W94">
        <v>396.91326035295572</v>
      </c>
      <c r="X94">
        <f t="shared" si="30"/>
        <v>4.5611997997822868</v>
      </c>
      <c r="Y94">
        <v>1.0312977868114781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426</v>
      </c>
      <c r="D95">
        <v>427</v>
      </c>
      <c r="E95">
        <v>412.45</v>
      </c>
      <c r="F95">
        <v>415</v>
      </c>
      <c r="G95">
        <f>_xll.TA_TYPPRICE(D95,E95,F95)</f>
        <v>418.15000000000003</v>
      </c>
      <c r="H95">
        <v>415.79209417349705</v>
      </c>
      <c r="I95" t="str">
        <f t="shared" si="20"/>
        <v>DOWN</v>
      </c>
      <c r="J95">
        <v>415.156175949812</v>
      </c>
      <c r="K95">
        <v>400.49137199161038</v>
      </c>
      <c r="L95" t="str">
        <f t="shared" si="21"/>
        <v>No Confirmation</v>
      </c>
      <c r="M95" t="str">
        <f t="shared" si="22"/>
        <v>No Trend</v>
      </c>
      <c r="N95">
        <v>64.300608543427188</v>
      </c>
      <c r="O95" t="str">
        <f t="shared" si="23"/>
        <v>UP</v>
      </c>
      <c r="P95" t="str">
        <f t="shared" si="24"/>
        <v>No Trend + Momentum</v>
      </c>
      <c r="Q95">
        <f t="shared" si="25"/>
        <v>2.5500000000000114</v>
      </c>
      <c r="R95">
        <f t="shared" si="26"/>
        <v>14.550000000000011</v>
      </c>
      <c r="S95">
        <f t="shared" si="27"/>
        <v>0.17525773195876354</v>
      </c>
      <c r="T95" t="str">
        <f t="shared" si="28"/>
        <v>DOWN</v>
      </c>
      <c r="U95" t="str">
        <f t="shared" si="29"/>
        <v>No T+M+I</v>
      </c>
      <c r="V95">
        <v>403.55531243693218</v>
      </c>
      <c r="W95">
        <v>398.25301884532939</v>
      </c>
      <c r="X95">
        <f t="shared" si="30"/>
        <v>5.3022935916027905</v>
      </c>
      <c r="Y95">
        <v>1.8854969477697405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416.3</v>
      </c>
      <c r="D96">
        <v>419</v>
      </c>
      <c r="E96">
        <v>411.6</v>
      </c>
      <c r="F96">
        <v>412</v>
      </c>
      <c r="G96">
        <f>_xll.TA_TYPPRICE(D96,E96,F96)</f>
        <v>414.2</v>
      </c>
      <c r="H96">
        <v>414.99604708674849</v>
      </c>
      <c r="I96" t="str">
        <f t="shared" si="20"/>
        <v>DOWN</v>
      </c>
      <c r="J96">
        <v>416.01035907207597</v>
      </c>
      <c r="K96">
        <v>402.95995599347475</v>
      </c>
      <c r="L96" t="str">
        <f t="shared" si="21"/>
        <v>No Confirmation</v>
      </c>
      <c r="M96" t="str">
        <f t="shared" si="22"/>
        <v>No Trend</v>
      </c>
      <c r="N96">
        <v>58.559869177999872</v>
      </c>
      <c r="O96" t="str">
        <f t="shared" si="23"/>
        <v>No Momentum</v>
      </c>
      <c r="P96" t="str">
        <f t="shared" si="24"/>
        <v>No Trend + Momentum</v>
      </c>
      <c r="Q96">
        <f t="shared" si="25"/>
        <v>0.39999999999997726</v>
      </c>
      <c r="R96">
        <f t="shared" si="26"/>
        <v>7.3999999999999773</v>
      </c>
      <c r="S96">
        <f t="shared" si="27"/>
        <v>5.405405405405115E-2</v>
      </c>
      <c r="T96" t="str">
        <f t="shared" si="28"/>
        <v>DOWN</v>
      </c>
      <c r="U96" t="str">
        <f t="shared" si="29"/>
        <v>No T+M+I</v>
      </c>
      <c r="V96">
        <v>404.85449513894264</v>
      </c>
      <c r="W96">
        <v>399.27131374567534</v>
      </c>
      <c r="X96">
        <f t="shared" si="30"/>
        <v>5.5831813932672958</v>
      </c>
      <c r="Y96">
        <v>2.6250338368692514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414.45</v>
      </c>
      <c r="D97">
        <v>429.5</v>
      </c>
      <c r="E97">
        <v>398.8</v>
      </c>
      <c r="F97">
        <v>406.5</v>
      </c>
      <c r="G97">
        <f>_xll.TA_TYPPRICE(D97,E97,F97)</f>
        <v>411.59999999999997</v>
      </c>
      <c r="H97">
        <v>413.29802354337426</v>
      </c>
      <c r="I97" t="str">
        <f t="shared" si="20"/>
        <v>DOWN</v>
      </c>
      <c r="J97">
        <v>419.0080570560591</v>
      </c>
      <c r="K97">
        <v>402.03552132825814</v>
      </c>
      <c r="L97" t="str">
        <f t="shared" si="21"/>
        <v>No Confirmation</v>
      </c>
      <c r="M97" t="str">
        <f t="shared" si="22"/>
        <v>No Trend</v>
      </c>
      <c r="N97">
        <v>48.613566359781458</v>
      </c>
      <c r="O97" t="str">
        <f t="shared" si="23"/>
        <v>No Momentum</v>
      </c>
      <c r="P97" t="str">
        <f t="shared" si="24"/>
        <v>No Trend + Momentum</v>
      </c>
      <c r="Q97">
        <f t="shared" si="25"/>
        <v>7.6999999999999886</v>
      </c>
      <c r="R97">
        <f t="shared" si="26"/>
        <v>30.699999999999989</v>
      </c>
      <c r="S97">
        <f t="shared" si="27"/>
        <v>0.25081433224755673</v>
      </c>
      <c r="T97" t="str">
        <f t="shared" si="28"/>
        <v>No Indication</v>
      </c>
      <c r="U97" t="str">
        <f t="shared" si="29"/>
        <v>No T+M+I</v>
      </c>
      <c r="V97">
        <v>405.10764973295147</v>
      </c>
      <c r="W97">
        <v>399.80677198673641</v>
      </c>
      <c r="X97">
        <f t="shared" si="30"/>
        <v>5.3008777462150647</v>
      </c>
      <c r="Y97">
        <v>3.1602026187384142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408.6</v>
      </c>
      <c r="D98">
        <v>417.25</v>
      </c>
      <c r="E98">
        <v>396</v>
      </c>
      <c r="F98">
        <v>397.95</v>
      </c>
      <c r="G98">
        <f>_xll.TA_TYPPRICE(D98,E98,F98)</f>
        <v>403.73333333333335</v>
      </c>
      <c r="H98">
        <v>408.5156784383538</v>
      </c>
      <c r="I98" t="str">
        <f t="shared" si="20"/>
        <v>DOWN</v>
      </c>
      <c r="J98">
        <v>418.61737771026822</v>
      </c>
      <c r="K98">
        <v>400.69429436642298</v>
      </c>
      <c r="L98" t="str">
        <f t="shared" si="21"/>
        <v>DOWN</v>
      </c>
      <c r="M98" t="str">
        <f t="shared" si="22"/>
        <v>DOWN</v>
      </c>
      <c r="N98">
        <v>36.550278146732346</v>
      </c>
      <c r="O98" t="str">
        <f t="shared" si="23"/>
        <v>DOWN</v>
      </c>
      <c r="P98" t="str">
        <f t="shared" si="24"/>
        <v>DOWN</v>
      </c>
      <c r="Q98">
        <f t="shared" si="25"/>
        <v>1.9499999999999886</v>
      </c>
      <c r="R98">
        <f t="shared" si="26"/>
        <v>21.25</v>
      </c>
      <c r="S98">
        <f t="shared" si="27"/>
        <v>9.1764705882352401E-2</v>
      </c>
      <c r="T98" t="str">
        <f t="shared" si="28"/>
        <v>DOWN</v>
      </c>
      <c r="U98" t="str">
        <f t="shared" si="29"/>
        <v>DOWN</v>
      </c>
      <c r="V98">
        <v>404.00647285095891</v>
      </c>
      <c r="W98">
        <v>399.66923332105222</v>
      </c>
      <c r="X98">
        <f t="shared" si="30"/>
        <v>4.3372395299066966</v>
      </c>
      <c r="Y98">
        <v>3.3956100009720709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399.95</v>
      </c>
      <c r="D99">
        <v>406.35</v>
      </c>
      <c r="E99">
        <v>391.8</v>
      </c>
      <c r="F99">
        <v>394</v>
      </c>
      <c r="G99">
        <f>_xll.TA_TYPPRICE(D99,E99,F99)</f>
        <v>397.38333333333338</v>
      </c>
      <c r="H99">
        <v>402.94950588584356</v>
      </c>
      <c r="I99" t="str">
        <f t="shared" si="20"/>
        <v>DOWN</v>
      </c>
      <c r="J99">
        <v>415.89129377465304</v>
      </c>
      <c r="K99">
        <v>398.71778450721786</v>
      </c>
      <c r="L99" t="str">
        <f t="shared" si="21"/>
        <v>DOWN</v>
      </c>
      <c r="M99" t="str">
        <f t="shared" si="22"/>
        <v>DOWN</v>
      </c>
      <c r="N99">
        <v>31.969077441884391</v>
      </c>
      <c r="O99" t="str">
        <f t="shared" si="23"/>
        <v>DOWN</v>
      </c>
      <c r="P99" t="str">
        <f t="shared" si="24"/>
        <v>DOWN</v>
      </c>
      <c r="Q99">
        <f t="shared" si="25"/>
        <v>2.1999999999999886</v>
      </c>
      <c r="R99">
        <f t="shared" si="26"/>
        <v>14.550000000000011</v>
      </c>
      <c r="S99">
        <f t="shared" si="27"/>
        <v>0.15120274914089257</v>
      </c>
      <c r="T99" t="str">
        <f t="shared" si="28"/>
        <v>DOWN</v>
      </c>
      <c r="U99" t="str">
        <f t="shared" si="29"/>
        <v>DOWN</v>
      </c>
      <c r="V99">
        <v>402.46701548927291</v>
      </c>
      <c r="W99">
        <v>399.24929011208536</v>
      </c>
      <c r="X99">
        <f t="shared" si="30"/>
        <v>3.2177253771875485</v>
      </c>
      <c r="Y99">
        <v>3.3600330762151662</v>
      </c>
      <c r="Z99" t="str">
        <f t="shared" si="31"/>
        <v>DOWN</v>
      </c>
      <c r="AA99" t="str">
        <f t="shared" si="32"/>
        <v>DOWN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394.95</v>
      </c>
      <c r="D100">
        <v>399.45</v>
      </c>
      <c r="E100">
        <v>394</v>
      </c>
      <c r="F100">
        <v>395</v>
      </c>
      <c r="G100">
        <f>_xll.TA_TYPPRICE(D100,E100,F100)</f>
        <v>396.15000000000003</v>
      </c>
      <c r="H100">
        <v>399.54975294292183</v>
      </c>
      <c r="I100" t="str">
        <f t="shared" si="20"/>
        <v>DOWN</v>
      </c>
      <c r="J100">
        <v>412.23767293584126</v>
      </c>
      <c r="K100">
        <v>397.66938795005831</v>
      </c>
      <c r="L100" t="str">
        <f t="shared" si="21"/>
        <v>DOWN</v>
      </c>
      <c r="M100" t="str">
        <f t="shared" si="22"/>
        <v>DOWN</v>
      </c>
      <c r="N100">
        <v>34.564539664152598</v>
      </c>
      <c r="O100" t="str">
        <f t="shared" si="23"/>
        <v>DOWN</v>
      </c>
      <c r="P100" t="str">
        <f t="shared" si="24"/>
        <v>DOWN</v>
      </c>
      <c r="Q100">
        <f t="shared" si="25"/>
        <v>1</v>
      </c>
      <c r="R100">
        <f t="shared" si="26"/>
        <v>5.4499999999999886</v>
      </c>
      <c r="S100">
        <f t="shared" si="27"/>
        <v>0.18348623853211046</v>
      </c>
      <c r="T100" t="str">
        <f t="shared" si="28"/>
        <v>DOWN</v>
      </c>
      <c r="U100" t="str">
        <f t="shared" si="29"/>
        <v>DOWN</v>
      </c>
      <c r="V100">
        <v>401.3182438755386</v>
      </c>
      <c r="W100">
        <v>398.93452788156054</v>
      </c>
      <c r="X100">
        <f t="shared" si="30"/>
        <v>2.3837159939780577</v>
      </c>
      <c r="Y100">
        <v>3.1647696597677446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397.5</v>
      </c>
      <c r="D101">
        <v>397.5</v>
      </c>
      <c r="E101">
        <v>387.45</v>
      </c>
      <c r="F101">
        <v>392.5</v>
      </c>
      <c r="G101">
        <f>_xll.TA_TYPPRICE(D101,E101,F101)</f>
        <v>392.48333333333335</v>
      </c>
      <c r="H101">
        <v>396.01654313812759</v>
      </c>
      <c r="I101" t="str">
        <f t="shared" si="20"/>
        <v>DOWN</v>
      </c>
      <c r="J101">
        <v>408.96263450565431</v>
      </c>
      <c r="K101">
        <v>395.39841285004536</v>
      </c>
      <c r="L101" t="str">
        <f t="shared" si="21"/>
        <v>DOWN</v>
      </c>
      <c r="M101" t="str">
        <f t="shared" si="22"/>
        <v>DOWN</v>
      </c>
      <c r="N101">
        <v>30.882633615939355</v>
      </c>
      <c r="O101" t="str">
        <f t="shared" si="23"/>
        <v>DOWN</v>
      </c>
      <c r="P101" t="str">
        <f t="shared" si="24"/>
        <v>DOWN</v>
      </c>
      <c r="Q101">
        <f t="shared" si="25"/>
        <v>5.0500000000000114</v>
      </c>
      <c r="R101">
        <f t="shared" si="26"/>
        <v>10.050000000000011</v>
      </c>
      <c r="S101">
        <f t="shared" si="27"/>
        <v>0.50248756218905533</v>
      </c>
      <c r="T101" t="str">
        <f t="shared" si="28"/>
        <v>No Indication</v>
      </c>
      <c r="U101" t="str">
        <f t="shared" si="29"/>
        <v>No T+M+I</v>
      </c>
      <c r="V101">
        <v>399.96159097160961</v>
      </c>
      <c r="W101">
        <v>398.45789618663014</v>
      </c>
      <c r="X101">
        <f t="shared" si="30"/>
        <v>1.5036947849794728</v>
      </c>
      <c r="Y101">
        <v>2.8325546848100904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391.05</v>
      </c>
      <c r="D102">
        <v>394.5</v>
      </c>
      <c r="E102">
        <v>382</v>
      </c>
      <c r="F102">
        <v>384.9</v>
      </c>
      <c r="G102">
        <f>_xll.TA_TYPPRICE(D102,E102,F102)</f>
        <v>387.13333333333338</v>
      </c>
      <c r="H102">
        <v>391.57493823573049</v>
      </c>
      <c r="I102" t="str">
        <f t="shared" si="20"/>
        <v>DOWN</v>
      </c>
      <c r="J102">
        <v>405.74871572661999</v>
      </c>
      <c r="K102">
        <v>392.42098777225749</v>
      </c>
      <c r="L102" t="str">
        <f t="shared" si="21"/>
        <v>DOWN</v>
      </c>
      <c r="M102" t="str">
        <f t="shared" si="22"/>
        <v>DOWN</v>
      </c>
      <c r="N102">
        <v>21.983870022319589</v>
      </c>
      <c r="O102" t="str">
        <f t="shared" si="23"/>
        <v>DOWN</v>
      </c>
      <c r="P102" t="str">
        <f t="shared" si="24"/>
        <v>DOWN</v>
      </c>
      <c r="Q102">
        <f t="shared" si="25"/>
        <v>2.8999999999999773</v>
      </c>
      <c r="R102">
        <f t="shared" si="26"/>
        <v>12.5</v>
      </c>
      <c r="S102">
        <f t="shared" si="27"/>
        <v>0.23199999999999818</v>
      </c>
      <c r="T102" t="str">
        <f t="shared" si="28"/>
        <v>No Indication</v>
      </c>
      <c r="U102" t="str">
        <f t="shared" si="29"/>
        <v>No T+M+I</v>
      </c>
      <c r="V102">
        <v>397.64442312982351</v>
      </c>
      <c r="W102">
        <v>397.45360758021309</v>
      </c>
      <c r="X102">
        <f t="shared" si="30"/>
        <v>0.19081554961042002</v>
      </c>
      <c r="Y102">
        <v>2.3042068577701564</v>
      </c>
      <c r="Z102" t="str">
        <f t="shared" si="31"/>
        <v>DOWN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385</v>
      </c>
      <c r="D103">
        <v>386</v>
      </c>
      <c r="E103">
        <v>375</v>
      </c>
      <c r="F103">
        <v>386</v>
      </c>
      <c r="G103">
        <f>_xll.TA_TYPPRICE(D103,E103,F103)</f>
        <v>382.33333333333331</v>
      </c>
      <c r="H103">
        <v>386.9541357845319</v>
      </c>
      <c r="I103" t="str">
        <f t="shared" si="20"/>
        <v>DOWN</v>
      </c>
      <c r="J103">
        <v>401.36011223181555</v>
      </c>
      <c r="K103">
        <v>388.54965715620028</v>
      </c>
      <c r="L103" t="str">
        <f t="shared" si="21"/>
        <v>DOWN</v>
      </c>
      <c r="M103" t="str">
        <f t="shared" si="22"/>
        <v>DOWN</v>
      </c>
      <c r="N103">
        <v>25.849485190543113</v>
      </c>
      <c r="O103" t="str">
        <f t="shared" si="23"/>
        <v>DOWN</v>
      </c>
      <c r="P103" t="str">
        <f t="shared" si="24"/>
        <v>DOWN</v>
      </c>
      <c r="Q103">
        <f t="shared" si="25"/>
        <v>11</v>
      </c>
      <c r="R103">
        <f t="shared" si="26"/>
        <v>11</v>
      </c>
      <c r="S103">
        <f t="shared" si="27"/>
        <v>1</v>
      </c>
      <c r="T103" t="str">
        <f t="shared" si="28"/>
        <v>UP</v>
      </c>
      <c r="U103" t="str">
        <f t="shared" si="29"/>
        <v>No T+M+I</v>
      </c>
      <c r="V103">
        <v>395.85297341754296</v>
      </c>
      <c r="W103">
        <v>396.60519220390103</v>
      </c>
      <c r="X103">
        <f t="shared" si="30"/>
        <v>-0.75221878635807116</v>
      </c>
      <c r="Y103">
        <v>1.6929217289445109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384.7</v>
      </c>
      <c r="D104">
        <v>389.4</v>
      </c>
      <c r="E104">
        <v>380.85</v>
      </c>
      <c r="F104">
        <v>385.6</v>
      </c>
      <c r="G104">
        <f>_xll.TA_TYPPRICE(D104,E104,F104)</f>
        <v>385.2833333333333</v>
      </c>
      <c r="H104">
        <v>386.1187345589326</v>
      </c>
      <c r="I104" t="str">
        <f t="shared" si="20"/>
        <v>DOWN</v>
      </c>
      <c r="J104">
        <v>398.7023095136343</v>
      </c>
      <c r="K104">
        <v>386.83862223260024</v>
      </c>
      <c r="L104" t="str">
        <f t="shared" si="21"/>
        <v>DOWN</v>
      </c>
      <c r="M104" t="str">
        <f t="shared" si="22"/>
        <v>DOWN</v>
      </c>
      <c r="N104">
        <v>25.280120318151216</v>
      </c>
      <c r="O104" t="str">
        <f t="shared" si="23"/>
        <v>DOWN</v>
      </c>
      <c r="P104" t="str">
        <f t="shared" si="24"/>
        <v>DOWN</v>
      </c>
      <c r="Q104">
        <f t="shared" si="25"/>
        <v>4.75</v>
      </c>
      <c r="R104">
        <f t="shared" si="26"/>
        <v>8.5499999999999545</v>
      </c>
      <c r="S104">
        <f t="shared" si="27"/>
        <v>0.55555555555555847</v>
      </c>
      <c r="T104" t="str">
        <f t="shared" si="28"/>
        <v>No Indication</v>
      </c>
      <c r="U104" t="str">
        <f t="shared" si="29"/>
        <v>No T+M+I</v>
      </c>
      <c r="V104">
        <v>394.27559289176713</v>
      </c>
      <c r="W104">
        <v>395.78999278138986</v>
      </c>
      <c r="X104">
        <f t="shared" si="30"/>
        <v>-1.5143998896227231</v>
      </c>
      <c r="Y104">
        <v>1.0514574052310639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2017-07-05T05:38:22Z</dcterms:created>
  <dcterms:modified xsi:type="dcterms:W3CDTF">2017-09-26T15:49:17Z</dcterms:modified>
</cp:coreProperties>
</file>