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2" i="1"/>
  <c r="N76" i="1"/>
  <c r="N80" i="1"/>
  <c r="N84" i="1"/>
  <c r="N88" i="1"/>
  <c r="N92" i="1"/>
  <c r="N96" i="1"/>
  <c r="N100" i="1"/>
  <c r="N104" i="1"/>
  <c r="N70" i="1"/>
  <c r="N74" i="1"/>
  <c r="N78" i="1"/>
  <c r="N82" i="1"/>
  <c r="N86" i="1"/>
  <c r="N90" i="1"/>
  <c r="N94" i="1"/>
  <c r="N98" i="1"/>
  <c r="N10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2" i="1"/>
  <c r="K76" i="1"/>
  <c r="K80" i="1"/>
  <c r="K84" i="1"/>
  <c r="K88" i="1"/>
  <c r="K92" i="1"/>
  <c r="K96" i="1"/>
  <c r="K100" i="1"/>
  <c r="K104" i="1"/>
  <c r="K70" i="1"/>
  <c r="K74" i="1"/>
  <c r="K78" i="1"/>
  <c r="K82" i="1"/>
  <c r="K86" i="1"/>
  <c r="K90" i="1"/>
  <c r="K94" i="1"/>
  <c r="K98" i="1"/>
  <c r="K10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2" i="1"/>
  <c r="J76" i="1"/>
  <c r="J80" i="1"/>
  <c r="J84" i="1"/>
  <c r="J88" i="1"/>
  <c r="J92" i="1"/>
  <c r="J96" i="1"/>
  <c r="J100" i="1"/>
  <c r="J104" i="1"/>
  <c r="J70" i="1"/>
  <c r="J74" i="1"/>
  <c r="J78" i="1"/>
  <c r="J82" i="1"/>
  <c r="J86" i="1"/>
  <c r="J90" i="1"/>
  <c r="J94" i="1"/>
  <c r="J98" i="1"/>
  <c r="J10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2" i="1"/>
  <c r="H76" i="1"/>
  <c r="H80" i="1"/>
  <c r="H84" i="1"/>
  <c r="H88" i="1"/>
  <c r="H92" i="1"/>
  <c r="H96" i="1"/>
  <c r="H100" i="1"/>
  <c r="H104" i="1"/>
  <c r="H70" i="1"/>
  <c r="H74" i="1"/>
  <c r="H78" i="1"/>
  <c r="H82" i="1"/>
  <c r="H86" i="1"/>
  <c r="H90" i="1"/>
  <c r="H94" i="1"/>
  <c r="H98" i="1"/>
  <c r="H102" i="1"/>
  <c r="AH3" i="1" l="1"/>
  <c r="AH23" i="1"/>
  <c r="AH27" i="1"/>
  <c r="AH31" i="1"/>
  <c r="AH35" i="1"/>
  <c r="AH39" i="1"/>
  <c r="AH55" i="1"/>
  <c r="AH10" i="1"/>
  <c r="AH14" i="1"/>
  <c r="AH22" i="1"/>
  <c r="AH30" i="1"/>
  <c r="AH34" i="1"/>
  <c r="AH42" i="1"/>
  <c r="AH46" i="1"/>
  <c r="AH50" i="1"/>
  <c r="AH54" i="1"/>
  <c r="AH17" i="1"/>
  <c r="AH29" i="1"/>
  <c r="AH37" i="1"/>
  <c r="AH49" i="1"/>
  <c r="AH6" i="1"/>
  <c r="AH40" i="1"/>
  <c r="AH38" i="1"/>
  <c r="AH16" i="1"/>
  <c r="AH19" i="1"/>
  <c r="AH41" i="1"/>
  <c r="AH51" i="1"/>
  <c r="AH43" i="1"/>
  <c r="AH11" i="1"/>
  <c r="AH2" i="1" l="1"/>
  <c r="AH26" i="1"/>
  <c r="AH18" i="1"/>
  <c r="AH47" i="1"/>
  <c r="AH15" i="1"/>
  <c r="AH7" i="1"/>
  <c r="AH52" i="1"/>
  <c r="AH44" i="1"/>
  <c r="AH36" i="1"/>
  <c r="AH28" i="1"/>
  <c r="AH20" i="1"/>
  <c r="AH12" i="1"/>
  <c r="AH4" i="1"/>
  <c r="AH53" i="1"/>
  <c r="AH45" i="1"/>
  <c r="AH21" i="1"/>
  <c r="AH13" i="1"/>
  <c r="AH5" i="1"/>
  <c r="AH56" i="1"/>
  <c r="AH48" i="1"/>
  <c r="AH32" i="1"/>
  <c r="AH24" i="1"/>
  <c r="AH8" i="1"/>
  <c r="AH33" i="1"/>
  <c r="AH25" i="1"/>
  <c r="AH9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<sst xmlns="http://schemas.openxmlformats.org/spreadsheetml/2006/main" count="137" uniqueCount="35">
  <si>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</si>
  <si>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</si>
  <si>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</si>
  <si>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</si>
  <si>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</si>
  <si>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QUICKHEAL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</si>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</sst>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246</v>
      </c>
      <c r="D2">
        <v>248</v>
      </c>
      <c r="E2">
        <v>242.25</v>
      </c>
      <c r="F2">
        <v>243</v>
      </c>
      <c r="G2">
        <f>_xll.TA_TYPPRICE(D2,E2,F2)</f>
        <v>244.41666666666666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0.75</v>
      </c>
      <c r="R2">
        <f>D2-E2</f>
        <v>5.75</v>
      </c>
      <c r="S2">
        <f>Q2/R2</f>
        <v>0.13043478260869565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243.15</v>
      </c>
      <c r="D3">
        <v>248</v>
      </c>
      <c r="E3">
        <v>241.65</v>
      </c>
      <c r="F3">
        <v>247</v>
      </c>
      <c r="G3">
        <f>_xll.TA_TYPPRICE(D3,E3,F3)</f>
        <v>245.54999999999998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5.3499999999999943</v>
      </c>
      <c r="R3">
        <f t="shared" ref="R3:R66" si="6">D3-E3</f>
        <v>6.3499999999999943</v>
      </c>
      <c r="S3">
        <f t="shared" ref="S3:S66" si="7">Q3/R3</f>
        <v>0.84251968503936991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248.3</v>
      </c>
      <c r="D4">
        <v>248.7</v>
      </c>
      <c r="E4">
        <v>244</v>
      </c>
      <c r="F4">
        <v>245</v>
      </c>
      <c r="G4">
        <f>_xll.TA_TYPPRICE(D4,E4,F4)</f>
        <v>245.9</v>
      </c>
      <c r="H4">
        <v>245.28888888888889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4.6999999999999886</v>
      </c>
      <c r="S4">
        <f t="shared" si="7"/>
        <v>0.21276595744680901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244.1</v>
      </c>
      <c r="D5">
        <v>245.65</v>
      </c>
      <c r="E5">
        <v>237.6</v>
      </c>
      <c r="F5">
        <v>238</v>
      </c>
      <c r="G5">
        <f>_xll.TA_TYPPRICE(D5,E5,F5)</f>
        <v>240.41666666666666</v>
      </c>
      <c r="H5">
        <v>242.85277777777776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0.40000000000000568</v>
      </c>
      <c r="R5">
        <f t="shared" si="6"/>
        <v>8.0500000000000114</v>
      </c>
      <c r="S5">
        <f t="shared" si="7"/>
        <v>4.9689440993789455E-2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241.45</v>
      </c>
      <c r="D6">
        <v>243.2</v>
      </c>
      <c r="E6">
        <v>240.05</v>
      </c>
      <c r="F6">
        <v>241</v>
      </c>
      <c r="G6">
        <f>_xll.TA_TYPPRICE(D6,E6,F6)</f>
        <v>241.41666666666666</v>
      </c>
      <c r="H6">
        <v>242.13472222222219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0.94999999999998863</v>
      </c>
      <c r="R6">
        <f t="shared" si="6"/>
        <v>3.1499999999999773</v>
      </c>
      <c r="S6">
        <f t="shared" si="7"/>
        <v>0.30158730158730018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242.5</v>
      </c>
      <c r="D7">
        <v>244.4</v>
      </c>
      <c r="E7">
        <v>241.5</v>
      </c>
      <c r="F7">
        <v>243</v>
      </c>
      <c r="G7">
        <f>_xll.TA_TYPPRICE(D7,E7,F7)</f>
        <v>242.96666666666667</v>
      </c>
      <c r="H7">
        <v>242.55069444444445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2.9000000000000057</v>
      </c>
      <c r="S7">
        <f t="shared" si="7"/>
        <v>0.51724137931034386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242.95</v>
      </c>
      <c r="D8">
        <v>244.6</v>
      </c>
      <c r="E8">
        <v>241.95</v>
      </c>
      <c r="F8">
        <v>242</v>
      </c>
      <c r="G8">
        <f>_xll.TA_TYPPRICE(D8,E8,F8)</f>
        <v>242.85</v>
      </c>
      <c r="H8">
        <v>242.70034722222221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46.753246753246749</v>
      </c>
      <c r="O8" t="str">
        <f t="shared" si="3"/>
        <v>No Momentum</v>
      </c>
      <c r="P8" t="e">
        <f t="shared" si="4"/>
        <v>#N/A</v>
      </c>
      <c r="Q8">
        <f t="shared" si="5"/>
        <v>5.0000000000011369E-2</v>
      </c>
      <c r="R8">
        <f t="shared" si="6"/>
        <v>2.6500000000000057</v>
      </c>
      <c r="S8">
        <f t="shared" si="7"/>
        <v>1.8867924528306136E-2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242.9</v>
      </c>
      <c r="D9">
        <v>245.5</v>
      </c>
      <c r="E9">
        <v>242</v>
      </c>
      <c r="F9">
        <v>244</v>
      </c>
      <c r="G9">
        <f>_xll.TA_TYPPRICE(D9,E9,F9)</f>
        <v>243.83333333333334</v>
      </c>
      <c r="H9">
        <v>243.26684027777776</v>
      </c>
      <c r="I9" t="str">
        <f t="shared" si="0"/>
        <v>UP</v>
      </c>
      <c r="J9">
        <v>246.00624999999999</v>
      </c>
      <c r="K9">
        <v>241.375</v>
      </c>
      <c r="L9" t="str">
        <f t="shared" si="1"/>
        <v>No Confirmation</v>
      </c>
      <c r="M9" t="str">
        <f t="shared" si="2"/>
        <v>No Trend</v>
      </c>
      <c r="N9">
        <v>54.189944134078218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3.5</v>
      </c>
      <c r="S9">
        <f t="shared" si="7"/>
        <v>0.5714285714285714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244.3</v>
      </c>
      <c r="D10">
        <v>245</v>
      </c>
      <c r="E10">
        <v>237.4</v>
      </c>
      <c r="F10">
        <v>240</v>
      </c>
      <c r="G10">
        <f>_xll.TA_TYPPRICE(D10,E10,F10)</f>
        <v>240.79999999999998</v>
      </c>
      <c r="H10">
        <v>242.03342013888886</v>
      </c>
      <c r="I10" t="str">
        <f t="shared" si="0"/>
        <v>DOWN</v>
      </c>
      <c r="J10">
        <v>245.7826388888889</v>
      </c>
      <c r="K10">
        <v>240.49166666666667</v>
      </c>
      <c r="L10" t="str">
        <f t="shared" si="1"/>
        <v>DOWN</v>
      </c>
      <c r="M10" t="str">
        <f t="shared" si="2"/>
        <v>DOWN</v>
      </c>
      <c r="N10">
        <v>40.165631469979303</v>
      </c>
      <c r="O10" t="str">
        <f t="shared" si="3"/>
        <v>No Momentum</v>
      </c>
      <c r="P10" t="str">
        <f t="shared" si="4"/>
        <v>No Trend + Momentum</v>
      </c>
      <c r="Q10">
        <f t="shared" si="5"/>
        <v>2.5999999999999943</v>
      </c>
      <c r="R10">
        <f t="shared" si="6"/>
        <v>7.5999999999999943</v>
      </c>
      <c r="S10">
        <f t="shared" si="7"/>
        <v>0.34210526315789425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244</v>
      </c>
      <c r="D11">
        <v>244</v>
      </c>
      <c r="E11">
        <v>232.6</v>
      </c>
      <c r="F11">
        <v>234</v>
      </c>
      <c r="G11">
        <f>_xll.TA_TYPPRICE(D11,E11,F11)</f>
        <v>236.86666666666667</v>
      </c>
      <c r="H11">
        <v>239.45004340277777</v>
      </c>
      <c r="I11" t="str">
        <f t="shared" si="0"/>
        <v>DOWN</v>
      </c>
      <c r="J11">
        <v>245.38649691358026</v>
      </c>
      <c r="K11">
        <v>238.73796296296297</v>
      </c>
      <c r="L11" t="str">
        <f t="shared" si="1"/>
        <v>DOWN</v>
      </c>
      <c r="M11" t="str">
        <f t="shared" si="2"/>
        <v>DOWN</v>
      </c>
      <c r="N11">
        <v>27.043038856943724</v>
      </c>
      <c r="O11" t="str">
        <f t="shared" si="3"/>
        <v>DOWN</v>
      </c>
      <c r="P11" t="str">
        <f t="shared" si="4"/>
        <v>DOWN</v>
      </c>
      <c r="Q11">
        <f t="shared" si="5"/>
        <v>1.4000000000000057</v>
      </c>
      <c r="R11">
        <f t="shared" si="6"/>
        <v>11.400000000000006</v>
      </c>
      <c r="S11">
        <f t="shared" si="7"/>
        <v>0.12280701754386009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235.95</v>
      </c>
      <c r="D12">
        <v>241.3</v>
      </c>
      <c r="E12">
        <v>233.3</v>
      </c>
      <c r="F12">
        <v>234</v>
      </c>
      <c r="G12">
        <f>_xll.TA_TYPPRICE(D12,E12,F12)</f>
        <v>236.20000000000002</v>
      </c>
      <c r="H12">
        <v>237.82502170138889</v>
      </c>
      <c r="I12" t="str">
        <f t="shared" si="0"/>
        <v>DOWN</v>
      </c>
      <c r="J12">
        <v>244.47838648834019</v>
      </c>
      <c r="K12">
        <v>237.52952674897119</v>
      </c>
      <c r="L12" t="str">
        <f t="shared" si="1"/>
        <v>DOWN</v>
      </c>
      <c r="M12" t="str">
        <f t="shared" si="2"/>
        <v>DOWN</v>
      </c>
      <c r="N12">
        <v>27.043038856943724</v>
      </c>
      <c r="O12" t="str">
        <f t="shared" si="3"/>
        <v>DOWN</v>
      </c>
      <c r="P12" t="str">
        <f t="shared" si="4"/>
        <v>DOWN</v>
      </c>
      <c r="Q12">
        <f t="shared" si="5"/>
        <v>0.69999999999998863</v>
      </c>
      <c r="R12">
        <f t="shared" si="6"/>
        <v>8</v>
      </c>
      <c r="S12">
        <f t="shared" si="7"/>
        <v>8.7499999999998579E-2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234.6</v>
      </c>
      <c r="D13">
        <v>236.7</v>
      </c>
      <c r="E13">
        <v>231</v>
      </c>
      <c r="F13">
        <v>232</v>
      </c>
      <c r="G13">
        <f>_xll.TA_TYPPRICE(D13,E13,F13)</f>
        <v>233.23333333333335</v>
      </c>
      <c r="H13">
        <v>235.52917751736112</v>
      </c>
      <c r="I13" t="str">
        <f t="shared" si="0"/>
        <v>DOWN</v>
      </c>
      <c r="J13">
        <v>242.74985615759792</v>
      </c>
      <c r="K13">
        <v>236.07852080475539</v>
      </c>
      <c r="L13" t="str">
        <f t="shared" si="1"/>
        <v>DOWN</v>
      </c>
      <c r="M13" t="str">
        <f t="shared" si="2"/>
        <v>DOWN</v>
      </c>
      <c r="N13">
        <v>23.110498934378171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5.6999999999999886</v>
      </c>
      <c r="S13">
        <f t="shared" si="7"/>
        <v>0.17543859649122842</v>
      </c>
      <c r="T13" t="str">
        <f t="shared" si="8"/>
        <v>DOWN</v>
      </c>
      <c r="U13" t="str">
        <f t="shared" si="9"/>
        <v>DOWN</v>
      </c>
      <c r="V13">
        <v>240.25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230</v>
      </c>
      <c r="D14">
        <v>230.85</v>
      </c>
      <c r="E14">
        <v>223</v>
      </c>
      <c r="F14">
        <v>223</v>
      </c>
      <c r="G14">
        <f>_xll.TA_TYPPRICE(D14,E14,F14)</f>
        <v>225.61666666666667</v>
      </c>
      <c r="H14">
        <v>230.5729220920139</v>
      </c>
      <c r="I14" t="str">
        <f t="shared" si="0"/>
        <v>DOWN</v>
      </c>
      <c r="J14">
        <v>240.10544367813171</v>
      </c>
      <c r="K14">
        <v>233.17218284814308</v>
      </c>
      <c r="L14" t="str">
        <f t="shared" si="1"/>
        <v>DOWN</v>
      </c>
      <c r="M14" t="str">
        <f t="shared" si="2"/>
        <v>DOWN</v>
      </c>
      <c r="N14">
        <v>12.712218527090958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7.8499999999999943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237.59615384615384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224.8</v>
      </c>
      <c r="D15">
        <v>226.85</v>
      </c>
      <c r="E15">
        <v>217</v>
      </c>
      <c r="F15">
        <v>218</v>
      </c>
      <c r="G15">
        <f>_xll.TA_TYPPRICE(D15,E15,F15)</f>
        <v>220.61666666666667</v>
      </c>
      <c r="H15">
        <v>225.59479437934027</v>
      </c>
      <c r="I15" t="str">
        <f t="shared" si="0"/>
        <v>DOWN</v>
      </c>
      <c r="J15">
        <v>237.15978952743578</v>
      </c>
      <c r="K15">
        <v>229.57836443744461</v>
      </c>
      <c r="L15" t="str">
        <f t="shared" si="1"/>
        <v>DOWN</v>
      </c>
      <c r="M15" t="str">
        <f t="shared" si="2"/>
        <v>DOWN</v>
      </c>
      <c r="N15">
        <v>9.6858200634739688</v>
      </c>
      <c r="O15" t="str">
        <f t="shared" si="3"/>
        <v>DOWN</v>
      </c>
      <c r="P15" t="str">
        <f t="shared" si="4"/>
        <v>DOWN</v>
      </c>
      <c r="Q15">
        <f t="shared" si="5"/>
        <v>1</v>
      </c>
      <c r="R15">
        <f t="shared" si="6"/>
        <v>9.8499999999999943</v>
      </c>
      <c r="S15">
        <f t="shared" si="7"/>
        <v>0.10152284263959396</v>
      </c>
      <c r="T15" t="str">
        <f t="shared" si="8"/>
        <v>DOWN</v>
      </c>
      <c r="U15" t="str">
        <f t="shared" si="9"/>
        <v>DOWN</v>
      </c>
      <c r="V15">
        <v>234.58136094674555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218.5</v>
      </c>
      <c r="D16">
        <v>220.5</v>
      </c>
      <c r="E16">
        <v>215</v>
      </c>
      <c r="F16">
        <v>216</v>
      </c>
      <c r="G16">
        <f>_xll.TA_TYPPRICE(D16,E16,F16)</f>
        <v>217.16666666666666</v>
      </c>
      <c r="H16">
        <v>221.38073052300348</v>
      </c>
      <c r="I16" t="str">
        <f t="shared" si="0"/>
        <v>DOWN</v>
      </c>
      <c r="J16">
        <v>233.45761407689449</v>
      </c>
      <c r="K16">
        <v>226.33872789579024</v>
      </c>
      <c r="L16" t="str">
        <f t="shared" si="1"/>
        <v>DOWN</v>
      </c>
      <c r="M16" t="str">
        <f t="shared" si="2"/>
        <v>DOWN</v>
      </c>
      <c r="N16">
        <v>8.6555110962512014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5.5</v>
      </c>
      <c r="S16">
        <f t="shared" si="7"/>
        <v>0.18181818181818182</v>
      </c>
      <c r="T16" t="str">
        <f t="shared" si="8"/>
        <v>DOWN</v>
      </c>
      <c r="U16" t="str">
        <f t="shared" si="9"/>
        <v>DOWN</v>
      </c>
      <c r="V16">
        <v>231.72269003186162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216.4</v>
      </c>
      <c r="D17">
        <v>217.1</v>
      </c>
      <c r="E17">
        <v>208.05</v>
      </c>
      <c r="F17">
        <v>210</v>
      </c>
      <c r="G17">
        <f>_xll.TA_TYPPRICE(D17,E17,F17)</f>
        <v>211.71666666666667</v>
      </c>
      <c r="H17">
        <v>216.54869859483506</v>
      </c>
      <c r="I17" t="str">
        <f t="shared" si="0"/>
        <v>DOWN</v>
      </c>
      <c r="J17">
        <v>229.8225887264735</v>
      </c>
      <c r="K17">
        <v>222.2745661411702</v>
      </c>
      <c r="L17" t="str">
        <f t="shared" si="1"/>
        <v>DOWN</v>
      </c>
      <c r="M17" t="str">
        <f t="shared" si="2"/>
        <v>DOWN</v>
      </c>
      <c r="N17">
        <v>6.187376278476628</v>
      </c>
      <c r="O17" t="str">
        <f t="shared" si="3"/>
        <v>DOWN</v>
      </c>
      <c r="P17" t="str">
        <f t="shared" si="4"/>
        <v>DOWN</v>
      </c>
      <c r="Q17">
        <f t="shared" si="5"/>
        <v>1.9499999999999886</v>
      </c>
      <c r="R17">
        <f t="shared" si="6"/>
        <v>9.0499999999999829</v>
      </c>
      <c r="S17">
        <f t="shared" si="7"/>
        <v>0.21546961325966765</v>
      </c>
      <c r="T17" t="str">
        <f t="shared" si="8"/>
        <v>No Indication</v>
      </c>
      <c r="U17" t="str">
        <f t="shared" si="9"/>
        <v>No T+M+I</v>
      </c>
      <c r="V17">
        <v>228.38073771926753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211.5</v>
      </c>
      <c r="D18">
        <v>213.75</v>
      </c>
      <c r="E18">
        <v>203.5</v>
      </c>
      <c r="F18">
        <v>204</v>
      </c>
      <c r="G18">
        <f>_xll.TA_TYPPRICE(D18,E18,F18)</f>
        <v>207.08333333333334</v>
      </c>
      <c r="H18">
        <v>211.81601596408422</v>
      </c>
      <c r="I18" t="str">
        <f t="shared" si="0"/>
        <v>DOWN</v>
      </c>
      <c r="J18">
        <v>226.25090234281271</v>
      </c>
      <c r="K18">
        <v>218.10244033202127</v>
      </c>
      <c r="L18" t="str">
        <f t="shared" si="1"/>
        <v>DOWN</v>
      </c>
      <c r="M18" t="str">
        <f t="shared" si="2"/>
        <v>DOWN</v>
      </c>
      <c r="N18">
        <v>4.5614824503675226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10.25</v>
      </c>
      <c r="S18">
        <f t="shared" si="7"/>
        <v>4.878048780487805E-2</v>
      </c>
      <c r="T18" t="str">
        <f t="shared" si="8"/>
        <v>DOWN</v>
      </c>
      <c r="U18" t="str">
        <f t="shared" si="9"/>
        <v>DOWN</v>
      </c>
      <c r="V18">
        <v>224.62985499322636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205.15</v>
      </c>
      <c r="D19">
        <v>209.8</v>
      </c>
      <c r="E19">
        <v>205</v>
      </c>
      <c r="F19">
        <v>210</v>
      </c>
      <c r="G19">
        <f>_xll.TA_TYPPRICE(D19,E19,F19)</f>
        <v>208.26666666666665</v>
      </c>
      <c r="H19">
        <v>210.04134131537543</v>
      </c>
      <c r="I19" t="str">
        <f t="shared" si="0"/>
        <v>DOWN</v>
      </c>
      <c r="J19">
        <v>222.5951462666321</v>
      </c>
      <c r="K19">
        <v>215.19078692490544</v>
      </c>
      <c r="L19" t="str">
        <f t="shared" si="1"/>
        <v>DOWN</v>
      </c>
      <c r="M19" t="str">
        <f t="shared" si="2"/>
        <v>DOWN</v>
      </c>
      <c r="N19">
        <v>28.159070295860982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4.8000000000000114</v>
      </c>
      <c r="S19">
        <f t="shared" si="7"/>
        <v>1.0416666666666643</v>
      </c>
      <c r="T19" t="str">
        <f t="shared" si="8"/>
        <v>UP</v>
      </c>
      <c r="U19" t="str">
        <f t="shared" si="9"/>
        <v>No T+M+I</v>
      </c>
      <c r="V19">
        <v>222.37910807119152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209.1</v>
      </c>
      <c r="D20">
        <v>215.7</v>
      </c>
      <c r="E20">
        <v>209.1</v>
      </c>
      <c r="F20">
        <v>213</v>
      </c>
      <c r="G20">
        <f>_xll.TA_TYPPRICE(D20,E20,F20)</f>
        <v>212.6</v>
      </c>
      <c r="H20">
        <v>211.32067065768771</v>
      </c>
      <c r="I20" t="str">
        <f t="shared" si="0"/>
        <v>UP</v>
      </c>
      <c r="J20">
        <v>221.06289154071385</v>
      </c>
      <c r="K20">
        <v>213.83727871937089</v>
      </c>
      <c r="L20" t="str">
        <f t="shared" si="1"/>
        <v>DOWN</v>
      </c>
      <c r="M20" t="str">
        <f t="shared" si="2"/>
        <v>No Trend</v>
      </c>
      <c r="N20">
        <v>37.77495338814564</v>
      </c>
      <c r="O20" t="str">
        <f t="shared" si="3"/>
        <v>DOWN</v>
      </c>
      <c r="P20" t="str">
        <f t="shared" si="4"/>
        <v>No Trend + Momentum</v>
      </c>
      <c r="Q20">
        <f t="shared" si="5"/>
        <v>3.9000000000000057</v>
      </c>
      <c r="R20">
        <f t="shared" si="6"/>
        <v>6.5999999999999943</v>
      </c>
      <c r="S20">
        <f t="shared" si="7"/>
        <v>0.59090909090909227</v>
      </c>
      <c r="T20" t="str">
        <f t="shared" si="8"/>
        <v>No Indication</v>
      </c>
      <c r="U20" t="str">
        <f t="shared" si="9"/>
        <v>No T+M+I</v>
      </c>
      <c r="V20">
        <v>220.93616836793129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213.3</v>
      </c>
      <c r="D21">
        <v>214.9</v>
      </c>
      <c r="E21">
        <v>204.5</v>
      </c>
      <c r="F21">
        <v>205</v>
      </c>
      <c r="G21">
        <f>_xll.TA_TYPPRICE(D21,E21,F21)</f>
        <v>208.13333333333333</v>
      </c>
      <c r="H21">
        <v>209.72700199551053</v>
      </c>
      <c r="I21" t="str">
        <f t="shared" si="0"/>
        <v>DOWN</v>
      </c>
      <c r="J21">
        <v>219.69336008722189</v>
      </c>
      <c r="K21">
        <v>211.76232789284401</v>
      </c>
      <c r="L21" t="str">
        <f t="shared" si="1"/>
        <v>DOWN</v>
      </c>
      <c r="M21" t="str">
        <f t="shared" si="2"/>
        <v>DOWN</v>
      </c>
      <c r="N21">
        <v>26.120768083416607</v>
      </c>
      <c r="O21" t="str">
        <f t="shared" si="3"/>
        <v>DOWN</v>
      </c>
      <c r="P21" t="str">
        <f t="shared" si="4"/>
        <v>DOWN</v>
      </c>
      <c r="Q21">
        <f t="shared" si="5"/>
        <v>0.5</v>
      </c>
      <c r="R21">
        <f t="shared" si="6"/>
        <v>10.400000000000006</v>
      </c>
      <c r="S21">
        <f t="shared" si="7"/>
        <v>4.8076923076923052E-2</v>
      </c>
      <c r="T21" t="str">
        <f t="shared" si="8"/>
        <v>DOWN</v>
      </c>
      <c r="U21" t="str">
        <f t="shared" si="9"/>
        <v>DOWN</v>
      </c>
      <c r="V21">
        <v>218.48445015748032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204</v>
      </c>
      <c r="D22">
        <v>205.5</v>
      </c>
      <c r="E22">
        <v>201</v>
      </c>
      <c r="F22">
        <v>204</v>
      </c>
      <c r="G22">
        <f>_xll.TA_TYPPRICE(D22,E22,F22)</f>
        <v>203.5</v>
      </c>
      <c r="H22">
        <v>206.61350099775527</v>
      </c>
      <c r="I22" t="str">
        <f t="shared" si="0"/>
        <v>DOWN</v>
      </c>
      <c r="J22">
        <v>216.53928006783926</v>
      </c>
      <c r="K22">
        <v>209.37069947221201</v>
      </c>
      <c r="L22" t="str">
        <f t="shared" si="1"/>
        <v>DOWN</v>
      </c>
      <c r="M22" t="str">
        <f t="shared" si="2"/>
        <v>DOWN</v>
      </c>
      <c r="N22">
        <v>24.919506877240604</v>
      </c>
      <c r="O22" t="str">
        <f t="shared" si="3"/>
        <v>DOWN</v>
      </c>
      <c r="P22" t="str">
        <f t="shared" si="4"/>
        <v>DOWN</v>
      </c>
      <c r="Q22">
        <f t="shared" si="5"/>
        <v>3</v>
      </c>
      <c r="R22">
        <f t="shared" si="6"/>
        <v>4.5</v>
      </c>
      <c r="S22">
        <f t="shared" si="7"/>
        <v>0.66666666666666663</v>
      </c>
      <c r="T22" t="str">
        <f t="shared" si="8"/>
        <v>No Indication</v>
      </c>
      <c r="U22" t="str">
        <f t="shared" si="9"/>
        <v>No T+M+I</v>
      </c>
      <c r="V22">
        <v>216.25607321017566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203.45</v>
      </c>
      <c r="D23">
        <v>209.9</v>
      </c>
      <c r="E23">
        <v>203.45</v>
      </c>
      <c r="F23">
        <v>210</v>
      </c>
      <c r="G23">
        <f>_xll.TA_TYPPRICE(D23,E23,F23)</f>
        <v>207.78333333333333</v>
      </c>
      <c r="H23">
        <v>207.1984171655443</v>
      </c>
      <c r="I23" t="str">
        <f t="shared" si="0"/>
        <v>UP</v>
      </c>
      <c r="J23">
        <v>215.06388449720831</v>
      </c>
      <c r="K23">
        <v>208.05498847838712</v>
      </c>
      <c r="L23" t="str">
        <f t="shared" si="1"/>
        <v>No Confirmation</v>
      </c>
      <c r="M23" t="str">
        <f t="shared" si="2"/>
        <v>No Trend</v>
      </c>
      <c r="N23">
        <v>44.174566785305721</v>
      </c>
      <c r="O23" t="str">
        <f t="shared" si="3"/>
        <v>No Momentum</v>
      </c>
      <c r="P23" t="str">
        <f t="shared" si="4"/>
        <v>No Trend + Momentum</v>
      </c>
      <c r="Q23">
        <f t="shared" si="5"/>
        <v>6.5500000000000114</v>
      </c>
      <c r="R23">
        <f t="shared" si="6"/>
        <v>6.4500000000000171</v>
      </c>
      <c r="S23">
        <f t="shared" si="7"/>
        <v>1.0155038759689914</v>
      </c>
      <c r="T23" t="str">
        <f t="shared" si="8"/>
        <v>UP</v>
      </c>
      <c r="U23" t="str">
        <f t="shared" si="9"/>
        <v>No T+M+I</v>
      </c>
      <c r="V23">
        <v>215.29360040861016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208.5</v>
      </c>
      <c r="D24">
        <v>219.65</v>
      </c>
      <c r="E24">
        <v>208.5</v>
      </c>
      <c r="F24">
        <v>218</v>
      </c>
      <c r="G24">
        <f>_xll.TA_TYPPRICE(D24,E24,F24)</f>
        <v>215.38333333333333</v>
      </c>
      <c r="H24">
        <v>211.29087524943881</v>
      </c>
      <c r="I24" t="str">
        <f t="shared" si="0"/>
        <v>UP</v>
      </c>
      <c r="J24">
        <v>216.08302127560646</v>
      </c>
      <c r="K24">
        <v>208.15387992763442</v>
      </c>
      <c r="L24" t="str">
        <f t="shared" si="1"/>
        <v>UP</v>
      </c>
      <c r="M24" t="str">
        <f t="shared" si="2"/>
        <v>UP</v>
      </c>
      <c r="N24">
        <v>60.890989246856172</v>
      </c>
      <c r="O24" t="str">
        <f t="shared" si="3"/>
        <v>UP</v>
      </c>
      <c r="P24" t="str">
        <f t="shared" si="4"/>
        <v>UP</v>
      </c>
      <c r="Q24">
        <f t="shared" si="5"/>
        <v>9.5</v>
      </c>
      <c r="R24">
        <f t="shared" si="6"/>
        <v>11.150000000000006</v>
      </c>
      <c r="S24">
        <f t="shared" si="7"/>
        <v>0.85201793721973051</v>
      </c>
      <c r="T24" t="str">
        <f t="shared" si="8"/>
        <v>UP</v>
      </c>
      <c r="U24" t="str">
        <f t="shared" si="9"/>
        <v>UP</v>
      </c>
      <c r="V24">
        <v>215.7099695765163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219</v>
      </c>
      <c r="D25">
        <v>220.75</v>
      </c>
      <c r="E25">
        <v>214.1</v>
      </c>
      <c r="F25">
        <v>214</v>
      </c>
      <c r="G25">
        <f>_xll.TA_TYPPRICE(D25,E25,F25)</f>
        <v>216.28333333333333</v>
      </c>
      <c r="H25">
        <v>213.78710429138607</v>
      </c>
      <c r="I25" t="str">
        <f t="shared" si="0"/>
        <v>UP</v>
      </c>
      <c r="J25">
        <v>217.12012765880502</v>
      </c>
      <c r="K25">
        <v>209.47523994371565</v>
      </c>
      <c r="L25" t="str">
        <f t="shared" si="1"/>
        <v>No Confirmation</v>
      </c>
      <c r="M25" t="str">
        <f t="shared" si="2"/>
        <v>No Trend</v>
      </c>
      <c r="N25">
        <v>51.29171361073552</v>
      </c>
      <c r="O25" t="str">
        <f t="shared" si="3"/>
        <v>No Momentum</v>
      </c>
      <c r="P25" t="str">
        <f t="shared" si="4"/>
        <v>No Trend + Momentum</v>
      </c>
      <c r="Q25">
        <f t="shared" si="5"/>
        <v>-9.9999999999994316E-2</v>
      </c>
      <c r="R25">
        <f t="shared" si="6"/>
        <v>6.6500000000000057</v>
      </c>
      <c r="S25">
        <f t="shared" si="7"/>
        <v>-1.5037593984961538E-2</v>
      </c>
      <c r="T25" t="str">
        <f t="shared" si="8"/>
        <v>DOWN</v>
      </c>
      <c r="U25" t="str">
        <f t="shared" si="9"/>
        <v>No T+M+I</v>
      </c>
      <c r="V25">
        <v>215.44689733397533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215.2</v>
      </c>
      <c r="D26">
        <v>218.7</v>
      </c>
      <c r="E26">
        <v>213.9</v>
      </c>
      <c r="F26">
        <v>216</v>
      </c>
      <c r="G26">
        <f>_xll.TA_TYPPRICE(D26,E26,F26)</f>
        <v>216.20000000000002</v>
      </c>
      <c r="H26">
        <v>214.99355214569306</v>
      </c>
      <c r="I26" t="str">
        <f t="shared" si="0"/>
        <v>UP</v>
      </c>
      <c r="J26">
        <v>217.47121040129278</v>
      </c>
      <c r="K26">
        <v>210.45851995622328</v>
      </c>
      <c r="L26" t="str">
        <f t="shared" si="1"/>
        <v>No Confirmation</v>
      </c>
      <c r="M26" t="str">
        <f t="shared" si="2"/>
        <v>No Trend</v>
      </c>
      <c r="N26">
        <v>55.660458159131267</v>
      </c>
      <c r="O26" t="str">
        <f t="shared" si="3"/>
        <v>No Momentum</v>
      </c>
      <c r="P26" t="str">
        <f t="shared" si="4"/>
        <v>No Trend + Momentum</v>
      </c>
      <c r="Q26">
        <f t="shared" si="5"/>
        <v>2.0999999999999943</v>
      </c>
      <c r="R26">
        <f t="shared" si="6"/>
        <v>4.7999999999999829</v>
      </c>
      <c r="S26">
        <f t="shared" si="7"/>
        <v>0.43750000000000039</v>
      </c>
      <c r="T26" t="str">
        <f t="shared" si="8"/>
        <v>No Indication</v>
      </c>
      <c r="U26" t="str">
        <f t="shared" si="9"/>
        <v>No T+M+I</v>
      </c>
      <c r="V26">
        <v>215.53199005182529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215.35</v>
      </c>
      <c r="D27">
        <v>223.9</v>
      </c>
      <c r="E27">
        <v>215</v>
      </c>
      <c r="F27">
        <v>217</v>
      </c>
      <c r="G27">
        <f>_xll.TA_TYPPRICE(D27,E27,F27)</f>
        <v>218.63333333333333</v>
      </c>
      <c r="H27">
        <v>216.81344273951319</v>
      </c>
      <c r="I27" t="str">
        <f t="shared" si="0"/>
        <v>UP</v>
      </c>
      <c r="J27">
        <v>218.89983031211662</v>
      </c>
      <c r="K27">
        <v>211.46773774372923</v>
      </c>
      <c r="L27" t="str">
        <f t="shared" si="1"/>
        <v>No Confirmation</v>
      </c>
      <c r="M27" t="str">
        <f t="shared" si="2"/>
        <v>No Trend</v>
      </c>
      <c r="N27">
        <v>58.014084136303737</v>
      </c>
      <c r="O27" t="str">
        <f t="shared" si="3"/>
        <v>No Momentum</v>
      </c>
      <c r="P27" t="str">
        <f t="shared" si="4"/>
        <v>No Trend + Momentum</v>
      </c>
      <c r="Q27">
        <f t="shared" si="5"/>
        <v>2</v>
      </c>
      <c r="R27">
        <f t="shared" si="6"/>
        <v>8.9000000000000057</v>
      </c>
      <c r="S27">
        <f t="shared" si="7"/>
        <v>0.22471910112359536</v>
      </c>
      <c r="T27" t="str">
        <f t="shared" si="8"/>
        <v>No Indication</v>
      </c>
      <c r="U27" t="str">
        <f t="shared" si="9"/>
        <v>No T+M+I</v>
      </c>
      <c r="V27">
        <v>215.75783773615987</v>
      </c>
      <c r="W27">
        <v>225.42307692307693</v>
      </c>
      <c r="X27">
        <f t="shared" si="10"/>
        <v>-9.6652391869170629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216</v>
      </c>
      <c r="D28">
        <v>218.8</v>
      </c>
      <c r="E28">
        <v>210.2</v>
      </c>
      <c r="F28">
        <v>213</v>
      </c>
      <c r="G28">
        <f>_xll.TA_TYPPRICE(D28,E28,F28)</f>
        <v>214</v>
      </c>
      <c r="H28">
        <v>215.40672136975661</v>
      </c>
      <c r="I28" t="str">
        <f t="shared" si="0"/>
        <v>DOWN</v>
      </c>
      <c r="J28">
        <v>218.87764579831293</v>
      </c>
      <c r="K28">
        <v>211.18601824512274</v>
      </c>
      <c r="L28" t="str">
        <f t="shared" si="1"/>
        <v>No Confirmation</v>
      </c>
      <c r="M28" t="str">
        <f t="shared" si="2"/>
        <v>No Trend</v>
      </c>
      <c r="N28">
        <v>45.846099682225898</v>
      </c>
      <c r="O28" t="str">
        <f t="shared" si="3"/>
        <v>No Momentum</v>
      </c>
      <c r="P28" t="str">
        <f t="shared" si="4"/>
        <v>No Trend + Momentum</v>
      </c>
      <c r="Q28">
        <f t="shared" si="5"/>
        <v>2.8000000000000114</v>
      </c>
      <c r="R28">
        <f t="shared" si="6"/>
        <v>8.6000000000000227</v>
      </c>
      <c r="S28">
        <f t="shared" si="7"/>
        <v>0.32558139534883768</v>
      </c>
      <c r="T28" t="str">
        <f t="shared" si="8"/>
        <v>No Indication</v>
      </c>
      <c r="U28" t="str">
        <f t="shared" si="9"/>
        <v>No T+M+I</v>
      </c>
      <c r="V28">
        <v>215.33355500751989</v>
      </c>
      <c r="W28">
        <v>224.50284900284902</v>
      </c>
      <c r="X28">
        <f t="shared" si="10"/>
        <v>-9.1692939953291273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213.1</v>
      </c>
      <c r="D29">
        <v>215.5</v>
      </c>
      <c r="E29">
        <v>212.1</v>
      </c>
      <c r="F29">
        <v>213</v>
      </c>
      <c r="G29">
        <f>_xll.TA_TYPPRICE(D29,E29,F29)</f>
        <v>213.53333333333333</v>
      </c>
      <c r="H29">
        <v>214.47002735154496</v>
      </c>
      <c r="I29" t="str">
        <f t="shared" si="0"/>
        <v>DOWN</v>
      </c>
      <c r="J29">
        <v>218.12705784313226</v>
      </c>
      <c r="K29">
        <v>211.38912530176214</v>
      </c>
      <c r="L29" t="str">
        <f t="shared" si="1"/>
        <v>No Confirmation</v>
      </c>
      <c r="M29" t="str">
        <f t="shared" si="2"/>
        <v>No Trend</v>
      </c>
      <c r="N29">
        <v>45.846099682225898</v>
      </c>
      <c r="O29" t="str">
        <f t="shared" si="3"/>
        <v>No Momentum</v>
      </c>
      <c r="P29" t="str">
        <f t="shared" si="4"/>
        <v>No Trend + Momentum</v>
      </c>
      <c r="Q29">
        <f t="shared" si="5"/>
        <v>0.90000000000000568</v>
      </c>
      <c r="R29">
        <f t="shared" si="6"/>
        <v>3.4000000000000057</v>
      </c>
      <c r="S29">
        <f t="shared" si="7"/>
        <v>0.2647058823529424</v>
      </c>
      <c r="T29" t="str">
        <f t="shared" si="8"/>
        <v>No Indication</v>
      </c>
      <c r="U29" t="str">
        <f t="shared" si="9"/>
        <v>No T+M+I</v>
      </c>
      <c r="V29">
        <v>214.97454654482453</v>
      </c>
      <c r="W29">
        <v>223.65078611374909</v>
      </c>
      <c r="X29">
        <f t="shared" si="10"/>
        <v>-8.6762395689245579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213.4</v>
      </c>
      <c r="D30">
        <v>215</v>
      </c>
      <c r="E30">
        <v>211.9</v>
      </c>
      <c r="F30">
        <v>214</v>
      </c>
      <c r="G30">
        <f>_xll.TA_TYPPRICE(D30,E30,F30)</f>
        <v>213.63333333333333</v>
      </c>
      <c r="H30">
        <v>214.05168034243914</v>
      </c>
      <c r="I30" t="str">
        <f t="shared" si="0"/>
        <v>DOWN</v>
      </c>
      <c r="J30">
        <v>217.43215610021397</v>
      </c>
      <c r="K30">
        <v>211.50265301248166</v>
      </c>
      <c r="L30" t="str">
        <f t="shared" si="1"/>
        <v>No Confirmation</v>
      </c>
      <c r="M30" t="str">
        <f t="shared" si="2"/>
        <v>No Trend</v>
      </c>
      <c r="N30">
        <v>49.946966313648225</v>
      </c>
      <c r="O30" t="str">
        <f t="shared" si="3"/>
        <v>No Momentum</v>
      </c>
      <c r="P30" t="str">
        <f t="shared" si="4"/>
        <v>No Trend + Momentum</v>
      </c>
      <c r="Q30">
        <f t="shared" si="5"/>
        <v>2.0999999999999943</v>
      </c>
      <c r="R30">
        <f t="shared" si="6"/>
        <v>3.0999999999999943</v>
      </c>
      <c r="S30">
        <f t="shared" si="7"/>
        <v>0.67741935483870908</v>
      </c>
      <c r="T30" t="str">
        <f t="shared" si="8"/>
        <v>No Indication</v>
      </c>
      <c r="U30" t="str">
        <f t="shared" si="9"/>
        <v>No T+M+I</v>
      </c>
      <c r="V30">
        <v>214.82461630715923</v>
      </c>
      <c r="W30">
        <v>222.9359130682862</v>
      </c>
      <c r="X30">
        <f t="shared" si="10"/>
        <v>-8.1112967611269653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212.9</v>
      </c>
      <c r="D31">
        <v>214.3</v>
      </c>
      <c r="E31">
        <v>209.25</v>
      </c>
      <c r="F31">
        <v>209</v>
      </c>
      <c r="G31">
        <f>_xll.TA_TYPPRICE(D31,E31,F31)</f>
        <v>210.85</v>
      </c>
      <c r="H31">
        <v>212.45084017121957</v>
      </c>
      <c r="I31" t="str">
        <f t="shared" si="0"/>
        <v>DOWN</v>
      </c>
      <c r="J31">
        <v>216.73612141127754</v>
      </c>
      <c r="K31">
        <v>211.00206345415239</v>
      </c>
      <c r="L31" t="str">
        <f t="shared" si="1"/>
        <v>DOWN</v>
      </c>
      <c r="M31" t="str">
        <f t="shared" si="2"/>
        <v>DOWN</v>
      </c>
      <c r="N31">
        <v>33.901688259357776</v>
      </c>
      <c r="O31" t="str">
        <f t="shared" si="3"/>
        <v>DOWN</v>
      </c>
      <c r="P31" t="str">
        <f t="shared" si="4"/>
        <v>DOWN</v>
      </c>
      <c r="Q31">
        <f t="shared" si="5"/>
        <v>-0.25</v>
      </c>
      <c r="R31">
        <f t="shared" si="6"/>
        <v>5.0500000000000114</v>
      </c>
      <c r="S31">
        <f t="shared" si="7"/>
        <v>-4.9504950495049396E-2</v>
      </c>
      <c r="T31" t="str">
        <f t="shared" si="8"/>
        <v>DOWN</v>
      </c>
      <c r="U31" t="str">
        <f t="shared" si="9"/>
        <v>DOWN</v>
      </c>
      <c r="V31">
        <v>213.92852149067321</v>
      </c>
      <c r="W31">
        <v>221.9036232113761</v>
      </c>
      <c r="X31">
        <f t="shared" si="10"/>
        <v>-7.9751017207028951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210</v>
      </c>
      <c r="D32">
        <v>212.9</v>
      </c>
      <c r="E32">
        <v>205.6</v>
      </c>
      <c r="F32">
        <v>207</v>
      </c>
      <c r="G32">
        <f>_xll.TA_TYPPRICE(D32,E32,F32)</f>
        <v>208.5</v>
      </c>
      <c r="H32">
        <v>210.47542008560978</v>
      </c>
      <c r="I32" t="str">
        <f t="shared" si="0"/>
        <v>DOWN</v>
      </c>
      <c r="J32">
        <v>215.88364998654919</v>
      </c>
      <c r="K32">
        <v>209.80160490878518</v>
      </c>
      <c r="L32" t="str">
        <f t="shared" si="1"/>
        <v>DOWN</v>
      </c>
      <c r="M32" t="str">
        <f t="shared" si="2"/>
        <v>DOWN</v>
      </c>
      <c r="N32">
        <v>29.209901835822468</v>
      </c>
      <c r="O32" t="str">
        <f t="shared" si="3"/>
        <v>DOWN</v>
      </c>
      <c r="P32" t="str">
        <f t="shared" si="4"/>
        <v>DOWN</v>
      </c>
      <c r="Q32">
        <f t="shared" si="5"/>
        <v>1.4000000000000057</v>
      </c>
      <c r="R32">
        <f t="shared" si="6"/>
        <v>7.3000000000000114</v>
      </c>
      <c r="S32">
        <f t="shared" si="7"/>
        <v>0.19178082191780871</v>
      </c>
      <c r="T32" t="str">
        <f t="shared" si="8"/>
        <v>DOWN</v>
      </c>
      <c r="U32" t="str">
        <f t="shared" si="9"/>
        <v>DOWN</v>
      </c>
      <c r="V32">
        <v>212.86259510749272</v>
      </c>
      <c r="W32">
        <v>220.79965112164453</v>
      </c>
      <c r="X32">
        <f t="shared" si="10"/>
        <v>-7.9370560141518069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209</v>
      </c>
      <c r="D33">
        <v>213.35</v>
      </c>
      <c r="E33">
        <v>208.2</v>
      </c>
      <c r="F33">
        <v>210</v>
      </c>
      <c r="G33">
        <f>_xll.TA_TYPPRICE(D33,E33,F33)</f>
        <v>210.51666666666665</v>
      </c>
      <c r="H33">
        <v>210.49604337613823</v>
      </c>
      <c r="I33" t="str">
        <f t="shared" si="0"/>
        <v>DOWN</v>
      </c>
      <c r="J33">
        <v>215.32061665620492</v>
      </c>
      <c r="K33">
        <v>209.44569270683292</v>
      </c>
      <c r="L33" t="str">
        <f t="shared" si="1"/>
        <v>No Confirmation</v>
      </c>
      <c r="M33" t="str">
        <f t="shared" si="2"/>
        <v>No Trend</v>
      </c>
      <c r="N33">
        <v>43.794567404198709</v>
      </c>
      <c r="O33" t="str">
        <f t="shared" si="3"/>
        <v>No Momentum</v>
      </c>
      <c r="P33" t="str">
        <f t="shared" si="4"/>
        <v>No Trend + Momentum</v>
      </c>
      <c r="Q33">
        <f t="shared" si="5"/>
        <v>1.8000000000000114</v>
      </c>
      <c r="R33">
        <f t="shared" si="6"/>
        <v>5.1500000000000057</v>
      </c>
      <c r="S33">
        <f t="shared" si="7"/>
        <v>0.34951456310679796</v>
      </c>
      <c r="T33" t="str">
        <f t="shared" si="8"/>
        <v>No Indication</v>
      </c>
      <c r="U33" t="str">
        <f t="shared" si="9"/>
        <v>No T+M+I</v>
      </c>
      <c r="V33">
        <v>212.42219586018615</v>
      </c>
      <c r="W33">
        <v>219.99967696448567</v>
      </c>
      <c r="X33">
        <f t="shared" si="10"/>
        <v>-7.5774811042995225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209.5</v>
      </c>
      <c r="D34">
        <v>213</v>
      </c>
      <c r="E34">
        <v>209.45</v>
      </c>
      <c r="F34">
        <v>210</v>
      </c>
      <c r="G34">
        <f>_xll.TA_TYPPRICE(D34,E34,F34)</f>
        <v>210.81666666666669</v>
      </c>
      <c r="H34">
        <v>210.65635502140248</v>
      </c>
      <c r="I34" t="str">
        <f t="shared" si="0"/>
        <v>DOWN</v>
      </c>
      <c r="J34">
        <v>214.80492406593717</v>
      </c>
      <c r="K34">
        <v>209.44664988309228</v>
      </c>
      <c r="L34" t="str">
        <f t="shared" si="1"/>
        <v>No Confirmation</v>
      </c>
      <c r="M34" t="str">
        <f t="shared" si="2"/>
        <v>No Trend</v>
      </c>
      <c r="N34">
        <v>43.794567404198709</v>
      </c>
      <c r="O34" t="str">
        <f t="shared" si="3"/>
        <v>No Momentum</v>
      </c>
      <c r="P34" t="str">
        <f t="shared" si="4"/>
        <v>No Trend + Momentum</v>
      </c>
      <c r="Q34">
        <f t="shared" si="5"/>
        <v>0.55000000000001137</v>
      </c>
      <c r="R34">
        <f t="shared" si="6"/>
        <v>3.5500000000000114</v>
      </c>
      <c r="S34">
        <f t="shared" si="7"/>
        <v>0.15492957746479144</v>
      </c>
      <c r="T34" t="str">
        <f t="shared" si="8"/>
        <v>DOWN</v>
      </c>
      <c r="U34" t="str">
        <f t="shared" si="9"/>
        <v>No T+M+I</v>
      </c>
      <c r="V34">
        <v>212.04955034323444</v>
      </c>
      <c r="W34">
        <v>219.25896015230154</v>
      </c>
      <c r="X34">
        <f t="shared" si="10"/>
        <v>-7.2094098090670968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210.4</v>
      </c>
      <c r="D35">
        <v>214.7</v>
      </c>
      <c r="E35">
        <v>210.05</v>
      </c>
      <c r="F35">
        <v>210</v>
      </c>
      <c r="G35">
        <f>_xll.TA_TYPPRICE(D35,E35,F35)</f>
        <v>211.58333333333334</v>
      </c>
      <c r="H35">
        <v>211.1198441773679</v>
      </c>
      <c r="I35" t="str">
        <f t="shared" si="0"/>
        <v>DOWN</v>
      </c>
      <c r="J35">
        <v>214.78160760684003</v>
      </c>
      <c r="K35">
        <v>209.58072768684954</v>
      </c>
      <c r="L35" t="str">
        <f t="shared" si="1"/>
        <v>No Confirmation</v>
      </c>
      <c r="M35" t="str">
        <f t="shared" si="2"/>
        <v>No Trend</v>
      </c>
      <c r="N35">
        <v>43.794567404198709</v>
      </c>
      <c r="O35" t="str">
        <f t="shared" si="3"/>
        <v>No Momentum</v>
      </c>
      <c r="P35" t="str">
        <f t="shared" si="4"/>
        <v>No Trend + Momentum</v>
      </c>
      <c r="Q35">
        <f t="shared" si="5"/>
        <v>-5.0000000000011369E-2</v>
      </c>
      <c r="R35">
        <f t="shared" si="6"/>
        <v>4.6499999999999773</v>
      </c>
      <c r="S35">
        <f t="shared" si="7"/>
        <v>-1.0752688172045508E-2</v>
      </c>
      <c r="T35" t="str">
        <f t="shared" si="8"/>
        <v>DOWN</v>
      </c>
      <c r="U35" t="str">
        <f t="shared" si="9"/>
        <v>No T+M+I</v>
      </c>
      <c r="V35">
        <v>211.73423490581376</v>
      </c>
      <c r="W35">
        <v>218.57311125213104</v>
      </c>
      <c r="X35">
        <f t="shared" si="10"/>
        <v>-6.8388763463172779</v>
      </c>
      <c r="Y35">
        <v>-8.1288882785373673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213.65</v>
      </c>
      <c r="D36">
        <v>217.5</v>
      </c>
      <c r="E36">
        <v>210.5</v>
      </c>
      <c r="F36">
        <v>211</v>
      </c>
      <c r="G36">
        <f>_xll.TA_TYPPRICE(D36,E36,F36)</f>
        <v>213</v>
      </c>
      <c r="H36">
        <v>212.05992208868395</v>
      </c>
      <c r="I36" t="str">
        <f t="shared" si="0"/>
        <v>DOWN</v>
      </c>
      <c r="J36">
        <v>215.38569480532001</v>
      </c>
      <c r="K36">
        <v>209.78501042310521</v>
      </c>
      <c r="L36" t="str">
        <f t="shared" si="1"/>
        <v>No Confirmation</v>
      </c>
      <c r="M36" t="str">
        <f t="shared" si="2"/>
        <v>No Trend</v>
      </c>
      <c r="N36">
        <v>50.44189977661506</v>
      </c>
      <c r="O36" t="str">
        <f t="shared" si="3"/>
        <v>No Momentum</v>
      </c>
      <c r="P36" t="str">
        <f t="shared" si="4"/>
        <v>No Trend + Momentum</v>
      </c>
      <c r="Q36">
        <f t="shared" si="5"/>
        <v>0.5</v>
      </c>
      <c r="R36">
        <f t="shared" si="6"/>
        <v>7</v>
      </c>
      <c r="S36">
        <f t="shared" si="7"/>
        <v>7.1428571428571425E-2</v>
      </c>
      <c r="T36" t="str">
        <f t="shared" si="8"/>
        <v>DOWN</v>
      </c>
      <c r="U36" t="str">
        <f t="shared" si="9"/>
        <v>No T+M+I</v>
      </c>
      <c r="V36">
        <v>211.62127568953471</v>
      </c>
      <c r="W36">
        <v>218.01214004826949</v>
      </c>
      <c r="X36">
        <f t="shared" si="10"/>
        <v>-6.390864358734774</v>
      </c>
      <c r="Y36">
        <v>-7.781283494576849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211.55</v>
      </c>
      <c r="D37">
        <v>213.7</v>
      </c>
      <c r="E37">
        <v>208</v>
      </c>
      <c r="F37">
        <v>210</v>
      </c>
      <c r="G37">
        <f>_xll.TA_TYPPRICE(D37,E37,F37)</f>
        <v>210.56666666666669</v>
      </c>
      <c r="H37">
        <v>211.31329437767533</v>
      </c>
      <c r="I37" t="str">
        <f t="shared" si="0"/>
        <v>DOWN</v>
      </c>
      <c r="J37">
        <v>215.01109595969334</v>
      </c>
      <c r="K37">
        <v>209.38834144019293</v>
      </c>
      <c r="L37" t="str">
        <f t="shared" si="1"/>
        <v>No Confirmation</v>
      </c>
      <c r="M37" t="str">
        <f t="shared" si="2"/>
        <v>No Trend</v>
      </c>
      <c r="N37">
        <v>43.945229189894427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5.6999999999999886</v>
      </c>
      <c r="S37">
        <f t="shared" si="7"/>
        <v>0.35087719298245684</v>
      </c>
      <c r="T37" t="str">
        <f t="shared" si="8"/>
        <v>No Indication</v>
      </c>
      <c r="U37" t="str">
        <f t="shared" si="9"/>
        <v>No T+M+I</v>
      </c>
      <c r="V37">
        <v>211.37184866037552</v>
      </c>
      <c r="W37">
        <v>217.41864819284211</v>
      </c>
      <c r="X37">
        <f t="shared" si="10"/>
        <v>-6.0467995324665935</v>
      </c>
      <c r="Y37">
        <v>-7.4343867021547982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210.1</v>
      </c>
      <c r="D38">
        <v>211.7</v>
      </c>
      <c r="E38">
        <v>207.55</v>
      </c>
      <c r="F38">
        <v>208</v>
      </c>
      <c r="G38">
        <f>_xll.TA_TYPPRICE(D38,E38,F38)</f>
        <v>209.08333333333334</v>
      </c>
      <c r="H38">
        <v>210.19831385550435</v>
      </c>
      <c r="I38" t="str">
        <f t="shared" si="0"/>
        <v>DOWN</v>
      </c>
      <c r="J38">
        <v>214.27529685753925</v>
      </c>
      <c r="K38">
        <v>208.97982112015006</v>
      </c>
      <c r="L38" t="str">
        <f t="shared" si="1"/>
        <v>DOWN</v>
      </c>
      <c r="M38" t="str">
        <f t="shared" si="2"/>
        <v>DOWN</v>
      </c>
      <c r="N38">
        <v>33.241781130115612</v>
      </c>
      <c r="O38" t="str">
        <f t="shared" si="3"/>
        <v>DOWN</v>
      </c>
      <c r="P38" t="str">
        <f t="shared" si="4"/>
        <v>DOWN</v>
      </c>
      <c r="Q38">
        <f t="shared" si="5"/>
        <v>0.44999999999998863</v>
      </c>
      <c r="R38">
        <f t="shared" si="6"/>
        <v>4.1499999999999773</v>
      </c>
      <c r="S38">
        <f t="shared" si="7"/>
        <v>0.10843373493975689</v>
      </c>
      <c r="T38" t="str">
        <f t="shared" si="8"/>
        <v>DOWN</v>
      </c>
      <c r="U38" t="str">
        <f t="shared" si="9"/>
        <v>DOWN</v>
      </c>
      <c r="V38">
        <v>210.85310271262543</v>
      </c>
      <c r="W38">
        <v>216.72097054892788</v>
      </c>
      <c r="X38">
        <f t="shared" si="10"/>
        <v>-5.8678678363024517</v>
      </c>
      <c r="Y38">
        <v>-7.1210829289843289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209.25</v>
      </c>
      <c r="D39">
        <v>215.4</v>
      </c>
      <c r="E39">
        <v>209.25</v>
      </c>
      <c r="F39">
        <v>212</v>
      </c>
      <c r="G39">
        <f>_xll.TA_TYPPRICE(D39,E39,F39)</f>
        <v>212.21666666666667</v>
      </c>
      <c r="H39">
        <v>211.20749026108552</v>
      </c>
      <c r="I39" t="str">
        <f t="shared" si="0"/>
        <v>UP</v>
      </c>
      <c r="J39">
        <v>214.52523088919719</v>
      </c>
      <c r="K39">
        <v>209.03986087122783</v>
      </c>
      <c r="L39" t="str">
        <f t="shared" si="1"/>
        <v>No Confirmation</v>
      </c>
      <c r="M39" t="str">
        <f t="shared" si="2"/>
        <v>No Trend</v>
      </c>
      <c r="N39">
        <v>58.507135665754852</v>
      </c>
      <c r="O39" t="str">
        <f t="shared" si="3"/>
        <v>No Momentum</v>
      </c>
      <c r="P39" t="str">
        <f t="shared" si="4"/>
        <v>No Trend + Momentum</v>
      </c>
      <c r="Q39">
        <f t="shared" si="5"/>
        <v>2.75</v>
      </c>
      <c r="R39">
        <f t="shared" si="6"/>
        <v>6.1500000000000057</v>
      </c>
      <c r="S39">
        <f t="shared" si="7"/>
        <v>0.44715447154471505</v>
      </c>
      <c r="T39" t="str">
        <f t="shared" si="8"/>
        <v>No Indication</v>
      </c>
      <c r="U39" t="str">
        <f t="shared" si="9"/>
        <v>No T+M+I</v>
      </c>
      <c r="V39">
        <v>211.02954844914458</v>
      </c>
      <c r="W39">
        <v>216.37126902678509</v>
      </c>
      <c r="X39">
        <f t="shared" si="10"/>
        <v>-5.3417205776405012</v>
      </c>
      <c r="Y39">
        <v>-6.765210458715563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210.85</v>
      </c>
      <c r="D40">
        <v>212.5</v>
      </c>
      <c r="E40">
        <v>206.6</v>
      </c>
      <c r="F40">
        <v>207</v>
      </c>
      <c r="G40">
        <f>_xll.TA_TYPPRICE(D40,E40,F40)</f>
        <v>208.70000000000002</v>
      </c>
      <c r="H40">
        <v>209.95374513054276</v>
      </c>
      <c r="I40" t="str">
        <f t="shared" si="0"/>
        <v>DOWN</v>
      </c>
      <c r="J40">
        <v>214.07517958048669</v>
      </c>
      <c r="K40">
        <v>208.49766956651052</v>
      </c>
      <c r="L40" t="str">
        <f t="shared" si="1"/>
        <v>DOWN</v>
      </c>
      <c r="M40" t="str">
        <f t="shared" si="2"/>
        <v>DOWN</v>
      </c>
      <c r="N40">
        <v>36.765847785247843</v>
      </c>
      <c r="O40" t="str">
        <f t="shared" si="3"/>
        <v>DOWN</v>
      </c>
      <c r="P40" t="str">
        <f t="shared" si="4"/>
        <v>DOWN</v>
      </c>
      <c r="Q40">
        <f t="shared" si="5"/>
        <v>0.40000000000000568</v>
      </c>
      <c r="R40">
        <f t="shared" si="6"/>
        <v>5.9000000000000057</v>
      </c>
      <c r="S40">
        <f t="shared" si="7"/>
        <v>6.7796610169492427E-2</v>
      </c>
      <c r="T40" t="str">
        <f t="shared" si="8"/>
        <v>DOWN</v>
      </c>
      <c r="U40" t="str">
        <f t="shared" si="9"/>
        <v>DOWN</v>
      </c>
      <c r="V40">
        <v>210.40961791850697</v>
      </c>
      <c r="W40">
        <v>215.67710095072692</v>
      </c>
      <c r="X40">
        <f t="shared" si="10"/>
        <v>-5.2674830322199568</v>
      </c>
      <c r="Y40">
        <v>-6.465664973416442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207.9</v>
      </c>
      <c r="D41">
        <v>209.5</v>
      </c>
      <c r="E41">
        <v>205.25</v>
      </c>
      <c r="F41">
        <v>207</v>
      </c>
      <c r="G41">
        <f>_xll.TA_TYPPRICE(D41,E41,F41)</f>
        <v>207.25</v>
      </c>
      <c r="H41">
        <v>208.60187256527138</v>
      </c>
      <c r="I41" t="str">
        <f t="shared" si="0"/>
        <v>DOWN</v>
      </c>
      <c r="J41">
        <v>213.05847300704519</v>
      </c>
      <c r="K41">
        <v>207.77596521839706</v>
      </c>
      <c r="L41" t="str">
        <f t="shared" si="1"/>
        <v>DOWN</v>
      </c>
      <c r="M41" t="str">
        <f t="shared" si="2"/>
        <v>DOWN</v>
      </c>
      <c r="N41">
        <v>36.765847785247843</v>
      </c>
      <c r="O41" t="str">
        <f t="shared" si="3"/>
        <v>DOWN</v>
      </c>
      <c r="P41" t="str">
        <f t="shared" si="4"/>
        <v>DOWN</v>
      </c>
      <c r="Q41">
        <f t="shared" si="5"/>
        <v>1.75</v>
      </c>
      <c r="R41">
        <f t="shared" si="6"/>
        <v>4.25</v>
      </c>
      <c r="S41">
        <f t="shared" si="7"/>
        <v>0.41176470588235292</v>
      </c>
      <c r="T41" t="str">
        <f t="shared" si="8"/>
        <v>No Indication</v>
      </c>
      <c r="U41" t="str">
        <f t="shared" si="9"/>
        <v>No T+M+I</v>
      </c>
      <c r="V41">
        <v>209.88506131565975</v>
      </c>
      <c r="W41">
        <v>215.03435273215456</v>
      </c>
      <c r="X41">
        <f t="shared" si="10"/>
        <v>-5.1492914164948047</v>
      </c>
      <c r="Y41">
        <v>-6.2023902620321145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209.3</v>
      </c>
      <c r="D42">
        <v>212</v>
      </c>
      <c r="E42">
        <v>208</v>
      </c>
      <c r="F42">
        <v>208</v>
      </c>
      <c r="G42">
        <f>_xll.TA_TYPPRICE(D42,E42,F42)</f>
        <v>209.33333333333334</v>
      </c>
      <c r="H42">
        <v>208.96760294930237</v>
      </c>
      <c r="I42" t="str">
        <f t="shared" si="0"/>
        <v>DOWN</v>
      </c>
      <c r="J42">
        <v>212.82325678325736</v>
      </c>
      <c r="K42">
        <v>207.82575072541994</v>
      </c>
      <c r="L42" t="str">
        <f t="shared" si="1"/>
        <v>No Confirmation</v>
      </c>
      <c r="M42" t="str">
        <f t="shared" si="2"/>
        <v>No Trend</v>
      </c>
      <c r="N42">
        <v>43.34492889233313</v>
      </c>
      <c r="O42" t="str">
        <f t="shared" si="3"/>
        <v>No Momentum</v>
      </c>
      <c r="P42" t="str">
        <f t="shared" si="4"/>
        <v>No Trend + Momentum</v>
      </c>
      <c r="Q42">
        <f t="shared" si="5"/>
        <v>0</v>
      </c>
      <c r="R42">
        <f t="shared" si="6"/>
        <v>4</v>
      </c>
      <c r="S42">
        <f t="shared" si="7"/>
        <v>0</v>
      </c>
      <c r="T42" t="str">
        <f t="shared" si="8"/>
        <v>DOWN</v>
      </c>
      <c r="U42" t="str">
        <f t="shared" si="9"/>
        <v>No T+M+I</v>
      </c>
      <c r="V42">
        <v>209.59505188248133</v>
      </c>
      <c r="W42">
        <v>214.51328956680979</v>
      </c>
      <c r="X42">
        <f t="shared" si="10"/>
        <v>-4.9182376843284601</v>
      </c>
      <c r="Y42">
        <v>-5.9455597464913836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208.9</v>
      </c>
      <c r="D43">
        <v>212.4</v>
      </c>
      <c r="E43">
        <v>207.9</v>
      </c>
      <c r="F43">
        <v>209</v>
      </c>
      <c r="G43">
        <f>_xll.TA_TYPPRICE(D43,E43,F43)</f>
        <v>209.76666666666665</v>
      </c>
      <c r="H43">
        <v>209.36713480798451</v>
      </c>
      <c r="I43" t="str">
        <f t="shared" si="0"/>
        <v>DOWN</v>
      </c>
      <c r="J43">
        <v>212.72919972031127</v>
      </c>
      <c r="K43">
        <v>207.8422505642155</v>
      </c>
      <c r="L43" t="str">
        <f t="shared" si="1"/>
        <v>No Confirmation</v>
      </c>
      <c r="M43" t="str">
        <f t="shared" si="2"/>
        <v>No Trend</v>
      </c>
      <c r="N43">
        <v>49.865162616583895</v>
      </c>
      <c r="O43" t="str">
        <f t="shared" si="3"/>
        <v>No Momentum</v>
      </c>
      <c r="P43" t="str">
        <f t="shared" si="4"/>
        <v>No Trend + Momentum</v>
      </c>
      <c r="Q43">
        <f t="shared" si="5"/>
        <v>1.0999999999999943</v>
      </c>
      <c r="R43">
        <f t="shared" si="6"/>
        <v>4.5</v>
      </c>
      <c r="S43">
        <f t="shared" si="7"/>
        <v>0.24444444444444319</v>
      </c>
      <c r="T43" t="str">
        <f t="shared" si="8"/>
        <v>No Indication</v>
      </c>
      <c r="U43" t="str">
        <f t="shared" si="9"/>
        <v>No T+M+I</v>
      </c>
      <c r="V43">
        <v>209.50350543902266</v>
      </c>
      <c r="W43">
        <v>214.1048977470461</v>
      </c>
      <c r="X43">
        <f t="shared" si="10"/>
        <v>-4.6013923080234349</v>
      </c>
      <c r="Y43">
        <v>-5.6767262587977942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207.25</v>
      </c>
      <c r="D44">
        <v>209.3</v>
      </c>
      <c r="E44">
        <v>206</v>
      </c>
      <c r="F44">
        <v>207</v>
      </c>
      <c r="G44">
        <f>_xll.TA_TYPPRICE(D44,E44,F44)</f>
        <v>207.43333333333331</v>
      </c>
      <c r="H44">
        <v>208.40023407065891</v>
      </c>
      <c r="I44" t="str">
        <f t="shared" si="0"/>
        <v>DOWN</v>
      </c>
      <c r="J44">
        <v>211.96715533801989</v>
      </c>
      <c r="K44">
        <v>207.43286154994539</v>
      </c>
      <c r="L44" t="str">
        <f t="shared" si="1"/>
        <v>DOWN</v>
      </c>
      <c r="M44" t="str">
        <f t="shared" si="2"/>
        <v>DOWN</v>
      </c>
      <c r="N44">
        <v>38.723719465475867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3.3000000000000114</v>
      </c>
      <c r="S44">
        <f t="shared" si="7"/>
        <v>0.30303030303030198</v>
      </c>
      <c r="T44" t="str">
        <f t="shared" si="8"/>
        <v>No Indication</v>
      </c>
      <c r="U44" t="str">
        <f t="shared" si="9"/>
        <v>No T+M+I</v>
      </c>
      <c r="V44">
        <v>209.11835075609611</v>
      </c>
      <c r="W44">
        <v>213.57860902504268</v>
      </c>
      <c r="X44">
        <f t="shared" si="10"/>
        <v>-4.4602582689465748</v>
      </c>
      <c r="Y44">
        <v>-5.4334326608275507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206</v>
      </c>
      <c r="D45">
        <v>208.7</v>
      </c>
      <c r="E45">
        <v>205.85</v>
      </c>
      <c r="F45">
        <v>206</v>
      </c>
      <c r="G45">
        <f>_xll.TA_TYPPRICE(D45,E45,F45)</f>
        <v>206.85</v>
      </c>
      <c r="H45">
        <v>207.62511703532945</v>
      </c>
      <c r="I45" t="str">
        <f t="shared" si="0"/>
        <v>DOWN</v>
      </c>
      <c r="J45">
        <v>211.2411208184599</v>
      </c>
      <c r="K45">
        <v>207.08111453884641</v>
      </c>
      <c r="L45" t="str">
        <f t="shared" si="1"/>
        <v>DOWN</v>
      </c>
      <c r="M45" t="str">
        <f t="shared" si="2"/>
        <v>DOWN</v>
      </c>
      <c r="N45">
        <v>33.978767233190588</v>
      </c>
      <c r="O45" t="str">
        <f t="shared" si="3"/>
        <v>DOWN</v>
      </c>
      <c r="P45" t="str">
        <f t="shared" si="4"/>
        <v>DOWN</v>
      </c>
      <c r="Q45">
        <f t="shared" si="5"/>
        <v>0.15000000000000568</v>
      </c>
      <c r="R45">
        <f t="shared" si="6"/>
        <v>2.8499999999999943</v>
      </c>
      <c r="S45">
        <f t="shared" si="7"/>
        <v>5.2631578947370521E-2</v>
      </c>
      <c r="T45" t="str">
        <f t="shared" si="8"/>
        <v>DOWN</v>
      </c>
      <c r="U45" t="str">
        <f t="shared" si="9"/>
        <v>DOWN</v>
      </c>
      <c r="V45">
        <v>208.63860448592749</v>
      </c>
      <c r="W45">
        <v>213.01723057874321</v>
      </c>
      <c r="X45">
        <f t="shared" si="10"/>
        <v>-4.3786260928157219</v>
      </c>
      <c r="Y45">
        <v>-5.2224713472251851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206.95</v>
      </c>
      <c r="D46">
        <v>209.3</v>
      </c>
      <c r="E46">
        <v>204.3</v>
      </c>
      <c r="F46">
        <v>204</v>
      </c>
      <c r="G46">
        <f>_xll.TA_TYPPRICE(D46,E46,F46)</f>
        <v>205.86666666666667</v>
      </c>
      <c r="H46">
        <v>206.74589185099808</v>
      </c>
      <c r="I46" t="str">
        <f t="shared" si="0"/>
        <v>DOWN</v>
      </c>
      <c r="J46">
        <v>210.80976063657994</v>
      </c>
      <c r="K46">
        <v>206.46308908576944</v>
      </c>
      <c r="L46" t="str">
        <f t="shared" si="1"/>
        <v>DOWN</v>
      </c>
      <c r="M46" t="str">
        <f t="shared" si="2"/>
        <v>DOWN</v>
      </c>
      <c r="N46">
        <v>26.010786538581982</v>
      </c>
      <c r="O46" t="str">
        <f t="shared" si="3"/>
        <v>DOWN</v>
      </c>
      <c r="P46" t="str">
        <f t="shared" si="4"/>
        <v>DOWN</v>
      </c>
      <c r="Q46">
        <f t="shared" si="5"/>
        <v>-0.30000000000001137</v>
      </c>
      <c r="R46">
        <f t="shared" si="6"/>
        <v>5</v>
      </c>
      <c r="S46">
        <f t="shared" si="7"/>
        <v>-6.0000000000002274E-2</v>
      </c>
      <c r="T46" t="str">
        <f t="shared" si="8"/>
        <v>DOWN</v>
      </c>
      <c r="U46" t="str">
        <f t="shared" si="9"/>
        <v>DOWN</v>
      </c>
      <c r="V46">
        <v>207.92497302655403</v>
      </c>
      <c r="W46">
        <v>212.34928757291038</v>
      </c>
      <c r="X46">
        <f t="shared" si="10"/>
        <v>-4.4243145463563565</v>
      </c>
      <c r="Y46">
        <v>-5.0628399870514196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205.45</v>
      </c>
      <c r="D47">
        <v>206.1</v>
      </c>
      <c r="E47">
        <v>201.1</v>
      </c>
      <c r="F47">
        <v>202</v>
      </c>
      <c r="G47">
        <f>_xll.TA_TYPPRICE(D47,E47,F47)</f>
        <v>203.06666666666669</v>
      </c>
      <c r="H47">
        <v>204.9062792588324</v>
      </c>
      <c r="I47" t="str">
        <f t="shared" si="0"/>
        <v>DOWN</v>
      </c>
      <c r="J47">
        <v>209.76314716178439</v>
      </c>
      <c r="K47">
        <v>205.271291511154</v>
      </c>
      <c r="L47" t="str">
        <f t="shared" si="1"/>
        <v>DOWN</v>
      </c>
      <c r="M47" t="str">
        <f t="shared" si="2"/>
        <v>DOWN</v>
      </c>
      <c r="N47">
        <v>20.114696028195915</v>
      </c>
      <c r="O47" t="str">
        <f t="shared" si="3"/>
        <v>DOWN</v>
      </c>
      <c r="P47" t="str">
        <f t="shared" si="4"/>
        <v>DOWN</v>
      </c>
      <c r="Q47">
        <f t="shared" si="5"/>
        <v>0.90000000000000568</v>
      </c>
      <c r="R47">
        <f t="shared" si="6"/>
        <v>5</v>
      </c>
      <c r="S47">
        <f t="shared" si="7"/>
        <v>0.18000000000000113</v>
      </c>
      <c r="T47" t="str">
        <f t="shared" si="8"/>
        <v>DOWN</v>
      </c>
      <c r="U47" t="str">
        <f t="shared" si="9"/>
        <v>DOWN</v>
      </c>
      <c r="V47">
        <v>207.0134387147765</v>
      </c>
      <c r="W47">
        <v>211.58267367862072</v>
      </c>
      <c r="X47">
        <f t="shared" si="10"/>
        <v>-4.5692349638442238</v>
      </c>
      <c r="Y47">
        <v>-4.9641189824099801</v>
      </c>
      <c r="Z47" t="str">
        <f t="shared" si="11"/>
        <v>UP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203.1</v>
      </c>
      <c r="D48">
        <v>205.9</v>
      </c>
      <c r="E48">
        <v>202.5</v>
      </c>
      <c r="F48">
        <v>204</v>
      </c>
      <c r="G48">
        <f>_xll.TA_TYPPRICE(D48,E48,F48)</f>
        <v>204.13333333333333</v>
      </c>
      <c r="H48">
        <v>204.51980629608286</v>
      </c>
      <c r="I48" t="str">
        <f t="shared" si="0"/>
        <v>DOWN</v>
      </c>
      <c r="J48">
        <v>208.90467001472121</v>
      </c>
      <c r="K48">
        <v>204.65544895311979</v>
      </c>
      <c r="L48" t="str">
        <f t="shared" si="1"/>
        <v>DOWN</v>
      </c>
      <c r="M48" t="str">
        <f t="shared" si="2"/>
        <v>DOWN</v>
      </c>
      <c r="N48">
        <v>37.752438990159085</v>
      </c>
      <c r="O48" t="str">
        <f t="shared" si="3"/>
        <v>DOWN</v>
      </c>
      <c r="P48" t="str">
        <f t="shared" si="4"/>
        <v>DOWN</v>
      </c>
      <c r="Q48">
        <f t="shared" si="5"/>
        <v>1.5</v>
      </c>
      <c r="R48">
        <f t="shared" si="6"/>
        <v>3.4000000000000057</v>
      </c>
      <c r="S48">
        <f t="shared" si="7"/>
        <v>0.44117647058823456</v>
      </c>
      <c r="T48" t="str">
        <f t="shared" si="8"/>
        <v>No Indication</v>
      </c>
      <c r="U48" t="str">
        <f t="shared" si="9"/>
        <v>No T+M+I</v>
      </c>
      <c r="V48">
        <v>206.54983275865703</v>
      </c>
      <c r="W48">
        <v>211.02099414687103</v>
      </c>
      <c r="X48">
        <f t="shared" si="10"/>
        <v>-4.471161388214</v>
      </c>
      <c r="Y48">
        <v>-4.8655274635707837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204.5</v>
      </c>
      <c r="D49">
        <v>224.7</v>
      </c>
      <c r="E49">
        <v>203.55</v>
      </c>
      <c r="F49">
        <v>221</v>
      </c>
      <c r="G49">
        <f>_xll.TA_TYPPRICE(D49,E49,F49)</f>
        <v>216.41666666666666</v>
      </c>
      <c r="H49">
        <v>210.46823648137476</v>
      </c>
      <c r="I49" t="str">
        <f t="shared" si="0"/>
        <v>UP</v>
      </c>
      <c r="J49">
        <v>212.41474334478315</v>
      </c>
      <c r="K49">
        <v>204.40979363020429</v>
      </c>
      <c r="L49" t="str">
        <f t="shared" si="1"/>
        <v>UP</v>
      </c>
      <c r="M49" t="str">
        <f t="shared" si="2"/>
        <v>UP</v>
      </c>
      <c r="N49">
        <v>81.395735935799152</v>
      </c>
      <c r="O49" t="str">
        <f t="shared" si="3"/>
        <v>UP</v>
      </c>
      <c r="P49" t="str">
        <f t="shared" si="4"/>
        <v>UP</v>
      </c>
      <c r="Q49">
        <f t="shared" si="5"/>
        <v>17.449999999999989</v>
      </c>
      <c r="R49">
        <f t="shared" si="6"/>
        <v>21.149999999999977</v>
      </c>
      <c r="S49">
        <f t="shared" si="7"/>
        <v>0.82505910165484664</v>
      </c>
      <c r="T49" t="str">
        <f t="shared" si="8"/>
        <v>UP</v>
      </c>
      <c r="U49" t="str">
        <f t="shared" si="9"/>
        <v>UP</v>
      </c>
      <c r="V49">
        <v>208.77293541117135</v>
      </c>
      <c r="W49">
        <v>211.76017976562133</v>
      </c>
      <c r="X49">
        <f t="shared" si="10"/>
        <v>-2.9872443544499845</v>
      </c>
      <c r="Y49">
        <v>-4.4898708417466242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225</v>
      </c>
      <c r="D50">
        <v>225</v>
      </c>
      <c r="E50">
        <v>218.35</v>
      </c>
      <c r="F50">
        <v>220</v>
      </c>
      <c r="G50">
        <f>_xll.TA_TYPPRICE(D50,E50,F50)</f>
        <v>221.11666666666667</v>
      </c>
      <c r="H50">
        <v>215.79245157402073</v>
      </c>
      <c r="I50" t="str">
        <f t="shared" si="0"/>
        <v>UP</v>
      </c>
      <c r="J50">
        <v>215.21146704594244</v>
      </c>
      <c r="K50">
        <v>207.50761726793667</v>
      </c>
      <c r="L50" t="str">
        <f t="shared" si="1"/>
        <v>UP</v>
      </c>
      <c r="M50" t="str">
        <f t="shared" si="2"/>
        <v>UP</v>
      </c>
      <c r="N50">
        <v>77.405241818634352</v>
      </c>
      <c r="O50" t="str">
        <f t="shared" si="3"/>
        <v>UP</v>
      </c>
      <c r="P50" t="str">
        <f t="shared" si="4"/>
        <v>UP</v>
      </c>
      <c r="Q50">
        <f t="shared" si="5"/>
        <v>1.6500000000000057</v>
      </c>
      <c r="R50">
        <f t="shared" si="6"/>
        <v>6.6500000000000057</v>
      </c>
      <c r="S50">
        <f t="shared" si="7"/>
        <v>0.24812030075188035</v>
      </c>
      <c r="T50" t="str">
        <f t="shared" si="8"/>
        <v>No Indication</v>
      </c>
      <c r="U50" t="str">
        <f t="shared" si="9"/>
        <v>No T+M+I</v>
      </c>
      <c r="V50">
        <v>210.50017611714497</v>
      </c>
      <c r="W50">
        <v>212.37053682001974</v>
      </c>
      <c r="X50">
        <f t="shared" si="10"/>
        <v>-1.8703607028747626</v>
      </c>
      <c r="Y50">
        <v>-3.965968813972252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219.5</v>
      </c>
      <c r="D51">
        <v>230.95</v>
      </c>
      <c r="E51">
        <v>215</v>
      </c>
      <c r="F51">
        <v>225</v>
      </c>
      <c r="G51">
        <f>_xll.TA_TYPPRICE(D51,E51,F51)</f>
        <v>223.65</v>
      </c>
      <c r="H51">
        <v>219.72122578701038</v>
      </c>
      <c r="I51" t="str">
        <f t="shared" si="0"/>
        <v>UP</v>
      </c>
      <c r="J51">
        <v>218.70891881351079</v>
      </c>
      <c r="K51">
        <v>209.17259120839518</v>
      </c>
      <c r="L51" t="str">
        <f t="shared" si="1"/>
        <v>UP</v>
      </c>
      <c r="M51" t="str">
        <f t="shared" si="2"/>
        <v>UP</v>
      </c>
      <c r="N51">
        <v>82.704715581886205</v>
      </c>
      <c r="O51" t="str">
        <f t="shared" si="3"/>
        <v>UP</v>
      </c>
      <c r="P51" t="str">
        <f t="shared" si="4"/>
        <v>UP</v>
      </c>
      <c r="Q51">
        <f t="shared" si="5"/>
        <v>10</v>
      </c>
      <c r="R51">
        <f t="shared" si="6"/>
        <v>15.949999999999989</v>
      </c>
      <c r="S51">
        <f t="shared" si="7"/>
        <v>0.62695924764890332</v>
      </c>
      <c r="T51" t="str">
        <f t="shared" si="8"/>
        <v>No Indication</v>
      </c>
      <c r="U51" t="str">
        <f t="shared" si="9"/>
        <v>No T+M+I</v>
      </c>
      <c r="V51">
        <v>212.73091825296882</v>
      </c>
      <c r="W51">
        <v>213.30605261112939</v>
      </c>
      <c r="X51">
        <f t="shared" si="10"/>
        <v>-0.57513435816056813</v>
      </c>
      <c r="Y51">
        <v>-3.2878019228099151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225</v>
      </c>
      <c r="D52">
        <v>227.9</v>
      </c>
      <c r="E52">
        <v>220.25</v>
      </c>
      <c r="F52">
        <v>223</v>
      </c>
      <c r="G52">
        <f>_xll.TA_TYPPRICE(D52,E52,F52)</f>
        <v>223.71666666666667</v>
      </c>
      <c r="H52">
        <v>221.71894622683851</v>
      </c>
      <c r="I52" t="str">
        <f t="shared" si="0"/>
        <v>UP</v>
      </c>
      <c r="J52">
        <v>220.75138129939728</v>
      </c>
      <c r="K52">
        <v>211.63423760652958</v>
      </c>
      <c r="L52" t="str">
        <f t="shared" si="1"/>
        <v>UP</v>
      </c>
      <c r="M52" t="str">
        <f t="shared" si="2"/>
        <v>UP</v>
      </c>
      <c r="N52">
        <v>74.023783972246918</v>
      </c>
      <c r="O52" t="str">
        <f t="shared" si="3"/>
        <v>UP</v>
      </c>
      <c r="P52" t="str">
        <f t="shared" si="4"/>
        <v>UP</v>
      </c>
      <c r="Q52">
        <f t="shared" si="5"/>
        <v>2.75</v>
      </c>
      <c r="R52">
        <f t="shared" si="6"/>
        <v>7.6500000000000057</v>
      </c>
      <c r="S52">
        <f t="shared" si="7"/>
        <v>0.35947712418300626</v>
      </c>
      <c r="T52" t="str">
        <f t="shared" si="8"/>
        <v>No Indication</v>
      </c>
      <c r="U52" t="str">
        <f t="shared" si="9"/>
        <v>No T+M+I</v>
      </c>
      <c r="V52">
        <v>214.3107769832813</v>
      </c>
      <c r="W52">
        <v>214.02412278808276</v>
      </c>
      <c r="X52">
        <f t="shared" si="10"/>
        <v>0.28665419519853685</v>
      </c>
      <c r="Y52">
        <v>-2.5729106992082249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223.25</v>
      </c>
      <c r="D53">
        <v>231.5</v>
      </c>
      <c r="E53">
        <v>222</v>
      </c>
      <c r="F53">
        <v>226</v>
      </c>
      <c r="G53">
        <f>_xll.TA_TYPPRICE(D53,E53,F53)</f>
        <v>226.5</v>
      </c>
      <c r="H53">
        <v>224.10947311341926</v>
      </c>
      <c r="I53" t="str">
        <f t="shared" si="0"/>
        <v>UP</v>
      </c>
      <c r="J53">
        <v>223.13996323286455</v>
      </c>
      <c r="K53">
        <v>213.93774036063411</v>
      </c>
      <c r="L53" t="str">
        <f t="shared" si="1"/>
        <v>UP</v>
      </c>
      <c r="M53" t="str">
        <f t="shared" si="2"/>
        <v>UP</v>
      </c>
      <c r="N53">
        <v>78.295374634159231</v>
      </c>
      <c r="O53" t="str">
        <f t="shared" si="3"/>
        <v>UP</v>
      </c>
      <c r="P53" t="str">
        <f t="shared" si="4"/>
        <v>UP</v>
      </c>
      <c r="Q53">
        <f t="shared" si="5"/>
        <v>4</v>
      </c>
      <c r="R53">
        <f t="shared" si="6"/>
        <v>9.5</v>
      </c>
      <c r="S53">
        <f t="shared" si="7"/>
        <v>0.42105263157894735</v>
      </c>
      <c r="T53" t="str">
        <f t="shared" si="8"/>
        <v>No Indication</v>
      </c>
      <c r="U53" t="str">
        <f t="shared" si="9"/>
        <v>No T+M+I</v>
      </c>
      <c r="V53">
        <v>216.1091189858534</v>
      </c>
      <c r="W53">
        <v>214.91122480378033</v>
      </c>
      <c r="X53">
        <f t="shared" si="10"/>
        <v>1.1978941820730711</v>
      </c>
      <c r="Y53">
        <v>-1.8187497229519658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228.1</v>
      </c>
      <c r="D54">
        <v>228.55</v>
      </c>
      <c r="E54">
        <v>220.7</v>
      </c>
      <c r="F54">
        <v>222</v>
      </c>
      <c r="G54">
        <f>_xll.TA_TYPPRICE(D54,E54,F54)</f>
        <v>223.75</v>
      </c>
      <c r="H54">
        <v>223.92973655670963</v>
      </c>
      <c r="I54" t="str">
        <f t="shared" si="0"/>
        <v>DOWN</v>
      </c>
      <c r="J54">
        <v>224.34219362556132</v>
      </c>
      <c r="K54">
        <v>215.44046472493764</v>
      </c>
      <c r="L54" t="str">
        <f t="shared" si="1"/>
        <v>No Confirmation</v>
      </c>
      <c r="M54" t="str">
        <f t="shared" si="2"/>
        <v>No Trend</v>
      </c>
      <c r="N54">
        <v>61.452931320232693</v>
      </c>
      <c r="O54" t="str">
        <f t="shared" si="3"/>
        <v>UP</v>
      </c>
      <c r="P54" t="str">
        <f t="shared" si="4"/>
        <v>No Trend + Momentum</v>
      </c>
      <c r="Q54">
        <f t="shared" si="5"/>
        <v>1.3000000000000114</v>
      </c>
      <c r="R54">
        <f t="shared" si="6"/>
        <v>7.8500000000000227</v>
      </c>
      <c r="S54">
        <f t="shared" si="7"/>
        <v>0.16560509554140224</v>
      </c>
      <c r="T54" t="str">
        <f t="shared" si="8"/>
        <v>DOWN</v>
      </c>
      <c r="U54" t="str">
        <f t="shared" si="9"/>
        <v>No T+M+I</v>
      </c>
      <c r="V54">
        <v>217.0154083726452</v>
      </c>
      <c r="W54">
        <v>215.43631926275955</v>
      </c>
      <c r="X54">
        <f t="shared" si="10"/>
        <v>1.5790891098856434</v>
      </c>
      <c r="Y54">
        <v>-1.1391819563844439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222.2</v>
      </c>
      <c r="D55">
        <v>225.8</v>
      </c>
      <c r="E55">
        <v>220.85</v>
      </c>
      <c r="F55">
        <v>222</v>
      </c>
      <c r="G55">
        <f>_xll.TA_TYPPRICE(D55,E55,F55)</f>
        <v>222.88333333333333</v>
      </c>
      <c r="H55">
        <v>223.40653494502146</v>
      </c>
      <c r="I55" t="str">
        <f t="shared" si="0"/>
        <v>DOWN</v>
      </c>
      <c r="J55">
        <v>224.6661505976588</v>
      </c>
      <c r="K55">
        <v>216.64258367495151</v>
      </c>
      <c r="L55" t="str">
        <f t="shared" si="1"/>
        <v>No Confirmation</v>
      </c>
      <c r="M55" t="str">
        <f t="shared" si="2"/>
        <v>No Trend</v>
      </c>
      <c r="N55">
        <v>61.452931320232686</v>
      </c>
      <c r="O55" t="str">
        <f t="shared" si="3"/>
        <v>UP</v>
      </c>
      <c r="P55" t="str">
        <f t="shared" si="4"/>
        <v>No Trend + Momentum</v>
      </c>
      <c r="Q55">
        <f t="shared" si="5"/>
        <v>1.1500000000000057</v>
      </c>
      <c r="R55">
        <f t="shared" si="6"/>
        <v>4.9500000000000171</v>
      </c>
      <c r="S55">
        <f t="shared" si="7"/>
        <v>0.23232323232323268</v>
      </c>
      <c r="T55" t="str">
        <f t="shared" si="8"/>
        <v>No Indication</v>
      </c>
      <c r="U55" t="str">
        <f t="shared" si="9"/>
        <v>No T+M+I</v>
      </c>
      <c r="V55">
        <v>217.78226862300747</v>
      </c>
      <c r="W55">
        <v>215.92251783588847</v>
      </c>
      <c r="X55">
        <f t="shared" si="10"/>
        <v>1.8597507871189976</v>
      </c>
      <c r="Y55">
        <v>-0.5393954076837556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224.95</v>
      </c>
      <c r="D56">
        <v>228.75</v>
      </c>
      <c r="E56">
        <v>223.65</v>
      </c>
      <c r="F56">
        <v>225</v>
      </c>
      <c r="G56">
        <f>_xll.TA_TYPPRICE(D56,E56,F56)</f>
        <v>225.79999999999998</v>
      </c>
      <c r="H56">
        <v>224.60326747251071</v>
      </c>
      <c r="I56" t="str">
        <f t="shared" si="0"/>
        <v>UP</v>
      </c>
      <c r="J56">
        <v>225.57367268706795</v>
      </c>
      <c r="K56">
        <v>218.19978730274008</v>
      </c>
      <c r="L56" t="str">
        <f t="shared" si="1"/>
        <v>No Confirmation</v>
      </c>
      <c r="M56" t="str">
        <f t="shared" si="2"/>
        <v>No Trend</v>
      </c>
      <c r="N56">
        <v>69.213743321975599</v>
      </c>
      <c r="O56" t="str">
        <f t="shared" si="3"/>
        <v>UP</v>
      </c>
      <c r="P56" t="str">
        <f t="shared" si="4"/>
        <v>No Trend + Momentum</v>
      </c>
      <c r="Q56">
        <f t="shared" si="5"/>
        <v>1.3499999999999943</v>
      </c>
      <c r="R56">
        <f t="shared" si="6"/>
        <v>5.0999999999999943</v>
      </c>
      <c r="S56">
        <f t="shared" si="7"/>
        <v>0.26470588235294035</v>
      </c>
      <c r="T56" t="str">
        <f t="shared" si="8"/>
        <v>No Indication</v>
      </c>
      <c r="U56" t="str">
        <f t="shared" si="9"/>
        <v>No T+M+I</v>
      </c>
      <c r="V56">
        <v>218.89268883485246</v>
      </c>
      <c r="W56">
        <v>216.59492392211897</v>
      </c>
      <c r="X56">
        <f t="shared" si="10"/>
        <v>2.2977649127334985</v>
      </c>
      <c r="Y56">
        <v>2.8036656399695215E-2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225.5</v>
      </c>
      <c r="D57">
        <v>230.4</v>
      </c>
      <c r="E57">
        <v>225.4</v>
      </c>
      <c r="F57">
        <v>226</v>
      </c>
      <c r="G57">
        <f>_xll.TA_TYPPRICE(D57,E57,F57)</f>
        <v>227.26666666666665</v>
      </c>
      <c r="H57">
        <v>225.93496706958868</v>
      </c>
      <c r="I57" t="str">
        <f t="shared" si="0"/>
        <v>UP</v>
      </c>
      <c r="J57">
        <v>226.64618986771953</v>
      </c>
      <c r="K57">
        <v>219.79983456879785</v>
      </c>
      <c r="L57" t="str">
        <f t="shared" si="1"/>
        <v>No Confirmation</v>
      </c>
      <c r="M57" t="str">
        <f t="shared" si="2"/>
        <v>No Trend</v>
      </c>
      <c r="N57">
        <v>71.596483434707437</v>
      </c>
      <c r="O57" t="str">
        <f t="shared" si="3"/>
        <v>UP</v>
      </c>
      <c r="P57" t="str">
        <f t="shared" si="4"/>
        <v>No Trend + Momentum</v>
      </c>
      <c r="Q57">
        <f t="shared" si="5"/>
        <v>0.59999999999999432</v>
      </c>
      <c r="R57">
        <f t="shared" si="6"/>
        <v>5</v>
      </c>
      <c r="S57">
        <f t="shared" si="7"/>
        <v>0.11999999999999886</v>
      </c>
      <c r="T57" t="str">
        <f t="shared" si="8"/>
        <v>DOWN</v>
      </c>
      <c r="U57" t="str">
        <f t="shared" si="9"/>
        <v>No T+M+I</v>
      </c>
      <c r="V57">
        <v>219.98612132179824</v>
      </c>
      <c r="W57">
        <v>217.29159622418422</v>
      </c>
      <c r="X57">
        <f t="shared" si="10"/>
        <v>2.6945250976140187</v>
      </c>
      <c r="Y57">
        <v>0.56133434464255993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226.9</v>
      </c>
      <c r="D58">
        <v>228.45</v>
      </c>
      <c r="E58">
        <v>224.05</v>
      </c>
      <c r="F58">
        <v>225</v>
      </c>
      <c r="G58">
        <f>_xll.TA_TYPPRICE(D58,E58,F58)</f>
        <v>225.83333333333334</v>
      </c>
      <c r="H58">
        <v>225.88415020146101</v>
      </c>
      <c r="I58" t="str">
        <f t="shared" si="0"/>
        <v>DOWN</v>
      </c>
      <c r="J58">
        <v>227.04703656378186</v>
      </c>
      <c r="K58">
        <v>220.74431577573165</v>
      </c>
      <c r="L58" t="str">
        <f t="shared" si="1"/>
        <v>No Confirmation</v>
      </c>
      <c r="M58" t="str">
        <f t="shared" si="2"/>
        <v>No Trend</v>
      </c>
      <c r="N58">
        <v>65.280867389322111</v>
      </c>
      <c r="O58" t="str">
        <f t="shared" si="3"/>
        <v>UP</v>
      </c>
      <c r="P58" t="str">
        <f t="shared" si="4"/>
        <v>No Trend + Momentum</v>
      </c>
      <c r="Q58">
        <f t="shared" si="5"/>
        <v>0.94999999999998863</v>
      </c>
      <c r="R58">
        <f t="shared" si="6"/>
        <v>4.3999999999999773</v>
      </c>
      <c r="S58">
        <f t="shared" si="7"/>
        <v>0.21590909090908944</v>
      </c>
      <c r="T58" t="str">
        <f t="shared" si="8"/>
        <v>No Indication</v>
      </c>
      <c r="U58" t="str">
        <f t="shared" si="9"/>
        <v>No T+M+I</v>
      </c>
      <c r="V58">
        <v>220.7574872722908</v>
      </c>
      <c r="W58">
        <v>217.86258909646688</v>
      </c>
      <c r="X58">
        <f t="shared" si="10"/>
        <v>2.8948981758239256</v>
      </c>
      <c r="Y58">
        <v>1.0280471108788332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225.2</v>
      </c>
      <c r="D59">
        <v>226.5</v>
      </c>
      <c r="E59">
        <v>218.65</v>
      </c>
      <c r="F59">
        <v>222</v>
      </c>
      <c r="G59">
        <f>_xll.TA_TYPPRICE(D59,E59,F59)</f>
        <v>222.38333333333333</v>
      </c>
      <c r="H59">
        <v>224.13374176739717</v>
      </c>
      <c r="I59" t="str">
        <f t="shared" si="0"/>
        <v>DOWN</v>
      </c>
      <c r="J59">
        <v>226.92547288294145</v>
      </c>
      <c r="K59">
        <v>220.27891227001351</v>
      </c>
      <c r="L59" t="str">
        <f t="shared" si="1"/>
        <v>No Confirmation</v>
      </c>
      <c r="M59" t="str">
        <f t="shared" si="2"/>
        <v>No Trend</v>
      </c>
      <c r="N59">
        <v>49.054139395906489</v>
      </c>
      <c r="O59" t="str">
        <f t="shared" si="3"/>
        <v>No Momentum</v>
      </c>
      <c r="P59" t="str">
        <f t="shared" si="4"/>
        <v>No Trend + Momentum</v>
      </c>
      <c r="Q59">
        <f t="shared" si="5"/>
        <v>3.3499999999999943</v>
      </c>
      <c r="R59">
        <f t="shared" si="6"/>
        <v>7.8499999999999943</v>
      </c>
      <c r="S59">
        <f t="shared" si="7"/>
        <v>0.42675159235668747</v>
      </c>
      <c r="T59" t="str">
        <f t="shared" si="8"/>
        <v>No Indication</v>
      </c>
      <c r="U59" t="str">
        <f t="shared" si="9"/>
        <v>No T+M+I</v>
      </c>
      <c r="V59">
        <v>220.94864307655376</v>
      </c>
      <c r="W59">
        <v>218.16906397821006</v>
      </c>
      <c r="X59">
        <f t="shared" si="10"/>
        <v>2.779579098343703</v>
      </c>
      <c r="Y59">
        <v>1.378353508371807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222.6</v>
      </c>
      <c r="D60">
        <v>224.9</v>
      </c>
      <c r="E60">
        <v>219.1</v>
      </c>
      <c r="F60">
        <v>219</v>
      </c>
      <c r="G60">
        <f>_xll.TA_TYPPRICE(D60,E60,F60)</f>
        <v>221</v>
      </c>
      <c r="H60">
        <v>222.56687088369858</v>
      </c>
      <c r="I60" t="str">
        <f t="shared" si="0"/>
        <v>DOWN</v>
      </c>
      <c r="J60">
        <v>226.47536779784335</v>
      </c>
      <c r="K60">
        <v>220.01693176556606</v>
      </c>
      <c r="L60" t="str">
        <f t="shared" si="1"/>
        <v>DOWN</v>
      </c>
      <c r="M60" t="str">
        <f t="shared" si="2"/>
        <v>DOWN</v>
      </c>
      <c r="N60">
        <v>37.425627455940521</v>
      </c>
      <c r="O60" t="str">
        <f t="shared" si="3"/>
        <v>DOWN</v>
      </c>
      <c r="P60" t="str">
        <f t="shared" si="4"/>
        <v>DOWN</v>
      </c>
      <c r="Q60">
        <f t="shared" si="5"/>
        <v>-9.9999999999994316E-2</v>
      </c>
      <c r="R60">
        <f t="shared" si="6"/>
        <v>5.8000000000000114</v>
      </c>
      <c r="S60">
        <f t="shared" si="7"/>
        <v>-1.7241379310343814E-2</v>
      </c>
      <c r="T60" t="str">
        <f t="shared" si="8"/>
        <v>DOWN</v>
      </c>
      <c r="U60" t="str">
        <f t="shared" si="9"/>
        <v>DOWN</v>
      </c>
      <c r="V60">
        <v>220.64885183400702</v>
      </c>
      <c r="W60">
        <v>218.23061479463894</v>
      </c>
      <c r="X60">
        <f t="shared" si="10"/>
        <v>2.4182370393680799</v>
      </c>
      <c r="Y60">
        <v>1.5863302145710616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219.7</v>
      </c>
      <c r="D61">
        <v>222</v>
      </c>
      <c r="E61">
        <v>216.25</v>
      </c>
      <c r="F61">
        <v>219</v>
      </c>
      <c r="G61">
        <f>_xll.TA_TYPPRICE(D61,E61,F61)</f>
        <v>219.08333333333334</v>
      </c>
      <c r="H61">
        <v>220.82510210851598</v>
      </c>
      <c r="I61" t="str">
        <f t="shared" si="0"/>
        <v>DOWN</v>
      </c>
      <c r="J61">
        <v>225.48084162054482</v>
      </c>
      <c r="K61">
        <v>219.17983581766248</v>
      </c>
      <c r="L61" t="str">
        <f t="shared" si="1"/>
        <v>DOWN</v>
      </c>
      <c r="M61" t="str">
        <f t="shared" si="2"/>
        <v>DOWN</v>
      </c>
      <c r="N61">
        <v>37.425627455940521</v>
      </c>
      <c r="O61" t="str">
        <f t="shared" si="3"/>
        <v>DOWN</v>
      </c>
      <c r="P61" t="str">
        <f t="shared" si="4"/>
        <v>DOWN</v>
      </c>
      <c r="Q61">
        <f t="shared" si="5"/>
        <v>2.75</v>
      </c>
      <c r="R61">
        <f t="shared" si="6"/>
        <v>5.75</v>
      </c>
      <c r="S61">
        <f t="shared" si="7"/>
        <v>0.47826086956521741</v>
      </c>
      <c r="T61" t="str">
        <f t="shared" si="8"/>
        <v>No Indication</v>
      </c>
      <c r="U61" t="str">
        <f t="shared" si="9"/>
        <v>No T+M+I</v>
      </c>
      <c r="V61">
        <v>220.39518232108287</v>
      </c>
      <c r="W61">
        <v>218.28760629133234</v>
      </c>
      <c r="X61">
        <f t="shared" si="10"/>
        <v>2.1075760297505326</v>
      </c>
      <c r="Y61">
        <v>1.6905793776069558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219.05</v>
      </c>
      <c r="D62">
        <v>221.85</v>
      </c>
      <c r="E62">
        <v>217</v>
      </c>
      <c r="F62">
        <v>218</v>
      </c>
      <c r="G62">
        <f>_xll.TA_TYPPRICE(D62,E62,F62)</f>
        <v>218.95000000000002</v>
      </c>
      <c r="H62">
        <v>219.88755105425798</v>
      </c>
      <c r="I62" t="str">
        <f t="shared" si="0"/>
        <v>DOWN</v>
      </c>
      <c r="J62">
        <v>224.67398792709042</v>
      </c>
      <c r="K62">
        <v>218.69542785818192</v>
      </c>
      <c r="L62" t="str">
        <f t="shared" si="1"/>
        <v>DOWN</v>
      </c>
      <c r="M62" t="str">
        <f t="shared" si="2"/>
        <v>DOWN</v>
      </c>
      <c r="N62">
        <v>33.312649102926741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4.8499999999999943</v>
      </c>
      <c r="S62">
        <f t="shared" si="7"/>
        <v>0.20618556701030952</v>
      </c>
      <c r="T62" t="str">
        <f t="shared" si="8"/>
        <v>No Indication</v>
      </c>
      <c r="U62" t="str">
        <f t="shared" si="9"/>
        <v>No T+M+I</v>
      </c>
      <c r="V62">
        <v>220.02669273322397</v>
      </c>
      <c r="W62">
        <v>218.26630212160401</v>
      </c>
      <c r="X62">
        <f t="shared" si="10"/>
        <v>1.7603906116199539</v>
      </c>
      <c r="Y62">
        <v>1.7045416244095555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218</v>
      </c>
      <c r="D63">
        <v>220</v>
      </c>
      <c r="E63">
        <v>213</v>
      </c>
      <c r="F63">
        <v>213</v>
      </c>
      <c r="G63">
        <f>_xll.TA_TYPPRICE(D63,E63,F63)</f>
        <v>215.33333333333334</v>
      </c>
      <c r="H63">
        <v>217.61044219379568</v>
      </c>
      <c r="I63" t="str">
        <f t="shared" si="0"/>
        <v>DOWN</v>
      </c>
      <c r="J63">
        <v>223.63532394329255</v>
      </c>
      <c r="K63">
        <v>217.42977722303038</v>
      </c>
      <c r="L63" t="str">
        <f t="shared" si="1"/>
        <v>DOWN</v>
      </c>
      <c r="M63" t="str">
        <f t="shared" si="2"/>
        <v>DOWN</v>
      </c>
      <c r="N63">
        <v>19.748335024430578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7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218.94566308195874</v>
      </c>
      <c r="W63">
        <v>217.87620566815187</v>
      </c>
      <c r="X63">
        <f t="shared" si="10"/>
        <v>1.0694574138068731</v>
      </c>
      <c r="Y63">
        <v>1.577524782289019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213</v>
      </c>
      <c r="D64">
        <v>216.75</v>
      </c>
      <c r="E64">
        <v>213</v>
      </c>
      <c r="F64">
        <v>213.45</v>
      </c>
      <c r="G64">
        <f>_xll.TA_TYPPRICE(D64,E64,F64)</f>
        <v>214.4</v>
      </c>
      <c r="H64">
        <v>216.00522109689786</v>
      </c>
      <c r="I64" t="str">
        <f t="shared" si="0"/>
        <v>DOWN</v>
      </c>
      <c r="J64">
        <v>222.1052519558942</v>
      </c>
      <c r="K64">
        <v>216.44538228457918</v>
      </c>
      <c r="L64" t="str">
        <f t="shared" si="1"/>
        <v>DOWN</v>
      </c>
      <c r="M64" t="str">
        <f t="shared" si="2"/>
        <v>DOWN</v>
      </c>
      <c r="N64">
        <v>23.263480372349619</v>
      </c>
      <c r="O64" t="str">
        <f t="shared" si="3"/>
        <v>DOWN</v>
      </c>
      <c r="P64" t="str">
        <f t="shared" si="4"/>
        <v>DOWN</v>
      </c>
      <c r="Q64">
        <f t="shared" si="5"/>
        <v>0.44999999999998863</v>
      </c>
      <c r="R64">
        <f t="shared" si="6"/>
        <v>3.75</v>
      </c>
      <c r="S64">
        <f t="shared" si="7"/>
        <v>0.11999999999999697</v>
      </c>
      <c r="T64" t="str">
        <f t="shared" si="8"/>
        <v>DOWN</v>
      </c>
      <c r="U64" t="str">
        <f t="shared" si="9"/>
        <v>DOWN</v>
      </c>
      <c r="V64">
        <v>218.10017645396508</v>
      </c>
      <c r="W64">
        <v>217.54833858162209</v>
      </c>
      <c r="X64">
        <f t="shared" si="10"/>
        <v>0.5518378723429862</v>
      </c>
      <c r="Y64">
        <v>1.3723874002998124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216.3</v>
      </c>
      <c r="AE64">
        <f t="shared" si="16"/>
        <v>215.3</v>
      </c>
      <c r="AF64">
        <f t="shared" si="17"/>
        <v>214.9</v>
      </c>
      <c r="AG64">
        <f t="shared" si="18"/>
        <v>214.45000000000002</v>
      </c>
    </row>
    <row r="65" spans="1:33" x14ac:dyDescent="0.25">
      <c r="A65" t="s">
        <v>5</v>
      </c>
      <c r="B65" s="1">
        <v>42947</v>
      </c>
      <c r="C65">
        <v>214.4</v>
      </c>
      <c r="D65">
        <v>214.9</v>
      </c>
      <c r="E65">
        <v>212</v>
      </c>
      <c r="F65">
        <v>212.3</v>
      </c>
      <c r="G65">
        <f>_xll.TA_TYPPRICE(D65,E65,F65)</f>
        <v>213.06666666666669</v>
      </c>
      <c r="H65">
        <v>214.53594388178226</v>
      </c>
      <c r="I65" t="str">
        <f t="shared" si="0"/>
        <v>DOWN</v>
      </c>
      <c r="J65">
        <v>220.50408485458439</v>
      </c>
      <c r="K65">
        <v>215.4575195546727</v>
      </c>
      <c r="L65" t="str">
        <f t="shared" si="1"/>
        <v>DOWN</v>
      </c>
      <c r="M65" t="str">
        <f t="shared" si="2"/>
        <v>DOWN</v>
      </c>
      <c r="N65">
        <v>20.407966304563114</v>
      </c>
      <c r="O65" t="str">
        <f t="shared" si="3"/>
        <v>DOWN</v>
      </c>
      <c r="P65" t="str">
        <f t="shared" si="4"/>
        <v>DOWN</v>
      </c>
      <c r="Q65">
        <f t="shared" si="5"/>
        <v>0.30000000000001137</v>
      </c>
      <c r="R65">
        <f t="shared" si="6"/>
        <v>2.9000000000000057</v>
      </c>
      <c r="S65">
        <f t="shared" si="7"/>
        <v>0.10344827586207268</v>
      </c>
      <c r="T65" t="str">
        <f t="shared" si="8"/>
        <v>DOWN</v>
      </c>
      <c r="U65" t="str">
        <f t="shared" si="9"/>
        <v>DOWN</v>
      </c>
      <c r="V65">
        <v>217.20784161489354</v>
      </c>
      <c r="W65">
        <v>217.15957276076119</v>
      </c>
      <c r="X65">
        <f t="shared" si="10"/>
        <v>4.8268854132345496E-2</v>
      </c>
      <c r="Y65">
        <v>1.1075636910663191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214.55</v>
      </c>
      <c r="AE65">
        <f t="shared" si="16"/>
        <v>213.8</v>
      </c>
      <c r="AF65">
        <f t="shared" si="17"/>
        <v>213.45000000000002</v>
      </c>
      <c r="AG65">
        <f t="shared" si="18"/>
        <v>213.10000000000002</v>
      </c>
    </row>
    <row r="66" spans="1:33" x14ac:dyDescent="0.25">
      <c r="A66" t="s">
        <v>5</v>
      </c>
      <c r="B66" s="1">
        <v>42948</v>
      </c>
      <c r="C66">
        <v>213</v>
      </c>
      <c r="D66">
        <v>217</v>
      </c>
      <c r="E66">
        <v>213</v>
      </c>
      <c r="F66">
        <v>213.15</v>
      </c>
      <c r="G66">
        <f>_xll.TA_TYPPRICE(D66,E66,F66)</f>
        <v>214.38333333333333</v>
      </c>
      <c r="H66">
        <v>214.45963860755779</v>
      </c>
      <c r="I66" t="str">
        <f t="shared" si="0"/>
        <v>DOWN</v>
      </c>
      <c r="J66">
        <v>219.72539933134343</v>
      </c>
      <c r="K66">
        <v>214.91140409807878</v>
      </c>
      <c r="L66" t="str">
        <f t="shared" si="1"/>
        <v>DOWN</v>
      </c>
      <c r="M66" t="str">
        <f t="shared" si="2"/>
        <v>DOWN</v>
      </c>
      <c r="N66">
        <v>28.514893659673312</v>
      </c>
      <c r="O66" t="str">
        <f t="shared" si="3"/>
        <v>DOWN</v>
      </c>
      <c r="P66" t="str">
        <f t="shared" si="4"/>
        <v>DOWN</v>
      </c>
      <c r="Q66">
        <f t="shared" si="5"/>
        <v>0.15000000000000568</v>
      </c>
      <c r="R66">
        <f t="shared" si="6"/>
        <v>4</v>
      </c>
      <c r="S66">
        <f t="shared" si="7"/>
        <v>3.7500000000001421E-2</v>
      </c>
      <c r="T66" t="str">
        <f t="shared" si="8"/>
        <v>DOWN</v>
      </c>
      <c r="U66" t="str">
        <f t="shared" si="9"/>
        <v>DOWN</v>
      </c>
      <c r="V66">
        <v>216.58355828952531</v>
      </c>
      <c r="W66">
        <v>216.86256737107519</v>
      </c>
      <c r="X66">
        <f t="shared" si="10"/>
        <v>-0.27900908154987292</v>
      </c>
      <c r="Y66">
        <v>0.83024913654308063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216.55</v>
      </c>
      <c r="AE66">
        <f t="shared" si="16"/>
        <v>215.45000000000002</v>
      </c>
      <c r="AF66">
        <f t="shared" si="17"/>
        <v>215</v>
      </c>
      <c r="AG66">
        <f t="shared" si="18"/>
        <v>214.55</v>
      </c>
    </row>
    <row r="67" spans="1:33" x14ac:dyDescent="0.25">
      <c r="A67" t="s">
        <v>5</v>
      </c>
      <c r="B67" s="1">
        <v>42949</v>
      </c>
      <c r="C67">
        <v>213.65</v>
      </c>
      <c r="D67">
        <v>215</v>
      </c>
      <c r="E67">
        <v>210.25</v>
      </c>
      <c r="F67">
        <v>210.7</v>
      </c>
      <c r="G67">
        <f>_xll.TA_TYPPRICE(D67,E67,F67)</f>
        <v>211.98333333333335</v>
      </c>
      <c r="H67">
        <v>213.22148597044557</v>
      </c>
      <c r="I67" t="str">
        <f t="shared" ref="I67:I104" si="20">IF(F67&gt;H67,"UP","DOWN")</f>
        <v>DOWN</v>
      </c>
      <c r="J67">
        <v>218.67531059104488</v>
      </c>
      <c r="K67">
        <v>213.87553652072793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20.859755090064947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0.44999999999998863</v>
      </c>
      <c r="R67">
        <f t="shared" ref="R67:R104" si="26">D67-E67</f>
        <v>4.75</v>
      </c>
      <c r="S67">
        <f t="shared" ref="S67:S104" si="27">Q67/R67</f>
        <v>9.473684210526076E-2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215.67839547575218</v>
      </c>
      <c r="W67">
        <v>216.40608089914369</v>
      </c>
      <c r="X67">
        <f t="shared" ref="X67:X104" si="30">V67-W67</f>
        <v>-0.72768542339150599</v>
      </c>
      <c r="Y67">
        <v>0.51866222455616329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DOWN</v>
      </c>
      <c r="AD67">
        <f t="shared" ref="AD67:AD104" si="35">IF(AC67="UP",MROUND(D67-((D67-E67)*0.886),0.05),IF(AC67="DOWN",MROUND(E67+((D67-E67)*0.886),0.05),"No Alert"))</f>
        <v>214.45000000000002</v>
      </c>
      <c r="AE67">
        <f t="shared" ref="AE67:AE104" si="36">IF(AC67="UP",MROUND(D67-((D67-E67)*0.618),0.05),IF(AC67="DOWN",MROUND(E67+((D67-E67)*0.618),0.05),"No Alert"))</f>
        <v>213.20000000000002</v>
      </c>
      <c r="AF67">
        <f t="shared" ref="AF67:AF104" si="37">IF(AC67="UP",MROUND(D67-((D67-E67)*0.5),0.05),IF(AC67="DOWN",MROUND(E67+((D67-E67)*0.5),0.05),"No Alert"))</f>
        <v>212.65</v>
      </c>
      <c r="AG67">
        <f t="shared" ref="AG67:AG104" si="38">IF(AC67="UP",MROUND(D67-((D67-E67)*0.382),0.05),IF(AC67="DOWN",MROUND(E67+((D67-E67)*0.382),0.05),"No Alert"))</f>
        <v>212.05</v>
      </c>
    </row>
    <row r="68" spans="1:33" x14ac:dyDescent="0.25">
      <c r="A68" t="s">
        <v>5</v>
      </c>
      <c r="B68" s="1">
        <v>42950</v>
      </c>
      <c r="C68">
        <v>209.25</v>
      </c>
      <c r="D68">
        <v>211.8</v>
      </c>
      <c r="E68">
        <v>207.3</v>
      </c>
      <c r="F68">
        <v>207.4</v>
      </c>
      <c r="G68">
        <f>_xll.TA_TYPPRICE(D68,E68,F68)</f>
        <v>208.83333333333334</v>
      </c>
      <c r="H68">
        <v>211.02740965188946</v>
      </c>
      <c r="I68" t="str">
        <f t="shared" si="20"/>
        <v>DOWN</v>
      </c>
      <c r="J68">
        <v>217.14746379303492</v>
      </c>
      <c r="K68">
        <v>212.41430618278841</v>
      </c>
      <c r="L68" t="str">
        <f t="shared" si="21"/>
        <v>DOWN</v>
      </c>
      <c r="M68" t="str">
        <f t="shared" si="22"/>
        <v>DOWN</v>
      </c>
      <c r="N68">
        <v>14.366214956614828</v>
      </c>
      <c r="O68" t="str">
        <f t="shared" si="23"/>
        <v>DOWN</v>
      </c>
      <c r="P68" t="str">
        <f t="shared" si="24"/>
        <v>DOWN</v>
      </c>
      <c r="Q68">
        <f t="shared" si="25"/>
        <v>9.9999999999994316E-2</v>
      </c>
      <c r="R68">
        <f t="shared" si="26"/>
        <v>4.5</v>
      </c>
      <c r="S68">
        <f t="shared" si="27"/>
        <v>2.222222222222096E-2</v>
      </c>
      <c r="T68" t="str">
        <f t="shared" si="28"/>
        <v>DOWN</v>
      </c>
      <c r="U68" t="str">
        <f t="shared" si="29"/>
        <v>DOWN</v>
      </c>
      <c r="V68">
        <v>214.40479617179031</v>
      </c>
      <c r="W68">
        <v>215.73896379550342</v>
      </c>
      <c r="X68">
        <f t="shared" si="30"/>
        <v>-1.3341676237131139</v>
      </c>
      <c r="Y68">
        <v>0.14809625490230782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211.3</v>
      </c>
      <c r="AE68">
        <f t="shared" si="36"/>
        <v>210.10000000000002</v>
      </c>
      <c r="AF68">
        <f t="shared" si="37"/>
        <v>209.55</v>
      </c>
      <c r="AG68">
        <f t="shared" si="38"/>
        <v>209</v>
      </c>
    </row>
    <row r="69" spans="1:33" x14ac:dyDescent="0.25">
      <c r="A69" t="s">
        <v>5</v>
      </c>
      <c r="B69" s="1">
        <v>42951</v>
      </c>
      <c r="C69">
        <v>208</v>
      </c>
      <c r="D69">
        <v>212.9</v>
      </c>
      <c r="E69">
        <v>206.25</v>
      </c>
      <c r="F69">
        <v>209.5</v>
      </c>
      <c r="G69">
        <f>_xll.TA_TYPPRICE(D69,E69,F69)</f>
        <v>209.54999999999998</v>
      </c>
      <c r="H69">
        <v>210.28870482594471</v>
      </c>
      <c r="I69" t="str">
        <f t="shared" si="20"/>
        <v>DOWN</v>
      </c>
      <c r="J69">
        <v>216.20358295013827</v>
      </c>
      <c r="K69">
        <v>211.04446036439097</v>
      </c>
      <c r="L69" t="str">
        <f t="shared" si="21"/>
        <v>DOWN</v>
      </c>
      <c r="M69" t="str">
        <f t="shared" si="22"/>
        <v>DOWN</v>
      </c>
      <c r="N69">
        <v>31.362347629634002</v>
      </c>
      <c r="O69" t="str">
        <f t="shared" si="23"/>
        <v>DOWN</v>
      </c>
      <c r="P69" t="str">
        <f t="shared" si="24"/>
        <v>DOWN</v>
      </c>
      <c r="Q69">
        <f t="shared" si="25"/>
        <v>3.25</v>
      </c>
      <c r="R69">
        <f t="shared" si="26"/>
        <v>6.6500000000000057</v>
      </c>
      <c r="S69">
        <f t="shared" si="27"/>
        <v>0.48872180451127778</v>
      </c>
      <c r="T69" t="str">
        <f t="shared" si="28"/>
        <v>No Indication</v>
      </c>
      <c r="U69" t="str">
        <f t="shared" si="29"/>
        <v>No T+M+I</v>
      </c>
      <c r="V69">
        <v>213.65021214536102</v>
      </c>
      <c r="W69">
        <v>215.27681832916983</v>
      </c>
      <c r="X69">
        <f t="shared" si="30"/>
        <v>-1.6266061838088035</v>
      </c>
      <c r="Y69">
        <v>-0.20684423283991449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210.5</v>
      </c>
      <c r="D70">
        <v>213.5</v>
      </c>
      <c r="E70">
        <v>210.15</v>
      </c>
      <c r="F70">
        <v>212.5</v>
      </c>
      <c r="G70">
        <f>_xll.TA_TYPPRICE(D70,E70,F70)</f>
        <v>212.04999999999998</v>
      </c>
      <c r="H70">
        <v>211.16935241297233</v>
      </c>
      <c r="I70" t="str">
        <f t="shared" si="20"/>
        <v>UP</v>
      </c>
      <c r="J70">
        <v>215.60278673899643</v>
      </c>
      <c r="K70">
        <v>210.84569139452631</v>
      </c>
      <c r="L70" t="str">
        <f t="shared" si="21"/>
        <v>No Confirmation</v>
      </c>
      <c r="M70" t="str">
        <f t="shared" si="22"/>
        <v>No Trend</v>
      </c>
      <c r="N70">
        <v>49.323175126489502</v>
      </c>
      <c r="O70" t="str">
        <f t="shared" si="23"/>
        <v>No Momentum</v>
      </c>
      <c r="P70" t="str">
        <f t="shared" si="24"/>
        <v>No Trend + Momentum</v>
      </c>
      <c r="Q70">
        <f t="shared" si="25"/>
        <v>2.3499999999999943</v>
      </c>
      <c r="R70">
        <f t="shared" si="26"/>
        <v>3.3499999999999943</v>
      </c>
      <c r="S70">
        <f t="shared" si="27"/>
        <v>0.70149253731343231</v>
      </c>
      <c r="T70" t="str">
        <f t="shared" si="28"/>
        <v>No Indication</v>
      </c>
      <c r="U70" t="str">
        <f t="shared" si="29"/>
        <v>No T+M+I</v>
      </c>
      <c r="V70">
        <v>213.4732564306901</v>
      </c>
      <c r="W70">
        <v>215.07112808256466</v>
      </c>
      <c r="X70">
        <f t="shared" si="30"/>
        <v>-1.5978716518745557</v>
      </c>
      <c r="Y70">
        <v>-0.48504971664684277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212.6</v>
      </c>
      <c r="D71">
        <v>213.85</v>
      </c>
      <c r="E71">
        <v>208.2</v>
      </c>
      <c r="F71">
        <v>208.9</v>
      </c>
      <c r="G71">
        <f>_xll.TA_TYPPRICE(D71,E71,F71)</f>
        <v>210.31666666666663</v>
      </c>
      <c r="H71">
        <v>210.74300953981947</v>
      </c>
      <c r="I71" t="str">
        <f t="shared" si="20"/>
        <v>DOWN</v>
      </c>
      <c r="J71">
        <v>215.21327857477499</v>
      </c>
      <c r="K71">
        <v>210.25775997352045</v>
      </c>
      <c r="L71" t="str">
        <f t="shared" si="21"/>
        <v>DOWN</v>
      </c>
      <c r="M71" t="str">
        <f t="shared" si="22"/>
        <v>DOWN</v>
      </c>
      <c r="N71">
        <v>35.420235787081459</v>
      </c>
      <c r="O71" t="str">
        <f t="shared" si="23"/>
        <v>DOWN</v>
      </c>
      <c r="P71" t="str">
        <f t="shared" si="24"/>
        <v>DOWN</v>
      </c>
      <c r="Q71">
        <f t="shared" si="25"/>
        <v>0.70000000000001705</v>
      </c>
      <c r="R71">
        <f t="shared" si="26"/>
        <v>5.6500000000000057</v>
      </c>
      <c r="S71">
        <f t="shared" si="27"/>
        <v>0.12389380530973741</v>
      </c>
      <c r="T71" t="str">
        <f t="shared" si="28"/>
        <v>DOWN</v>
      </c>
      <c r="U71" t="str">
        <f t="shared" si="29"/>
        <v>DOWN</v>
      </c>
      <c r="V71">
        <v>212.76967851827624</v>
      </c>
      <c r="W71">
        <v>214.61400748385617</v>
      </c>
      <c r="X71">
        <f t="shared" si="30"/>
        <v>-1.8443289655799333</v>
      </c>
      <c r="Y71">
        <v>-0.75690556643346085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208.3</v>
      </c>
      <c r="D72">
        <v>208.9</v>
      </c>
      <c r="E72">
        <v>204.35</v>
      </c>
      <c r="F72">
        <v>204.5</v>
      </c>
      <c r="G72">
        <f>_xll.TA_TYPPRICE(D72,E72,F72)</f>
        <v>205.91666666666666</v>
      </c>
      <c r="H72">
        <v>208.32983810324305</v>
      </c>
      <c r="I72" t="str">
        <f t="shared" si="20"/>
        <v>DOWN</v>
      </c>
      <c r="J72">
        <v>213.81032778038056</v>
      </c>
      <c r="K72">
        <v>208.94492442384924</v>
      </c>
      <c r="L72" t="str">
        <f t="shared" si="21"/>
        <v>DOWN</v>
      </c>
      <c r="M72" t="str">
        <f t="shared" si="22"/>
        <v>DOWN</v>
      </c>
      <c r="N72">
        <v>24.758290579409554</v>
      </c>
      <c r="O72" t="str">
        <f t="shared" si="23"/>
        <v>DOWN</v>
      </c>
      <c r="P72" t="str">
        <f t="shared" si="24"/>
        <v>DOWN</v>
      </c>
      <c r="Q72">
        <f t="shared" si="25"/>
        <v>0.15000000000000568</v>
      </c>
      <c r="R72">
        <f t="shared" si="26"/>
        <v>4.5500000000000114</v>
      </c>
      <c r="S72">
        <f t="shared" si="27"/>
        <v>3.2967032967034134E-2</v>
      </c>
      <c r="T72" t="str">
        <f t="shared" si="28"/>
        <v>DOWN</v>
      </c>
      <c r="U72" t="str">
        <f t="shared" si="29"/>
        <v>DOWN</v>
      </c>
      <c r="V72">
        <v>211.49742028469527</v>
      </c>
      <c r="W72">
        <v>213.86482174431126</v>
      </c>
      <c r="X72">
        <f t="shared" si="30"/>
        <v>-2.3674014596159907</v>
      </c>
      <c r="Y72">
        <v>-1.0790047450699669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208.4</v>
      </c>
      <c r="AE72">
        <f t="shared" si="36"/>
        <v>207.15</v>
      </c>
      <c r="AF72">
        <f t="shared" si="37"/>
        <v>206.65</v>
      </c>
      <c r="AG72">
        <f t="shared" si="38"/>
        <v>206.10000000000002</v>
      </c>
    </row>
    <row r="73" spans="1:33" x14ac:dyDescent="0.25">
      <c r="A73" t="s">
        <v>5</v>
      </c>
      <c r="B73" s="1">
        <v>42957</v>
      </c>
      <c r="C73">
        <v>204.1</v>
      </c>
      <c r="D73">
        <v>205.3</v>
      </c>
      <c r="E73">
        <v>187</v>
      </c>
      <c r="F73">
        <v>190</v>
      </c>
      <c r="G73">
        <f>_xll.TA_TYPPRICE(D73,E73,F73)</f>
        <v>194.1</v>
      </c>
      <c r="H73">
        <v>201.21491905162151</v>
      </c>
      <c r="I73" t="str">
        <f t="shared" si="20"/>
        <v>DOWN</v>
      </c>
      <c r="J73">
        <v>211.91914382918489</v>
      </c>
      <c r="K73">
        <v>204.06827455188275</v>
      </c>
      <c r="L73" t="str">
        <f t="shared" si="21"/>
        <v>DOWN</v>
      </c>
      <c r="M73" t="str">
        <f t="shared" si="22"/>
        <v>DOWN</v>
      </c>
      <c r="N73">
        <v>11.052968169456118</v>
      </c>
      <c r="O73" t="str">
        <f t="shared" si="23"/>
        <v>DOWN</v>
      </c>
      <c r="P73" t="str">
        <f t="shared" si="24"/>
        <v>DOWN</v>
      </c>
      <c r="Q73">
        <f t="shared" si="25"/>
        <v>3</v>
      </c>
      <c r="R73">
        <f t="shared" si="26"/>
        <v>18.300000000000011</v>
      </c>
      <c r="S73">
        <f t="shared" si="27"/>
        <v>0.1639344262295081</v>
      </c>
      <c r="T73" t="str">
        <f t="shared" si="28"/>
        <v>DOWN</v>
      </c>
      <c r="U73" t="str">
        <f t="shared" si="29"/>
        <v>DOWN</v>
      </c>
      <c r="V73">
        <v>208.19012485628062</v>
      </c>
      <c r="W73">
        <v>212.09705717065856</v>
      </c>
      <c r="X73">
        <f t="shared" si="30"/>
        <v>-3.90693231437794</v>
      </c>
      <c r="Y73">
        <v>-1.6445902589315615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203.20000000000002</v>
      </c>
      <c r="AE73">
        <f t="shared" si="36"/>
        <v>198.3</v>
      </c>
      <c r="AF73">
        <f t="shared" si="37"/>
        <v>196.15</v>
      </c>
      <c r="AG73">
        <f t="shared" si="38"/>
        <v>194</v>
      </c>
    </row>
    <row r="74" spans="1:33" x14ac:dyDescent="0.25">
      <c r="A74" t="s">
        <v>5</v>
      </c>
      <c r="B74" s="1">
        <v>42958</v>
      </c>
      <c r="C74">
        <v>187.2</v>
      </c>
      <c r="D74">
        <v>196.75</v>
      </c>
      <c r="E74">
        <v>185</v>
      </c>
      <c r="F74">
        <v>190</v>
      </c>
      <c r="G74">
        <f>_xll.TA_TYPPRICE(D74,E74,F74)</f>
        <v>190.58333333333334</v>
      </c>
      <c r="H74">
        <v>195.89912619247741</v>
      </c>
      <c r="I74" t="str">
        <f t="shared" si="20"/>
        <v>DOWN</v>
      </c>
      <c r="J74">
        <v>208.54822297825493</v>
      </c>
      <c r="K74">
        <v>199.83088020701993</v>
      </c>
      <c r="L74" t="str">
        <f t="shared" si="21"/>
        <v>DOWN</v>
      </c>
      <c r="M74" t="str">
        <f t="shared" si="22"/>
        <v>DOWN</v>
      </c>
      <c r="N74">
        <v>11.052968169456118</v>
      </c>
      <c r="O74" t="str">
        <f t="shared" si="23"/>
        <v>DOWN</v>
      </c>
      <c r="P74" t="str">
        <f t="shared" si="24"/>
        <v>DOWN</v>
      </c>
      <c r="Q74">
        <f t="shared" si="25"/>
        <v>5</v>
      </c>
      <c r="R74">
        <f t="shared" si="26"/>
        <v>11.75</v>
      </c>
      <c r="S74">
        <f t="shared" si="27"/>
        <v>0.42553191489361702</v>
      </c>
      <c r="T74" t="str">
        <f t="shared" si="28"/>
        <v>No Indication</v>
      </c>
      <c r="U74" t="str">
        <f t="shared" si="29"/>
        <v>No T+M+I</v>
      </c>
      <c r="V74">
        <v>205.39164410916052</v>
      </c>
      <c r="W74">
        <v>210.46023812098014</v>
      </c>
      <c r="X74">
        <f t="shared" si="30"/>
        <v>-5.0685940118196129</v>
      </c>
      <c r="Y74">
        <v>-2.3293910095091719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185</v>
      </c>
      <c r="D75">
        <v>186.85</v>
      </c>
      <c r="E75">
        <v>172.2</v>
      </c>
      <c r="F75">
        <v>182</v>
      </c>
      <c r="G75">
        <f>_xll.TA_TYPPRICE(D75,E75,F75)</f>
        <v>180.35</v>
      </c>
      <c r="H75">
        <v>188.12456309623872</v>
      </c>
      <c r="I75" t="str">
        <f t="shared" si="20"/>
        <v>DOWN</v>
      </c>
      <c r="J75">
        <v>203.72639564975384</v>
      </c>
      <c r="K75">
        <v>193.69068460545995</v>
      </c>
      <c r="L75" t="str">
        <f t="shared" si="21"/>
        <v>DOWN</v>
      </c>
      <c r="M75" t="str">
        <f t="shared" si="22"/>
        <v>DOWN</v>
      </c>
      <c r="N75">
        <v>7.4823209464146831</v>
      </c>
      <c r="O75" t="str">
        <f t="shared" si="23"/>
        <v>DOWN</v>
      </c>
      <c r="P75" t="str">
        <f t="shared" si="24"/>
        <v>DOWN</v>
      </c>
      <c r="Q75">
        <f t="shared" si="25"/>
        <v>9.8000000000000114</v>
      </c>
      <c r="R75">
        <f t="shared" si="26"/>
        <v>14.650000000000006</v>
      </c>
      <c r="S75">
        <f t="shared" si="27"/>
        <v>0.66894197952218482</v>
      </c>
      <c r="T75" t="str">
        <f t="shared" si="28"/>
        <v>No Indication</v>
      </c>
      <c r="U75" t="str">
        <f t="shared" si="29"/>
        <v>No T+M+I</v>
      </c>
      <c r="V75">
        <v>201.79292963082813</v>
      </c>
      <c r="W75">
        <v>208.35207233424086</v>
      </c>
      <c r="X75">
        <f t="shared" si="30"/>
        <v>-6.5591427034127321</v>
      </c>
      <c r="Y75">
        <v>-3.175341348289884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183.95</v>
      </c>
      <c r="D76">
        <v>189.7</v>
      </c>
      <c r="E76">
        <v>182.15</v>
      </c>
      <c r="F76">
        <v>188.5</v>
      </c>
      <c r="G76">
        <f>_xll.TA_TYPPRICE(D76,E76,F76)</f>
        <v>186.78333333333333</v>
      </c>
      <c r="H76">
        <v>187.45394821478601</v>
      </c>
      <c r="I76" t="str">
        <f t="shared" si="20"/>
        <v>UP</v>
      </c>
      <c r="J76">
        <v>200.60941883869742</v>
      </c>
      <c r="K76">
        <v>191.12608802646886</v>
      </c>
      <c r="L76" t="str">
        <f t="shared" si="21"/>
        <v>DOWN</v>
      </c>
      <c r="M76" t="str">
        <f t="shared" si="22"/>
        <v>No Trend</v>
      </c>
      <c r="N76">
        <v>30.338127505185675</v>
      </c>
      <c r="O76" t="str">
        <f t="shared" si="23"/>
        <v>DOWN</v>
      </c>
      <c r="P76" t="str">
        <f t="shared" si="24"/>
        <v>No Trend + Momentum</v>
      </c>
      <c r="Q76">
        <f t="shared" si="25"/>
        <v>6.3499999999999943</v>
      </c>
      <c r="R76">
        <f t="shared" si="26"/>
        <v>7.5499999999999829</v>
      </c>
      <c r="S76">
        <f t="shared" si="27"/>
        <v>0.84105960264900781</v>
      </c>
      <c r="T76" t="str">
        <f t="shared" si="28"/>
        <v>UP</v>
      </c>
      <c r="U76" t="str">
        <f t="shared" si="29"/>
        <v>No T+M+I</v>
      </c>
      <c r="V76">
        <v>199.74786353377763</v>
      </c>
      <c r="W76">
        <v>206.88154845763043</v>
      </c>
      <c r="X76">
        <f t="shared" si="30"/>
        <v>-7.1336849238527975</v>
      </c>
      <c r="Y76">
        <v>-3.9670100634024665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189</v>
      </c>
      <c r="D77">
        <v>191.5</v>
      </c>
      <c r="E77">
        <v>187.2</v>
      </c>
      <c r="F77">
        <v>187.2</v>
      </c>
      <c r="G77">
        <f>_xll.TA_TYPPRICE(D77,E77,F77)</f>
        <v>188.63333333333333</v>
      </c>
      <c r="H77">
        <v>188.04364077405967</v>
      </c>
      <c r="I77" t="str">
        <f t="shared" si="20"/>
        <v>DOWN</v>
      </c>
      <c r="J77">
        <v>198.58510354120909</v>
      </c>
      <c r="K77">
        <v>190.2536240205869</v>
      </c>
      <c r="L77" t="str">
        <f t="shared" si="21"/>
        <v>DOWN</v>
      </c>
      <c r="M77" t="str">
        <f t="shared" si="22"/>
        <v>DOWN</v>
      </c>
      <c r="N77">
        <v>28.573414935720741</v>
      </c>
      <c r="O77" t="str">
        <f t="shared" si="23"/>
        <v>DOWN</v>
      </c>
      <c r="P77" t="str">
        <f t="shared" si="24"/>
        <v>DOWN</v>
      </c>
      <c r="Q77">
        <f t="shared" si="25"/>
        <v>0</v>
      </c>
      <c r="R77">
        <f t="shared" si="26"/>
        <v>4.3000000000000114</v>
      </c>
      <c r="S77">
        <f t="shared" si="27"/>
        <v>0</v>
      </c>
      <c r="T77" t="str">
        <f t="shared" si="28"/>
        <v>DOWN</v>
      </c>
      <c r="U77" t="str">
        <f t="shared" si="29"/>
        <v>DOWN</v>
      </c>
      <c r="V77">
        <v>197.81742299011952</v>
      </c>
      <c r="W77">
        <v>205.42365597928745</v>
      </c>
      <c r="X77">
        <f t="shared" si="30"/>
        <v>-7.6062329891679212</v>
      </c>
      <c r="Y77">
        <v>-4.6948546485555571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191</v>
      </c>
      <c r="AE77">
        <f t="shared" si="36"/>
        <v>189.85000000000002</v>
      </c>
      <c r="AF77">
        <f t="shared" si="37"/>
        <v>189.35000000000002</v>
      </c>
      <c r="AG77">
        <f t="shared" si="38"/>
        <v>188.85000000000002</v>
      </c>
    </row>
    <row r="78" spans="1:33" x14ac:dyDescent="0.25">
      <c r="A78" t="s">
        <v>5</v>
      </c>
      <c r="B78" s="1">
        <v>42965</v>
      </c>
      <c r="C78">
        <v>186.9</v>
      </c>
      <c r="D78">
        <v>186.9</v>
      </c>
      <c r="E78">
        <v>179.5</v>
      </c>
      <c r="F78">
        <v>184</v>
      </c>
      <c r="G78">
        <f>_xll.TA_TYPPRICE(D78,E78,F78)</f>
        <v>183.46666666666667</v>
      </c>
      <c r="H78">
        <v>185.75515372036318</v>
      </c>
      <c r="I78" t="str">
        <f t="shared" si="20"/>
        <v>DOWN</v>
      </c>
      <c r="J78">
        <v>195.98841386538484</v>
      </c>
      <c r="K78">
        <v>187.86392979378982</v>
      </c>
      <c r="L78" t="str">
        <f t="shared" si="21"/>
        <v>DOWN</v>
      </c>
      <c r="M78" t="str">
        <f t="shared" si="22"/>
        <v>DOWN</v>
      </c>
      <c r="N78">
        <v>24.235730447536831</v>
      </c>
      <c r="O78" t="str">
        <f t="shared" si="23"/>
        <v>DOWN</v>
      </c>
      <c r="P78" t="str">
        <f t="shared" si="24"/>
        <v>DOWN</v>
      </c>
      <c r="Q78">
        <f t="shared" si="25"/>
        <v>4.5</v>
      </c>
      <c r="R78">
        <f t="shared" si="26"/>
        <v>7.4000000000000057</v>
      </c>
      <c r="S78">
        <f t="shared" si="27"/>
        <v>0.60810810810810767</v>
      </c>
      <c r="T78" t="str">
        <f t="shared" si="28"/>
        <v>No Indication</v>
      </c>
      <c r="U78" t="str">
        <f t="shared" si="29"/>
        <v>No T+M+I</v>
      </c>
      <c r="V78">
        <v>195.69166560702422</v>
      </c>
      <c r="W78">
        <v>203.83671849934024</v>
      </c>
      <c r="X78">
        <f t="shared" si="30"/>
        <v>-8.1450528923160164</v>
      </c>
      <c r="Y78">
        <v>-5.3848942973076488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185.45</v>
      </c>
      <c r="D79">
        <v>185.45</v>
      </c>
      <c r="E79">
        <v>179.3</v>
      </c>
      <c r="F79">
        <v>179.5</v>
      </c>
      <c r="G79">
        <f>_xll.TA_TYPPRICE(D79,E79,F79)</f>
        <v>181.41666666666666</v>
      </c>
      <c r="H79">
        <v>183.58591019351491</v>
      </c>
      <c r="I79" t="str">
        <f t="shared" si="20"/>
        <v>DOWN</v>
      </c>
      <c r="J79">
        <v>193.64654411752153</v>
      </c>
      <c r="K79">
        <v>185.96083428405876</v>
      </c>
      <c r="L79" t="str">
        <f t="shared" si="21"/>
        <v>DOWN</v>
      </c>
      <c r="M79" t="str">
        <f t="shared" si="22"/>
        <v>DOWN</v>
      </c>
      <c r="N79">
        <v>19.130691792325738</v>
      </c>
      <c r="O79" t="str">
        <f t="shared" si="23"/>
        <v>DOWN</v>
      </c>
      <c r="P79" t="str">
        <f t="shared" si="24"/>
        <v>DOWN</v>
      </c>
      <c r="Q79">
        <f t="shared" si="25"/>
        <v>0.19999999999998863</v>
      </c>
      <c r="R79">
        <f t="shared" si="26"/>
        <v>6.1499999999999773</v>
      </c>
      <c r="S79">
        <f t="shared" si="27"/>
        <v>3.2520325203250301E-2</v>
      </c>
      <c r="T79" t="str">
        <f t="shared" si="28"/>
        <v>DOWN</v>
      </c>
      <c r="U79" t="str">
        <f t="shared" si="29"/>
        <v>DOWN</v>
      </c>
      <c r="V79">
        <v>193.20064012902048</v>
      </c>
      <c r="W79">
        <v>202.03399861050022</v>
      </c>
      <c r="X79">
        <f t="shared" si="30"/>
        <v>-8.8333584814797348</v>
      </c>
      <c r="Y79">
        <v>-6.0745871341420656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184.75</v>
      </c>
      <c r="AE79">
        <f t="shared" si="36"/>
        <v>183.10000000000002</v>
      </c>
      <c r="AF79">
        <f t="shared" si="37"/>
        <v>182.4</v>
      </c>
      <c r="AG79">
        <f t="shared" si="38"/>
        <v>181.65</v>
      </c>
    </row>
    <row r="80" spans="1:33" x14ac:dyDescent="0.25">
      <c r="A80" t="s">
        <v>5</v>
      </c>
      <c r="B80" s="1">
        <v>42969</v>
      </c>
      <c r="C80">
        <v>181</v>
      </c>
      <c r="D80">
        <v>181.55</v>
      </c>
      <c r="E80">
        <v>174</v>
      </c>
      <c r="F80">
        <v>174</v>
      </c>
      <c r="G80">
        <f>_xll.TA_TYPPRICE(D80,E80,F80)</f>
        <v>176.51666666666665</v>
      </c>
      <c r="H80">
        <v>180.05128843009078</v>
      </c>
      <c r="I80" t="str">
        <f t="shared" si="20"/>
        <v>DOWN</v>
      </c>
      <c r="J80">
        <v>190.95842320251674</v>
      </c>
      <c r="K80">
        <v>183.30287110982349</v>
      </c>
      <c r="L80" t="str">
        <f t="shared" si="21"/>
        <v>DOWN</v>
      </c>
      <c r="M80" t="str">
        <f t="shared" si="22"/>
        <v>DOWN</v>
      </c>
      <c r="N80">
        <v>14.473073630347519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7.5500000000000114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190.24669549378658</v>
      </c>
      <c r="W80">
        <v>199.95740612083353</v>
      </c>
      <c r="X80">
        <f t="shared" si="30"/>
        <v>-9.7107106270469501</v>
      </c>
      <c r="Y80">
        <v>-6.8018118327230424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180.70000000000002</v>
      </c>
      <c r="AE80">
        <f t="shared" si="36"/>
        <v>178.65</v>
      </c>
      <c r="AF80">
        <f t="shared" si="37"/>
        <v>177.8</v>
      </c>
      <c r="AG80">
        <f t="shared" si="38"/>
        <v>176.9</v>
      </c>
    </row>
    <row r="81" spans="1:33" x14ac:dyDescent="0.25">
      <c r="A81" t="s">
        <v>5</v>
      </c>
      <c r="B81" s="1">
        <v>42970</v>
      </c>
      <c r="C81">
        <v>176.2</v>
      </c>
      <c r="D81">
        <v>180</v>
      </c>
      <c r="E81">
        <v>175.5</v>
      </c>
      <c r="F81">
        <v>176.35</v>
      </c>
      <c r="G81">
        <f>_xll.TA_TYPPRICE(D81,E81,F81)</f>
        <v>177.28333333333333</v>
      </c>
      <c r="H81">
        <v>178.66731088171207</v>
      </c>
      <c r="I81" t="str">
        <f t="shared" si="20"/>
        <v>DOWN</v>
      </c>
      <c r="J81">
        <v>188.52321804640192</v>
      </c>
      <c r="K81">
        <v>181.56889975208495</v>
      </c>
      <c r="L81" t="str">
        <f t="shared" si="21"/>
        <v>DOWN</v>
      </c>
      <c r="M81" t="str">
        <f t="shared" si="22"/>
        <v>DOWN</v>
      </c>
      <c r="N81">
        <v>24.314560744222959</v>
      </c>
      <c r="O81" t="str">
        <f t="shared" si="23"/>
        <v>DOWN</v>
      </c>
      <c r="P81" t="str">
        <f t="shared" si="24"/>
        <v>DOWN</v>
      </c>
      <c r="Q81">
        <f t="shared" si="25"/>
        <v>0.84999999999999432</v>
      </c>
      <c r="R81">
        <f t="shared" si="26"/>
        <v>4.5</v>
      </c>
      <c r="S81">
        <f t="shared" si="27"/>
        <v>0.18888888888888763</v>
      </c>
      <c r="T81" t="str">
        <f t="shared" si="28"/>
        <v>DOWN</v>
      </c>
      <c r="U81" t="str">
        <f t="shared" si="29"/>
        <v>DOWN</v>
      </c>
      <c r="V81">
        <v>188.10874234089633</v>
      </c>
      <c r="W81">
        <v>198.20870937114216</v>
      </c>
      <c r="X81">
        <f t="shared" si="30"/>
        <v>-10.099967030245836</v>
      </c>
      <c r="Y81">
        <v>-7.4614428722276012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179.5</v>
      </c>
      <c r="AE81">
        <f t="shared" si="36"/>
        <v>178.3</v>
      </c>
      <c r="AF81">
        <f t="shared" si="37"/>
        <v>177.75</v>
      </c>
      <c r="AG81">
        <f t="shared" si="38"/>
        <v>177.20000000000002</v>
      </c>
    </row>
    <row r="82" spans="1:33" x14ac:dyDescent="0.25">
      <c r="A82" t="s">
        <v>5</v>
      </c>
      <c r="B82" s="1">
        <v>42971</v>
      </c>
      <c r="C82">
        <v>177.05</v>
      </c>
      <c r="D82">
        <v>179</v>
      </c>
      <c r="E82">
        <v>176.2</v>
      </c>
      <c r="F82">
        <v>176.35</v>
      </c>
      <c r="G82">
        <f>_xll.TA_TYPPRICE(D82,E82,F82)</f>
        <v>177.18333333333331</v>
      </c>
      <c r="H82">
        <v>177.92532210752267</v>
      </c>
      <c r="I82" t="str">
        <f t="shared" si="20"/>
        <v>DOWN</v>
      </c>
      <c r="J82">
        <v>186.4069473694237</v>
      </c>
      <c r="K82">
        <v>180.37581091828829</v>
      </c>
      <c r="L82" t="str">
        <f t="shared" si="21"/>
        <v>DOWN</v>
      </c>
      <c r="M82" t="str">
        <f t="shared" si="22"/>
        <v>DOWN</v>
      </c>
      <c r="N82">
        <v>24.314560744222959</v>
      </c>
      <c r="O82" t="str">
        <f t="shared" si="23"/>
        <v>DOWN</v>
      </c>
      <c r="P82" t="str">
        <f t="shared" si="24"/>
        <v>DOWN</v>
      </c>
      <c r="Q82">
        <f t="shared" si="25"/>
        <v>0.15000000000000568</v>
      </c>
      <c r="R82">
        <f t="shared" si="26"/>
        <v>2.8000000000000114</v>
      </c>
      <c r="S82">
        <f t="shared" si="27"/>
        <v>5.3571428571430386E-2</v>
      </c>
      <c r="T82" t="str">
        <f t="shared" si="28"/>
        <v>DOWN</v>
      </c>
      <c r="U82" t="str">
        <f t="shared" si="29"/>
        <v>DOWN</v>
      </c>
      <c r="V82">
        <v>186.29970505768151</v>
      </c>
      <c r="W82">
        <v>196.58954571402052</v>
      </c>
      <c r="X82">
        <f t="shared" si="30"/>
        <v>-10.28984065633901</v>
      </c>
      <c r="Y82">
        <v>-8.0271224290498822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178.70000000000002</v>
      </c>
      <c r="AE82">
        <f t="shared" si="36"/>
        <v>177.95000000000002</v>
      </c>
      <c r="AF82">
        <f t="shared" si="37"/>
        <v>177.60000000000002</v>
      </c>
      <c r="AG82">
        <f t="shared" si="38"/>
        <v>177.25</v>
      </c>
    </row>
    <row r="83" spans="1:33" x14ac:dyDescent="0.25">
      <c r="A83" t="s">
        <v>5</v>
      </c>
      <c r="B83" s="1">
        <v>42975</v>
      </c>
      <c r="C83">
        <v>176.9</v>
      </c>
      <c r="D83">
        <v>179</v>
      </c>
      <c r="E83">
        <v>173.5</v>
      </c>
      <c r="F83">
        <v>174.3</v>
      </c>
      <c r="G83">
        <f>_xll.TA_TYPPRICE(D83,E83,F83)</f>
        <v>175.6</v>
      </c>
      <c r="H83">
        <v>176.76266105376135</v>
      </c>
      <c r="I83" t="str">
        <f t="shared" si="20"/>
        <v>DOWN</v>
      </c>
      <c r="J83">
        <v>184.76095906510733</v>
      </c>
      <c r="K83">
        <v>178.84785293644646</v>
      </c>
      <c r="L83" t="str">
        <f t="shared" si="21"/>
        <v>DOWN</v>
      </c>
      <c r="M83" t="str">
        <f t="shared" si="22"/>
        <v>DOWN</v>
      </c>
      <c r="N83">
        <v>21.018038101372298</v>
      </c>
      <c r="O83" t="str">
        <f t="shared" si="23"/>
        <v>DOWN</v>
      </c>
      <c r="P83" t="str">
        <f t="shared" si="24"/>
        <v>DOWN</v>
      </c>
      <c r="Q83">
        <f t="shared" si="25"/>
        <v>0.80000000000001137</v>
      </c>
      <c r="R83">
        <f t="shared" si="26"/>
        <v>5.5</v>
      </c>
      <c r="S83">
        <f t="shared" si="27"/>
        <v>0.14545454545454753</v>
      </c>
      <c r="T83" t="str">
        <f t="shared" si="28"/>
        <v>DOWN</v>
      </c>
      <c r="U83" t="str">
        <f t="shared" si="29"/>
        <v>DOWN</v>
      </c>
      <c r="V83">
        <v>184.45359658726898</v>
      </c>
      <c r="W83">
        <v>194.9384682537227</v>
      </c>
      <c r="X83">
        <f t="shared" si="30"/>
        <v>-10.484871666453728</v>
      </c>
      <c r="Y83">
        <v>-8.5186722765306513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178.35000000000002</v>
      </c>
      <c r="AE83">
        <f t="shared" si="36"/>
        <v>176.9</v>
      </c>
      <c r="AF83">
        <f t="shared" si="37"/>
        <v>176.25</v>
      </c>
      <c r="AG83">
        <f t="shared" si="38"/>
        <v>175.60000000000002</v>
      </c>
    </row>
    <row r="84" spans="1:33" x14ac:dyDescent="0.25">
      <c r="A84" t="s">
        <v>5</v>
      </c>
      <c r="B84" s="1">
        <v>42976</v>
      </c>
      <c r="C84">
        <v>173.9</v>
      </c>
      <c r="D84">
        <v>178.85</v>
      </c>
      <c r="E84">
        <v>173.9</v>
      </c>
      <c r="F84">
        <v>175.8</v>
      </c>
      <c r="G84">
        <f>_xll.TA_TYPPRICE(D84,E84,F84)</f>
        <v>176.18333333333331</v>
      </c>
      <c r="H84">
        <v>176.47299719354731</v>
      </c>
      <c r="I84" t="str">
        <f t="shared" si="20"/>
        <v>DOWN</v>
      </c>
      <c r="J84">
        <v>183.44741260619458</v>
      </c>
      <c r="K84">
        <v>177.74833006168058</v>
      </c>
      <c r="L84" t="str">
        <f t="shared" si="21"/>
        <v>DOWN</v>
      </c>
      <c r="M84" t="str">
        <f t="shared" si="22"/>
        <v>DOWN</v>
      </c>
      <c r="N84">
        <v>29.73162481399353</v>
      </c>
      <c r="O84" t="str">
        <f t="shared" si="23"/>
        <v>DOWN</v>
      </c>
      <c r="P84" t="str">
        <f t="shared" si="24"/>
        <v>DOWN</v>
      </c>
      <c r="Q84">
        <f t="shared" si="25"/>
        <v>1.9000000000000057</v>
      </c>
      <c r="R84">
        <f t="shared" si="26"/>
        <v>4.9499999999999886</v>
      </c>
      <c r="S84">
        <f t="shared" si="27"/>
        <v>0.38383838383838587</v>
      </c>
      <c r="T84" t="str">
        <f t="shared" si="28"/>
        <v>No Indication</v>
      </c>
      <c r="U84" t="str">
        <f t="shared" si="29"/>
        <v>No T+M+I</v>
      </c>
      <c r="V84">
        <v>183.12227403538145</v>
      </c>
      <c r="W84">
        <v>193.52080393863213</v>
      </c>
      <c r="X84">
        <f t="shared" si="30"/>
        <v>-10.398529903250676</v>
      </c>
      <c r="Y84">
        <v>-8.8946438018746559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178.4</v>
      </c>
      <c r="D85">
        <v>184.8</v>
      </c>
      <c r="E85">
        <v>176.5</v>
      </c>
      <c r="F85">
        <v>182.65</v>
      </c>
      <c r="G85">
        <f>_xll.TA_TYPPRICE(D85,E85,F85)</f>
        <v>181.31666666666669</v>
      </c>
      <c r="H85">
        <v>178.89483193010699</v>
      </c>
      <c r="I85" t="str">
        <f t="shared" si="20"/>
        <v>UP</v>
      </c>
      <c r="J85">
        <v>183.74798758259578</v>
      </c>
      <c r="K85">
        <v>177.4709233813071</v>
      </c>
      <c r="L85" t="str">
        <f t="shared" si="21"/>
        <v>No Confirmation</v>
      </c>
      <c r="M85" t="str">
        <f t="shared" si="22"/>
        <v>No Trend</v>
      </c>
      <c r="N85">
        <v>56.88434536519469</v>
      </c>
      <c r="O85" t="str">
        <f t="shared" si="23"/>
        <v>No Momentum</v>
      </c>
      <c r="P85" t="str">
        <f t="shared" si="24"/>
        <v>No Trend + Momentum</v>
      </c>
      <c r="Q85">
        <f t="shared" si="25"/>
        <v>6.1500000000000057</v>
      </c>
      <c r="R85">
        <f t="shared" si="26"/>
        <v>8.3000000000000114</v>
      </c>
      <c r="S85">
        <f t="shared" si="27"/>
        <v>0.74096385542168641</v>
      </c>
      <c r="T85" t="str">
        <f t="shared" si="28"/>
        <v>No Indication</v>
      </c>
      <c r="U85" t="str">
        <f t="shared" si="29"/>
        <v>No T+M+I</v>
      </c>
      <c r="V85">
        <v>183.04961649147663</v>
      </c>
      <c r="W85">
        <v>192.71555920243716</v>
      </c>
      <c r="X85">
        <f t="shared" si="30"/>
        <v>-9.665942710960536</v>
      </c>
      <c r="Y85">
        <v>-9.0489035836918319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183.15</v>
      </c>
      <c r="D86">
        <v>194.2</v>
      </c>
      <c r="E86">
        <v>180</v>
      </c>
      <c r="F86">
        <v>190.6</v>
      </c>
      <c r="G86">
        <f>_xll.TA_TYPPRICE(D86,E86,F86)</f>
        <v>188.26666666666665</v>
      </c>
      <c r="H86">
        <v>183.58074929838682</v>
      </c>
      <c r="I86" t="str">
        <f t="shared" si="20"/>
        <v>UP</v>
      </c>
      <c r="J86">
        <v>186.0706570086856</v>
      </c>
      <c r="K86">
        <v>178.0329404076833</v>
      </c>
      <c r="L86" t="str">
        <f t="shared" si="21"/>
        <v>UP</v>
      </c>
      <c r="M86" t="str">
        <f t="shared" si="22"/>
        <v>UP</v>
      </c>
      <c r="N86">
        <v>72.372086846369811</v>
      </c>
      <c r="O86" t="str">
        <f t="shared" si="23"/>
        <v>UP</v>
      </c>
      <c r="P86" t="str">
        <f t="shared" si="24"/>
        <v>UP</v>
      </c>
      <c r="Q86">
        <f t="shared" si="25"/>
        <v>10.599999999999994</v>
      </c>
      <c r="R86">
        <f t="shared" si="26"/>
        <v>14.199999999999989</v>
      </c>
      <c r="S86">
        <f t="shared" si="27"/>
        <v>0.74647887323943685</v>
      </c>
      <c r="T86" t="str">
        <f t="shared" si="28"/>
        <v>No Indication</v>
      </c>
      <c r="U86" t="str">
        <f t="shared" si="29"/>
        <v>No T+M+I</v>
      </c>
      <c r="V86">
        <v>184.21121395432638</v>
      </c>
      <c r="W86">
        <v>192.55885111336775</v>
      </c>
      <c r="X86">
        <f t="shared" si="30"/>
        <v>-8.3476371590413692</v>
      </c>
      <c r="Y86">
        <v>-8.9086502987617386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190.95</v>
      </c>
      <c r="D87">
        <v>201.35</v>
      </c>
      <c r="E87">
        <v>190.95</v>
      </c>
      <c r="F87">
        <v>195</v>
      </c>
      <c r="G87">
        <f>_xll.TA_TYPPRICE(D87,E87,F87)</f>
        <v>195.76666666666665</v>
      </c>
      <c r="H87">
        <v>189.67370798252674</v>
      </c>
      <c r="I87" t="str">
        <f t="shared" si="20"/>
        <v>UP</v>
      </c>
      <c r="J87">
        <v>189.46606656231103</v>
      </c>
      <c r="K87">
        <v>180.9033980948648</v>
      </c>
      <c r="L87" t="str">
        <f t="shared" si="21"/>
        <v>UP</v>
      </c>
      <c r="M87" t="str">
        <f t="shared" si="22"/>
        <v>UP</v>
      </c>
      <c r="N87">
        <v>77.871340717235341</v>
      </c>
      <c r="O87" t="str">
        <f t="shared" si="23"/>
        <v>UP</v>
      </c>
      <c r="P87" t="str">
        <f t="shared" si="24"/>
        <v>UP</v>
      </c>
      <c r="Q87">
        <f t="shared" si="25"/>
        <v>4.0500000000000114</v>
      </c>
      <c r="R87">
        <f t="shared" si="26"/>
        <v>10.400000000000006</v>
      </c>
      <c r="S87">
        <f t="shared" si="27"/>
        <v>0.38942307692307782</v>
      </c>
      <c r="T87" t="str">
        <f t="shared" si="28"/>
        <v>No Indication</v>
      </c>
      <c r="U87" t="str">
        <f t="shared" si="29"/>
        <v>No T+M+I</v>
      </c>
      <c r="V87">
        <v>185.87102719212231</v>
      </c>
      <c r="W87">
        <v>192.739676956822</v>
      </c>
      <c r="X87">
        <f t="shared" si="30"/>
        <v>-6.8686497646996827</v>
      </c>
      <c r="Y87">
        <v>-8.5006501919493278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194.95</v>
      </c>
      <c r="D88">
        <v>201.95</v>
      </c>
      <c r="E88">
        <v>191.1</v>
      </c>
      <c r="F88">
        <v>194</v>
      </c>
      <c r="G88">
        <f>_xll.TA_TYPPRICE(D88,E88,F88)</f>
        <v>195.68333333333331</v>
      </c>
      <c r="H88">
        <v>192.67852065793002</v>
      </c>
      <c r="I88" t="str">
        <f t="shared" si="20"/>
        <v>UP</v>
      </c>
      <c r="J88">
        <v>192.24027399290858</v>
      </c>
      <c r="K88">
        <v>183.1693096293393</v>
      </c>
      <c r="L88" t="str">
        <f t="shared" si="21"/>
        <v>UP</v>
      </c>
      <c r="M88" t="str">
        <f t="shared" si="22"/>
        <v>UP</v>
      </c>
      <c r="N88">
        <v>73.703590627829797</v>
      </c>
      <c r="O88" t="str">
        <f t="shared" si="23"/>
        <v>UP</v>
      </c>
      <c r="P88" t="str">
        <f t="shared" si="24"/>
        <v>UP</v>
      </c>
      <c r="Q88">
        <f t="shared" si="25"/>
        <v>2.9000000000000057</v>
      </c>
      <c r="R88">
        <f t="shared" si="26"/>
        <v>10.849999999999994</v>
      </c>
      <c r="S88">
        <f t="shared" si="27"/>
        <v>0.26728110599078408</v>
      </c>
      <c r="T88" t="str">
        <f t="shared" si="28"/>
        <v>No Indication</v>
      </c>
      <c r="U88" t="str">
        <f t="shared" si="29"/>
        <v>No T+M+I</v>
      </c>
      <c r="V88">
        <v>187.12163839333425</v>
      </c>
      <c r="W88">
        <v>192.83303421927963</v>
      </c>
      <c r="X88">
        <f t="shared" si="30"/>
        <v>-5.7113958259453739</v>
      </c>
      <c r="Y88">
        <v>-7.9427993187485368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194.95</v>
      </c>
      <c r="D89">
        <v>197</v>
      </c>
      <c r="E89">
        <v>193.25</v>
      </c>
      <c r="F89">
        <v>195</v>
      </c>
      <c r="G89">
        <f>_xll.TA_TYPPRICE(D89,E89,F89)</f>
        <v>195.08333333333334</v>
      </c>
      <c r="H89">
        <v>193.88092699563168</v>
      </c>
      <c r="I89" t="str">
        <f t="shared" si="20"/>
        <v>UP</v>
      </c>
      <c r="J89">
        <v>193.29799088337333</v>
      </c>
      <c r="K89">
        <v>185.40946304504166</v>
      </c>
      <c r="L89" t="str">
        <f t="shared" si="21"/>
        <v>UP</v>
      </c>
      <c r="M89" t="str">
        <f t="shared" si="22"/>
        <v>UP</v>
      </c>
      <c r="N89">
        <v>75.352536011574841</v>
      </c>
      <c r="O89" t="str">
        <f t="shared" si="23"/>
        <v>UP</v>
      </c>
      <c r="P89" t="str">
        <f t="shared" si="24"/>
        <v>UP</v>
      </c>
      <c r="Q89">
        <f t="shared" si="25"/>
        <v>1.75</v>
      </c>
      <c r="R89">
        <f t="shared" si="26"/>
        <v>3.75</v>
      </c>
      <c r="S89">
        <f t="shared" si="27"/>
        <v>0.46666666666666667</v>
      </c>
      <c r="T89" t="str">
        <f t="shared" si="28"/>
        <v>No Indication</v>
      </c>
      <c r="U89" t="str">
        <f t="shared" si="29"/>
        <v>No T+M+I</v>
      </c>
      <c r="V89">
        <v>188.33369402512898</v>
      </c>
      <c r="W89">
        <v>192.99355020303668</v>
      </c>
      <c r="X89">
        <f t="shared" si="30"/>
        <v>-4.6598561779076988</v>
      </c>
      <c r="Y89">
        <v>-7.2862106905803694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194.75</v>
      </c>
      <c r="D90">
        <v>195.45</v>
      </c>
      <c r="E90">
        <v>192.4</v>
      </c>
      <c r="F90">
        <v>193</v>
      </c>
      <c r="G90">
        <f>_xll.TA_TYPPRICE(D90,E90,F90)</f>
        <v>193.61666666666667</v>
      </c>
      <c r="H90">
        <v>193.74879683114918</v>
      </c>
      <c r="I90" t="str">
        <f t="shared" si="20"/>
        <v>DOWN</v>
      </c>
      <c r="J90">
        <v>193.7762151315126</v>
      </c>
      <c r="K90">
        <v>186.96291570169907</v>
      </c>
      <c r="L90" t="str">
        <f t="shared" si="21"/>
        <v>No Confirmation</v>
      </c>
      <c r="M90" t="str">
        <f t="shared" si="22"/>
        <v>No Trend</v>
      </c>
      <c r="N90">
        <v>65.140732177647138</v>
      </c>
      <c r="O90" t="str">
        <f t="shared" si="23"/>
        <v>UP</v>
      </c>
      <c r="P90" t="str">
        <f t="shared" si="24"/>
        <v>No Trend + Momentum</v>
      </c>
      <c r="Q90">
        <f t="shared" si="25"/>
        <v>0.59999999999999432</v>
      </c>
      <c r="R90">
        <f t="shared" si="26"/>
        <v>3.0499999999999829</v>
      </c>
      <c r="S90">
        <f t="shared" si="27"/>
        <v>0.19672131147540908</v>
      </c>
      <c r="T90" t="str">
        <f t="shared" si="28"/>
        <v>DOWN</v>
      </c>
      <c r="U90" t="str">
        <f t="shared" si="29"/>
        <v>No T+M+I</v>
      </c>
      <c r="V90">
        <v>189.05158725203222</v>
      </c>
      <c r="W90">
        <v>192.99402796577471</v>
      </c>
      <c r="X90">
        <f t="shared" si="30"/>
        <v>-3.9424407137424851</v>
      </c>
      <c r="Y90">
        <v>-6.6174566952127929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194</v>
      </c>
      <c r="D91">
        <v>205.5</v>
      </c>
      <c r="E91">
        <v>194</v>
      </c>
      <c r="F91">
        <v>199.2</v>
      </c>
      <c r="G91">
        <f>_xll.TA_TYPPRICE(D91,E91,F91)</f>
        <v>199.56666666666669</v>
      </c>
      <c r="H91">
        <v>196.65773174890793</v>
      </c>
      <c r="I91" t="str">
        <f t="shared" si="20"/>
        <v>UP</v>
      </c>
      <c r="J91">
        <v>196.38150065784313</v>
      </c>
      <c r="K91">
        <v>188.52671221243261</v>
      </c>
      <c r="L91" t="str">
        <f t="shared" si="21"/>
        <v>UP</v>
      </c>
      <c r="M91" t="str">
        <f t="shared" si="22"/>
        <v>UP</v>
      </c>
      <c r="N91">
        <v>77.14358371634826</v>
      </c>
      <c r="O91" t="str">
        <f t="shared" si="23"/>
        <v>UP</v>
      </c>
      <c r="P91" t="str">
        <f t="shared" si="24"/>
        <v>UP</v>
      </c>
      <c r="Q91">
        <f t="shared" si="25"/>
        <v>5.1999999999999886</v>
      </c>
      <c r="R91">
        <f t="shared" si="26"/>
        <v>11.5</v>
      </c>
      <c r="S91">
        <f t="shared" si="27"/>
        <v>0.45217391304347726</v>
      </c>
      <c r="T91" t="str">
        <f t="shared" si="28"/>
        <v>No Indication</v>
      </c>
      <c r="U91" t="str">
        <f t="shared" si="29"/>
        <v>No T+M+I</v>
      </c>
      <c r="V91">
        <v>190.61288152095034</v>
      </c>
      <c r="W91">
        <v>193.45372959793954</v>
      </c>
      <c r="X91">
        <f t="shared" si="30"/>
        <v>-2.8408480769892037</v>
      </c>
      <c r="Y91">
        <v>-5.8621349715680751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199.9</v>
      </c>
      <c r="D92">
        <v>203.75</v>
      </c>
      <c r="E92">
        <v>195.5</v>
      </c>
      <c r="F92">
        <v>195.55</v>
      </c>
      <c r="G92">
        <f>_xll.TA_TYPPRICE(D92,E92,F92)</f>
        <v>198.26666666666665</v>
      </c>
      <c r="H92">
        <v>197.46219920778731</v>
      </c>
      <c r="I92" t="str">
        <f t="shared" si="20"/>
        <v>DOWN</v>
      </c>
      <c r="J92">
        <v>198.01894495610023</v>
      </c>
      <c r="K92">
        <v>190.07633172078093</v>
      </c>
      <c r="L92" t="str">
        <f t="shared" si="21"/>
        <v>No Confirmation</v>
      </c>
      <c r="M92" t="str">
        <f t="shared" si="22"/>
        <v>No Trend</v>
      </c>
      <c r="N92">
        <v>61.548295895174562</v>
      </c>
      <c r="O92" t="str">
        <f t="shared" si="23"/>
        <v>UP</v>
      </c>
      <c r="P92" t="str">
        <f t="shared" si="24"/>
        <v>No Trend + Momentum</v>
      </c>
      <c r="Q92">
        <f t="shared" si="25"/>
        <v>5.0000000000011369E-2</v>
      </c>
      <c r="R92">
        <f t="shared" si="26"/>
        <v>8.25</v>
      </c>
      <c r="S92">
        <f t="shared" si="27"/>
        <v>6.0606060606074388E-3</v>
      </c>
      <c r="T92" t="str">
        <f t="shared" si="28"/>
        <v>DOWN</v>
      </c>
      <c r="U92" t="str">
        <f t="shared" si="29"/>
        <v>No T+M+I</v>
      </c>
      <c r="V92">
        <v>191.37243821003491</v>
      </c>
      <c r="W92">
        <v>193.60900888698106</v>
      </c>
      <c r="X92">
        <f t="shared" si="30"/>
        <v>-2.236570676946144</v>
      </c>
      <c r="Y92">
        <v>-5.137022112643689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198.2</v>
      </c>
      <c r="D93">
        <v>199.8</v>
      </c>
      <c r="E93">
        <v>194</v>
      </c>
      <c r="F93">
        <v>194.7</v>
      </c>
      <c r="G93">
        <f>_xll.TA_TYPPRICE(D93,E93,F93)</f>
        <v>196.16666666666666</v>
      </c>
      <c r="H93">
        <v>196.81443293722697</v>
      </c>
      <c r="I93" t="str">
        <f t="shared" si="20"/>
        <v>DOWN</v>
      </c>
      <c r="J93">
        <v>198.41473496585573</v>
      </c>
      <c r="K93">
        <v>190.94825800505183</v>
      </c>
      <c r="L93" t="str">
        <f t="shared" si="21"/>
        <v>No Confirmation</v>
      </c>
      <c r="M93" t="str">
        <f t="shared" si="22"/>
        <v>No Trend</v>
      </c>
      <c r="N93">
        <v>58.12761797268292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0.69999999999998863</v>
      </c>
      <c r="R93">
        <f t="shared" si="26"/>
        <v>5.8000000000000114</v>
      </c>
      <c r="S93">
        <f t="shared" si="27"/>
        <v>0.12068965517241159</v>
      </c>
      <c r="T93" t="str">
        <f t="shared" si="28"/>
        <v>DOWN</v>
      </c>
      <c r="U93" t="str">
        <f t="shared" si="29"/>
        <v>No T+M+I</v>
      </c>
      <c r="V93">
        <v>191.88437079310646</v>
      </c>
      <c r="W93">
        <v>193.68982304350098</v>
      </c>
      <c r="X93">
        <f t="shared" si="30"/>
        <v>-1.8054522503945236</v>
      </c>
      <c r="Y93">
        <v>-4.4707081401938558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195.4</v>
      </c>
      <c r="D94">
        <v>200.9</v>
      </c>
      <c r="E94">
        <v>195.4</v>
      </c>
      <c r="F94">
        <v>196.15</v>
      </c>
      <c r="G94">
        <f>_xll.TA_TYPPRICE(D94,E94,F94)</f>
        <v>197.48333333333335</v>
      </c>
      <c r="H94">
        <v>197.14888313528016</v>
      </c>
      <c r="I94" t="str">
        <f t="shared" si="20"/>
        <v>DOWN</v>
      </c>
      <c r="J94">
        <v>198.96701608455444</v>
      </c>
      <c r="K94">
        <v>191.93753400392919</v>
      </c>
      <c r="L94" t="str">
        <f t="shared" si="21"/>
        <v>No Confirmation</v>
      </c>
      <c r="M94" t="str">
        <f t="shared" si="22"/>
        <v>No Trend</v>
      </c>
      <c r="N94">
        <v>62.564143776708057</v>
      </c>
      <c r="O94" t="str">
        <f t="shared" si="23"/>
        <v>UP</v>
      </c>
      <c r="P94" t="str">
        <f t="shared" si="24"/>
        <v>No Trend + Momentum</v>
      </c>
      <c r="Q94">
        <f t="shared" si="25"/>
        <v>0.75</v>
      </c>
      <c r="R94">
        <f t="shared" si="26"/>
        <v>5.5</v>
      </c>
      <c r="S94">
        <f t="shared" si="27"/>
        <v>0.13636363636363635</v>
      </c>
      <c r="T94" t="str">
        <f t="shared" si="28"/>
        <v>DOWN</v>
      </c>
      <c r="U94" t="str">
        <f t="shared" si="29"/>
        <v>No T+M+I</v>
      </c>
      <c r="V94">
        <v>192.54062144032085</v>
      </c>
      <c r="W94">
        <v>193.87205837361202</v>
      </c>
      <c r="X94">
        <f t="shared" si="30"/>
        <v>-1.3314369332911724</v>
      </c>
      <c r="Y94">
        <v>-3.8428538988133192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194.05</v>
      </c>
      <c r="D95">
        <v>197.65</v>
      </c>
      <c r="E95">
        <v>193.1</v>
      </c>
      <c r="F95">
        <v>193.25</v>
      </c>
      <c r="G95">
        <f>_xll.TA_TYPPRICE(D95,E95,F95)</f>
        <v>194.66666666666666</v>
      </c>
      <c r="H95">
        <v>195.90777490097341</v>
      </c>
      <c r="I95" t="str">
        <f t="shared" si="20"/>
        <v>DOWN</v>
      </c>
      <c r="J95">
        <v>198.67434584354234</v>
      </c>
      <c r="K95">
        <v>192.19585978083381</v>
      </c>
      <c r="L95" t="str">
        <f t="shared" si="21"/>
        <v>No Confirmation</v>
      </c>
      <c r="M95" t="str">
        <f t="shared" si="22"/>
        <v>No Trend</v>
      </c>
      <c r="N95">
        <v>49.462365746722732</v>
      </c>
      <c r="O95" t="str">
        <f t="shared" si="23"/>
        <v>No Momentum</v>
      </c>
      <c r="P95" t="str">
        <f t="shared" si="24"/>
        <v>No Trend + Momentum</v>
      </c>
      <c r="Q95">
        <f t="shared" si="25"/>
        <v>0.15000000000000568</v>
      </c>
      <c r="R95">
        <f t="shared" si="26"/>
        <v>4.5500000000000114</v>
      </c>
      <c r="S95">
        <f t="shared" si="27"/>
        <v>3.2967032967034134E-2</v>
      </c>
      <c r="T95" t="str">
        <f t="shared" si="28"/>
        <v>DOWN</v>
      </c>
      <c r="U95" t="str">
        <f t="shared" si="29"/>
        <v>No T+M+I</v>
      </c>
      <c r="V95">
        <v>192.64975660334841</v>
      </c>
      <c r="W95">
        <v>193.8259799755667</v>
      </c>
      <c r="X95">
        <f t="shared" si="30"/>
        <v>-1.1762233722182884</v>
      </c>
      <c r="Y95">
        <v>-3.309527793494313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193.2</v>
      </c>
      <c r="D96">
        <v>198.75</v>
      </c>
      <c r="E96">
        <v>193.2</v>
      </c>
      <c r="F96">
        <v>194.8</v>
      </c>
      <c r="G96">
        <f>_xll.TA_TYPPRICE(D96,E96,F96)</f>
        <v>195.58333333333334</v>
      </c>
      <c r="H96">
        <v>195.74555411715338</v>
      </c>
      <c r="I96" t="str">
        <f t="shared" si="20"/>
        <v>DOWN</v>
      </c>
      <c r="J96">
        <v>198.69115787831072</v>
      </c>
      <c r="K96">
        <v>192.41900205175963</v>
      </c>
      <c r="L96" t="str">
        <f t="shared" si="21"/>
        <v>No Confirmation</v>
      </c>
      <c r="M96" t="str">
        <f t="shared" si="22"/>
        <v>No Trend</v>
      </c>
      <c r="N96">
        <v>55.665237869461478</v>
      </c>
      <c r="O96" t="str">
        <f t="shared" si="23"/>
        <v>No Momentum</v>
      </c>
      <c r="P96" t="str">
        <f t="shared" si="24"/>
        <v>No Trend + Momentum</v>
      </c>
      <c r="Q96">
        <f t="shared" si="25"/>
        <v>1.6000000000000227</v>
      </c>
      <c r="R96">
        <f t="shared" si="26"/>
        <v>5.5500000000000114</v>
      </c>
      <c r="S96">
        <f t="shared" si="27"/>
        <v>0.28828828828829178</v>
      </c>
      <c r="T96" t="str">
        <f t="shared" si="28"/>
        <v>No Indication</v>
      </c>
      <c r="U96" t="str">
        <f t="shared" si="29"/>
        <v>No T+M+I</v>
      </c>
      <c r="V96">
        <v>192.98056327975635</v>
      </c>
      <c r="W96">
        <v>193.89812960700621</v>
      </c>
      <c r="X96">
        <f t="shared" si="30"/>
        <v>-0.9175663272498582</v>
      </c>
      <c r="Y96">
        <v>-2.8311355002454222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194</v>
      </c>
      <c r="D97">
        <v>194.75</v>
      </c>
      <c r="E97">
        <v>188.55</v>
      </c>
      <c r="F97">
        <v>189</v>
      </c>
      <c r="G97">
        <f>_xll.TA_TYPPRICE(D97,E97,F97)</f>
        <v>190.76666666666665</v>
      </c>
      <c r="H97">
        <v>193.25611039191</v>
      </c>
      <c r="I97" t="str">
        <f t="shared" si="20"/>
        <v>DOWN</v>
      </c>
      <c r="J97">
        <v>197.81534501646388</v>
      </c>
      <c r="K97">
        <v>191.55922381803526</v>
      </c>
      <c r="L97" t="str">
        <f t="shared" si="21"/>
        <v>DOWN</v>
      </c>
      <c r="M97" t="str">
        <f t="shared" si="22"/>
        <v>DOWN</v>
      </c>
      <c r="N97">
        <v>35.36331427731723</v>
      </c>
      <c r="O97" t="str">
        <f t="shared" si="23"/>
        <v>DOWN</v>
      </c>
      <c r="P97" t="str">
        <f t="shared" si="24"/>
        <v>DOWN</v>
      </c>
      <c r="Q97">
        <f t="shared" si="25"/>
        <v>0.44999999999998863</v>
      </c>
      <c r="R97">
        <f t="shared" si="26"/>
        <v>6.1999999999999886</v>
      </c>
      <c r="S97">
        <f t="shared" si="27"/>
        <v>7.2580645161288621E-2</v>
      </c>
      <c r="T97" t="str">
        <f t="shared" si="28"/>
        <v>DOWN</v>
      </c>
      <c r="U97" t="str">
        <f t="shared" si="29"/>
        <v>DOWN</v>
      </c>
      <c r="V97">
        <v>192.36816892902462</v>
      </c>
      <c r="W97">
        <v>193.53530519167242</v>
      </c>
      <c r="X97">
        <f t="shared" si="30"/>
        <v>-1.1671362626478015</v>
      </c>
      <c r="Y97">
        <v>-2.4983356527258982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191.6</v>
      </c>
      <c r="D98">
        <v>194.5</v>
      </c>
      <c r="E98">
        <v>191.2</v>
      </c>
      <c r="F98">
        <v>192</v>
      </c>
      <c r="G98">
        <f>_xll.TA_TYPPRICE(D98,E98,F98)</f>
        <v>192.56666666666669</v>
      </c>
      <c r="H98">
        <v>192.91138852928833</v>
      </c>
      <c r="I98" t="str">
        <f t="shared" si="20"/>
        <v>DOWN</v>
      </c>
      <c r="J98">
        <v>197.07860167947192</v>
      </c>
      <c r="K98">
        <v>191.47939630291631</v>
      </c>
      <c r="L98" t="str">
        <f t="shared" si="21"/>
        <v>No Confirmation</v>
      </c>
      <c r="M98" t="str">
        <f t="shared" si="22"/>
        <v>No Trend</v>
      </c>
      <c r="N98">
        <v>47.696772861060609</v>
      </c>
      <c r="O98" t="str">
        <f t="shared" si="23"/>
        <v>No Momentum</v>
      </c>
      <c r="P98" t="str">
        <f t="shared" si="24"/>
        <v>No Trend + Momentum</v>
      </c>
      <c r="Q98">
        <f t="shared" si="25"/>
        <v>0.80000000000001137</v>
      </c>
      <c r="R98">
        <f t="shared" si="26"/>
        <v>3.3000000000000114</v>
      </c>
      <c r="S98">
        <f t="shared" si="27"/>
        <v>0.24242424242424504</v>
      </c>
      <c r="T98" t="str">
        <f t="shared" si="28"/>
        <v>No Indication</v>
      </c>
      <c r="U98" t="str">
        <f t="shared" si="29"/>
        <v>No T+M+I</v>
      </c>
      <c r="V98">
        <v>192.31152755532852</v>
      </c>
      <c r="W98">
        <v>193.42157888117816</v>
      </c>
      <c r="X98">
        <f t="shared" si="30"/>
        <v>-1.1100513258496392</v>
      </c>
      <c r="Y98">
        <v>-2.2206787873506464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191.9</v>
      </c>
      <c r="D99">
        <v>198.5</v>
      </c>
      <c r="E99">
        <v>191.05</v>
      </c>
      <c r="F99">
        <v>193.65</v>
      </c>
      <c r="G99">
        <f>_xll.TA_TYPPRICE(D99,E99,F99)</f>
        <v>194.4</v>
      </c>
      <c r="H99">
        <v>193.65569426464418</v>
      </c>
      <c r="I99" t="str">
        <f t="shared" si="20"/>
        <v>DOWN</v>
      </c>
      <c r="J99">
        <v>197.3944679729226</v>
      </c>
      <c r="K99">
        <v>191.38397490226825</v>
      </c>
      <c r="L99" t="str">
        <f t="shared" si="21"/>
        <v>No Confirmation</v>
      </c>
      <c r="M99" t="str">
        <f t="shared" si="22"/>
        <v>No Trend</v>
      </c>
      <c r="N99">
        <v>53.76237624430329</v>
      </c>
      <c r="O99" t="str">
        <f t="shared" si="23"/>
        <v>No Momentum</v>
      </c>
      <c r="P99" t="str">
        <f t="shared" si="24"/>
        <v>No Trend + Momentum</v>
      </c>
      <c r="Q99">
        <f t="shared" si="25"/>
        <v>2.5999999999999943</v>
      </c>
      <c r="R99">
        <f t="shared" si="26"/>
        <v>7.4499999999999886</v>
      </c>
      <c r="S99">
        <f t="shared" si="27"/>
        <v>0.3489932885906038</v>
      </c>
      <c r="T99" t="str">
        <f t="shared" si="28"/>
        <v>No Indication</v>
      </c>
      <c r="U99" t="str">
        <f t="shared" si="29"/>
        <v>No T+M+I</v>
      </c>
      <c r="V99">
        <v>192.5174463929703</v>
      </c>
      <c r="W99">
        <v>193.43849896405385</v>
      </c>
      <c r="X99">
        <f t="shared" si="30"/>
        <v>-0.92105257108354976</v>
      </c>
      <c r="Y99">
        <v>-1.960753544097227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193.7</v>
      </c>
      <c r="D100">
        <v>196.35</v>
      </c>
      <c r="E100">
        <v>191.45</v>
      </c>
      <c r="F100">
        <v>192</v>
      </c>
      <c r="G100">
        <f>_xll.TA_TYPPRICE(D100,E100,F100)</f>
        <v>193.26666666666665</v>
      </c>
      <c r="H100">
        <v>193.46118046565542</v>
      </c>
      <c r="I100" t="str">
        <f t="shared" si="20"/>
        <v>DOWN</v>
      </c>
      <c r="J100">
        <v>197.16236397893979</v>
      </c>
      <c r="K100">
        <v>191.39864714620865</v>
      </c>
      <c r="L100" t="str">
        <f t="shared" si="21"/>
        <v>No Confirmation</v>
      </c>
      <c r="M100" t="str">
        <f t="shared" si="22"/>
        <v>No Trend</v>
      </c>
      <c r="N100">
        <v>46.955580065402131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0.55000000000001137</v>
      </c>
      <c r="R100">
        <f t="shared" si="26"/>
        <v>4.9000000000000057</v>
      </c>
      <c r="S100">
        <f t="shared" si="27"/>
        <v>0.11224489795918587</v>
      </c>
      <c r="T100" t="str">
        <f t="shared" si="28"/>
        <v>DOWN</v>
      </c>
      <c r="U100" t="str">
        <f t="shared" si="29"/>
        <v>No T+M+I</v>
      </c>
      <c r="V100">
        <v>192.43783925559026</v>
      </c>
      <c r="W100">
        <v>193.33194348523506</v>
      </c>
      <c r="X100">
        <f t="shared" si="30"/>
        <v>-0.89410422964479608</v>
      </c>
      <c r="Y100">
        <v>-1.7474236812067407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192.5</v>
      </c>
      <c r="D101">
        <v>193.95</v>
      </c>
      <c r="E101">
        <v>185.05</v>
      </c>
      <c r="F101">
        <v>188.5</v>
      </c>
      <c r="G101">
        <f>_xll.TA_TYPPRICE(D101,E101,F101)</f>
        <v>189.16666666666666</v>
      </c>
      <c r="H101">
        <v>191.31392356616104</v>
      </c>
      <c r="I101" t="str">
        <f t="shared" si="20"/>
        <v>DOWN</v>
      </c>
      <c r="J101">
        <v>196.44850531695317</v>
      </c>
      <c r="K101">
        <v>189.98783666927341</v>
      </c>
      <c r="L101" t="str">
        <f t="shared" si="21"/>
        <v>DOWN</v>
      </c>
      <c r="M101" t="str">
        <f t="shared" si="22"/>
        <v>DOWN</v>
      </c>
      <c r="N101">
        <v>35.154142512513239</v>
      </c>
      <c r="O101" t="str">
        <f t="shared" si="23"/>
        <v>DOWN</v>
      </c>
      <c r="P101" t="str">
        <f t="shared" si="24"/>
        <v>DOWN</v>
      </c>
      <c r="Q101">
        <f t="shared" si="25"/>
        <v>3.4499999999999886</v>
      </c>
      <c r="R101">
        <f t="shared" si="26"/>
        <v>8.8999999999999773</v>
      </c>
      <c r="S101">
        <f t="shared" si="27"/>
        <v>0.38764044943820197</v>
      </c>
      <c r="T101" t="str">
        <f t="shared" si="28"/>
        <v>No Indication</v>
      </c>
      <c r="U101" t="str">
        <f t="shared" si="29"/>
        <v>No T+M+I</v>
      </c>
      <c r="V101">
        <v>191.8320178316533</v>
      </c>
      <c r="W101">
        <v>192.974021745588</v>
      </c>
      <c r="X101">
        <f t="shared" si="30"/>
        <v>-1.1420039139347011</v>
      </c>
      <c r="Y101">
        <v>-1.6263397277523328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186.6</v>
      </c>
      <c r="D102">
        <v>189.25</v>
      </c>
      <c r="E102">
        <v>183.6</v>
      </c>
      <c r="F102">
        <v>184.3</v>
      </c>
      <c r="G102">
        <f>_xll.TA_TYPPRICE(D102,E102,F102)</f>
        <v>185.7166666666667</v>
      </c>
      <c r="H102">
        <v>188.51529511641388</v>
      </c>
      <c r="I102" t="str">
        <f t="shared" si="20"/>
        <v>DOWN</v>
      </c>
      <c r="J102">
        <v>194.84883746874135</v>
      </c>
      <c r="K102">
        <v>188.56831740943488</v>
      </c>
      <c r="L102" t="str">
        <f t="shared" si="21"/>
        <v>DOWN</v>
      </c>
      <c r="M102" t="str">
        <f t="shared" si="22"/>
        <v>DOWN</v>
      </c>
      <c r="N102">
        <v>25.52955369949008</v>
      </c>
      <c r="O102" t="str">
        <f t="shared" si="23"/>
        <v>DOWN</v>
      </c>
      <c r="P102" t="str">
        <f t="shared" si="24"/>
        <v>DOWN</v>
      </c>
      <c r="Q102">
        <f t="shared" si="25"/>
        <v>0.70000000000001705</v>
      </c>
      <c r="R102">
        <f t="shared" si="26"/>
        <v>5.6500000000000057</v>
      </c>
      <c r="S102">
        <f t="shared" si="27"/>
        <v>0.12389380530973741</v>
      </c>
      <c r="T102" t="str">
        <f t="shared" si="28"/>
        <v>DOWN</v>
      </c>
      <c r="U102" t="str">
        <f t="shared" si="29"/>
        <v>DOWN</v>
      </c>
      <c r="V102">
        <v>190.67324585755279</v>
      </c>
      <c r="W102">
        <v>192.33150161628518</v>
      </c>
      <c r="X102">
        <f t="shared" si="30"/>
        <v>-1.6582557587323947</v>
      </c>
      <c r="Y102">
        <v>-1.6327229339483451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188.60000000000002</v>
      </c>
      <c r="AE102">
        <f t="shared" si="36"/>
        <v>187.10000000000002</v>
      </c>
      <c r="AF102">
        <f t="shared" si="37"/>
        <v>186.45000000000002</v>
      </c>
      <c r="AG102">
        <f t="shared" si="38"/>
        <v>185.75</v>
      </c>
    </row>
    <row r="103" spans="1:33" x14ac:dyDescent="0.25">
      <c r="A103" t="s">
        <v>5</v>
      </c>
      <c r="B103" s="1">
        <v>43003</v>
      </c>
      <c r="C103">
        <v>184.3</v>
      </c>
      <c r="D103">
        <v>186.25</v>
      </c>
      <c r="E103">
        <v>178</v>
      </c>
      <c r="F103">
        <v>181</v>
      </c>
      <c r="G103">
        <f>_xll.TA_TYPPRICE(D103,E103,F103)</f>
        <v>181.75</v>
      </c>
      <c r="H103">
        <v>185.13264755820694</v>
      </c>
      <c r="I103" t="str">
        <f t="shared" si="20"/>
        <v>DOWN</v>
      </c>
      <c r="J103">
        <v>192.93798469790994</v>
      </c>
      <c r="K103">
        <v>186.21980242956047</v>
      </c>
      <c r="L103" t="str">
        <f t="shared" si="21"/>
        <v>DOWN</v>
      </c>
      <c r="M103" t="str">
        <f t="shared" si="22"/>
        <v>DOWN</v>
      </c>
      <c r="N103">
        <v>20.119539802421016</v>
      </c>
      <c r="O103" t="str">
        <f t="shared" si="23"/>
        <v>DOWN</v>
      </c>
      <c r="P103" t="str">
        <f t="shared" si="24"/>
        <v>DOWN</v>
      </c>
      <c r="Q103">
        <f t="shared" si="25"/>
        <v>3</v>
      </c>
      <c r="R103">
        <f t="shared" si="26"/>
        <v>8.25</v>
      </c>
      <c r="S103">
        <f t="shared" si="27"/>
        <v>0.36363636363636365</v>
      </c>
      <c r="T103" t="str">
        <f t="shared" si="28"/>
        <v>No Indication</v>
      </c>
      <c r="U103" t="str">
        <f t="shared" si="29"/>
        <v>No T+M+I</v>
      </c>
      <c r="V103">
        <v>189.18505418716006</v>
      </c>
      <c r="W103">
        <v>191.49213112618997</v>
      </c>
      <c r="X103">
        <f t="shared" si="30"/>
        <v>-2.307076939029912</v>
      </c>
      <c r="Y103">
        <v>-1.7675937349646584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181.5</v>
      </c>
      <c r="D104">
        <v>183</v>
      </c>
      <c r="E104">
        <v>178.15</v>
      </c>
      <c r="F104">
        <v>180.4</v>
      </c>
      <c r="G104">
        <f>_xll.TA_TYPPRICE(D104,E104,F104)</f>
        <v>180.51666666666665</v>
      </c>
      <c r="H104">
        <v>182.8246571124368</v>
      </c>
      <c r="I104" t="str">
        <f t="shared" si="20"/>
        <v>DOWN</v>
      </c>
      <c r="J104">
        <v>190.72954365392997</v>
      </c>
      <c r="K104">
        <v>184.42651300076926</v>
      </c>
      <c r="L104" t="str">
        <f t="shared" si="21"/>
        <v>DOWN</v>
      </c>
      <c r="M104" t="str">
        <f t="shared" si="22"/>
        <v>DOWN</v>
      </c>
      <c r="N104">
        <v>19.195071112522299</v>
      </c>
      <c r="O104" t="str">
        <f t="shared" si="23"/>
        <v>DOWN</v>
      </c>
      <c r="P104" t="str">
        <f t="shared" si="24"/>
        <v>DOWN</v>
      </c>
      <c r="Q104">
        <f t="shared" si="25"/>
        <v>2.25</v>
      </c>
      <c r="R104">
        <f t="shared" si="26"/>
        <v>4.8499999999999943</v>
      </c>
      <c r="S104">
        <f t="shared" si="27"/>
        <v>0.46391752577319639</v>
      </c>
      <c r="T104" t="str">
        <f t="shared" si="28"/>
        <v>No Indication</v>
      </c>
      <c r="U104" t="str">
        <f t="shared" si="29"/>
        <v>No T+M+I</v>
      </c>
      <c r="V104">
        <v>187.83350738913543</v>
      </c>
      <c r="W104">
        <v>190.67049178350925</v>
      </c>
      <c r="X104">
        <f t="shared" si="30"/>
        <v>-2.8369843943738147</v>
      </c>
      <c r="Y104">
        <v>-1.9814718668464897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2017-07-05T06:21:09Z</dcterms:created>
  <dcterms:modified xsi:type="dcterms:W3CDTF">2017-09-26T15:51:23Z</dcterms:modified>
</cp:coreProperties>
</file>