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9" i="1"/>
  <c r="N73" i="1"/>
  <c r="N77" i="1"/>
  <c r="N81" i="1"/>
  <c r="N85" i="1"/>
  <c r="N93" i="1"/>
  <c r="N97" i="1"/>
  <c r="N101" i="1"/>
  <c r="N67" i="1"/>
  <c r="N71" i="1"/>
  <c r="N75" i="1"/>
  <c r="N79" i="1"/>
  <c r="N83" i="1"/>
  <c r="N87" i="1"/>
  <c r="N91" i="1"/>
  <c r="N95" i="1"/>
  <c r="N99" i="1"/>
  <c r="N103" i="1"/>
  <c r="N107" i="1"/>
  <c r="N89" i="1"/>
  <c r="N105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51" i="1"/>
  <c r="K53" i="1"/>
  <c r="K57" i="1"/>
  <c r="K63" i="1"/>
  <c r="K75" i="1"/>
  <c r="K10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49" i="1"/>
  <c r="K55" i="1"/>
  <c r="K59" i="1"/>
  <c r="K61" i="1"/>
  <c r="K65" i="1"/>
  <c r="K67" i="1"/>
  <c r="K69" i="1"/>
  <c r="K71" i="1"/>
  <c r="K73" i="1"/>
  <c r="K77" i="1"/>
  <c r="K79" i="1"/>
  <c r="K81" i="1"/>
  <c r="K83" i="1"/>
  <c r="K85" i="1"/>
  <c r="K87" i="1"/>
  <c r="K89" i="1"/>
  <c r="K91" i="1"/>
  <c r="K93" i="1"/>
  <c r="K95" i="1"/>
  <c r="K97" i="1"/>
  <c r="K99" i="1"/>
  <c r="K103" i="1"/>
  <c r="K105" i="1"/>
  <c r="K107" i="1"/>
  <c r="J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9" i="1"/>
  <c r="J73" i="1"/>
  <c r="J77" i="1"/>
  <c r="J81" i="1"/>
  <c r="J85" i="1"/>
  <c r="J89" i="1"/>
  <c r="J93" i="1"/>
  <c r="J97" i="1"/>
  <c r="J101" i="1"/>
  <c r="J105" i="1"/>
  <c r="J67" i="1"/>
  <c r="J71" i="1"/>
  <c r="J75" i="1"/>
  <c r="J79" i="1"/>
  <c r="J83" i="1"/>
  <c r="J87" i="1"/>
  <c r="J91" i="1"/>
  <c r="J95" i="1"/>
  <c r="J99" i="1"/>
  <c r="J103" i="1"/>
  <c r="J107" i="1"/>
  <c r="H2" i="1" a="1"/>
  <c r="G3" i="1"/>
  <c r="G35" i="1"/>
  <c r="G51" i="1"/>
  <c r="G57" i="1"/>
  <c r="G63" i="1"/>
  <c r="G67" i="1"/>
  <c r="G71" i="1"/>
  <c r="G75" i="1"/>
  <c r="G81" i="1"/>
  <c r="G85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7" i="1"/>
  <c r="G39" i="1"/>
  <c r="G41" i="1"/>
  <c r="G43" i="1"/>
  <c r="G45" i="1"/>
  <c r="G47" i="1"/>
  <c r="G49" i="1"/>
  <c r="G53" i="1"/>
  <c r="G55" i="1"/>
  <c r="G59" i="1"/>
  <c r="G61" i="1"/>
  <c r="G65" i="1"/>
  <c r="G69" i="1"/>
  <c r="G73" i="1"/>
  <c r="G77" i="1"/>
  <c r="G79" i="1"/>
  <c r="G83" i="1"/>
  <c r="G87" i="1"/>
  <c r="G91" i="1"/>
  <c r="G95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105" i="1"/>
  <c r="H67" i="1"/>
  <c r="H71" i="1"/>
  <c r="H75" i="1"/>
  <c r="H79" i="1"/>
  <c r="H83" i="1"/>
  <c r="H87" i="1"/>
  <c r="H91" i="1"/>
  <c r="H95" i="1"/>
  <c r="H99" i="1"/>
  <c r="H103" i="1"/>
  <c r="H107" i="1"/>
  <c r="AH8" i="1" l="1"/>
  <c r="AH17" i="1"/>
  <c r="AH22" i="1"/>
  <c r="AH38" i="1"/>
  <c r="AH56" i="1"/>
  <c r="AH29" i="1"/>
  <c r="AH51" i="1"/>
  <c r="AH39" i="1"/>
  <c r="AH23" i="1"/>
  <c r="AH7" i="1"/>
  <c r="AH48" i="1"/>
  <c r="AH40" i="1"/>
  <c r="AH32" i="1"/>
  <c r="AH24" i="1"/>
  <c r="AH16" i="1"/>
  <c r="AH21" i="1"/>
  <c r="AH19" i="1"/>
  <c r="AH3" i="1"/>
  <c r="AH27" i="1"/>
  <c r="AH12" i="1"/>
  <c r="AH4" i="1"/>
  <c r="AH11" i="1"/>
  <c r="AH47" i="1"/>
  <c r="AH13" i="1"/>
  <c r="AH54" i="1"/>
  <c r="AH46" i="1"/>
  <c r="AH30" i="1"/>
  <c r="AH14" i="1"/>
  <c r="AH6" i="1"/>
  <c r="AH49" i="1"/>
  <c r="AH41" i="1"/>
  <c r="AH9" i="1"/>
  <c r="AH34" i="1"/>
  <c r="AH18" i="1"/>
  <c r="AH2" i="1" l="1"/>
  <c r="AH10" i="1"/>
  <c r="AH26" i="1"/>
  <c r="AH42" i="1"/>
  <c r="AH25" i="1"/>
  <c r="AH55" i="1"/>
  <c r="AH35" i="1"/>
  <c r="AH50" i="1"/>
  <c r="AH45" i="1"/>
  <c r="AH43" i="1"/>
  <c r="AH31" i="1"/>
  <c r="AH15" i="1"/>
  <c r="AH33" i="1"/>
  <c r="AH53" i="1"/>
  <c r="AH44" i="1"/>
  <c r="AH28" i="1"/>
  <c r="AH37" i="1"/>
  <c r="AH52" i="1"/>
  <c r="AH36" i="1"/>
  <c r="AH20" i="1"/>
  <c r="AH5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<sst xmlns="http://schemas.openxmlformats.org/spreadsheetml/2006/main" count="140" uniqueCount="35">
  <si>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</si>
  <si>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</si>
  <si>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</si>
  <si>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</si>
  <si>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</si>
  <si>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RECLTD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</si>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</sst>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203.55</v>
      </c>
      <c r="D2">
        <v>213.3</v>
      </c>
      <c r="E2">
        <v>202.6</v>
      </c>
      <c r="F2">
        <v>213</v>
      </c>
      <c r="G2">
        <f>_xll.TA_TYPPRICE(D2,E2,F2)</f>
        <v>209.63333333333333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10.400000000000006</v>
      </c>
      <c r="R2">
        <f>D2-E2</f>
        <v>10.700000000000017</v>
      </c>
      <c r="S2">
        <f>Q2/R2</f>
        <v>0.9719626168224289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214</v>
      </c>
      <c r="D3">
        <v>214.6</v>
      </c>
      <c r="E3">
        <v>209.65</v>
      </c>
      <c r="F3">
        <v>211</v>
      </c>
      <c r="G3">
        <f>_xll.TA_TYPPRICE(D3,E3,F3)</f>
        <v>211.75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1.3499999999999943</v>
      </c>
      <c r="R3">
        <f t="shared" ref="R3:R66" si="6">D3-E3</f>
        <v>4.9499999999999886</v>
      </c>
      <c r="S3">
        <f t="shared" ref="S3:S66" si="7">Q3/R3</f>
        <v>0.27272727272727221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210.6</v>
      </c>
      <c r="D4">
        <v>214.1</v>
      </c>
      <c r="E4">
        <v>210.15</v>
      </c>
      <c r="F4">
        <v>211</v>
      </c>
      <c r="G4">
        <f>_xll.TA_TYPPRICE(D4,E4,F4)</f>
        <v>211.75</v>
      </c>
      <c r="H4">
        <v>211.04444444444445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0.84999999999999432</v>
      </c>
      <c r="R4">
        <f t="shared" si="6"/>
        <v>3.9499999999999886</v>
      </c>
      <c r="S4">
        <f t="shared" si="7"/>
        <v>0.2151898734177207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211.95</v>
      </c>
      <c r="D5">
        <v>218.35</v>
      </c>
      <c r="E5">
        <v>210.35</v>
      </c>
      <c r="F5">
        <v>213</v>
      </c>
      <c r="G5">
        <f>_xll.TA_TYPPRICE(D5,E5,F5)</f>
        <v>213.9</v>
      </c>
      <c r="H5">
        <v>212.47222222222223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2.6500000000000057</v>
      </c>
      <c r="R5">
        <f t="shared" si="6"/>
        <v>8</v>
      </c>
      <c r="S5">
        <f t="shared" si="7"/>
        <v>0.33125000000000071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213.8</v>
      </c>
      <c r="D6">
        <v>218.2</v>
      </c>
      <c r="E6">
        <v>212.55</v>
      </c>
      <c r="F6">
        <v>217</v>
      </c>
      <c r="G6">
        <f>_xll.TA_TYPPRICE(D6,E6,F6)</f>
        <v>215.91666666666666</v>
      </c>
      <c r="H6">
        <v>214.19444444444446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4.4499999999999886</v>
      </c>
      <c r="R6">
        <f t="shared" si="6"/>
        <v>5.6499999999999773</v>
      </c>
      <c r="S6">
        <f t="shared" si="7"/>
        <v>0.78761061946902766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217.95</v>
      </c>
      <c r="D7">
        <v>223.9</v>
      </c>
      <c r="E7">
        <v>216.8</v>
      </c>
      <c r="F7">
        <v>222</v>
      </c>
      <c r="G7">
        <f>_xll.TA_TYPPRICE(D7,E7,F7)</f>
        <v>220.9</v>
      </c>
      <c r="H7">
        <v>217.54722222222222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84.615384615384613</v>
      </c>
      <c r="O7" t="str">
        <f t="shared" si="3"/>
        <v>UP</v>
      </c>
      <c r="P7" t="e">
        <f t="shared" si="4"/>
        <v>#N/A</v>
      </c>
      <c r="Q7">
        <f t="shared" si="5"/>
        <v>5.1999999999999886</v>
      </c>
      <c r="R7">
        <f t="shared" si="6"/>
        <v>7.0999999999999943</v>
      </c>
      <c r="S7">
        <f t="shared" si="7"/>
        <v>0.73239436619718212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222.3</v>
      </c>
      <c r="D8">
        <v>222.8</v>
      </c>
      <c r="E8">
        <v>217.5</v>
      </c>
      <c r="F8">
        <v>219</v>
      </c>
      <c r="G8">
        <f>_xll.TA_TYPPRICE(D8,E8,F8)</f>
        <v>219.76666666666665</v>
      </c>
      <c r="H8">
        <v>218.65694444444443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65.671641791044777</v>
      </c>
      <c r="O8" t="str">
        <f t="shared" si="3"/>
        <v>UP</v>
      </c>
      <c r="P8" t="e">
        <f t="shared" si="4"/>
        <v>#N/A</v>
      </c>
      <c r="Q8">
        <f t="shared" si="5"/>
        <v>1.5</v>
      </c>
      <c r="R8">
        <f t="shared" si="6"/>
        <v>5.3000000000000114</v>
      </c>
      <c r="S8">
        <f t="shared" si="7"/>
        <v>0.28301886792452768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219.5</v>
      </c>
      <c r="D9">
        <v>219.9</v>
      </c>
      <c r="E9">
        <v>211.75</v>
      </c>
      <c r="F9">
        <v>215</v>
      </c>
      <c r="G9">
        <f>_xll.TA_TYPPRICE(D9,E9,F9)</f>
        <v>215.54999999999998</v>
      </c>
      <c r="H9">
        <v>217.10347222222219</v>
      </c>
      <c r="I9" t="str">
        <f t="shared" si="0"/>
        <v>DOWN</v>
      </c>
      <c r="J9">
        <v>218.14375000000001</v>
      </c>
      <c r="K9">
        <v>211.41874999999999</v>
      </c>
      <c r="L9" t="str">
        <f t="shared" si="1"/>
        <v>No Confirmation</v>
      </c>
      <c r="M9" t="str">
        <f t="shared" si="2"/>
        <v>No Trend</v>
      </c>
      <c r="N9">
        <v>47.826086956521749</v>
      </c>
      <c r="O9" t="str">
        <f t="shared" si="3"/>
        <v>No Momentum</v>
      </c>
      <c r="P9" t="str">
        <f t="shared" si="4"/>
        <v>No Trend + Momentum</v>
      </c>
      <c r="Q9">
        <f t="shared" si="5"/>
        <v>3.25</v>
      </c>
      <c r="R9">
        <f t="shared" si="6"/>
        <v>8.1500000000000057</v>
      </c>
      <c r="S9">
        <f t="shared" si="7"/>
        <v>0.39877300613496902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215</v>
      </c>
      <c r="D10">
        <v>218.1</v>
      </c>
      <c r="E10">
        <v>212.1</v>
      </c>
      <c r="F10">
        <v>215</v>
      </c>
      <c r="G10">
        <f>_xll.TA_TYPPRICE(D10,E10,F10)</f>
        <v>215.06666666666669</v>
      </c>
      <c r="H10">
        <v>216.08506944444446</v>
      </c>
      <c r="I10" t="str">
        <f t="shared" si="0"/>
        <v>DOWN</v>
      </c>
      <c r="J10">
        <v>218.13402777777779</v>
      </c>
      <c r="K10">
        <v>211.57013888888889</v>
      </c>
      <c r="L10" t="str">
        <f t="shared" si="1"/>
        <v>No Confirmation</v>
      </c>
      <c r="M10" t="str">
        <f t="shared" si="2"/>
        <v>No Trend</v>
      </c>
      <c r="N10">
        <v>47.826086956521742</v>
      </c>
      <c r="O10" t="str">
        <f t="shared" si="3"/>
        <v>No Momentum</v>
      </c>
      <c r="P10" t="str">
        <f t="shared" si="4"/>
        <v>No Trend + Momentum</v>
      </c>
      <c r="Q10">
        <f t="shared" si="5"/>
        <v>2.9000000000000057</v>
      </c>
      <c r="R10">
        <f t="shared" si="6"/>
        <v>6</v>
      </c>
      <c r="S10">
        <f t="shared" si="7"/>
        <v>0.48333333333333428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215.9</v>
      </c>
      <c r="D11">
        <v>220.15</v>
      </c>
      <c r="E11">
        <v>214.65</v>
      </c>
      <c r="F11">
        <v>219</v>
      </c>
      <c r="G11">
        <f>_xll.TA_TYPPRICE(D11,E11,F11)</f>
        <v>217.93333333333331</v>
      </c>
      <c r="H11">
        <v>217.00920138888887</v>
      </c>
      <c r="I11" t="str">
        <f t="shared" si="0"/>
        <v>UP</v>
      </c>
      <c r="J11">
        <v>218.58202160493829</v>
      </c>
      <c r="K11">
        <v>212.2545524691358</v>
      </c>
      <c r="L11" t="str">
        <f t="shared" si="1"/>
        <v>UP</v>
      </c>
      <c r="M11" t="str">
        <f t="shared" si="2"/>
        <v>UP</v>
      </c>
      <c r="N11">
        <v>63.376251788268959</v>
      </c>
      <c r="O11" t="str">
        <f t="shared" si="3"/>
        <v>UP</v>
      </c>
      <c r="P11" t="str">
        <f t="shared" si="4"/>
        <v>UP</v>
      </c>
      <c r="Q11">
        <f t="shared" si="5"/>
        <v>4.3499999999999943</v>
      </c>
      <c r="R11">
        <f t="shared" si="6"/>
        <v>5.5</v>
      </c>
      <c r="S11">
        <f t="shared" si="7"/>
        <v>0.7909090909090899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220.6</v>
      </c>
      <c r="D12">
        <v>221.65</v>
      </c>
      <c r="E12">
        <v>216.1</v>
      </c>
      <c r="F12">
        <v>217</v>
      </c>
      <c r="G12">
        <f>_xll.TA_TYPPRICE(D12,E12,F12)</f>
        <v>218.25</v>
      </c>
      <c r="H12">
        <v>217.62960069444443</v>
      </c>
      <c r="I12" t="str">
        <f t="shared" si="0"/>
        <v>DOWN</v>
      </c>
      <c r="J12">
        <v>219.26379458161867</v>
      </c>
      <c r="K12">
        <v>213.10909636488341</v>
      </c>
      <c r="L12" t="str">
        <f t="shared" si="1"/>
        <v>No Confirmation</v>
      </c>
      <c r="M12" t="str">
        <f t="shared" si="2"/>
        <v>No Trend</v>
      </c>
      <c r="N12">
        <v>53.424451032611429</v>
      </c>
      <c r="O12" t="str">
        <f t="shared" si="3"/>
        <v>No Momentum</v>
      </c>
      <c r="P12" t="str">
        <f t="shared" si="4"/>
        <v>No Trend + Momentum</v>
      </c>
      <c r="Q12">
        <f t="shared" si="5"/>
        <v>0.90000000000000568</v>
      </c>
      <c r="R12">
        <f t="shared" si="6"/>
        <v>5.5500000000000114</v>
      </c>
      <c r="S12">
        <f t="shared" si="7"/>
        <v>0.16216216216216287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215.55</v>
      </c>
      <c r="D13">
        <v>221</v>
      </c>
      <c r="E13">
        <v>215.25</v>
      </c>
      <c r="F13">
        <v>220</v>
      </c>
      <c r="G13">
        <f>_xll.TA_TYPPRICE(D13,E13,F13)</f>
        <v>218.75</v>
      </c>
      <c r="H13">
        <v>218.18980034722222</v>
      </c>
      <c r="I13" t="str">
        <f t="shared" si="0"/>
        <v>UP</v>
      </c>
      <c r="J13">
        <v>219.64961800792562</v>
      </c>
      <c r="K13">
        <v>213.58485272824265</v>
      </c>
      <c r="L13" t="str">
        <f t="shared" si="1"/>
        <v>UP</v>
      </c>
      <c r="M13" t="str">
        <f t="shared" si="2"/>
        <v>UP</v>
      </c>
      <c r="N13">
        <v>64.018380943600391</v>
      </c>
      <c r="O13" t="str">
        <f t="shared" si="3"/>
        <v>UP</v>
      </c>
      <c r="P13" t="str">
        <f t="shared" si="4"/>
        <v>UP</v>
      </c>
      <c r="Q13">
        <f t="shared" si="5"/>
        <v>4.75</v>
      </c>
      <c r="R13">
        <f t="shared" si="6"/>
        <v>5.75</v>
      </c>
      <c r="S13">
        <f t="shared" si="7"/>
        <v>0.82608695652173914</v>
      </c>
      <c r="T13" t="str">
        <f t="shared" si="8"/>
        <v>UP</v>
      </c>
      <c r="U13" t="str">
        <f t="shared" si="9"/>
        <v>UP</v>
      </c>
      <c r="V13">
        <v>216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218</v>
      </c>
      <c r="D14">
        <v>222.45</v>
      </c>
      <c r="E14">
        <v>217</v>
      </c>
      <c r="F14">
        <v>219</v>
      </c>
      <c r="G14">
        <f>_xll.TA_TYPPRICE(D14,E14,F14)</f>
        <v>219.48333333333335</v>
      </c>
      <c r="H14">
        <v>218.83656684027778</v>
      </c>
      <c r="I14" t="str">
        <f t="shared" si="0"/>
        <v>UP</v>
      </c>
      <c r="J14">
        <v>220.27192511727549</v>
      </c>
      <c r="K14">
        <v>214.34377434418872</v>
      </c>
      <c r="L14" t="str">
        <f t="shared" si="1"/>
        <v>No Confirmation</v>
      </c>
      <c r="M14" t="str">
        <f t="shared" si="2"/>
        <v>No Trend</v>
      </c>
      <c r="N14">
        <v>58.476359538460009</v>
      </c>
      <c r="O14" t="str">
        <f t="shared" si="3"/>
        <v>No Momentum</v>
      </c>
      <c r="P14" t="str">
        <f t="shared" si="4"/>
        <v>No Trend + Momentum</v>
      </c>
      <c r="Q14">
        <f t="shared" si="5"/>
        <v>2</v>
      </c>
      <c r="R14">
        <f t="shared" si="6"/>
        <v>5.4499999999999886</v>
      </c>
      <c r="S14">
        <f t="shared" si="7"/>
        <v>0.36697247706422093</v>
      </c>
      <c r="T14" t="str">
        <f t="shared" si="8"/>
        <v>No Indication</v>
      </c>
      <c r="U14" t="str">
        <f t="shared" si="9"/>
        <v>No T+M+I</v>
      </c>
      <c r="V14">
        <v>216.46153846153845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219</v>
      </c>
      <c r="D15">
        <v>221.5</v>
      </c>
      <c r="E15">
        <v>215.1</v>
      </c>
      <c r="F15">
        <v>217</v>
      </c>
      <c r="G15">
        <f>_xll.TA_TYPPRICE(D15,E15,F15)</f>
        <v>217.86666666666667</v>
      </c>
      <c r="H15">
        <v>218.35161675347223</v>
      </c>
      <c r="I15" t="str">
        <f t="shared" si="0"/>
        <v>DOWN</v>
      </c>
      <c r="J15">
        <v>220.54483064676981</v>
      </c>
      <c r="K15">
        <v>214.51182448992455</v>
      </c>
      <c r="L15" t="str">
        <f t="shared" si="1"/>
        <v>No Confirmation</v>
      </c>
      <c r="M15" t="str">
        <f t="shared" si="2"/>
        <v>No Trend</v>
      </c>
      <c r="N15">
        <v>48.07238678064931</v>
      </c>
      <c r="O15" t="str">
        <f t="shared" si="3"/>
        <v>No Momentum</v>
      </c>
      <c r="P15" t="str">
        <f t="shared" si="4"/>
        <v>No Trend + Momentum</v>
      </c>
      <c r="Q15">
        <f t="shared" si="5"/>
        <v>1.9000000000000057</v>
      </c>
      <c r="R15">
        <f t="shared" si="6"/>
        <v>6.4000000000000057</v>
      </c>
      <c r="S15">
        <f t="shared" si="7"/>
        <v>0.29687500000000061</v>
      </c>
      <c r="T15" t="str">
        <f t="shared" si="8"/>
        <v>No Indication</v>
      </c>
      <c r="U15" t="str">
        <f t="shared" si="9"/>
        <v>No T+M+I</v>
      </c>
      <c r="V15">
        <v>216.54437869822485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218.4</v>
      </c>
      <c r="D16">
        <v>218.75</v>
      </c>
      <c r="E16">
        <v>211.9</v>
      </c>
      <c r="F16">
        <v>213</v>
      </c>
      <c r="G16">
        <f>_xll.TA_TYPPRICE(D16,E16,F16)</f>
        <v>214.54999999999998</v>
      </c>
      <c r="H16">
        <v>216.45080837673612</v>
      </c>
      <c r="I16" t="str">
        <f t="shared" si="0"/>
        <v>DOWN</v>
      </c>
      <c r="J16">
        <v>220.14597939193209</v>
      </c>
      <c r="K16">
        <v>213.93141904771909</v>
      </c>
      <c r="L16" t="str">
        <f t="shared" si="1"/>
        <v>DOWN</v>
      </c>
      <c r="M16" t="str">
        <f t="shared" si="2"/>
        <v>DOWN</v>
      </c>
      <c r="N16">
        <v>33.272831906545235</v>
      </c>
      <c r="O16" t="str">
        <f t="shared" si="3"/>
        <v>DOWN</v>
      </c>
      <c r="P16" t="str">
        <f t="shared" si="4"/>
        <v>DOWN</v>
      </c>
      <c r="Q16">
        <f t="shared" si="5"/>
        <v>1.0999999999999943</v>
      </c>
      <c r="R16">
        <f t="shared" si="6"/>
        <v>6.8499999999999943</v>
      </c>
      <c r="S16">
        <f t="shared" si="7"/>
        <v>0.16058394160583872</v>
      </c>
      <c r="T16" t="str">
        <f t="shared" si="8"/>
        <v>DOWN</v>
      </c>
      <c r="U16" t="str">
        <f t="shared" si="9"/>
        <v>DOWN</v>
      </c>
      <c r="V16">
        <v>215.99908966772873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213.5</v>
      </c>
      <c r="D17">
        <v>215.9</v>
      </c>
      <c r="E17">
        <v>208.9</v>
      </c>
      <c r="F17">
        <v>214</v>
      </c>
      <c r="G17">
        <f>_xll.TA_TYPPRICE(D17,E17,F17)</f>
        <v>212.93333333333331</v>
      </c>
      <c r="H17">
        <v>214.69207085503473</v>
      </c>
      <c r="I17" t="str">
        <f t="shared" si="0"/>
        <v>DOWN</v>
      </c>
      <c r="J17">
        <v>219.20242841594717</v>
      </c>
      <c r="K17">
        <v>212.81332592600373</v>
      </c>
      <c r="L17" t="str">
        <f t="shared" si="1"/>
        <v>No Confirmation</v>
      </c>
      <c r="M17" t="str">
        <f t="shared" si="2"/>
        <v>No Trend</v>
      </c>
      <c r="N17">
        <v>39.128998673378376</v>
      </c>
      <c r="O17" t="str">
        <f t="shared" si="3"/>
        <v>DOWN</v>
      </c>
      <c r="P17" t="str">
        <f t="shared" si="4"/>
        <v>No Trend + Momentum</v>
      </c>
      <c r="Q17">
        <f t="shared" si="5"/>
        <v>5.0999999999999943</v>
      </c>
      <c r="R17">
        <f t="shared" si="6"/>
        <v>7</v>
      </c>
      <c r="S17">
        <f t="shared" si="7"/>
        <v>0.72857142857142776</v>
      </c>
      <c r="T17" t="str">
        <f t="shared" si="8"/>
        <v>No Indication</v>
      </c>
      <c r="U17" t="str">
        <f t="shared" si="9"/>
        <v>No T+M+I</v>
      </c>
      <c r="V17">
        <v>215.69153741115508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213.5</v>
      </c>
      <c r="D18">
        <v>215.4</v>
      </c>
      <c r="E18">
        <v>208.8</v>
      </c>
      <c r="F18">
        <v>211</v>
      </c>
      <c r="G18">
        <f>_xll.TA_TYPPRICE(D18,E18,F18)</f>
        <v>211.73333333333335</v>
      </c>
      <c r="H18">
        <v>213.21270209418404</v>
      </c>
      <c r="I18" t="str">
        <f t="shared" si="0"/>
        <v>DOWN</v>
      </c>
      <c r="J18">
        <v>218.35744432351447</v>
      </c>
      <c r="K18">
        <v>211.92147572022512</v>
      </c>
      <c r="L18" t="str">
        <f t="shared" si="1"/>
        <v>DOWN</v>
      </c>
      <c r="M18" t="str">
        <f t="shared" si="2"/>
        <v>DOWN</v>
      </c>
      <c r="N18">
        <v>29.439984575976624</v>
      </c>
      <c r="O18" t="str">
        <f t="shared" si="3"/>
        <v>DOWN</v>
      </c>
      <c r="P18" t="str">
        <f t="shared" si="4"/>
        <v>DOWN</v>
      </c>
      <c r="Q18">
        <f t="shared" si="5"/>
        <v>2.1999999999999886</v>
      </c>
      <c r="R18">
        <f t="shared" si="6"/>
        <v>6.5999999999999943</v>
      </c>
      <c r="S18">
        <f t="shared" si="7"/>
        <v>0.33333333333333187</v>
      </c>
      <c r="T18" t="str">
        <f t="shared" si="8"/>
        <v>No Indication</v>
      </c>
      <c r="U18" t="str">
        <f t="shared" si="9"/>
        <v>No T+M+I</v>
      </c>
      <c r="V18">
        <v>214.96976242482353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211.5</v>
      </c>
      <c r="D19">
        <v>212.2</v>
      </c>
      <c r="E19">
        <v>202.75</v>
      </c>
      <c r="F19">
        <v>206</v>
      </c>
      <c r="G19">
        <f>_xll.TA_TYPPRICE(D19,E19,F19)</f>
        <v>206.98333333333335</v>
      </c>
      <c r="H19">
        <v>210.09801771375868</v>
      </c>
      <c r="I19" t="str">
        <f t="shared" si="0"/>
        <v>DOWN</v>
      </c>
      <c r="J19">
        <v>216.98912336273347</v>
      </c>
      <c r="K19">
        <v>209.88337000461954</v>
      </c>
      <c r="L19" t="str">
        <f t="shared" si="1"/>
        <v>DOWN</v>
      </c>
      <c r="M19" t="str">
        <f t="shared" si="2"/>
        <v>DOWN</v>
      </c>
      <c r="N19">
        <v>19.421190286058668</v>
      </c>
      <c r="O19" t="str">
        <f t="shared" si="3"/>
        <v>DOWN</v>
      </c>
      <c r="P19" t="str">
        <f t="shared" si="4"/>
        <v>DOWN</v>
      </c>
      <c r="Q19">
        <f t="shared" si="5"/>
        <v>3.25</v>
      </c>
      <c r="R19">
        <f t="shared" si="6"/>
        <v>9.4499999999999886</v>
      </c>
      <c r="S19">
        <f t="shared" si="7"/>
        <v>0.34391534391534434</v>
      </c>
      <c r="T19" t="str">
        <f t="shared" si="8"/>
        <v>No Indication</v>
      </c>
      <c r="U19" t="str">
        <f t="shared" si="9"/>
        <v>No T+M+I</v>
      </c>
      <c r="V19">
        <v>213.58979897485068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203.65</v>
      </c>
      <c r="D20">
        <v>206.85</v>
      </c>
      <c r="E20">
        <v>196.45</v>
      </c>
      <c r="F20">
        <v>205</v>
      </c>
      <c r="G20">
        <f>_xll.TA_TYPPRICE(D20,E20,F20)</f>
        <v>202.76666666666665</v>
      </c>
      <c r="H20">
        <v>206.43234219021267</v>
      </c>
      <c r="I20" t="str">
        <f t="shared" si="0"/>
        <v>DOWN</v>
      </c>
      <c r="J20">
        <v>214.73598483768157</v>
      </c>
      <c r="K20">
        <v>206.89817667025963</v>
      </c>
      <c r="L20" t="str">
        <f t="shared" si="1"/>
        <v>DOWN</v>
      </c>
      <c r="M20" t="str">
        <f t="shared" si="2"/>
        <v>DOWN</v>
      </c>
      <c r="N20">
        <v>17.898425844812532</v>
      </c>
      <c r="O20" t="str">
        <f t="shared" si="3"/>
        <v>DOWN</v>
      </c>
      <c r="P20" t="str">
        <f t="shared" si="4"/>
        <v>DOWN</v>
      </c>
      <c r="Q20">
        <f t="shared" si="5"/>
        <v>8.5500000000000114</v>
      </c>
      <c r="R20">
        <f t="shared" si="6"/>
        <v>10.400000000000006</v>
      </c>
      <c r="S20">
        <f t="shared" si="7"/>
        <v>0.82211538461538525</v>
      </c>
      <c r="T20" t="str">
        <f t="shared" si="8"/>
        <v>UP</v>
      </c>
      <c r="U20" t="str">
        <f t="shared" si="9"/>
        <v>No T+M+I</v>
      </c>
      <c r="V20">
        <v>212.26829144025828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205.6</v>
      </c>
      <c r="D21">
        <v>207</v>
      </c>
      <c r="E21">
        <v>195.65</v>
      </c>
      <c r="F21">
        <v>197</v>
      </c>
      <c r="G21">
        <f>_xll.TA_TYPPRICE(D21,E21,F21)</f>
        <v>199.88333333333333</v>
      </c>
      <c r="H21">
        <v>203.15783776177301</v>
      </c>
      <c r="I21" t="str">
        <f t="shared" si="0"/>
        <v>DOWN</v>
      </c>
      <c r="J21">
        <v>213.01687709597456</v>
      </c>
      <c r="K21">
        <v>204.39858185464638</v>
      </c>
      <c r="L21" t="str">
        <f t="shared" si="1"/>
        <v>DOWN</v>
      </c>
      <c r="M21" t="str">
        <f t="shared" si="2"/>
        <v>DOWN</v>
      </c>
      <c r="N21">
        <v>10.032335493460678</v>
      </c>
      <c r="O21" t="str">
        <f t="shared" si="3"/>
        <v>DOWN</v>
      </c>
      <c r="P21" t="str">
        <f t="shared" si="4"/>
        <v>DOWN</v>
      </c>
      <c r="Q21">
        <f t="shared" si="5"/>
        <v>1.3499999999999943</v>
      </c>
      <c r="R21">
        <f t="shared" si="6"/>
        <v>11.349999999999994</v>
      </c>
      <c r="S21">
        <f t="shared" si="7"/>
        <v>0.1189427312775326</v>
      </c>
      <c r="T21" t="str">
        <f t="shared" si="8"/>
        <v>DOWN</v>
      </c>
      <c r="U21" t="str">
        <f t="shared" si="9"/>
        <v>DOWN</v>
      </c>
      <c r="V21">
        <v>209.91932352637238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190.5</v>
      </c>
      <c r="D22">
        <v>210</v>
      </c>
      <c r="E22">
        <v>179.45</v>
      </c>
      <c r="F22">
        <v>205</v>
      </c>
      <c r="G22">
        <f>_xll.TA_TYPPRICE(D22,E22,F22)</f>
        <v>198.15</v>
      </c>
      <c r="H22">
        <v>200.65391888088652</v>
      </c>
      <c r="I22" t="str">
        <f t="shared" si="0"/>
        <v>UP</v>
      </c>
      <c r="J22">
        <v>212.34645996353578</v>
      </c>
      <c r="K22">
        <v>198.85445255361384</v>
      </c>
      <c r="L22" t="str">
        <f t="shared" si="1"/>
        <v>No Confirmation</v>
      </c>
      <c r="M22" t="str">
        <f t="shared" si="2"/>
        <v>No Trend</v>
      </c>
      <c r="N22">
        <v>41.932230373922572</v>
      </c>
      <c r="O22" t="str">
        <f t="shared" si="3"/>
        <v>No Momentum</v>
      </c>
      <c r="P22" t="str">
        <f t="shared" si="4"/>
        <v>No Trend + Momentum</v>
      </c>
      <c r="Q22">
        <f t="shared" si="5"/>
        <v>25.550000000000011</v>
      </c>
      <c r="R22">
        <f t="shared" si="6"/>
        <v>30.550000000000011</v>
      </c>
      <c r="S22">
        <f t="shared" si="7"/>
        <v>0.83633387888707045</v>
      </c>
      <c r="T22" t="str">
        <f t="shared" si="8"/>
        <v>UP</v>
      </c>
      <c r="U22" t="str">
        <f t="shared" si="9"/>
        <v>No T+M+I</v>
      </c>
      <c r="V22">
        <v>209.16250452231509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207.75</v>
      </c>
      <c r="D23">
        <v>208.95</v>
      </c>
      <c r="E23">
        <v>190.5</v>
      </c>
      <c r="F23">
        <v>193</v>
      </c>
      <c r="G23">
        <f>_xll.TA_TYPPRICE(D23,E23,F23)</f>
        <v>197.48333333333335</v>
      </c>
      <c r="H23">
        <v>199.06862610710994</v>
      </c>
      <c r="I23" t="str">
        <f t="shared" si="0"/>
        <v>DOWN</v>
      </c>
      <c r="J23">
        <v>211.59169108275006</v>
      </c>
      <c r="K23">
        <v>196.99790754169965</v>
      </c>
      <c r="L23" t="str">
        <f t="shared" si="1"/>
        <v>DOWN</v>
      </c>
      <c r="M23" t="str">
        <f t="shared" si="2"/>
        <v>DOWN</v>
      </c>
      <c r="N23">
        <v>25.187245661701642</v>
      </c>
      <c r="O23" t="str">
        <f t="shared" si="3"/>
        <v>DOWN</v>
      </c>
      <c r="P23" t="str">
        <f t="shared" si="4"/>
        <v>DOWN</v>
      </c>
      <c r="Q23">
        <f t="shared" si="5"/>
        <v>2.5</v>
      </c>
      <c r="R23">
        <f t="shared" si="6"/>
        <v>18.449999999999989</v>
      </c>
      <c r="S23">
        <f t="shared" si="7"/>
        <v>0.13550135501355021</v>
      </c>
      <c r="T23" t="str">
        <f t="shared" si="8"/>
        <v>DOWN</v>
      </c>
      <c r="U23" t="str">
        <f t="shared" si="9"/>
        <v>DOWN</v>
      </c>
      <c r="V23">
        <v>206.67596536503584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194.75</v>
      </c>
      <c r="D24">
        <v>196.45</v>
      </c>
      <c r="E24">
        <v>188</v>
      </c>
      <c r="F24">
        <v>189</v>
      </c>
      <c r="G24">
        <f>_xll.TA_TYPPRICE(D24,E24,F24)</f>
        <v>191.15</v>
      </c>
      <c r="H24">
        <v>195.10931305355496</v>
      </c>
      <c r="I24" t="str">
        <f t="shared" si="0"/>
        <v>DOWN</v>
      </c>
      <c r="J24">
        <v>208.22687084213894</v>
      </c>
      <c r="K24">
        <v>194.99837253243305</v>
      </c>
      <c r="L24" t="str">
        <f t="shared" si="1"/>
        <v>DOWN</v>
      </c>
      <c r="M24" t="str">
        <f t="shared" si="2"/>
        <v>DOWN</v>
      </c>
      <c r="N24">
        <v>21.594200471625889</v>
      </c>
      <c r="O24" t="str">
        <f t="shared" si="3"/>
        <v>DOWN</v>
      </c>
      <c r="P24" t="str">
        <f t="shared" si="4"/>
        <v>DOWN</v>
      </c>
      <c r="Q24">
        <f t="shared" si="5"/>
        <v>1</v>
      </c>
      <c r="R24">
        <f t="shared" si="6"/>
        <v>8.4499999999999886</v>
      </c>
      <c r="S24">
        <f t="shared" si="7"/>
        <v>0.11834319526627235</v>
      </c>
      <c r="T24" t="str">
        <f t="shared" si="8"/>
        <v>DOWN</v>
      </c>
      <c r="U24" t="str">
        <f t="shared" si="9"/>
        <v>DOWN</v>
      </c>
      <c r="V24">
        <v>203.95658607810725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192</v>
      </c>
      <c r="D25">
        <v>192</v>
      </c>
      <c r="E25">
        <v>186.2</v>
      </c>
      <c r="F25">
        <v>190</v>
      </c>
      <c r="G25">
        <f>_xll.TA_TYPPRICE(D25,E25,F25)</f>
        <v>189.4</v>
      </c>
      <c r="H25">
        <v>192.25465652677747</v>
      </c>
      <c r="I25" t="str">
        <f t="shared" si="0"/>
        <v>DOWN</v>
      </c>
      <c r="J25">
        <v>204.62089954388583</v>
      </c>
      <c r="K25">
        <v>193.04317863633682</v>
      </c>
      <c r="L25" t="str">
        <f t="shared" si="1"/>
        <v>DOWN</v>
      </c>
      <c r="M25" t="str">
        <f t="shared" si="2"/>
        <v>DOWN</v>
      </c>
      <c r="N25">
        <v>24.940299945346599</v>
      </c>
      <c r="O25" t="str">
        <f t="shared" si="3"/>
        <v>DOWN</v>
      </c>
      <c r="P25" t="str">
        <f t="shared" si="4"/>
        <v>DOWN</v>
      </c>
      <c r="Q25">
        <f t="shared" si="5"/>
        <v>3.8000000000000114</v>
      </c>
      <c r="R25">
        <f t="shared" si="6"/>
        <v>5.8000000000000114</v>
      </c>
      <c r="S25">
        <f t="shared" si="7"/>
        <v>0.65517241379310409</v>
      </c>
      <c r="T25" t="str">
        <f t="shared" si="8"/>
        <v>No Indication</v>
      </c>
      <c r="U25" t="str">
        <f t="shared" si="9"/>
        <v>No T+M+I</v>
      </c>
      <c r="V25">
        <v>201.80941898916768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190.35</v>
      </c>
      <c r="D26">
        <v>190.6</v>
      </c>
      <c r="E26">
        <v>186.25</v>
      </c>
      <c r="F26">
        <v>188</v>
      </c>
      <c r="G26">
        <f>_xll.TA_TYPPRICE(D26,E26,F26)</f>
        <v>188.28333333333333</v>
      </c>
      <c r="H26">
        <v>190.26899493005538</v>
      </c>
      <c r="I26" t="str">
        <f t="shared" si="0"/>
        <v>DOWN</v>
      </c>
      <c r="J26">
        <v>201.50514408968897</v>
      </c>
      <c r="K26">
        <v>191.53358338381753</v>
      </c>
      <c r="L26" t="str">
        <f t="shared" si="1"/>
        <v>DOWN</v>
      </c>
      <c r="M26" t="str">
        <f t="shared" si="2"/>
        <v>DOWN</v>
      </c>
      <c r="N26">
        <v>22.535905673278506</v>
      </c>
      <c r="O26" t="str">
        <f t="shared" si="3"/>
        <v>DOWN</v>
      </c>
      <c r="P26" t="str">
        <f t="shared" si="4"/>
        <v>DOWN</v>
      </c>
      <c r="Q26">
        <f t="shared" si="5"/>
        <v>1.75</v>
      </c>
      <c r="R26">
        <f t="shared" si="6"/>
        <v>4.3499999999999943</v>
      </c>
      <c r="S26">
        <f t="shared" si="7"/>
        <v>0.40229885057471315</v>
      </c>
      <c r="T26" t="str">
        <f t="shared" si="8"/>
        <v>No Indication</v>
      </c>
      <c r="U26" t="str">
        <f t="shared" si="9"/>
        <v>No T+M+I</v>
      </c>
      <c r="V26">
        <v>199.68489299083419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DOWN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188.55</v>
      </c>
      <c r="D27">
        <v>193.5</v>
      </c>
      <c r="E27">
        <v>187.45</v>
      </c>
      <c r="F27">
        <v>190</v>
      </c>
      <c r="G27">
        <f>_xll.TA_TYPPRICE(D27,E27,F27)</f>
        <v>190.31666666666669</v>
      </c>
      <c r="H27">
        <v>190.29283079836102</v>
      </c>
      <c r="I27" t="str">
        <f t="shared" si="0"/>
        <v>DOWN</v>
      </c>
      <c r="J27">
        <v>199.7262231808692</v>
      </c>
      <c r="K27">
        <v>190.62612040963586</v>
      </c>
      <c r="L27" t="str">
        <f t="shared" si="1"/>
        <v>DOWN</v>
      </c>
      <c r="M27" t="str">
        <f t="shared" si="2"/>
        <v>DOWN</v>
      </c>
      <c r="N27">
        <v>30.866955096360478</v>
      </c>
      <c r="O27" t="str">
        <f t="shared" si="3"/>
        <v>DOWN</v>
      </c>
      <c r="P27" t="str">
        <f t="shared" si="4"/>
        <v>DOWN</v>
      </c>
      <c r="Q27">
        <f t="shared" si="5"/>
        <v>2.5500000000000114</v>
      </c>
      <c r="R27">
        <f t="shared" si="6"/>
        <v>6.0500000000000114</v>
      </c>
      <c r="S27">
        <f t="shared" si="7"/>
        <v>0.42148760330578622</v>
      </c>
      <c r="T27" t="str">
        <f t="shared" si="8"/>
        <v>No Indication</v>
      </c>
      <c r="U27" t="str">
        <f t="shared" si="9"/>
        <v>No T+M+I</v>
      </c>
      <c r="V27">
        <v>198.19490945378277</v>
      </c>
      <c r="W27">
        <v>208.80769230769232</v>
      </c>
      <c r="X27">
        <f t="shared" si="10"/>
        <v>-10.61278285390955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190</v>
      </c>
      <c r="D28">
        <v>190.45</v>
      </c>
      <c r="E28">
        <v>186.05</v>
      </c>
      <c r="F28">
        <v>188</v>
      </c>
      <c r="G28">
        <f>_xll.TA_TYPPRICE(D28,E28,F28)</f>
        <v>188.16666666666666</v>
      </c>
      <c r="H28">
        <v>189.22974873251383</v>
      </c>
      <c r="I28" t="str">
        <f t="shared" si="0"/>
        <v>DOWN</v>
      </c>
      <c r="J28">
        <v>197.66484025178715</v>
      </c>
      <c r="K28">
        <v>189.60920476305012</v>
      </c>
      <c r="L28" t="str">
        <f t="shared" si="1"/>
        <v>DOWN</v>
      </c>
      <c r="M28" t="str">
        <f t="shared" si="2"/>
        <v>DOWN</v>
      </c>
      <c r="N28">
        <v>27.209122601198192</v>
      </c>
      <c r="O28" t="str">
        <f t="shared" si="3"/>
        <v>DOWN</v>
      </c>
      <c r="P28" t="str">
        <f t="shared" si="4"/>
        <v>DOWN</v>
      </c>
      <c r="Q28">
        <f t="shared" si="5"/>
        <v>1.9499999999999886</v>
      </c>
      <c r="R28">
        <f t="shared" si="6"/>
        <v>4.3999999999999773</v>
      </c>
      <c r="S28">
        <f t="shared" si="7"/>
        <v>0.4431818181818179</v>
      </c>
      <c r="T28" t="str">
        <f t="shared" si="8"/>
        <v>No Indication</v>
      </c>
      <c r="U28" t="str">
        <f t="shared" si="9"/>
        <v>No T+M+I</v>
      </c>
      <c r="V28">
        <v>196.62646184550849</v>
      </c>
      <c r="W28">
        <v>207.26638176638178</v>
      </c>
      <c r="X28">
        <f t="shared" si="10"/>
        <v>-10.639919920873297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188.4</v>
      </c>
      <c r="D29">
        <v>190.55</v>
      </c>
      <c r="E29">
        <v>186.3</v>
      </c>
      <c r="F29">
        <v>188</v>
      </c>
      <c r="G29">
        <f>_xll.TA_TYPPRICE(D29,E29,F29)</f>
        <v>188.28333333333333</v>
      </c>
      <c r="H29">
        <v>188.75654103292356</v>
      </c>
      <c r="I29" t="str">
        <f t="shared" si="0"/>
        <v>DOWN</v>
      </c>
      <c r="J29">
        <v>196.0837646402789</v>
      </c>
      <c r="K29">
        <v>188.87382592681675</v>
      </c>
      <c r="L29" t="str">
        <f t="shared" si="1"/>
        <v>DOWN</v>
      </c>
      <c r="M29" t="str">
        <f t="shared" si="2"/>
        <v>DOWN</v>
      </c>
      <c r="N29">
        <v>27.209122601198192</v>
      </c>
      <c r="O29" t="str">
        <f t="shared" si="3"/>
        <v>DOWN</v>
      </c>
      <c r="P29" t="str">
        <f t="shared" si="4"/>
        <v>DOWN</v>
      </c>
      <c r="Q29">
        <f t="shared" si="5"/>
        <v>1.6999999999999886</v>
      </c>
      <c r="R29">
        <f t="shared" si="6"/>
        <v>4.25</v>
      </c>
      <c r="S29">
        <f t="shared" si="7"/>
        <v>0.3999999999999973</v>
      </c>
      <c r="T29" t="str">
        <f t="shared" si="8"/>
        <v>No Indication</v>
      </c>
      <c r="U29" t="str">
        <f t="shared" si="9"/>
        <v>No T+M+I</v>
      </c>
      <c r="V29">
        <v>195.2993138692764</v>
      </c>
      <c r="W29">
        <v>205.83924237627943</v>
      </c>
      <c r="X29">
        <f t="shared" si="10"/>
        <v>-10.539928507003026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187.45</v>
      </c>
      <c r="D30">
        <v>188.75</v>
      </c>
      <c r="E30">
        <v>186.05</v>
      </c>
      <c r="F30">
        <v>188</v>
      </c>
      <c r="G30">
        <f>_xll.TA_TYPPRICE(D30,E30,F30)</f>
        <v>187.6</v>
      </c>
      <c r="H30">
        <v>188.17827051646179</v>
      </c>
      <c r="I30" t="str">
        <f t="shared" si="0"/>
        <v>DOWN</v>
      </c>
      <c r="J30">
        <v>194.45403916466137</v>
      </c>
      <c r="K30">
        <v>188.24630905419082</v>
      </c>
      <c r="L30" t="str">
        <f t="shared" si="1"/>
        <v>DOWN</v>
      </c>
      <c r="M30" t="str">
        <f t="shared" si="2"/>
        <v>DOWN</v>
      </c>
      <c r="N30">
        <v>27.209122601198189</v>
      </c>
      <c r="O30" t="str">
        <f t="shared" si="3"/>
        <v>DOWN</v>
      </c>
      <c r="P30" t="str">
        <f t="shared" si="4"/>
        <v>DOWN</v>
      </c>
      <c r="Q30">
        <f t="shared" si="5"/>
        <v>1.9499999999999886</v>
      </c>
      <c r="R30">
        <f t="shared" si="6"/>
        <v>2.6999999999999886</v>
      </c>
      <c r="S30">
        <f t="shared" si="7"/>
        <v>0.7222222222222211</v>
      </c>
      <c r="T30" t="str">
        <f t="shared" si="8"/>
        <v>No Indication</v>
      </c>
      <c r="U30" t="str">
        <f t="shared" si="9"/>
        <v>No T+M+I</v>
      </c>
      <c r="V30">
        <v>194.17634250477235</v>
      </c>
      <c r="W30">
        <v>204.51781701507355</v>
      </c>
      <c r="X30">
        <f t="shared" si="10"/>
        <v>-10.341474510301197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187.1</v>
      </c>
      <c r="D31">
        <v>192.15</v>
      </c>
      <c r="E31">
        <v>185.6</v>
      </c>
      <c r="F31">
        <v>192</v>
      </c>
      <c r="G31">
        <f>_xll.TA_TYPPRICE(D31,E31,F31)</f>
        <v>189.91666666666666</v>
      </c>
      <c r="H31">
        <v>189.04746859156421</v>
      </c>
      <c r="I31" t="str">
        <f t="shared" si="0"/>
        <v>UP</v>
      </c>
      <c r="J31">
        <v>193.94203046140328</v>
      </c>
      <c r="K31">
        <v>187.65824037548174</v>
      </c>
      <c r="L31" t="str">
        <f t="shared" si="1"/>
        <v>No Confirmation</v>
      </c>
      <c r="M31" t="str">
        <f t="shared" si="2"/>
        <v>No Trend</v>
      </c>
      <c r="N31">
        <v>50.242173224650223</v>
      </c>
      <c r="O31" t="str">
        <f t="shared" si="3"/>
        <v>No Momentum</v>
      </c>
      <c r="P31" t="str">
        <f t="shared" si="4"/>
        <v>No Trend + Momentum</v>
      </c>
      <c r="Q31">
        <f t="shared" si="5"/>
        <v>6.4000000000000057</v>
      </c>
      <c r="R31">
        <f t="shared" si="6"/>
        <v>6.5500000000000114</v>
      </c>
      <c r="S31">
        <f t="shared" si="7"/>
        <v>0.97709923664122056</v>
      </c>
      <c r="T31" t="str">
        <f t="shared" si="8"/>
        <v>UP</v>
      </c>
      <c r="U31" t="str">
        <f t="shared" si="9"/>
        <v>No T+M+I</v>
      </c>
      <c r="V31">
        <v>193.84152058096123</v>
      </c>
      <c r="W31">
        <v>203.5905713102533</v>
      </c>
      <c r="X31">
        <f t="shared" si="10"/>
        <v>-9.7490507292920654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191.95</v>
      </c>
      <c r="D32">
        <v>192.55</v>
      </c>
      <c r="E32">
        <v>187.2</v>
      </c>
      <c r="F32">
        <v>187</v>
      </c>
      <c r="G32">
        <f>_xll.TA_TYPPRICE(D32,E32,F32)</f>
        <v>188.91666666666666</v>
      </c>
      <c r="H32">
        <v>188.98206762911542</v>
      </c>
      <c r="I32" t="str">
        <f t="shared" si="0"/>
        <v>DOWN</v>
      </c>
      <c r="J32">
        <v>193.63269035886921</v>
      </c>
      <c r="K32">
        <v>187.55640918093025</v>
      </c>
      <c r="L32" t="str">
        <f t="shared" si="1"/>
        <v>DOWN</v>
      </c>
      <c r="M32" t="str">
        <f t="shared" si="2"/>
        <v>DOWN</v>
      </c>
      <c r="N32">
        <v>33.61988630939608</v>
      </c>
      <c r="O32" t="str">
        <f t="shared" si="3"/>
        <v>DOWN</v>
      </c>
      <c r="P32" t="str">
        <f t="shared" si="4"/>
        <v>DOWN</v>
      </c>
      <c r="Q32">
        <f t="shared" si="5"/>
        <v>-0.19999999999998863</v>
      </c>
      <c r="R32">
        <f t="shared" si="6"/>
        <v>5.3500000000000227</v>
      </c>
      <c r="S32">
        <f t="shared" si="7"/>
        <v>-3.7383177570091172E-2</v>
      </c>
      <c r="T32" t="str">
        <f t="shared" si="8"/>
        <v>DOWN</v>
      </c>
      <c r="U32" t="str">
        <f t="shared" si="9"/>
        <v>DOWN</v>
      </c>
      <c r="V32">
        <v>192.78897895312105</v>
      </c>
      <c r="W32">
        <v>202.3616401020864</v>
      </c>
      <c r="X32">
        <f t="shared" si="10"/>
        <v>-9.5726611489653521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188.55</v>
      </c>
      <c r="D33">
        <v>188.85</v>
      </c>
      <c r="E33">
        <v>183.55</v>
      </c>
      <c r="F33">
        <v>184</v>
      </c>
      <c r="G33">
        <f>_xll.TA_TYPPRICE(D33,E33,F33)</f>
        <v>185.46666666666667</v>
      </c>
      <c r="H33">
        <v>187.22436714789103</v>
      </c>
      <c r="I33" t="str">
        <f t="shared" si="0"/>
        <v>DOWN</v>
      </c>
      <c r="J33">
        <v>192.56987027912049</v>
      </c>
      <c r="K33">
        <v>186.66609602961242</v>
      </c>
      <c r="L33" t="str">
        <f t="shared" si="1"/>
        <v>DOWN</v>
      </c>
      <c r="M33" t="str">
        <f t="shared" si="2"/>
        <v>DOWN</v>
      </c>
      <c r="N33">
        <v>26.936152028027017</v>
      </c>
      <c r="O33" t="str">
        <f t="shared" si="3"/>
        <v>DOWN</v>
      </c>
      <c r="P33" t="str">
        <f t="shared" si="4"/>
        <v>DOWN</v>
      </c>
      <c r="Q33">
        <f t="shared" si="5"/>
        <v>0.44999999999998863</v>
      </c>
      <c r="R33">
        <f t="shared" si="6"/>
        <v>5.2999999999999829</v>
      </c>
      <c r="S33">
        <f t="shared" si="7"/>
        <v>8.4905660377356612E-2</v>
      </c>
      <c r="T33" t="str">
        <f t="shared" si="8"/>
        <v>DOWN</v>
      </c>
      <c r="U33" t="str">
        <f t="shared" si="9"/>
        <v>DOWN</v>
      </c>
      <c r="V33">
        <v>191.43682834494857</v>
      </c>
      <c r="W33">
        <v>201.00151861304295</v>
      </c>
      <c r="X33">
        <f t="shared" si="10"/>
        <v>-9.5646902680943811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184.9</v>
      </c>
      <c r="D34">
        <v>187.1</v>
      </c>
      <c r="E34">
        <v>184.45</v>
      </c>
      <c r="F34">
        <v>185</v>
      </c>
      <c r="G34">
        <f>_xll.TA_TYPPRICE(D34,E34,F34)</f>
        <v>185.51666666666665</v>
      </c>
      <c r="H34">
        <v>186.37051690727884</v>
      </c>
      <c r="I34" t="str">
        <f t="shared" si="0"/>
        <v>DOWN</v>
      </c>
      <c r="J34">
        <v>191.35434355042705</v>
      </c>
      <c r="K34">
        <v>186.17363024525409</v>
      </c>
      <c r="L34" t="str">
        <f t="shared" si="1"/>
        <v>DOWN</v>
      </c>
      <c r="M34" t="str">
        <f t="shared" si="2"/>
        <v>DOWN</v>
      </c>
      <c r="N34">
        <v>32.525383768693786</v>
      </c>
      <c r="O34" t="str">
        <f t="shared" si="3"/>
        <v>DOWN</v>
      </c>
      <c r="P34" t="str">
        <f t="shared" si="4"/>
        <v>DOWN</v>
      </c>
      <c r="Q34">
        <f t="shared" si="5"/>
        <v>0.55000000000001137</v>
      </c>
      <c r="R34">
        <f t="shared" si="6"/>
        <v>2.6500000000000057</v>
      </c>
      <c r="S34">
        <f t="shared" si="7"/>
        <v>0.20754716981132459</v>
      </c>
      <c r="T34" t="str">
        <f t="shared" si="8"/>
        <v>No Indication</v>
      </c>
      <c r="U34" t="str">
        <f t="shared" si="9"/>
        <v>No T+M+I</v>
      </c>
      <c r="V34">
        <v>190.44654706111032</v>
      </c>
      <c r="W34">
        <v>199.81622093800272</v>
      </c>
      <c r="X34">
        <f t="shared" si="10"/>
        <v>-9.3696738768923922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185.35</v>
      </c>
      <c r="D35">
        <v>190.2</v>
      </c>
      <c r="E35">
        <v>184.2</v>
      </c>
      <c r="F35">
        <v>187</v>
      </c>
      <c r="G35">
        <f>_xll.TA_TYPPRICE(D35,E35,F35)</f>
        <v>187.13333333333333</v>
      </c>
      <c r="H35">
        <v>186.75192512030608</v>
      </c>
      <c r="I35" t="str">
        <f t="shared" si="0"/>
        <v>UP</v>
      </c>
      <c r="J35">
        <v>191.09782276144327</v>
      </c>
      <c r="K35">
        <v>185.73504574630874</v>
      </c>
      <c r="L35" t="str">
        <f t="shared" si="1"/>
        <v>No Confirmation</v>
      </c>
      <c r="M35" t="str">
        <f t="shared" si="2"/>
        <v>No Trend</v>
      </c>
      <c r="N35">
        <v>43.357891255056231</v>
      </c>
      <c r="O35" t="str">
        <f t="shared" si="3"/>
        <v>No Momentum</v>
      </c>
      <c r="P35" t="str">
        <f t="shared" si="4"/>
        <v>No Trend + Momentum</v>
      </c>
      <c r="Q35">
        <f t="shared" si="5"/>
        <v>2.8000000000000114</v>
      </c>
      <c r="R35">
        <f t="shared" si="6"/>
        <v>6</v>
      </c>
      <c r="S35">
        <f t="shared" si="7"/>
        <v>0.46666666666666856</v>
      </c>
      <c r="T35" t="str">
        <f t="shared" si="8"/>
        <v>No Indication</v>
      </c>
      <c r="U35" t="str">
        <f t="shared" si="9"/>
        <v>No T+M+I</v>
      </c>
      <c r="V35">
        <v>189.91630905170874</v>
      </c>
      <c r="W35">
        <v>198.86687123889141</v>
      </c>
      <c r="X35">
        <f t="shared" si="10"/>
        <v>-8.950562187182669</v>
      </c>
      <c r="Y35">
        <v>-9.9267493336126584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187.9</v>
      </c>
      <c r="D36">
        <v>190.4</v>
      </c>
      <c r="E36">
        <v>187.35</v>
      </c>
      <c r="F36">
        <v>189</v>
      </c>
      <c r="G36">
        <f>_xll.TA_TYPPRICE(D36,E36,F36)</f>
        <v>188.91666666666666</v>
      </c>
      <c r="H36">
        <v>187.83429589348637</v>
      </c>
      <c r="I36" t="str">
        <f t="shared" si="0"/>
        <v>UP</v>
      </c>
      <c r="J36">
        <v>190.94275103667809</v>
      </c>
      <c r="K36">
        <v>186.09392446935124</v>
      </c>
      <c r="L36" t="str">
        <f t="shared" si="1"/>
        <v>No Confirmation</v>
      </c>
      <c r="M36" t="str">
        <f t="shared" si="2"/>
        <v>No Trend</v>
      </c>
      <c r="N36">
        <v>52.824875288311581</v>
      </c>
      <c r="O36" t="str">
        <f t="shared" si="3"/>
        <v>No Momentum</v>
      </c>
      <c r="P36" t="str">
        <f t="shared" si="4"/>
        <v>No Trend + Momentum</v>
      </c>
      <c r="Q36">
        <f t="shared" si="5"/>
        <v>1.6500000000000057</v>
      </c>
      <c r="R36">
        <f t="shared" si="6"/>
        <v>3.0500000000000114</v>
      </c>
      <c r="S36">
        <f t="shared" si="7"/>
        <v>0.54098360655737687</v>
      </c>
      <c r="T36" t="str">
        <f t="shared" si="8"/>
        <v>No Indication</v>
      </c>
      <c r="U36" t="str">
        <f t="shared" si="9"/>
        <v>No T+M+I</v>
      </c>
      <c r="V36">
        <v>189.77533842836894</v>
      </c>
      <c r="W36">
        <v>198.13599188786242</v>
      </c>
      <c r="X36">
        <f t="shared" si="10"/>
        <v>-8.3606534594934772</v>
      </c>
      <c r="Y36">
        <v>-9.6135301587888229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189.75</v>
      </c>
      <c r="D37">
        <v>191.9</v>
      </c>
      <c r="E37">
        <v>187.7</v>
      </c>
      <c r="F37">
        <v>189</v>
      </c>
      <c r="G37">
        <f>_xll.TA_TYPPRICE(D37,E37,F37)</f>
        <v>189.53333333333333</v>
      </c>
      <c r="H37">
        <v>188.68381461340985</v>
      </c>
      <c r="I37" t="str">
        <f t="shared" si="0"/>
        <v>UP</v>
      </c>
      <c r="J37">
        <v>191.15547302852741</v>
      </c>
      <c r="K37">
        <v>186.45083014282875</v>
      </c>
      <c r="L37" t="str">
        <f t="shared" si="1"/>
        <v>No Confirmation</v>
      </c>
      <c r="M37" t="str">
        <f t="shared" si="2"/>
        <v>No Trend</v>
      </c>
      <c r="N37">
        <v>52.824875288311581</v>
      </c>
      <c r="O37" t="str">
        <f t="shared" si="3"/>
        <v>No Momentum</v>
      </c>
      <c r="P37" t="str">
        <f t="shared" si="4"/>
        <v>No Trend + Momentum</v>
      </c>
      <c r="Q37">
        <f t="shared" si="5"/>
        <v>1.3000000000000114</v>
      </c>
      <c r="R37">
        <f t="shared" si="6"/>
        <v>4.2000000000000171</v>
      </c>
      <c r="S37">
        <f t="shared" si="7"/>
        <v>0.30952380952381098</v>
      </c>
      <c r="T37" t="str">
        <f t="shared" si="8"/>
        <v>No Indication</v>
      </c>
      <c r="U37" t="str">
        <f t="shared" si="9"/>
        <v>No T+M+I</v>
      </c>
      <c r="V37">
        <v>189.65605559323527</v>
      </c>
      <c r="W37">
        <v>197.45925174802076</v>
      </c>
      <c r="X37">
        <f t="shared" si="10"/>
        <v>-7.8031961547854962</v>
      </c>
      <c r="Y37">
        <v>-9.2514633579881576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188.6</v>
      </c>
      <c r="D38">
        <v>188.65</v>
      </c>
      <c r="E38">
        <v>184.65</v>
      </c>
      <c r="F38">
        <v>185</v>
      </c>
      <c r="G38">
        <f>_xll.TA_TYPPRICE(D38,E38,F38)</f>
        <v>186.1</v>
      </c>
      <c r="H38">
        <v>187.39190730670492</v>
      </c>
      <c r="I38" t="str">
        <f t="shared" si="0"/>
        <v>DOWN</v>
      </c>
      <c r="J38">
        <v>190.59870124441022</v>
      </c>
      <c r="K38">
        <v>186.05064566664458</v>
      </c>
      <c r="L38" t="str">
        <f t="shared" si="1"/>
        <v>DOWN</v>
      </c>
      <c r="M38" t="str">
        <f t="shared" si="2"/>
        <v>DOWN</v>
      </c>
      <c r="N38">
        <v>34.700638736411818</v>
      </c>
      <c r="O38" t="str">
        <f t="shared" si="3"/>
        <v>DOWN</v>
      </c>
      <c r="P38" t="str">
        <f t="shared" si="4"/>
        <v>DOWN</v>
      </c>
      <c r="Q38">
        <f t="shared" si="5"/>
        <v>0.34999999999999432</v>
      </c>
      <c r="R38">
        <f t="shared" si="6"/>
        <v>4</v>
      </c>
      <c r="S38">
        <f t="shared" si="7"/>
        <v>8.7499999999998579E-2</v>
      </c>
      <c r="T38" t="str">
        <f t="shared" si="8"/>
        <v>DOWN</v>
      </c>
      <c r="U38" t="str">
        <f t="shared" si="9"/>
        <v>DOWN</v>
      </c>
      <c r="V38">
        <v>188.93973934812215</v>
      </c>
      <c r="W38">
        <v>196.53634421113034</v>
      </c>
      <c r="X38">
        <f t="shared" si="10"/>
        <v>-7.5966048630081957</v>
      </c>
      <c r="Y38">
        <v>-8.9204916589921659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185.1</v>
      </c>
      <c r="D39">
        <v>186.25</v>
      </c>
      <c r="E39">
        <v>181.15</v>
      </c>
      <c r="F39">
        <v>181</v>
      </c>
      <c r="G39">
        <f>_xll.TA_TYPPRICE(D39,E39,F39)</f>
        <v>182.79999999999998</v>
      </c>
      <c r="H39">
        <v>185.09595365335247</v>
      </c>
      <c r="I39" t="str">
        <f t="shared" si="0"/>
        <v>DOWN</v>
      </c>
      <c r="J39">
        <v>189.63232319009683</v>
      </c>
      <c r="K39">
        <v>184.96161329627913</v>
      </c>
      <c r="L39" t="str">
        <f t="shared" si="1"/>
        <v>DOWN</v>
      </c>
      <c r="M39" t="str">
        <f t="shared" si="2"/>
        <v>DOWN</v>
      </c>
      <c r="N39">
        <v>24.285277708306474</v>
      </c>
      <c r="O39" t="str">
        <f t="shared" si="3"/>
        <v>DOWN</v>
      </c>
      <c r="P39" t="str">
        <f t="shared" si="4"/>
        <v>DOWN</v>
      </c>
      <c r="Q39">
        <f t="shared" si="5"/>
        <v>-0.15000000000000568</v>
      </c>
      <c r="R39">
        <f t="shared" si="6"/>
        <v>5.0999999999999943</v>
      </c>
      <c r="S39">
        <f t="shared" si="7"/>
        <v>-2.9411764705883501E-2</v>
      </c>
      <c r="T39" t="str">
        <f t="shared" si="8"/>
        <v>DOWN</v>
      </c>
      <c r="U39" t="str">
        <f t="shared" si="9"/>
        <v>DOWN</v>
      </c>
      <c r="V39">
        <v>187.71824098687259</v>
      </c>
      <c r="W39">
        <v>195.38550389919476</v>
      </c>
      <c r="X39">
        <f t="shared" si="10"/>
        <v>-7.6672629123221725</v>
      </c>
      <c r="Y39">
        <v>-8.6698459096581679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182.8</v>
      </c>
      <c r="D40">
        <v>182.8</v>
      </c>
      <c r="E40">
        <v>175</v>
      </c>
      <c r="F40">
        <v>175</v>
      </c>
      <c r="G40">
        <f>_xll.TA_TYPPRICE(D40,E40,F40)</f>
        <v>177.6</v>
      </c>
      <c r="H40">
        <v>181.34797682667624</v>
      </c>
      <c r="I40" t="str">
        <f t="shared" si="0"/>
        <v>DOWN</v>
      </c>
      <c r="J40">
        <v>188.1140291478531</v>
      </c>
      <c r="K40">
        <v>182.74792145266153</v>
      </c>
      <c r="L40" t="str">
        <f t="shared" si="1"/>
        <v>DOWN</v>
      </c>
      <c r="M40" t="str">
        <f t="shared" si="2"/>
        <v>DOWN</v>
      </c>
      <c r="N40">
        <v>15.539799748056629</v>
      </c>
      <c r="O40" t="str">
        <f t="shared" si="3"/>
        <v>DOWN</v>
      </c>
      <c r="P40" t="str">
        <f t="shared" si="4"/>
        <v>DOWN</v>
      </c>
      <c r="Q40">
        <f t="shared" si="5"/>
        <v>0</v>
      </c>
      <c r="R40">
        <f t="shared" si="6"/>
        <v>7.8000000000000114</v>
      </c>
      <c r="S40">
        <f t="shared" si="7"/>
        <v>0</v>
      </c>
      <c r="T40" t="str">
        <f t="shared" si="8"/>
        <v>DOWN</v>
      </c>
      <c r="U40" t="str">
        <f t="shared" si="9"/>
        <v>DOWN</v>
      </c>
      <c r="V40">
        <v>185.76158852735372</v>
      </c>
      <c r="W40">
        <v>193.87546657332848</v>
      </c>
      <c r="X40">
        <f t="shared" si="10"/>
        <v>-8.1138780459747579</v>
      </c>
      <c r="Y40">
        <v>-8.5586523369214866</v>
      </c>
      <c r="Z40" t="str">
        <f t="shared" si="11"/>
        <v>UP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175.35</v>
      </c>
      <c r="D41">
        <v>175.35</v>
      </c>
      <c r="E41">
        <v>166.45</v>
      </c>
      <c r="F41">
        <v>169</v>
      </c>
      <c r="G41">
        <f>_xll.TA_TYPPRICE(D41,E41,F41)</f>
        <v>170.26666666666665</v>
      </c>
      <c r="H41">
        <v>175.80732174667145</v>
      </c>
      <c r="I41" t="str">
        <f t="shared" si="0"/>
        <v>DOWN</v>
      </c>
      <c r="J41">
        <v>185.27757822610798</v>
      </c>
      <c r="K41">
        <v>179.12616112984784</v>
      </c>
      <c r="L41" t="str">
        <f t="shared" si="1"/>
        <v>DOWN</v>
      </c>
      <c r="M41" t="str">
        <f t="shared" si="2"/>
        <v>DOWN</v>
      </c>
      <c r="N41">
        <v>10.716046545913667</v>
      </c>
      <c r="O41" t="str">
        <f t="shared" si="3"/>
        <v>DOWN</v>
      </c>
      <c r="P41" t="str">
        <f t="shared" si="4"/>
        <v>DOWN</v>
      </c>
      <c r="Q41">
        <f t="shared" si="5"/>
        <v>2.5500000000000114</v>
      </c>
      <c r="R41">
        <f t="shared" si="6"/>
        <v>8.9000000000000057</v>
      </c>
      <c r="S41">
        <f t="shared" si="7"/>
        <v>0.28651685393258536</v>
      </c>
      <c r="T41" t="str">
        <f t="shared" si="8"/>
        <v>No Indication</v>
      </c>
      <c r="U41" t="str">
        <f t="shared" si="9"/>
        <v>No T+M+I</v>
      </c>
      <c r="V41">
        <v>183.18288260006852</v>
      </c>
      <c r="W41">
        <v>192.0328394197486</v>
      </c>
      <c r="X41">
        <f t="shared" si="10"/>
        <v>-8.8499568196800737</v>
      </c>
      <c r="Y41">
        <v>-8.6169132334732037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167.8</v>
      </c>
      <c r="D42">
        <v>172.75</v>
      </c>
      <c r="E42">
        <v>167.25</v>
      </c>
      <c r="F42">
        <v>171</v>
      </c>
      <c r="G42">
        <f>_xll.TA_TYPPRICE(D42,E42,F42)</f>
        <v>170.33333333333334</v>
      </c>
      <c r="H42">
        <v>173.07032754000238</v>
      </c>
      <c r="I42" t="str">
        <f t="shared" si="0"/>
        <v>DOWN</v>
      </c>
      <c r="J42">
        <v>182.49367195363953</v>
      </c>
      <c r="K42">
        <v>176.48701421210387</v>
      </c>
      <c r="L42" t="str">
        <f t="shared" si="1"/>
        <v>DOWN</v>
      </c>
      <c r="M42" t="str">
        <f t="shared" si="2"/>
        <v>DOWN</v>
      </c>
      <c r="N42">
        <v>20.941383542828262</v>
      </c>
      <c r="O42" t="str">
        <f t="shared" si="3"/>
        <v>DOWN</v>
      </c>
      <c r="P42" t="str">
        <f t="shared" si="4"/>
        <v>DOWN</v>
      </c>
      <c r="Q42">
        <f t="shared" si="5"/>
        <v>3.75</v>
      </c>
      <c r="R42">
        <f t="shared" si="6"/>
        <v>5.5</v>
      </c>
      <c r="S42">
        <f t="shared" si="7"/>
        <v>0.68181818181818177</v>
      </c>
      <c r="T42" t="str">
        <f t="shared" si="8"/>
        <v>No Indication</v>
      </c>
      <c r="U42" t="str">
        <f t="shared" si="9"/>
        <v>No T+M+I</v>
      </c>
      <c r="V42">
        <v>181.30859296928875</v>
      </c>
      <c r="W42">
        <v>190.47485131458203</v>
      </c>
      <c r="X42">
        <f t="shared" si="10"/>
        <v>-9.1662583452932722</v>
      </c>
      <c r="Y42">
        <v>-8.7267822558372181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172.5</v>
      </c>
      <c r="D43">
        <v>173.9</v>
      </c>
      <c r="E43">
        <v>169.3</v>
      </c>
      <c r="F43">
        <v>170</v>
      </c>
      <c r="G43">
        <f>_xll.TA_TYPPRICE(D43,E43,F43)</f>
        <v>171.06666666666669</v>
      </c>
      <c r="H43">
        <v>172.06849710333455</v>
      </c>
      <c r="I43" t="str">
        <f t="shared" si="0"/>
        <v>DOWN</v>
      </c>
      <c r="J43">
        <v>180.58396707505298</v>
      </c>
      <c r="K43">
        <v>174.88989994274746</v>
      </c>
      <c r="L43" t="str">
        <f t="shared" si="1"/>
        <v>DOWN</v>
      </c>
      <c r="M43" t="str">
        <f t="shared" si="2"/>
        <v>DOWN</v>
      </c>
      <c r="N43">
        <v>19.542551716462995</v>
      </c>
      <c r="O43" t="str">
        <f t="shared" si="3"/>
        <v>DOWN</v>
      </c>
      <c r="P43" t="str">
        <f t="shared" si="4"/>
        <v>DOWN</v>
      </c>
      <c r="Q43">
        <f t="shared" si="5"/>
        <v>0.69999999999998863</v>
      </c>
      <c r="R43">
        <f t="shared" si="6"/>
        <v>4.5999999999999943</v>
      </c>
      <c r="S43">
        <f t="shared" si="7"/>
        <v>0.15217391304347597</v>
      </c>
      <c r="T43" t="str">
        <f t="shared" si="8"/>
        <v>DOWN</v>
      </c>
      <c r="U43" t="str">
        <f t="shared" si="9"/>
        <v>DOWN</v>
      </c>
      <c r="V43">
        <v>179.56880943555203</v>
      </c>
      <c r="W43">
        <v>188.95819566165002</v>
      </c>
      <c r="X43">
        <f t="shared" si="10"/>
        <v>-9.3893862260979972</v>
      </c>
      <c r="Y43">
        <v>-8.8593030498893732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173.4</v>
      </c>
      <c r="AE43">
        <f t="shared" si="16"/>
        <v>172.15</v>
      </c>
      <c r="AF43">
        <f t="shared" si="17"/>
        <v>171.60000000000002</v>
      </c>
      <c r="AG43">
        <f t="shared" si="18"/>
        <v>171.05</v>
      </c>
      <c r="AH43">
        <f t="shared" si="19"/>
        <v>171.05</v>
      </c>
    </row>
    <row r="44" spans="1:34" x14ac:dyDescent="0.25">
      <c r="A44" t="s">
        <v>5</v>
      </c>
      <c r="B44" s="1">
        <v>42916</v>
      </c>
      <c r="C44">
        <v>169.85</v>
      </c>
      <c r="D44">
        <v>172.95</v>
      </c>
      <c r="E44">
        <v>167.8</v>
      </c>
      <c r="F44">
        <v>172</v>
      </c>
      <c r="G44">
        <f>_xll.TA_TYPPRICE(D44,E44,F44)</f>
        <v>170.91666666666666</v>
      </c>
      <c r="H44">
        <v>171.49258188500062</v>
      </c>
      <c r="I44" t="str">
        <f t="shared" si="0"/>
        <v>UP</v>
      </c>
      <c r="J44">
        <v>178.88752994726343</v>
      </c>
      <c r="K44">
        <v>173.31436662213693</v>
      </c>
      <c r="L44" t="str">
        <f t="shared" si="1"/>
        <v>DOWN</v>
      </c>
      <c r="M44" t="str">
        <f t="shared" si="2"/>
        <v>No Trend</v>
      </c>
      <c r="N44">
        <v>31.055800199639123</v>
      </c>
      <c r="O44" t="str">
        <f t="shared" si="3"/>
        <v>DOWN</v>
      </c>
      <c r="P44" t="str">
        <f t="shared" si="4"/>
        <v>No Trend + Momentum</v>
      </c>
      <c r="Q44">
        <f t="shared" si="5"/>
        <v>4.1999999999999886</v>
      </c>
      <c r="R44">
        <f t="shared" si="6"/>
        <v>5.1499999999999773</v>
      </c>
      <c r="S44">
        <f t="shared" si="7"/>
        <v>0.81553398058252569</v>
      </c>
      <c r="T44" t="str">
        <f t="shared" si="8"/>
        <v>UP</v>
      </c>
      <c r="U44" t="str">
        <f t="shared" si="9"/>
        <v>No T+M+I</v>
      </c>
      <c r="V44">
        <v>178.40437721469786</v>
      </c>
      <c r="W44">
        <v>187.70203302004631</v>
      </c>
      <c r="X44">
        <f t="shared" si="10"/>
        <v>-9.2976558053484553</v>
      </c>
      <c r="Y44">
        <v>-8.94697360098119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174.1</v>
      </c>
      <c r="D45">
        <v>174.35</v>
      </c>
      <c r="E45">
        <v>170.15</v>
      </c>
      <c r="F45">
        <v>172</v>
      </c>
      <c r="G45">
        <f>_xll.TA_TYPPRICE(D45,E45,F45)</f>
        <v>172.16666666666666</v>
      </c>
      <c r="H45">
        <v>171.82962427583362</v>
      </c>
      <c r="I45" t="str">
        <f t="shared" si="0"/>
        <v>UP</v>
      </c>
      <c r="J45">
        <v>177.87918995898266</v>
      </c>
      <c r="K45">
        <v>172.61117403943985</v>
      </c>
      <c r="L45" t="str">
        <f t="shared" si="1"/>
        <v>DOWN</v>
      </c>
      <c r="M45" t="str">
        <f t="shared" si="2"/>
        <v>No Trend</v>
      </c>
      <c r="N45">
        <v>31.055800199639126</v>
      </c>
      <c r="O45" t="str">
        <f t="shared" si="3"/>
        <v>DOWN</v>
      </c>
      <c r="P45" t="str">
        <f t="shared" si="4"/>
        <v>No Trend + Momentum</v>
      </c>
      <c r="Q45">
        <f t="shared" si="5"/>
        <v>1.8499999999999943</v>
      </c>
      <c r="R45">
        <f t="shared" si="6"/>
        <v>4.1999999999999886</v>
      </c>
      <c r="S45">
        <f t="shared" si="7"/>
        <v>0.4404761904761903</v>
      </c>
      <c r="T45" t="str">
        <f t="shared" si="8"/>
        <v>No Indication</v>
      </c>
      <c r="U45" t="str">
        <f t="shared" si="9"/>
        <v>No T+M+I</v>
      </c>
      <c r="V45">
        <v>177.41908841243665</v>
      </c>
      <c r="W45">
        <v>186.53891946300584</v>
      </c>
      <c r="X45">
        <f t="shared" si="10"/>
        <v>-9.1198310505691893</v>
      </c>
      <c r="Y45">
        <v>-8.9815450908987895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172.6</v>
      </c>
      <c r="D46">
        <v>175.5</v>
      </c>
      <c r="E46">
        <v>171.9</v>
      </c>
      <c r="F46">
        <v>173</v>
      </c>
      <c r="G46">
        <f>_xll.TA_TYPPRICE(D46,E46,F46)</f>
        <v>173.46666666666667</v>
      </c>
      <c r="H46">
        <v>172.64814547125013</v>
      </c>
      <c r="I46" t="str">
        <f t="shared" si="0"/>
        <v>UP</v>
      </c>
      <c r="J46">
        <v>177.35048107920875</v>
      </c>
      <c r="K46">
        <v>172.45313536400877</v>
      </c>
      <c r="L46" t="str">
        <f t="shared" si="1"/>
        <v>No Confirmation</v>
      </c>
      <c r="M46" t="str">
        <f t="shared" si="2"/>
        <v>No Trend</v>
      </c>
      <c r="N46">
        <v>37.988377891093187</v>
      </c>
      <c r="O46" t="str">
        <f t="shared" si="3"/>
        <v>DOWN</v>
      </c>
      <c r="P46" t="str">
        <f t="shared" si="4"/>
        <v>No Trend + Momentum</v>
      </c>
      <c r="Q46">
        <f t="shared" si="5"/>
        <v>1.0999999999999943</v>
      </c>
      <c r="R46">
        <f t="shared" si="6"/>
        <v>3.5999999999999943</v>
      </c>
      <c r="S46">
        <f t="shared" si="7"/>
        <v>0.30555555555555447</v>
      </c>
      <c r="T46" t="str">
        <f t="shared" si="8"/>
        <v>No Indication</v>
      </c>
      <c r="U46" t="str">
        <f t="shared" si="9"/>
        <v>No T+M+I</v>
      </c>
      <c r="V46">
        <v>176.73922865667717</v>
      </c>
      <c r="W46">
        <v>185.53603653982023</v>
      </c>
      <c r="X46">
        <f t="shared" si="10"/>
        <v>-8.7968078831430603</v>
      </c>
      <c r="Y46">
        <v>-8.944597649347644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172.5</v>
      </c>
      <c r="D47">
        <v>173.75</v>
      </c>
      <c r="E47">
        <v>170.7</v>
      </c>
      <c r="F47">
        <v>172</v>
      </c>
      <c r="G47">
        <f>_xll.TA_TYPPRICE(D47,E47,F47)</f>
        <v>172.15</v>
      </c>
      <c r="H47">
        <v>172.39907273562505</v>
      </c>
      <c r="I47" t="str">
        <f t="shared" si="0"/>
        <v>DOWN</v>
      </c>
      <c r="J47">
        <v>176.55037417271791</v>
      </c>
      <c r="K47">
        <v>172.06354972756239</v>
      </c>
      <c r="L47" t="str">
        <f t="shared" si="1"/>
        <v>DOWN</v>
      </c>
      <c r="M47" t="str">
        <f t="shared" si="2"/>
        <v>DOWN</v>
      </c>
      <c r="N47">
        <v>33.74669437619665</v>
      </c>
      <c r="O47" t="str">
        <f t="shared" si="3"/>
        <v>DOWN</v>
      </c>
      <c r="P47" t="str">
        <f t="shared" si="4"/>
        <v>DOWN</v>
      </c>
      <c r="Q47">
        <f t="shared" si="5"/>
        <v>1.3000000000000114</v>
      </c>
      <c r="R47">
        <f t="shared" si="6"/>
        <v>3.0500000000000114</v>
      </c>
      <c r="S47">
        <f t="shared" si="7"/>
        <v>0.42622950819672345</v>
      </c>
      <c r="T47" t="str">
        <f t="shared" si="8"/>
        <v>No Indication</v>
      </c>
      <c r="U47" t="str">
        <f t="shared" si="9"/>
        <v>No T+M+I</v>
      </c>
      <c r="V47">
        <v>176.01011655564992</v>
      </c>
      <c r="W47">
        <v>184.53336716650023</v>
      </c>
      <c r="X47">
        <f t="shared" si="10"/>
        <v>-8.5232506108503117</v>
      </c>
      <c r="Y47">
        <v>-8.8603282416481779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173.25</v>
      </c>
      <c r="D48">
        <v>179.7</v>
      </c>
      <c r="E48">
        <v>173</v>
      </c>
      <c r="F48">
        <v>177</v>
      </c>
      <c r="G48">
        <f>_xll.TA_TYPPRICE(D48,E48,F48)</f>
        <v>176.56666666666669</v>
      </c>
      <c r="H48">
        <v>174.48286970114589</v>
      </c>
      <c r="I48" t="str">
        <f t="shared" si="0"/>
        <v>UP</v>
      </c>
      <c r="J48">
        <v>177.25029102322503</v>
      </c>
      <c r="K48">
        <v>172.27164978810407</v>
      </c>
      <c r="L48" t="str">
        <f t="shared" si="1"/>
        <v>No Confirmation</v>
      </c>
      <c r="M48" t="str">
        <f t="shared" si="2"/>
        <v>No Trend</v>
      </c>
      <c r="N48">
        <v>60.978317210595556</v>
      </c>
      <c r="O48" t="str">
        <f t="shared" si="3"/>
        <v>UP</v>
      </c>
      <c r="P48" t="str">
        <f t="shared" si="4"/>
        <v>No Trend + Momentum</v>
      </c>
      <c r="Q48">
        <f t="shared" si="5"/>
        <v>4</v>
      </c>
      <c r="R48">
        <f t="shared" si="6"/>
        <v>6.6999999999999886</v>
      </c>
      <c r="S48">
        <f t="shared" si="7"/>
        <v>0.59701492537313539</v>
      </c>
      <c r="T48" t="str">
        <f t="shared" si="8"/>
        <v>No Indication</v>
      </c>
      <c r="U48" t="str">
        <f t="shared" si="9"/>
        <v>No T+M+I</v>
      </c>
      <c r="V48">
        <v>176.16240631631916</v>
      </c>
      <c r="W48">
        <v>183.9753399689817</v>
      </c>
      <c r="X48">
        <f t="shared" si="10"/>
        <v>-7.8129336526625366</v>
      </c>
      <c r="Y48">
        <v>-8.65084932385105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178.7</v>
      </c>
      <c r="D49">
        <v>181.75</v>
      </c>
      <c r="E49">
        <v>177.75</v>
      </c>
      <c r="F49">
        <v>182</v>
      </c>
      <c r="G49">
        <f>_xll.TA_TYPPRICE(D49,E49,F49)</f>
        <v>180.5</v>
      </c>
      <c r="H49">
        <v>177.49143485057294</v>
      </c>
      <c r="I49" t="str">
        <f t="shared" si="0"/>
        <v>UP</v>
      </c>
      <c r="J49">
        <v>178.25022635139726</v>
      </c>
      <c r="K49">
        <v>173.48906094630317</v>
      </c>
      <c r="L49" t="str">
        <f t="shared" si="1"/>
        <v>UP</v>
      </c>
      <c r="M49" t="str">
        <f t="shared" si="2"/>
        <v>UP</v>
      </c>
      <c r="N49">
        <v>74.222331064034393</v>
      </c>
      <c r="O49" t="str">
        <f t="shared" si="3"/>
        <v>UP</v>
      </c>
      <c r="P49" t="str">
        <f t="shared" si="4"/>
        <v>UP</v>
      </c>
      <c r="Q49">
        <f t="shared" si="5"/>
        <v>4.25</v>
      </c>
      <c r="R49">
        <f t="shared" si="6"/>
        <v>4</v>
      </c>
      <c r="S49">
        <f t="shared" si="7"/>
        <v>1.0625</v>
      </c>
      <c r="T49" t="str">
        <f t="shared" si="8"/>
        <v>UP</v>
      </c>
      <c r="U49" t="str">
        <f t="shared" si="9"/>
        <v>UP</v>
      </c>
      <c r="V49">
        <v>177.06049765227007</v>
      </c>
      <c r="W49">
        <v>183.82901848979787</v>
      </c>
      <c r="X49">
        <f t="shared" si="10"/>
        <v>-6.7685208375278023</v>
      </c>
      <c r="Y49">
        <v>-8.2743836265864008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188</v>
      </c>
      <c r="D50">
        <v>188</v>
      </c>
      <c r="E50">
        <v>180.75</v>
      </c>
      <c r="F50">
        <v>186</v>
      </c>
      <c r="G50">
        <f>_xll.TA_TYPPRICE(D50,E50,F50)</f>
        <v>184.91666666666666</v>
      </c>
      <c r="H50">
        <v>181.20405075861981</v>
      </c>
      <c r="I50" t="str">
        <f t="shared" si="0"/>
        <v>UP</v>
      </c>
      <c r="J50">
        <v>180.41684271775341</v>
      </c>
      <c r="K50">
        <v>175.10260295823579</v>
      </c>
      <c r="L50" t="str">
        <f t="shared" si="1"/>
        <v>UP</v>
      </c>
      <c r="M50" t="str">
        <f t="shared" si="2"/>
        <v>UP</v>
      </c>
      <c r="N50">
        <v>80.754336306980619</v>
      </c>
      <c r="O50" t="str">
        <f t="shared" si="3"/>
        <v>UP</v>
      </c>
      <c r="P50" t="str">
        <f t="shared" si="4"/>
        <v>UP</v>
      </c>
      <c r="Q50">
        <f t="shared" si="5"/>
        <v>5.25</v>
      </c>
      <c r="R50">
        <f t="shared" si="6"/>
        <v>7.25</v>
      </c>
      <c r="S50">
        <f t="shared" si="7"/>
        <v>0.72413793103448276</v>
      </c>
      <c r="T50" t="str">
        <f t="shared" si="8"/>
        <v>No Indication</v>
      </c>
      <c r="U50" t="str">
        <f t="shared" si="9"/>
        <v>No T+M+I</v>
      </c>
      <c r="V50">
        <v>178.435805705767</v>
      </c>
      <c r="W50">
        <v>183.98983193499802</v>
      </c>
      <c r="X50">
        <f t="shared" si="10"/>
        <v>-5.5540262292310274</v>
      </c>
      <c r="Y50">
        <v>-7.7303121471153258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187</v>
      </c>
      <c r="D51">
        <v>188.9</v>
      </c>
      <c r="E51">
        <v>184.55</v>
      </c>
      <c r="F51">
        <v>185</v>
      </c>
      <c r="G51">
        <f>_xll.TA_TYPPRICE(D51,E51,F51)</f>
        <v>186.15</v>
      </c>
      <c r="H51">
        <v>183.6770253793099</v>
      </c>
      <c r="I51" t="str">
        <f t="shared" si="0"/>
        <v>UP</v>
      </c>
      <c r="J51">
        <v>182.30198878047489</v>
      </c>
      <c r="K51">
        <v>177.20202452307228</v>
      </c>
      <c r="L51" t="str">
        <f t="shared" si="1"/>
        <v>UP</v>
      </c>
      <c r="M51" t="str">
        <f t="shared" si="2"/>
        <v>UP</v>
      </c>
      <c r="N51">
        <v>74.82887558123366</v>
      </c>
      <c r="O51" t="str">
        <f t="shared" si="3"/>
        <v>UP</v>
      </c>
      <c r="P51" t="str">
        <f t="shared" si="4"/>
        <v>UP</v>
      </c>
      <c r="Q51">
        <f t="shared" si="5"/>
        <v>0.44999999999998863</v>
      </c>
      <c r="R51">
        <f t="shared" si="6"/>
        <v>4.3499999999999943</v>
      </c>
      <c r="S51">
        <f t="shared" si="7"/>
        <v>0.10344827586206649</v>
      </c>
      <c r="T51" t="str">
        <f t="shared" si="8"/>
        <v>DOWN</v>
      </c>
      <c r="U51" t="str">
        <f t="shared" si="9"/>
        <v>No T+M+I</v>
      </c>
      <c r="V51">
        <v>179.44568175103362</v>
      </c>
      <c r="W51">
        <v>184.06465919907225</v>
      </c>
      <c r="X51">
        <f t="shared" si="10"/>
        <v>-4.6189774480386347</v>
      </c>
      <c r="Y51">
        <v>-7.1080452072999876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186</v>
      </c>
      <c r="D52">
        <v>188.1</v>
      </c>
      <c r="E52">
        <v>185.65</v>
      </c>
      <c r="F52">
        <v>188</v>
      </c>
      <c r="G52">
        <f>_xll.TA_TYPPRICE(D52,E52,F52)</f>
        <v>187.25</v>
      </c>
      <c r="H52">
        <v>185.46351268965495</v>
      </c>
      <c r="I52" t="str">
        <f t="shared" si="0"/>
        <v>UP</v>
      </c>
      <c r="J52">
        <v>183.59043571814712</v>
      </c>
      <c r="K52">
        <v>179.079352406834</v>
      </c>
      <c r="L52" t="str">
        <f t="shared" si="1"/>
        <v>UP</v>
      </c>
      <c r="M52" t="str">
        <f t="shared" si="2"/>
        <v>UP</v>
      </c>
      <c r="N52">
        <v>80.260440713447608</v>
      </c>
      <c r="O52" t="str">
        <f t="shared" si="3"/>
        <v>UP</v>
      </c>
      <c r="P52" t="str">
        <f t="shared" si="4"/>
        <v>UP</v>
      </c>
      <c r="Q52">
        <f t="shared" si="5"/>
        <v>2.3499999999999943</v>
      </c>
      <c r="R52">
        <f t="shared" si="6"/>
        <v>2.4499999999999886</v>
      </c>
      <c r="S52">
        <f t="shared" si="7"/>
        <v>0.95918367346938993</v>
      </c>
      <c r="T52" t="str">
        <f t="shared" si="8"/>
        <v>UP</v>
      </c>
      <c r="U52" t="str">
        <f t="shared" si="9"/>
        <v>UP</v>
      </c>
      <c r="V52">
        <v>180.76173071241305</v>
      </c>
      <c r="W52">
        <v>184.3561659250669</v>
      </c>
      <c r="X52">
        <f t="shared" si="10"/>
        <v>-3.594435212653849</v>
      </c>
      <c r="Y52">
        <v>-6.4053232083707599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185.95000000000002</v>
      </c>
      <c r="AE52">
        <f t="shared" si="16"/>
        <v>186.60000000000002</v>
      </c>
      <c r="AF52">
        <f t="shared" si="17"/>
        <v>186.9</v>
      </c>
      <c r="AG52">
        <f t="shared" si="18"/>
        <v>187.15</v>
      </c>
      <c r="AH52">
        <f t="shared" si="19"/>
        <v>187.15</v>
      </c>
    </row>
    <row r="53" spans="1:34" x14ac:dyDescent="0.25">
      <c r="A53" t="s">
        <v>5</v>
      </c>
      <c r="B53" s="1">
        <v>42929</v>
      </c>
      <c r="C53">
        <v>188.25</v>
      </c>
      <c r="D53">
        <v>189.15</v>
      </c>
      <c r="E53">
        <v>185.8</v>
      </c>
      <c r="F53">
        <v>188</v>
      </c>
      <c r="G53">
        <f>_xll.TA_TYPPRICE(D53,E53,F53)</f>
        <v>187.65</v>
      </c>
      <c r="H53">
        <v>186.55675634482748</v>
      </c>
      <c r="I53" t="str">
        <f t="shared" si="0"/>
        <v>UP</v>
      </c>
      <c r="J53">
        <v>184.82589444744775</v>
      </c>
      <c r="K53">
        <v>180.5728296497598</v>
      </c>
      <c r="L53" t="str">
        <f t="shared" si="1"/>
        <v>UP</v>
      </c>
      <c r="M53" t="str">
        <f t="shared" si="2"/>
        <v>UP</v>
      </c>
      <c r="N53">
        <v>80.260440713447593</v>
      </c>
      <c r="O53" t="str">
        <f t="shared" si="3"/>
        <v>UP</v>
      </c>
      <c r="P53" t="str">
        <f t="shared" si="4"/>
        <v>UP</v>
      </c>
      <c r="Q53">
        <f t="shared" si="5"/>
        <v>2.1999999999999886</v>
      </c>
      <c r="R53">
        <f t="shared" si="6"/>
        <v>3.3499999999999943</v>
      </c>
      <c r="S53">
        <f t="shared" si="7"/>
        <v>0.65671641791044544</v>
      </c>
      <c r="T53" t="str">
        <f t="shared" si="8"/>
        <v>No Indication</v>
      </c>
      <c r="U53" t="str">
        <f t="shared" si="9"/>
        <v>No T+M+I</v>
      </c>
      <c r="V53">
        <v>181.87531060281106</v>
      </c>
      <c r="W53">
        <v>184.62607956024712</v>
      </c>
      <c r="X53">
        <f t="shared" si="10"/>
        <v>-2.7507689574360654</v>
      </c>
      <c r="Y53">
        <v>-5.6744123581838206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186</v>
      </c>
      <c r="D54">
        <v>187.85</v>
      </c>
      <c r="E54">
        <v>182.35</v>
      </c>
      <c r="F54">
        <v>184</v>
      </c>
      <c r="G54">
        <f>_xll.TA_TYPPRICE(D54,E54,F54)</f>
        <v>184.73333333333335</v>
      </c>
      <c r="H54">
        <v>185.64504483908041</v>
      </c>
      <c r="I54" t="str">
        <f t="shared" si="0"/>
        <v>DOWN</v>
      </c>
      <c r="J54">
        <v>185.49791790357048</v>
      </c>
      <c r="K54">
        <v>180.96775639425761</v>
      </c>
      <c r="L54" t="str">
        <f t="shared" si="1"/>
        <v>No Confirmation</v>
      </c>
      <c r="M54" t="str">
        <f t="shared" si="2"/>
        <v>No Trend</v>
      </c>
      <c r="N54">
        <v>55.369087631458704</v>
      </c>
      <c r="O54" t="str">
        <f t="shared" si="3"/>
        <v>No Momentum</v>
      </c>
      <c r="P54" t="str">
        <f t="shared" si="4"/>
        <v>No Trend + Momentum</v>
      </c>
      <c r="Q54">
        <f t="shared" si="5"/>
        <v>1.6500000000000057</v>
      </c>
      <c r="R54">
        <f t="shared" si="6"/>
        <v>5.5</v>
      </c>
      <c r="S54">
        <f t="shared" si="7"/>
        <v>0.30000000000000104</v>
      </c>
      <c r="T54" t="str">
        <f t="shared" si="8"/>
        <v>No Indication</v>
      </c>
      <c r="U54" t="str">
        <f t="shared" si="9"/>
        <v>No T+M+I</v>
      </c>
      <c r="V54">
        <v>182.20218589468627</v>
      </c>
      <c r="W54">
        <v>184.57970329652511</v>
      </c>
      <c r="X54">
        <f t="shared" si="10"/>
        <v>-2.3775174018388441</v>
      </c>
      <c r="Y54">
        <v>-5.0150333669148255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183.85</v>
      </c>
      <c r="D55">
        <v>188</v>
      </c>
      <c r="E55">
        <v>183.55</v>
      </c>
      <c r="F55">
        <v>186</v>
      </c>
      <c r="G55">
        <f>_xll.TA_TYPPRICE(D55,E55,F55)</f>
        <v>185.85</v>
      </c>
      <c r="H55">
        <v>185.74752241954019</v>
      </c>
      <c r="I55" t="str">
        <f t="shared" si="0"/>
        <v>UP</v>
      </c>
      <c r="J55">
        <v>186.05393614722149</v>
      </c>
      <c r="K55">
        <v>181.5415883066448</v>
      </c>
      <c r="L55" t="str">
        <f t="shared" si="1"/>
        <v>No Confirmation</v>
      </c>
      <c r="M55" t="str">
        <f t="shared" si="2"/>
        <v>No Trend</v>
      </c>
      <c r="N55">
        <v>62.615437308114771</v>
      </c>
      <c r="O55" t="str">
        <f t="shared" si="3"/>
        <v>UP</v>
      </c>
      <c r="P55" t="str">
        <f t="shared" si="4"/>
        <v>No Trend + Momentum</v>
      </c>
      <c r="Q55">
        <f t="shared" si="5"/>
        <v>2.4499999999999886</v>
      </c>
      <c r="R55">
        <f t="shared" si="6"/>
        <v>4.4499999999999886</v>
      </c>
      <c r="S55">
        <f t="shared" si="7"/>
        <v>0.55056179775280789</v>
      </c>
      <c r="T55" t="str">
        <f t="shared" si="8"/>
        <v>No Indication</v>
      </c>
      <c r="U55" t="str">
        <f t="shared" si="9"/>
        <v>No T+M+I</v>
      </c>
      <c r="V55">
        <v>182.78646498781146</v>
      </c>
      <c r="W55">
        <v>184.68491045974548</v>
      </c>
      <c r="X55">
        <f t="shared" si="10"/>
        <v>-1.8984454719340249</v>
      </c>
      <c r="Y55">
        <v>-4.391715787918665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185.85</v>
      </c>
      <c r="D56">
        <v>187.15</v>
      </c>
      <c r="E56">
        <v>182.9</v>
      </c>
      <c r="F56">
        <v>184</v>
      </c>
      <c r="G56">
        <f>_xll.TA_TYPPRICE(D56,E56,F56)</f>
        <v>184.68333333333331</v>
      </c>
      <c r="H56">
        <v>185.21542787643676</v>
      </c>
      <c r="I56" t="str">
        <f t="shared" si="0"/>
        <v>DOWN</v>
      </c>
      <c r="J56">
        <v>186.2975058922834</v>
      </c>
      <c r="K56">
        <v>181.84345757183485</v>
      </c>
      <c r="L56" t="str">
        <f t="shared" si="1"/>
        <v>No Confirmation</v>
      </c>
      <c r="M56" t="str">
        <f t="shared" si="2"/>
        <v>No Trend</v>
      </c>
      <c r="N56">
        <v>52.051480396714489</v>
      </c>
      <c r="O56" t="str">
        <f t="shared" si="3"/>
        <v>No Momentum</v>
      </c>
      <c r="P56" t="str">
        <f t="shared" si="4"/>
        <v>No Trend + Momentum</v>
      </c>
      <c r="Q56">
        <f t="shared" si="5"/>
        <v>1.0999999999999943</v>
      </c>
      <c r="R56">
        <f t="shared" si="6"/>
        <v>4.25</v>
      </c>
      <c r="S56">
        <f t="shared" si="7"/>
        <v>0.25882352941176334</v>
      </c>
      <c r="T56" t="str">
        <f t="shared" si="8"/>
        <v>No Indication</v>
      </c>
      <c r="U56" t="str">
        <f t="shared" si="9"/>
        <v>No T+M+I</v>
      </c>
      <c r="V56">
        <v>182.9731626819943</v>
      </c>
      <c r="W56">
        <v>184.63417635161619</v>
      </c>
      <c r="X56">
        <f t="shared" si="10"/>
        <v>-1.6610136696218945</v>
      </c>
      <c r="Y56">
        <v>-3.8455753642593109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183.9</v>
      </c>
      <c r="D57">
        <v>185</v>
      </c>
      <c r="E57">
        <v>181.75</v>
      </c>
      <c r="F57">
        <v>182</v>
      </c>
      <c r="G57">
        <f>_xll.TA_TYPPRICE(D57,E57,F57)</f>
        <v>182.91666666666666</v>
      </c>
      <c r="H57">
        <v>184.06604727155172</v>
      </c>
      <c r="I57" t="str">
        <f t="shared" si="0"/>
        <v>DOWN</v>
      </c>
      <c r="J57">
        <v>186.00917124955376</v>
      </c>
      <c r="K57">
        <v>181.8226892225382</v>
      </c>
      <c r="L57" t="str">
        <f t="shared" si="1"/>
        <v>No Confirmation</v>
      </c>
      <c r="M57" t="str">
        <f t="shared" si="2"/>
        <v>No Trend</v>
      </c>
      <c r="N57">
        <v>42.986147779608771</v>
      </c>
      <c r="O57" t="str">
        <f t="shared" si="3"/>
        <v>No Momentum</v>
      </c>
      <c r="P57" t="str">
        <f t="shared" si="4"/>
        <v>No Trend + Momentum</v>
      </c>
      <c r="Q57">
        <f t="shared" si="5"/>
        <v>0.25</v>
      </c>
      <c r="R57">
        <f t="shared" si="6"/>
        <v>3.25</v>
      </c>
      <c r="S57">
        <f t="shared" si="7"/>
        <v>7.6923076923076927E-2</v>
      </c>
      <c r="T57" t="str">
        <f t="shared" si="8"/>
        <v>DOWN</v>
      </c>
      <c r="U57" t="str">
        <f t="shared" si="9"/>
        <v>No T+M+I</v>
      </c>
      <c r="V57">
        <v>182.82344534630286</v>
      </c>
      <c r="W57">
        <v>184.43905217742241</v>
      </c>
      <c r="X57">
        <f t="shared" si="10"/>
        <v>-1.6156068311195497</v>
      </c>
      <c r="Y57">
        <v>-3.3995816576313587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182.5</v>
      </c>
      <c r="D58">
        <v>185</v>
      </c>
      <c r="E58">
        <v>182.5</v>
      </c>
      <c r="F58">
        <v>184</v>
      </c>
      <c r="G58">
        <f>_xll.TA_TYPPRICE(D58,E58,F58)</f>
        <v>183.83333333333334</v>
      </c>
      <c r="H58">
        <v>183.94969030244255</v>
      </c>
      <c r="I58" t="str">
        <f t="shared" si="0"/>
        <v>UP</v>
      </c>
      <c r="J58">
        <v>185.78491097187515</v>
      </c>
      <c r="K58">
        <v>181.97320272864081</v>
      </c>
      <c r="L58" t="str">
        <f t="shared" si="1"/>
        <v>No Confirmation</v>
      </c>
      <c r="M58" t="str">
        <f t="shared" si="2"/>
        <v>No Trend</v>
      </c>
      <c r="N58">
        <v>53.179108475927706</v>
      </c>
      <c r="O58" t="str">
        <f t="shared" si="3"/>
        <v>No Momentum</v>
      </c>
      <c r="P58" t="str">
        <f t="shared" si="4"/>
        <v>No Trend + Momentum</v>
      </c>
      <c r="Q58">
        <f t="shared" si="5"/>
        <v>1.5</v>
      </c>
      <c r="R58">
        <f t="shared" si="6"/>
        <v>2.5</v>
      </c>
      <c r="S58">
        <f t="shared" si="7"/>
        <v>0.6</v>
      </c>
      <c r="T58" t="str">
        <f t="shared" si="8"/>
        <v>No Indication</v>
      </c>
      <c r="U58" t="str">
        <f t="shared" si="9"/>
        <v>No T+M+I</v>
      </c>
      <c r="V58">
        <v>183.00445375456397</v>
      </c>
      <c r="W58">
        <v>184.40652979390964</v>
      </c>
      <c r="X58">
        <f t="shared" si="10"/>
        <v>-1.4020760393456726</v>
      </c>
      <c r="Y58">
        <v>-3.0000805339742214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184.2</v>
      </c>
      <c r="D59">
        <v>184.65</v>
      </c>
      <c r="E59">
        <v>181.4</v>
      </c>
      <c r="F59">
        <v>182</v>
      </c>
      <c r="G59">
        <f>_xll.TA_TYPPRICE(D59,E59,F59)</f>
        <v>182.68333333333331</v>
      </c>
      <c r="H59">
        <v>183.31651181788794</v>
      </c>
      <c r="I59" t="str">
        <f t="shared" si="0"/>
        <v>DOWN</v>
      </c>
      <c r="J59">
        <v>185.53270853368068</v>
      </c>
      <c r="K59">
        <v>181.84582434449842</v>
      </c>
      <c r="L59" t="str">
        <f t="shared" si="1"/>
        <v>No Confirmation</v>
      </c>
      <c r="M59" t="str">
        <f t="shared" si="2"/>
        <v>No Trend</v>
      </c>
      <c r="N59">
        <v>43.465608547562262</v>
      </c>
      <c r="O59" t="str">
        <f t="shared" si="3"/>
        <v>No Momentum</v>
      </c>
      <c r="P59" t="str">
        <f t="shared" si="4"/>
        <v>No Trend + Momentum</v>
      </c>
      <c r="Q59">
        <f t="shared" si="5"/>
        <v>0.59999999999999432</v>
      </c>
      <c r="R59">
        <f t="shared" si="6"/>
        <v>3.25</v>
      </c>
      <c r="S59">
        <f t="shared" si="7"/>
        <v>0.18461538461538288</v>
      </c>
      <c r="T59" t="str">
        <f t="shared" si="8"/>
        <v>DOWN</v>
      </c>
      <c r="U59" t="str">
        <f t="shared" si="9"/>
        <v>No T+M+I</v>
      </c>
      <c r="V59">
        <v>182.84992240770796</v>
      </c>
      <c r="W59">
        <v>184.22826832769411</v>
      </c>
      <c r="X59">
        <f t="shared" si="10"/>
        <v>-1.3783459199861454</v>
      </c>
      <c r="Y59">
        <v>-2.6757336111766064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182.5</v>
      </c>
      <c r="D60">
        <v>184.9</v>
      </c>
      <c r="E60">
        <v>180.35</v>
      </c>
      <c r="F60">
        <v>182</v>
      </c>
      <c r="G60">
        <f>_xll.TA_TYPPRICE(D60,E60,F60)</f>
        <v>182.41666666666666</v>
      </c>
      <c r="H60">
        <v>182.86658924227731</v>
      </c>
      <c r="I60" t="str">
        <f t="shared" si="0"/>
        <v>DOWN</v>
      </c>
      <c r="J60">
        <v>185.39210663730719</v>
      </c>
      <c r="K60">
        <v>181.51341893460989</v>
      </c>
      <c r="L60" t="str">
        <f t="shared" si="1"/>
        <v>No Confirmation</v>
      </c>
      <c r="M60" t="str">
        <f t="shared" si="2"/>
        <v>No Trend</v>
      </c>
      <c r="N60">
        <v>43.465608547562269</v>
      </c>
      <c r="O60" t="str">
        <f t="shared" si="3"/>
        <v>No Momentum</v>
      </c>
      <c r="P60" t="str">
        <f t="shared" si="4"/>
        <v>No Trend + Momentum</v>
      </c>
      <c r="Q60">
        <f t="shared" si="5"/>
        <v>1.6500000000000057</v>
      </c>
      <c r="R60">
        <f t="shared" si="6"/>
        <v>4.5500000000000114</v>
      </c>
      <c r="S60">
        <f t="shared" si="7"/>
        <v>0.36263736263736296</v>
      </c>
      <c r="T60" t="str">
        <f t="shared" si="8"/>
        <v>No Indication</v>
      </c>
      <c r="U60" t="str">
        <f t="shared" si="9"/>
        <v>No T+M+I</v>
      </c>
      <c r="V60">
        <v>182.71916511421443</v>
      </c>
      <c r="W60">
        <v>184.06321141453159</v>
      </c>
      <c r="X60">
        <f t="shared" si="10"/>
        <v>-1.3440463003171601</v>
      </c>
      <c r="Y60">
        <v>-2.4093961490047171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181.55</v>
      </c>
      <c r="D61">
        <v>182.4</v>
      </c>
      <c r="E61">
        <v>177.3</v>
      </c>
      <c r="F61">
        <v>178</v>
      </c>
      <c r="G61">
        <f>_xll.TA_TYPPRICE(D61,E61,F61)</f>
        <v>179.23333333333335</v>
      </c>
      <c r="H61">
        <v>181.04996128780533</v>
      </c>
      <c r="I61" t="str">
        <f t="shared" si="0"/>
        <v>DOWN</v>
      </c>
      <c r="J61">
        <v>184.72719405123894</v>
      </c>
      <c r="K61">
        <v>180.57710361580769</v>
      </c>
      <c r="L61" t="str">
        <f t="shared" si="1"/>
        <v>DOWN</v>
      </c>
      <c r="M61" t="str">
        <f t="shared" si="2"/>
        <v>DOWN</v>
      </c>
      <c r="N61">
        <v>27.670983834895992</v>
      </c>
      <c r="O61" t="str">
        <f t="shared" si="3"/>
        <v>DOWN</v>
      </c>
      <c r="P61" t="str">
        <f t="shared" si="4"/>
        <v>DOWN</v>
      </c>
      <c r="Q61">
        <f t="shared" si="5"/>
        <v>0.69999999999998863</v>
      </c>
      <c r="R61">
        <f t="shared" si="6"/>
        <v>5.0999999999999943</v>
      </c>
      <c r="S61">
        <f t="shared" si="7"/>
        <v>0.13725490196078224</v>
      </c>
      <c r="T61" t="str">
        <f t="shared" si="8"/>
        <v>DOWN</v>
      </c>
      <c r="U61" t="str">
        <f t="shared" si="9"/>
        <v>DOWN</v>
      </c>
      <c r="V61">
        <v>181.99313971202758</v>
      </c>
      <c r="W61">
        <v>183.61408464308482</v>
      </c>
      <c r="X61">
        <f t="shared" si="10"/>
        <v>-1.6209449310572381</v>
      </c>
      <c r="Y61">
        <v>-2.2517059054152213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177.25</v>
      </c>
      <c r="D62">
        <v>179.6</v>
      </c>
      <c r="E62">
        <v>175.5</v>
      </c>
      <c r="F62">
        <v>176</v>
      </c>
      <c r="G62">
        <f>_xll.TA_TYPPRICE(D62,E62,F62)</f>
        <v>177.03333333333333</v>
      </c>
      <c r="H62">
        <v>179.04164731056932</v>
      </c>
      <c r="I62" t="str">
        <f t="shared" si="0"/>
        <v>DOWN</v>
      </c>
      <c r="J62">
        <v>183.58781759540807</v>
      </c>
      <c r="K62">
        <v>179.44885836785042</v>
      </c>
      <c r="L62" t="str">
        <f t="shared" si="1"/>
        <v>DOWN</v>
      </c>
      <c r="M62" t="str">
        <f t="shared" si="2"/>
        <v>DOWN</v>
      </c>
      <c r="N62">
        <v>22.54964727655603</v>
      </c>
      <c r="O62" t="str">
        <f t="shared" si="3"/>
        <v>DOWN</v>
      </c>
      <c r="P62" t="str">
        <f t="shared" si="4"/>
        <v>DOWN</v>
      </c>
      <c r="Q62">
        <f t="shared" si="5"/>
        <v>0.5</v>
      </c>
      <c r="R62">
        <f t="shared" si="6"/>
        <v>4.0999999999999943</v>
      </c>
      <c r="S62">
        <f t="shared" si="7"/>
        <v>0.12195121951219529</v>
      </c>
      <c r="T62" t="str">
        <f t="shared" si="8"/>
        <v>DOWN</v>
      </c>
      <c r="U62" t="str">
        <f t="shared" si="9"/>
        <v>DOWN</v>
      </c>
      <c r="V62">
        <v>181.0711182178695</v>
      </c>
      <c r="W62">
        <v>183.05007837322668</v>
      </c>
      <c r="X62">
        <f t="shared" si="10"/>
        <v>-1.9789601553571856</v>
      </c>
      <c r="Y62">
        <v>-2.197156755403614</v>
      </c>
      <c r="Z62" t="str">
        <f t="shared" si="11"/>
        <v>UP</v>
      </c>
      <c r="AA62" t="str">
        <f t="shared" si="12"/>
        <v>No TMIM</v>
      </c>
      <c r="AB62" t="str">
        <f t="shared" si="13"/>
        <v>DOWN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176.7</v>
      </c>
      <c r="D63">
        <v>177.7</v>
      </c>
      <c r="E63">
        <v>173.95</v>
      </c>
      <c r="F63">
        <v>175</v>
      </c>
      <c r="G63">
        <f>_xll.TA_TYPPRICE(D63,E63,F63)</f>
        <v>175.54999999999998</v>
      </c>
      <c r="H63">
        <v>177.29582365528466</v>
      </c>
      <c r="I63" t="str">
        <f t="shared" si="0"/>
        <v>DOWN</v>
      </c>
      <c r="J63">
        <v>182.27941368531739</v>
      </c>
      <c r="K63">
        <v>178.22688984166143</v>
      </c>
      <c r="L63" t="str">
        <f t="shared" si="1"/>
        <v>DOWN</v>
      </c>
      <c r="M63" t="str">
        <f t="shared" si="2"/>
        <v>DOWN</v>
      </c>
      <c r="N63">
        <v>20.211666878330107</v>
      </c>
      <c r="O63" t="str">
        <f t="shared" si="3"/>
        <v>DOWN</v>
      </c>
      <c r="P63" t="str">
        <f t="shared" si="4"/>
        <v>DOWN</v>
      </c>
      <c r="Q63">
        <f t="shared" si="5"/>
        <v>1.0500000000000114</v>
      </c>
      <c r="R63">
        <f t="shared" si="6"/>
        <v>3.75</v>
      </c>
      <c r="S63">
        <f t="shared" si="7"/>
        <v>0.28000000000000302</v>
      </c>
      <c r="T63" t="str">
        <f t="shared" si="8"/>
        <v>No Indication</v>
      </c>
      <c r="U63" t="str">
        <f t="shared" si="9"/>
        <v>No T+M+I</v>
      </c>
      <c r="V63">
        <v>180.13710003050497</v>
      </c>
      <c r="W63">
        <v>182.4537762715062</v>
      </c>
      <c r="X63">
        <f t="shared" si="10"/>
        <v>-2.3166762410012325</v>
      </c>
      <c r="Y63">
        <v>-2.2210606525231378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174.75</v>
      </c>
      <c r="D64">
        <v>176.3</v>
      </c>
      <c r="E64">
        <v>173.85</v>
      </c>
      <c r="F64">
        <v>174.95</v>
      </c>
      <c r="G64">
        <f>_xll.TA_TYPPRICE(D64,E64,F64)</f>
        <v>175.0333333333333</v>
      </c>
      <c r="H64">
        <v>176.16457849430898</v>
      </c>
      <c r="I64" t="str">
        <f t="shared" si="0"/>
        <v>DOWN</v>
      </c>
      <c r="J64">
        <v>180.95065508858019</v>
      </c>
      <c r="K64">
        <v>177.25424765462554</v>
      </c>
      <c r="L64" t="str">
        <f t="shared" si="1"/>
        <v>DOWN</v>
      </c>
      <c r="M64" t="str">
        <f t="shared" si="2"/>
        <v>DOWN</v>
      </c>
      <c r="N64">
        <v>20.081536685600852</v>
      </c>
      <c r="O64" t="str">
        <f t="shared" si="3"/>
        <v>DOWN</v>
      </c>
      <c r="P64" t="str">
        <f t="shared" si="4"/>
        <v>DOWN</v>
      </c>
      <c r="Q64">
        <f t="shared" si="5"/>
        <v>1.0999999999999943</v>
      </c>
      <c r="R64">
        <f t="shared" si="6"/>
        <v>2.4500000000000171</v>
      </c>
      <c r="S64">
        <f t="shared" si="7"/>
        <v>0.44897959183672925</v>
      </c>
      <c r="T64" t="str">
        <f t="shared" si="8"/>
        <v>No Indication</v>
      </c>
      <c r="U64" t="str">
        <f t="shared" si="9"/>
        <v>No T+M+I</v>
      </c>
      <c r="V64">
        <v>179.33908464119651</v>
      </c>
      <c r="W64">
        <v>181.89794099213537</v>
      </c>
      <c r="X64">
        <f t="shared" si="10"/>
        <v>-2.5588563509388678</v>
      </c>
      <c r="Y64">
        <v>-2.2886197922062839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176.75</v>
      </c>
      <c r="D65">
        <v>176.95</v>
      </c>
      <c r="E65">
        <v>173.5</v>
      </c>
      <c r="F65">
        <v>174.8</v>
      </c>
      <c r="G65">
        <f>_xll.TA_TYPPRICE(D65,E65,F65)</f>
        <v>175.08333333333334</v>
      </c>
      <c r="H65">
        <v>175.62395591382116</v>
      </c>
      <c r="I65" t="str">
        <f t="shared" si="0"/>
        <v>DOWN</v>
      </c>
      <c r="J65">
        <v>180.06162062445125</v>
      </c>
      <c r="K65">
        <v>176.4199703980421</v>
      </c>
      <c r="L65" t="str">
        <f t="shared" si="1"/>
        <v>DOWN</v>
      </c>
      <c r="M65" t="str">
        <f t="shared" si="2"/>
        <v>DOWN</v>
      </c>
      <c r="N65">
        <v>19.608120420975229</v>
      </c>
      <c r="O65" t="str">
        <f t="shared" si="3"/>
        <v>DOWN</v>
      </c>
      <c r="P65" t="str">
        <f t="shared" si="4"/>
        <v>DOWN</v>
      </c>
      <c r="Q65">
        <f t="shared" si="5"/>
        <v>1.3000000000000114</v>
      </c>
      <c r="R65">
        <f t="shared" si="6"/>
        <v>3.4499999999999886</v>
      </c>
      <c r="S65">
        <f t="shared" si="7"/>
        <v>0.37681159420290311</v>
      </c>
      <c r="T65" t="str">
        <f t="shared" si="8"/>
        <v>No Indication</v>
      </c>
      <c r="U65" t="str">
        <f t="shared" si="9"/>
        <v>No T+M+I</v>
      </c>
      <c r="V65">
        <v>178.64076392716629</v>
      </c>
      <c r="W65">
        <v>181.37216758531054</v>
      </c>
      <c r="X65">
        <f t="shared" si="10"/>
        <v>-2.7314036581442451</v>
      </c>
      <c r="Y65">
        <v>-2.3771765653938761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175.4</v>
      </c>
      <c r="D66">
        <v>178.1</v>
      </c>
      <c r="E66">
        <v>174.3</v>
      </c>
      <c r="F66">
        <v>174.65</v>
      </c>
      <c r="G66">
        <f>_xll.TA_TYPPRICE(D66,E66,F66)</f>
        <v>175.68333333333331</v>
      </c>
      <c r="H66">
        <v>175.65364462357724</v>
      </c>
      <c r="I66" t="str">
        <f t="shared" si="0"/>
        <v>DOWN</v>
      </c>
      <c r="J66">
        <v>179.62570493012876</v>
      </c>
      <c r="K66">
        <v>175.94886586514386</v>
      </c>
      <c r="L66" t="str">
        <f t="shared" si="1"/>
        <v>DOWN</v>
      </c>
      <c r="M66" t="str">
        <f t="shared" si="2"/>
        <v>DOWN</v>
      </c>
      <c r="N66">
        <v>19.04684089765847</v>
      </c>
      <c r="O66" t="str">
        <f t="shared" si="3"/>
        <v>DOWN</v>
      </c>
      <c r="P66" t="str">
        <f t="shared" si="4"/>
        <v>DOWN</v>
      </c>
      <c r="Q66">
        <f t="shared" si="5"/>
        <v>0.34999999999999432</v>
      </c>
      <c r="R66">
        <f t="shared" si="6"/>
        <v>3.7999999999999829</v>
      </c>
      <c r="S66">
        <f t="shared" si="7"/>
        <v>9.2105263157893649E-2</v>
      </c>
      <c r="T66" t="str">
        <f t="shared" si="8"/>
        <v>DOWN</v>
      </c>
      <c r="U66" t="str">
        <f t="shared" si="9"/>
        <v>DOWN</v>
      </c>
      <c r="V66">
        <v>178.02680024606377</v>
      </c>
      <c r="W66">
        <v>180.87422924565792</v>
      </c>
      <c r="X66">
        <f t="shared" si="10"/>
        <v>-2.8474289995941433</v>
      </c>
      <c r="Y66">
        <v>-2.4712270522339295</v>
      </c>
      <c r="Z66" t="str">
        <f t="shared" si="11"/>
        <v>DOWN</v>
      </c>
      <c r="AA66" t="str">
        <f t="shared" si="12"/>
        <v>DOWN</v>
      </c>
      <c r="AB66" t="str">
        <f t="shared" si="13"/>
        <v>DOWN</v>
      </c>
      <c r="AC66" t="str">
        <f t="shared" si="14"/>
        <v>DOWN</v>
      </c>
      <c r="AD66">
        <f t="shared" si="15"/>
        <v>177.65</v>
      </c>
      <c r="AE66">
        <f t="shared" si="16"/>
        <v>176.65</v>
      </c>
      <c r="AF66">
        <f t="shared" si="17"/>
        <v>176.20000000000002</v>
      </c>
      <c r="AG66">
        <f t="shared" si="18"/>
        <v>175.75</v>
      </c>
    </row>
    <row r="67" spans="1:33" x14ac:dyDescent="0.25">
      <c r="A67" t="s">
        <v>5</v>
      </c>
      <c r="B67" s="1">
        <v>42949</v>
      </c>
      <c r="C67">
        <v>175</v>
      </c>
      <c r="D67">
        <v>175.75</v>
      </c>
      <c r="E67">
        <v>171.2</v>
      </c>
      <c r="F67">
        <v>171.65</v>
      </c>
      <c r="G67">
        <f>_xll.TA_TYPPRICE(D67,E67,F67)</f>
        <v>172.86666666666667</v>
      </c>
      <c r="H67">
        <v>174.26015564512196</v>
      </c>
      <c r="I67" t="str">
        <f t="shared" ref="I67:I107" si="20">IF(F67&gt;H67,"UP","DOWN")</f>
        <v>DOWN</v>
      </c>
      <c r="J67">
        <v>178.76443716787793</v>
      </c>
      <c r="K67">
        <v>174.89356233955633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11.102007887912013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0.45000000000001705</v>
      </c>
      <c r="R67">
        <f t="shared" ref="R67:R107" si="26">D67-E67</f>
        <v>4.5500000000000114</v>
      </c>
      <c r="S67">
        <f t="shared" ref="S67:S107" si="27">Q67/R67</f>
        <v>9.8901098901102408E-2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DOWN</v>
      </c>
      <c r="V67">
        <v>177.04575405436165</v>
      </c>
      <c r="W67">
        <v>180.19095300523881</v>
      </c>
      <c r="X67">
        <f t="shared" ref="X67:X107" si="30">V67-W67</f>
        <v>-3.1451989508771589</v>
      </c>
      <c r="Y67">
        <v>-2.6060214319625752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DOWN</v>
      </c>
      <c r="AB67" t="str">
        <f t="shared" ref="AB67:AB107" si="33">IF(H67&gt;J67,"UP",IF(H67&lt;K67,"DOWN","No Confirmation"))</f>
        <v>DOWN</v>
      </c>
      <c r="AC67" t="str">
        <f t="shared" ref="AC67:AC107" si="34">IF(AND(AA67="UP",AB67="UP"),"UP",IF(AND(AA67="DOWN",AB67="DOWN"),"DOWN","No Alert"))</f>
        <v>DOWN</v>
      </c>
      <c r="AD67">
        <f t="shared" ref="AD67:AD107" si="35">IF(AC67="UP",MROUND(D67-((D67-E67)*0.886),0.05),IF(AC67="DOWN",MROUND(E67+((D67-E67)*0.886),0.05),"No Alert"))</f>
        <v>175.25</v>
      </c>
      <c r="AE67">
        <f t="shared" ref="AE67:AE107" si="36">IF(AC67="UP",MROUND(D67-((D67-E67)*0.618),0.05),IF(AC67="DOWN",MROUND(E67+((D67-E67)*0.618),0.05),"No Alert"))</f>
        <v>174</v>
      </c>
      <c r="AF67">
        <f t="shared" ref="AF67:AF107" si="37">IF(AC67="UP",MROUND(D67-((D67-E67)*0.5),0.05),IF(AC67="DOWN",MROUND(E67+((D67-E67)*0.5),0.05),"No Alert"))</f>
        <v>173.45000000000002</v>
      </c>
      <c r="AG67">
        <f t="shared" ref="AG67:AG107" si="38">IF(AC67="UP",MROUND(D67-((D67-E67)*0.382),0.05),IF(AC67="DOWN",MROUND(E67+((D67-E67)*0.382),0.05),"No Alert"))</f>
        <v>172.95000000000002</v>
      </c>
    </row>
    <row r="68" spans="1:33" x14ac:dyDescent="0.25">
      <c r="A68" t="s">
        <v>5</v>
      </c>
      <c r="B68" s="1">
        <v>42950</v>
      </c>
      <c r="C68">
        <v>172.4</v>
      </c>
      <c r="D68">
        <v>175.8</v>
      </c>
      <c r="E68">
        <v>169.4</v>
      </c>
      <c r="F68">
        <v>173.1</v>
      </c>
      <c r="G68">
        <f>_xll.TA_TYPPRICE(D68,E68,F68)</f>
        <v>172.76666666666668</v>
      </c>
      <c r="H68">
        <v>173.51341115589432</v>
      </c>
      <c r="I68" t="str">
        <f t="shared" si="20"/>
        <v>DOWN</v>
      </c>
      <c r="J68">
        <v>178.10567335279396</v>
      </c>
      <c r="K68">
        <v>173.67277070854382</v>
      </c>
      <c r="L68" t="str">
        <f t="shared" si="21"/>
        <v>DOWN</v>
      </c>
      <c r="M68" t="str">
        <f t="shared" si="22"/>
        <v>DOWN</v>
      </c>
      <c r="N68">
        <v>28.995807600430958</v>
      </c>
      <c r="O68" t="str">
        <f t="shared" si="23"/>
        <v>DOWN</v>
      </c>
      <c r="P68" t="str">
        <f t="shared" si="24"/>
        <v>DOWN</v>
      </c>
      <c r="Q68">
        <f t="shared" si="25"/>
        <v>3.6999999999999886</v>
      </c>
      <c r="R68">
        <f t="shared" si="26"/>
        <v>6.4000000000000057</v>
      </c>
      <c r="S68">
        <f t="shared" si="27"/>
        <v>0.57812499999999767</v>
      </c>
      <c r="T68" t="str">
        <f t="shared" si="28"/>
        <v>No Indication</v>
      </c>
      <c r="U68" t="str">
        <f t="shared" si="29"/>
        <v>No T+M+I</v>
      </c>
      <c r="V68">
        <v>176.43871496907525</v>
      </c>
      <c r="W68">
        <v>179.66569722707297</v>
      </c>
      <c r="X68">
        <f t="shared" si="30"/>
        <v>-3.2269822579977188</v>
      </c>
      <c r="Y68">
        <v>-2.730213597169604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173.5</v>
      </c>
      <c r="D69">
        <v>175.55</v>
      </c>
      <c r="E69">
        <v>172.2</v>
      </c>
      <c r="F69">
        <v>174.25</v>
      </c>
      <c r="G69">
        <f>_xll.TA_TYPPRICE(D69,E69,F69)</f>
        <v>174</v>
      </c>
      <c r="H69">
        <v>173.75670557794717</v>
      </c>
      <c r="I69" t="str">
        <f t="shared" si="20"/>
        <v>UP</v>
      </c>
      <c r="J69">
        <v>177.53774594106196</v>
      </c>
      <c r="K69">
        <v>173.34548832886742</v>
      </c>
      <c r="L69" t="str">
        <f t="shared" si="21"/>
        <v>No Confirmation</v>
      </c>
      <c r="M69" t="str">
        <f t="shared" si="22"/>
        <v>No Trend</v>
      </c>
      <c r="N69">
        <v>40.807613942183288</v>
      </c>
      <c r="O69" t="str">
        <f t="shared" si="23"/>
        <v>No Momentum</v>
      </c>
      <c r="P69" t="str">
        <f t="shared" si="24"/>
        <v>No Trend + Momentum</v>
      </c>
      <c r="Q69">
        <f t="shared" si="25"/>
        <v>2.0500000000000114</v>
      </c>
      <c r="R69">
        <f t="shared" si="26"/>
        <v>3.3500000000000227</v>
      </c>
      <c r="S69">
        <f t="shared" si="27"/>
        <v>0.6119402985074619</v>
      </c>
      <c r="T69" t="str">
        <f t="shared" si="28"/>
        <v>No Indication</v>
      </c>
      <c r="U69" t="str">
        <f t="shared" si="29"/>
        <v>No T+M+I</v>
      </c>
      <c r="V69">
        <v>176.10198958921751</v>
      </c>
      <c r="W69">
        <v>179.264534469512</v>
      </c>
      <c r="X69">
        <f t="shared" si="30"/>
        <v>-3.1625448802944902</v>
      </c>
      <c r="Y69">
        <v>-2.8166798537945814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175</v>
      </c>
      <c r="D70">
        <v>182.05</v>
      </c>
      <c r="E70">
        <v>174.4</v>
      </c>
      <c r="F70">
        <v>181.65</v>
      </c>
      <c r="G70">
        <f>_xll.TA_TYPPRICE(D70,E70,F70)</f>
        <v>179.36666666666667</v>
      </c>
      <c r="H70">
        <v>176.56168612230692</v>
      </c>
      <c r="I70" t="str">
        <f t="shared" si="20"/>
        <v>UP</v>
      </c>
      <c r="J70">
        <v>178.5404690652704</v>
      </c>
      <c r="K70">
        <v>173.57982425578578</v>
      </c>
      <c r="L70" t="str">
        <f t="shared" si="21"/>
        <v>UP</v>
      </c>
      <c r="M70" t="str">
        <f t="shared" si="22"/>
        <v>UP</v>
      </c>
      <c r="N70">
        <v>74.683140335564119</v>
      </c>
      <c r="O70" t="str">
        <f t="shared" si="23"/>
        <v>UP</v>
      </c>
      <c r="P70" t="str">
        <f t="shared" si="24"/>
        <v>UP</v>
      </c>
      <c r="Q70">
        <f t="shared" si="25"/>
        <v>7.25</v>
      </c>
      <c r="R70">
        <f t="shared" si="26"/>
        <v>7.6500000000000057</v>
      </c>
      <c r="S70">
        <f t="shared" si="27"/>
        <v>0.94771241830065289</v>
      </c>
      <c r="T70" t="str">
        <f t="shared" si="28"/>
        <v>UP</v>
      </c>
      <c r="U70" t="str">
        <f t="shared" si="29"/>
        <v>UP</v>
      </c>
      <c r="V70">
        <v>176.95552965241481</v>
      </c>
      <c r="W70">
        <v>179.44123561991853</v>
      </c>
      <c r="X70">
        <f t="shared" si="30"/>
        <v>-2.4857059675037192</v>
      </c>
      <c r="Y70">
        <v>-2.7504850765364091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183.15</v>
      </c>
      <c r="D71">
        <v>184</v>
      </c>
      <c r="E71">
        <v>177.95</v>
      </c>
      <c r="F71">
        <v>178.8</v>
      </c>
      <c r="G71">
        <f>_xll.TA_TYPPRICE(D71,E71,F71)</f>
        <v>180.25</v>
      </c>
      <c r="H71">
        <v>178.40584306115346</v>
      </c>
      <c r="I71" t="str">
        <f t="shared" si="20"/>
        <v>UP</v>
      </c>
      <c r="J71">
        <v>179.75369816187697</v>
      </c>
      <c r="K71">
        <v>174.55097442116673</v>
      </c>
      <c r="L71" t="str">
        <f t="shared" si="21"/>
        <v>No Confirmation</v>
      </c>
      <c r="M71" t="str">
        <f t="shared" si="22"/>
        <v>No Trend</v>
      </c>
      <c r="N71">
        <v>58.551416892689531</v>
      </c>
      <c r="O71" t="str">
        <f t="shared" si="23"/>
        <v>No Momentum</v>
      </c>
      <c r="P71" t="str">
        <f t="shared" si="24"/>
        <v>No Trend + Momentum</v>
      </c>
      <c r="Q71">
        <f t="shared" si="25"/>
        <v>0.85000000000002274</v>
      </c>
      <c r="R71">
        <f t="shared" si="26"/>
        <v>6.0500000000000114</v>
      </c>
      <c r="S71">
        <f t="shared" si="27"/>
        <v>0.14049586776859854</v>
      </c>
      <c r="T71" t="str">
        <f t="shared" si="28"/>
        <v>DOWN</v>
      </c>
      <c r="U71" t="str">
        <f t="shared" si="29"/>
        <v>No T+M+I</v>
      </c>
      <c r="V71">
        <v>177.23929432127406</v>
      </c>
      <c r="W71">
        <v>179.39373668510976</v>
      </c>
      <c r="X71">
        <f t="shared" si="30"/>
        <v>-2.1544423638356989</v>
      </c>
      <c r="Y71">
        <v>-2.6312765339962669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178.95</v>
      </c>
      <c r="D72">
        <v>181.35</v>
      </c>
      <c r="E72">
        <v>174.5</v>
      </c>
      <c r="F72">
        <v>175.4</v>
      </c>
      <c r="G72">
        <f>_xll.TA_TYPPRICE(D72,E72,F72)</f>
        <v>177.08333333333334</v>
      </c>
      <c r="H72">
        <v>177.74458819724339</v>
      </c>
      <c r="I72" t="str">
        <f t="shared" si="20"/>
        <v>DOWN</v>
      </c>
      <c r="J72">
        <v>180.10843190368209</v>
      </c>
      <c r="K72">
        <v>174.53964677201856</v>
      </c>
      <c r="L72" t="str">
        <f t="shared" si="21"/>
        <v>No Confirmation</v>
      </c>
      <c r="M72" t="str">
        <f t="shared" si="22"/>
        <v>No Trend</v>
      </c>
      <c r="N72">
        <v>44.286391183910382</v>
      </c>
      <c r="O72" t="str">
        <f t="shared" si="23"/>
        <v>No Momentum</v>
      </c>
      <c r="P72" t="str">
        <f t="shared" si="24"/>
        <v>No Trend + Momentum</v>
      </c>
      <c r="Q72">
        <f t="shared" si="25"/>
        <v>0.90000000000000568</v>
      </c>
      <c r="R72">
        <f t="shared" si="26"/>
        <v>6.8499999999999943</v>
      </c>
      <c r="S72">
        <f t="shared" si="27"/>
        <v>0.13138686131386956</v>
      </c>
      <c r="T72" t="str">
        <f t="shared" si="28"/>
        <v>DOWN</v>
      </c>
      <c r="U72" t="str">
        <f t="shared" si="29"/>
        <v>No T+M+I</v>
      </c>
      <c r="V72">
        <v>176.95632596415498</v>
      </c>
      <c r="W72">
        <v>179.09790433806458</v>
      </c>
      <c r="X72">
        <f t="shared" si="30"/>
        <v>-2.1415783739095957</v>
      </c>
      <c r="Y72">
        <v>-2.5333369019789327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174.35</v>
      </c>
      <c r="D73">
        <v>175.3</v>
      </c>
      <c r="E73">
        <v>160.19999999999999</v>
      </c>
      <c r="F73">
        <v>164.55</v>
      </c>
      <c r="G73">
        <f>_xll.TA_TYPPRICE(D73,E73,F73)</f>
        <v>166.68333333333334</v>
      </c>
      <c r="H73">
        <v>172.21396076528836</v>
      </c>
      <c r="I73" t="str">
        <f t="shared" si="20"/>
        <v>DOWN</v>
      </c>
      <c r="J73">
        <v>179.03989148064161</v>
      </c>
      <c r="K73">
        <v>171.35305860045887</v>
      </c>
      <c r="L73" t="str">
        <f t="shared" si="21"/>
        <v>DOWN</v>
      </c>
      <c r="M73" t="str">
        <f t="shared" si="22"/>
        <v>DOWN</v>
      </c>
      <c r="N73">
        <v>22.459393355511935</v>
      </c>
      <c r="O73" t="str">
        <f t="shared" si="23"/>
        <v>DOWN</v>
      </c>
      <c r="P73" t="str">
        <f t="shared" si="24"/>
        <v>DOWN</v>
      </c>
      <c r="Q73">
        <f t="shared" si="25"/>
        <v>4.3500000000000227</v>
      </c>
      <c r="R73">
        <f t="shared" si="26"/>
        <v>15.100000000000023</v>
      </c>
      <c r="S73">
        <f t="shared" si="27"/>
        <v>0.28807947019867658</v>
      </c>
      <c r="T73" t="str">
        <f t="shared" si="28"/>
        <v>No Indication</v>
      </c>
      <c r="U73" t="str">
        <f t="shared" si="29"/>
        <v>No T+M+I</v>
      </c>
      <c r="V73">
        <v>175.04766043120807</v>
      </c>
      <c r="W73">
        <v>178.02028179450423</v>
      </c>
      <c r="X73">
        <f t="shared" si="30"/>
        <v>-2.972621363296156</v>
      </c>
      <c r="Y73">
        <v>-2.6211937942423775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159.75</v>
      </c>
      <c r="D74">
        <v>168.55</v>
      </c>
      <c r="E74">
        <v>154.69999999999999</v>
      </c>
      <c r="F74">
        <v>165.7</v>
      </c>
      <c r="G74">
        <f>_xll.TA_TYPPRICE(D74,E74,F74)</f>
        <v>162.98333333333332</v>
      </c>
      <c r="H74">
        <v>167.59864704931084</v>
      </c>
      <c r="I74" t="str">
        <f t="shared" si="20"/>
        <v>DOWN</v>
      </c>
      <c r="J74">
        <v>176.70880448494347</v>
      </c>
      <c r="K74">
        <v>167.65237891146799</v>
      </c>
      <c r="L74" t="str">
        <f t="shared" si="21"/>
        <v>DOWN</v>
      </c>
      <c r="M74" t="str">
        <f t="shared" si="22"/>
        <v>DOWN</v>
      </c>
      <c r="N74">
        <v>27.212305556871723</v>
      </c>
      <c r="O74" t="str">
        <f t="shared" si="23"/>
        <v>DOWN</v>
      </c>
      <c r="P74" t="str">
        <f t="shared" si="24"/>
        <v>DOWN</v>
      </c>
      <c r="Q74">
        <f t="shared" si="25"/>
        <v>11</v>
      </c>
      <c r="R74">
        <f t="shared" si="26"/>
        <v>13.850000000000023</v>
      </c>
      <c r="S74">
        <f t="shared" si="27"/>
        <v>0.79422382671480019</v>
      </c>
      <c r="T74" t="str">
        <f t="shared" si="28"/>
        <v>No Indication</v>
      </c>
      <c r="U74" t="str">
        <f t="shared" si="29"/>
        <v>No T+M+I</v>
      </c>
      <c r="V74">
        <v>173.60955882640684</v>
      </c>
      <c r="W74">
        <v>177.10766832824464</v>
      </c>
      <c r="X74">
        <f t="shared" si="30"/>
        <v>-3.4981095018378028</v>
      </c>
      <c r="Y74">
        <v>-2.7965769357614625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164</v>
      </c>
      <c r="D75">
        <v>168</v>
      </c>
      <c r="E75">
        <v>162.5</v>
      </c>
      <c r="F75">
        <v>166.9</v>
      </c>
      <c r="G75">
        <f>_xll.TA_TYPPRICE(D75,E75,F75)</f>
        <v>165.79999999999998</v>
      </c>
      <c r="H75">
        <v>166.69932352465543</v>
      </c>
      <c r="I75" t="str">
        <f t="shared" si="20"/>
        <v>UP</v>
      </c>
      <c r="J75">
        <v>174.77351459940047</v>
      </c>
      <c r="K75">
        <v>166.50740582003067</v>
      </c>
      <c r="L75" t="str">
        <f t="shared" si="21"/>
        <v>No Confirmation</v>
      </c>
      <c r="M75" t="str">
        <f t="shared" si="22"/>
        <v>No Trend</v>
      </c>
      <c r="N75">
        <v>32.600930038427038</v>
      </c>
      <c r="O75" t="str">
        <f t="shared" si="23"/>
        <v>DOWN</v>
      </c>
      <c r="P75" t="str">
        <f t="shared" si="24"/>
        <v>No Trend + Momentum</v>
      </c>
      <c r="Q75">
        <f t="shared" si="25"/>
        <v>4.4000000000000057</v>
      </c>
      <c r="R75">
        <f t="shared" si="26"/>
        <v>5.5</v>
      </c>
      <c r="S75">
        <f t="shared" si="27"/>
        <v>0.80000000000000104</v>
      </c>
      <c r="T75" t="str">
        <f t="shared" si="28"/>
        <v>UP</v>
      </c>
      <c r="U75" t="str">
        <f t="shared" si="29"/>
        <v>No T+M+I</v>
      </c>
      <c r="V75">
        <v>172.57731900695964</v>
      </c>
      <c r="W75">
        <v>176.35154474837466</v>
      </c>
      <c r="X75">
        <f t="shared" si="30"/>
        <v>-3.7742257414150231</v>
      </c>
      <c r="Y75">
        <v>-2.9921066968921748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167</v>
      </c>
      <c r="D76">
        <v>168.8</v>
      </c>
      <c r="E76">
        <v>162.44999999999999</v>
      </c>
      <c r="F76">
        <v>164.1</v>
      </c>
      <c r="G76">
        <f>_xll.TA_TYPPRICE(D76,E76,F76)</f>
        <v>165.11666666666667</v>
      </c>
      <c r="H76">
        <v>165.90799509566105</v>
      </c>
      <c r="I76" t="str">
        <f t="shared" si="20"/>
        <v>DOWN</v>
      </c>
      <c r="J76">
        <v>173.44606691064482</v>
      </c>
      <c r="K76">
        <v>165.60576008224606</v>
      </c>
      <c r="L76" t="str">
        <f t="shared" si="21"/>
        <v>DOWN</v>
      </c>
      <c r="M76" t="str">
        <f t="shared" si="22"/>
        <v>DOWN</v>
      </c>
      <c r="N76">
        <v>26.811587086507398</v>
      </c>
      <c r="O76" t="str">
        <f t="shared" si="23"/>
        <v>DOWN</v>
      </c>
      <c r="P76" t="str">
        <f t="shared" si="24"/>
        <v>DOWN</v>
      </c>
      <c r="Q76">
        <f t="shared" si="25"/>
        <v>1.6500000000000057</v>
      </c>
      <c r="R76">
        <f t="shared" si="26"/>
        <v>6.3500000000000227</v>
      </c>
      <c r="S76">
        <f t="shared" si="27"/>
        <v>0.25984251968503935</v>
      </c>
      <c r="T76" t="str">
        <f t="shared" si="28"/>
        <v>No Indication</v>
      </c>
      <c r="U76" t="str">
        <f t="shared" si="29"/>
        <v>No T+M+I</v>
      </c>
      <c r="V76">
        <v>171.27311608281201</v>
      </c>
      <c r="W76">
        <v>175.44402291516172</v>
      </c>
      <c r="X76">
        <f t="shared" si="30"/>
        <v>-4.1709068323497149</v>
      </c>
      <c r="Y76">
        <v>-3.2278667239836829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164.75</v>
      </c>
      <c r="D77">
        <v>172.65</v>
      </c>
      <c r="E77">
        <v>164.15</v>
      </c>
      <c r="F77">
        <v>169.25</v>
      </c>
      <c r="G77">
        <f>_xll.TA_TYPPRICE(D77,E77,F77)</f>
        <v>168.68333333333334</v>
      </c>
      <c r="H77">
        <v>167.29566421449721</v>
      </c>
      <c r="I77" t="str">
        <f t="shared" si="20"/>
        <v>UP</v>
      </c>
      <c r="J77">
        <v>173.26916315272373</v>
      </c>
      <c r="K77">
        <v>165.28225784174694</v>
      </c>
      <c r="L77" t="str">
        <f t="shared" si="21"/>
        <v>No Confirmation</v>
      </c>
      <c r="M77" t="str">
        <f t="shared" si="22"/>
        <v>No Trend</v>
      </c>
      <c r="N77">
        <v>48.029941661696874</v>
      </c>
      <c r="O77" t="str">
        <f t="shared" si="23"/>
        <v>No Momentum</v>
      </c>
      <c r="P77" t="str">
        <f t="shared" si="24"/>
        <v>No Trend + Momentum</v>
      </c>
      <c r="Q77">
        <f t="shared" si="25"/>
        <v>5.0999999999999943</v>
      </c>
      <c r="R77">
        <f t="shared" si="26"/>
        <v>8.5</v>
      </c>
      <c r="S77">
        <f t="shared" si="27"/>
        <v>0.59999999999999931</v>
      </c>
      <c r="T77" t="str">
        <f t="shared" si="28"/>
        <v>No Indication</v>
      </c>
      <c r="U77" t="str">
        <f t="shared" si="29"/>
        <v>No T+M+I</v>
      </c>
      <c r="V77">
        <v>170.96186745468708</v>
      </c>
      <c r="W77">
        <v>174.98520640292753</v>
      </c>
      <c r="X77">
        <f t="shared" si="30"/>
        <v>-4.0233389482404505</v>
      </c>
      <c r="Y77">
        <v>-3.3869611688350365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168</v>
      </c>
      <c r="D78">
        <v>171.8</v>
      </c>
      <c r="E78">
        <v>165.7</v>
      </c>
      <c r="F78">
        <v>166.7</v>
      </c>
      <c r="G78">
        <f>_xll.TA_TYPPRICE(D78,E78,F78)</f>
        <v>168.06666666666666</v>
      </c>
      <c r="H78">
        <v>167.68116544058194</v>
      </c>
      <c r="I78" t="str">
        <f t="shared" si="20"/>
        <v>DOWN</v>
      </c>
      <c r="J78">
        <v>172.94268245211848</v>
      </c>
      <c r="K78">
        <v>165.37508943246985</v>
      </c>
      <c r="L78" t="str">
        <f t="shared" si="21"/>
        <v>No Confirmation</v>
      </c>
      <c r="M78" t="str">
        <f t="shared" si="22"/>
        <v>No Trend</v>
      </c>
      <c r="N78">
        <v>40.722765167413066</v>
      </c>
      <c r="O78" t="str">
        <f t="shared" si="23"/>
        <v>No Momentum</v>
      </c>
      <c r="P78" t="str">
        <f t="shared" si="24"/>
        <v>No Trend + Momentum</v>
      </c>
      <c r="Q78">
        <f t="shared" si="25"/>
        <v>1</v>
      </c>
      <c r="R78">
        <f t="shared" si="26"/>
        <v>6.1000000000000227</v>
      </c>
      <c r="S78">
        <f t="shared" si="27"/>
        <v>0.16393442622950757</v>
      </c>
      <c r="T78" t="str">
        <f t="shared" si="28"/>
        <v>DOWN</v>
      </c>
      <c r="U78" t="str">
        <f t="shared" si="29"/>
        <v>No T+M+I</v>
      </c>
      <c r="V78">
        <v>170.30619553858136</v>
      </c>
      <c r="W78">
        <v>174.37148741011808</v>
      </c>
      <c r="X78">
        <f t="shared" si="30"/>
        <v>-4.065291871536715</v>
      </c>
      <c r="Y78">
        <v>-3.5226273093753724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167</v>
      </c>
      <c r="D79">
        <v>169.05</v>
      </c>
      <c r="E79">
        <v>160.19999999999999</v>
      </c>
      <c r="F79">
        <v>161.44999999999999</v>
      </c>
      <c r="G79">
        <f>_xll.TA_TYPPRICE(D79,E79,F79)</f>
        <v>163.56666666666666</v>
      </c>
      <c r="H79">
        <v>165.6239160536243</v>
      </c>
      <c r="I79" t="str">
        <f t="shared" si="20"/>
        <v>DOWN</v>
      </c>
      <c r="J79">
        <v>172.07764190720326</v>
      </c>
      <c r="K79">
        <v>164.22506955858765</v>
      </c>
      <c r="L79" t="str">
        <f t="shared" si="21"/>
        <v>DOWN</v>
      </c>
      <c r="M79" t="str">
        <f t="shared" si="22"/>
        <v>DOWN</v>
      </c>
      <c r="N79">
        <v>29.264710190462988</v>
      </c>
      <c r="O79" t="str">
        <f t="shared" si="23"/>
        <v>DOWN</v>
      </c>
      <c r="P79" t="str">
        <f t="shared" si="24"/>
        <v>DOWN</v>
      </c>
      <c r="Q79">
        <f t="shared" si="25"/>
        <v>1.25</v>
      </c>
      <c r="R79">
        <f t="shared" si="26"/>
        <v>8.8500000000000227</v>
      </c>
      <c r="S79">
        <f t="shared" si="27"/>
        <v>0.14124293785310699</v>
      </c>
      <c r="T79" t="str">
        <f t="shared" si="28"/>
        <v>DOWN</v>
      </c>
      <c r="U79" t="str">
        <f t="shared" si="29"/>
        <v>DOWN</v>
      </c>
      <c r="V79">
        <v>168.94370391726116</v>
      </c>
      <c r="W79">
        <v>173.41434019455377</v>
      </c>
      <c r="X79">
        <f t="shared" si="30"/>
        <v>-4.4706362772926127</v>
      </c>
      <c r="Y79">
        <v>-3.7122291029588204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163.30000000000001</v>
      </c>
      <c r="D80">
        <v>163.75</v>
      </c>
      <c r="E80">
        <v>152.19999999999999</v>
      </c>
      <c r="F80">
        <v>153.1</v>
      </c>
      <c r="G80">
        <f>_xll.TA_TYPPRICE(D80,E80,F80)</f>
        <v>156.35</v>
      </c>
      <c r="H80">
        <v>160.98695802681215</v>
      </c>
      <c r="I80" t="str">
        <f t="shared" si="20"/>
        <v>DOWN</v>
      </c>
      <c r="J80">
        <v>170.22705481671363</v>
      </c>
      <c r="K80">
        <v>161.55283187890151</v>
      </c>
      <c r="L80" t="str">
        <f t="shared" si="21"/>
        <v>DOWN</v>
      </c>
      <c r="M80" t="str">
        <f t="shared" si="22"/>
        <v>DOWN</v>
      </c>
      <c r="N80">
        <v>18.766827909470642</v>
      </c>
      <c r="O80" t="str">
        <f t="shared" si="23"/>
        <v>DOWN</v>
      </c>
      <c r="P80" t="str">
        <f t="shared" si="24"/>
        <v>DOWN</v>
      </c>
      <c r="Q80">
        <f t="shared" si="25"/>
        <v>0.90000000000000568</v>
      </c>
      <c r="R80">
        <f t="shared" si="26"/>
        <v>11.550000000000011</v>
      </c>
      <c r="S80">
        <f t="shared" si="27"/>
        <v>7.7922077922078337E-2</v>
      </c>
      <c r="T80" t="str">
        <f t="shared" si="28"/>
        <v>DOWN</v>
      </c>
      <c r="U80" t="str">
        <f t="shared" si="29"/>
        <v>DOWN</v>
      </c>
      <c r="V80">
        <v>166.50621100691328</v>
      </c>
      <c r="W80">
        <v>171.90957425421647</v>
      </c>
      <c r="X80">
        <f t="shared" si="30"/>
        <v>-5.4033632473031901</v>
      </c>
      <c r="Y80">
        <v>-4.0504559318276945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162.45000000000002</v>
      </c>
      <c r="AE80">
        <f t="shared" si="36"/>
        <v>159.35000000000002</v>
      </c>
      <c r="AF80">
        <f t="shared" si="37"/>
        <v>157.95000000000002</v>
      </c>
      <c r="AG80">
        <f t="shared" si="38"/>
        <v>156.60000000000002</v>
      </c>
    </row>
    <row r="81" spans="1:33" x14ac:dyDescent="0.25">
      <c r="A81" t="s">
        <v>5</v>
      </c>
      <c r="B81" s="1">
        <v>42970</v>
      </c>
      <c r="C81">
        <v>154</v>
      </c>
      <c r="D81">
        <v>158</v>
      </c>
      <c r="E81">
        <v>153.85</v>
      </c>
      <c r="F81">
        <v>156.5</v>
      </c>
      <c r="G81">
        <f>_xll.TA_TYPPRICE(D81,E81,F81)</f>
        <v>156.11666666666667</v>
      </c>
      <c r="H81">
        <v>158.55181234673941</v>
      </c>
      <c r="I81" t="str">
        <f t="shared" si="20"/>
        <v>DOWN</v>
      </c>
      <c r="J81">
        <v>167.50993152411061</v>
      </c>
      <c r="K81">
        <v>159.84109146136785</v>
      </c>
      <c r="L81" t="str">
        <f t="shared" si="21"/>
        <v>DOWN</v>
      </c>
      <c r="M81" t="str">
        <f t="shared" si="22"/>
        <v>DOWN</v>
      </c>
      <c r="N81">
        <v>31.308682752229227</v>
      </c>
      <c r="O81" t="str">
        <f t="shared" si="23"/>
        <v>DOWN</v>
      </c>
      <c r="P81" t="str">
        <f t="shared" si="24"/>
        <v>DOWN</v>
      </c>
      <c r="Q81">
        <f t="shared" si="25"/>
        <v>2.6500000000000057</v>
      </c>
      <c r="R81">
        <f t="shared" si="26"/>
        <v>4.1500000000000057</v>
      </c>
      <c r="S81">
        <f t="shared" si="27"/>
        <v>0.63855421686747038</v>
      </c>
      <c r="T81" t="str">
        <f t="shared" si="28"/>
        <v>No Indication</v>
      </c>
      <c r="U81" t="str">
        <f t="shared" si="29"/>
        <v>No T+M+I</v>
      </c>
      <c r="V81">
        <v>164.96679392892662</v>
      </c>
      <c r="W81">
        <v>170.76812430945969</v>
      </c>
      <c r="X81">
        <f t="shared" si="30"/>
        <v>-5.8013303805330736</v>
      </c>
      <c r="Y81">
        <v>-4.4006308215687699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156.80000000000001</v>
      </c>
      <c r="D82">
        <v>161.44999999999999</v>
      </c>
      <c r="E82">
        <v>156.1</v>
      </c>
      <c r="F82">
        <v>161</v>
      </c>
      <c r="G82">
        <f>_xll.TA_TYPPRICE(D82,E82,F82)</f>
        <v>159.51666666666665</v>
      </c>
      <c r="H82">
        <v>159.03423950670305</v>
      </c>
      <c r="I82" t="str">
        <f t="shared" si="20"/>
        <v>UP</v>
      </c>
      <c r="J82">
        <v>166.16328007430826</v>
      </c>
      <c r="K82">
        <v>159.0097378032861</v>
      </c>
      <c r="L82" t="str">
        <f t="shared" si="21"/>
        <v>No Confirmation</v>
      </c>
      <c r="M82" t="str">
        <f t="shared" si="22"/>
        <v>No Trend</v>
      </c>
      <c r="N82">
        <v>45.284631409662893</v>
      </c>
      <c r="O82" t="str">
        <f t="shared" si="23"/>
        <v>No Momentum</v>
      </c>
      <c r="P82" t="str">
        <f t="shared" si="24"/>
        <v>No Trend + Momentum</v>
      </c>
      <c r="Q82">
        <f t="shared" si="25"/>
        <v>4.9000000000000057</v>
      </c>
      <c r="R82">
        <f t="shared" si="26"/>
        <v>5.3499999999999943</v>
      </c>
      <c r="S82">
        <f t="shared" si="27"/>
        <v>0.91588785046729171</v>
      </c>
      <c r="T82" t="str">
        <f t="shared" si="28"/>
        <v>UP</v>
      </c>
      <c r="U82" t="str">
        <f t="shared" si="29"/>
        <v>No T+M+I</v>
      </c>
      <c r="V82">
        <v>164.35651793986099</v>
      </c>
      <c r="W82">
        <v>170.04455954579601</v>
      </c>
      <c r="X82">
        <f t="shared" si="30"/>
        <v>-5.6880416059350125</v>
      </c>
      <c r="Y82">
        <v>-4.6581129784420181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162.30000000000001</v>
      </c>
      <c r="D83">
        <v>167.3</v>
      </c>
      <c r="E83">
        <v>161.94999999999999</v>
      </c>
      <c r="F83">
        <v>165.25</v>
      </c>
      <c r="G83">
        <f>_xll.TA_TYPPRICE(D83,E83,F83)</f>
        <v>164.83333333333334</v>
      </c>
      <c r="H83">
        <v>161.93378642001818</v>
      </c>
      <c r="I83" t="str">
        <f t="shared" si="20"/>
        <v>UP</v>
      </c>
      <c r="J83">
        <v>166.41588450223975</v>
      </c>
      <c r="K83">
        <v>159.66312940255585</v>
      </c>
      <c r="L83" t="str">
        <f t="shared" si="21"/>
        <v>No Confirmation</v>
      </c>
      <c r="M83" t="str">
        <f t="shared" si="22"/>
        <v>No Trend</v>
      </c>
      <c r="N83">
        <v>55.881678463218996</v>
      </c>
      <c r="O83" t="str">
        <f t="shared" si="23"/>
        <v>No Momentum</v>
      </c>
      <c r="P83" t="str">
        <f t="shared" si="24"/>
        <v>No Trend + Momentum</v>
      </c>
      <c r="Q83">
        <f t="shared" si="25"/>
        <v>3.3000000000000114</v>
      </c>
      <c r="R83">
        <f t="shared" si="26"/>
        <v>5.3500000000000227</v>
      </c>
      <c r="S83">
        <f t="shared" si="27"/>
        <v>0.61682242990654157</v>
      </c>
      <c r="T83" t="str">
        <f t="shared" si="28"/>
        <v>No Indication</v>
      </c>
      <c r="U83" t="str">
        <f t="shared" si="29"/>
        <v>No T+M+I</v>
      </c>
      <c r="V83">
        <v>164.49397671834393</v>
      </c>
      <c r="W83">
        <v>169.68940698684816</v>
      </c>
      <c r="X83">
        <f t="shared" si="30"/>
        <v>-5.1954302685042251</v>
      </c>
      <c r="Y83">
        <v>-4.7655764364544595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164.7</v>
      </c>
      <c r="D84">
        <v>167.2</v>
      </c>
      <c r="E84">
        <v>163.19999999999999</v>
      </c>
      <c r="F84">
        <v>164.35</v>
      </c>
      <c r="G84">
        <f>_xll.TA_TYPPRICE(D84,E84,F84)</f>
        <v>164.91666666666666</v>
      </c>
      <c r="H84">
        <v>163.42522654334243</v>
      </c>
      <c r="I84" t="str">
        <f t="shared" si="20"/>
        <v>UP</v>
      </c>
      <c r="J84">
        <v>166.59013239063091</v>
      </c>
      <c r="K84">
        <v>160.44910064643233</v>
      </c>
      <c r="L84" t="str">
        <f t="shared" si="21"/>
        <v>No Confirmation</v>
      </c>
      <c r="M84" t="str">
        <f t="shared" si="22"/>
        <v>No Trend</v>
      </c>
      <c r="N84">
        <v>53.156496683390884</v>
      </c>
      <c r="O84" t="str">
        <f t="shared" si="23"/>
        <v>No Momentum</v>
      </c>
      <c r="P84" t="str">
        <f t="shared" si="24"/>
        <v>No Trend + Momentum</v>
      </c>
      <c r="Q84">
        <f t="shared" si="25"/>
        <v>1.1500000000000057</v>
      </c>
      <c r="R84">
        <f t="shared" si="26"/>
        <v>4</v>
      </c>
      <c r="S84">
        <f t="shared" si="27"/>
        <v>0.28750000000000142</v>
      </c>
      <c r="T84" t="str">
        <f t="shared" si="28"/>
        <v>No Indication</v>
      </c>
      <c r="U84" t="str">
        <f t="shared" si="29"/>
        <v>No T+M+I</v>
      </c>
      <c r="V84">
        <v>164.47182645398331</v>
      </c>
      <c r="W84">
        <v>169.29389535819274</v>
      </c>
      <c r="X84">
        <f t="shared" si="30"/>
        <v>-4.8220689042094307</v>
      </c>
      <c r="Y84">
        <v>-4.7768749300054534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166</v>
      </c>
      <c r="D85">
        <v>169.65</v>
      </c>
      <c r="E85">
        <v>165.2</v>
      </c>
      <c r="F85">
        <v>166.65</v>
      </c>
      <c r="G85">
        <f>_xll.TA_TYPPRICE(D85,E85,F85)</f>
        <v>167.16666666666666</v>
      </c>
      <c r="H85">
        <v>165.29594660500453</v>
      </c>
      <c r="I85" t="str">
        <f t="shared" si="20"/>
        <v>UP</v>
      </c>
      <c r="J85">
        <v>167.27010297049071</v>
      </c>
      <c r="K85">
        <v>161.50485605833626</v>
      </c>
      <c r="L85" t="str">
        <f t="shared" si="21"/>
        <v>No Confirmation</v>
      </c>
      <c r="M85" t="str">
        <f t="shared" si="22"/>
        <v>No Trend</v>
      </c>
      <c r="N85">
        <v>59.470346720891953</v>
      </c>
      <c r="O85" t="str">
        <f t="shared" si="23"/>
        <v>No Momentum</v>
      </c>
      <c r="P85" t="str">
        <f t="shared" si="24"/>
        <v>No Trend + Momentum</v>
      </c>
      <c r="Q85">
        <f t="shared" si="25"/>
        <v>1.4500000000000171</v>
      </c>
      <c r="R85">
        <f t="shared" si="26"/>
        <v>4.4500000000000171</v>
      </c>
      <c r="S85">
        <f t="shared" si="27"/>
        <v>0.32584269662921606</v>
      </c>
      <c r="T85" t="str">
        <f t="shared" si="28"/>
        <v>No Indication</v>
      </c>
      <c r="U85" t="str">
        <f t="shared" si="29"/>
        <v>No T+M+I</v>
      </c>
      <c r="V85">
        <v>164.80693007644743</v>
      </c>
      <c r="W85">
        <v>169.09805125758587</v>
      </c>
      <c r="X85">
        <f t="shared" si="30"/>
        <v>-4.2911211811384362</v>
      </c>
      <c r="Y85">
        <v>-4.6797241802320499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168.75</v>
      </c>
      <c r="D86">
        <v>169.5</v>
      </c>
      <c r="E86">
        <v>166.6</v>
      </c>
      <c r="F86">
        <v>169</v>
      </c>
      <c r="G86">
        <f>_xll.TA_TYPPRICE(D86,E86,F86)</f>
        <v>168.36666666666667</v>
      </c>
      <c r="H86">
        <v>166.8313066358356</v>
      </c>
      <c r="I86" t="str">
        <f t="shared" si="20"/>
        <v>UP</v>
      </c>
      <c r="J86">
        <v>167.765635643715</v>
      </c>
      <c r="K86">
        <v>162.63711026759486</v>
      </c>
      <c r="L86" t="str">
        <f t="shared" si="21"/>
        <v>UP</v>
      </c>
      <c r="M86" t="str">
        <f t="shared" si="22"/>
        <v>UP</v>
      </c>
      <c r="N86">
        <v>65.422668583139497</v>
      </c>
      <c r="O86" t="str">
        <f t="shared" si="23"/>
        <v>UP</v>
      </c>
      <c r="P86" t="str">
        <f t="shared" si="24"/>
        <v>UP</v>
      </c>
      <c r="Q86">
        <f t="shared" si="25"/>
        <v>2.4000000000000057</v>
      </c>
      <c r="R86">
        <f t="shared" si="26"/>
        <v>2.9000000000000057</v>
      </c>
      <c r="S86">
        <f t="shared" si="27"/>
        <v>0.82758620689655205</v>
      </c>
      <c r="T86" t="str">
        <f t="shared" si="28"/>
        <v>UP</v>
      </c>
      <c r="U86" t="str">
        <f t="shared" si="29"/>
        <v>UP</v>
      </c>
      <c r="V86">
        <v>165.45201775699397</v>
      </c>
      <c r="W86">
        <v>169.0907882014684</v>
      </c>
      <c r="X86">
        <f t="shared" si="30"/>
        <v>-3.6387704444744315</v>
      </c>
      <c r="Y86">
        <v>-4.4715334330805261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168.5</v>
      </c>
      <c r="D87">
        <v>171.25</v>
      </c>
      <c r="E87">
        <v>168.2</v>
      </c>
      <c r="F87">
        <v>169</v>
      </c>
      <c r="G87">
        <f>_xll.TA_TYPPRICE(D87,E87,F87)</f>
        <v>169.48333333333332</v>
      </c>
      <c r="H87">
        <v>168.15731998458446</v>
      </c>
      <c r="I87" t="str">
        <f t="shared" si="20"/>
        <v>UP</v>
      </c>
      <c r="J87">
        <v>168.53993883400057</v>
      </c>
      <c r="K87">
        <v>163.8733079859071</v>
      </c>
      <c r="L87" t="str">
        <f t="shared" si="21"/>
        <v>UP</v>
      </c>
      <c r="M87" t="str">
        <f t="shared" si="22"/>
        <v>UP</v>
      </c>
      <c r="N87">
        <v>65.422668583139497</v>
      </c>
      <c r="O87" t="str">
        <f t="shared" si="23"/>
        <v>UP</v>
      </c>
      <c r="P87" t="str">
        <f t="shared" si="24"/>
        <v>UP</v>
      </c>
      <c r="Q87">
        <f t="shared" si="25"/>
        <v>0.80000000000001137</v>
      </c>
      <c r="R87">
        <f t="shared" si="26"/>
        <v>3.0500000000000114</v>
      </c>
      <c r="S87">
        <f t="shared" si="27"/>
        <v>0.26229508196721585</v>
      </c>
      <c r="T87" t="str">
        <f t="shared" si="28"/>
        <v>No Indication</v>
      </c>
      <c r="U87" t="str">
        <f t="shared" si="29"/>
        <v>No T+M+I</v>
      </c>
      <c r="V87">
        <v>165.9978611789949</v>
      </c>
      <c r="W87">
        <v>169.08406314950778</v>
      </c>
      <c r="X87">
        <f t="shared" si="30"/>
        <v>-3.0862019705128887</v>
      </c>
      <c r="Y87">
        <v>-4.1944671405669984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168.95</v>
      </c>
      <c r="D88">
        <v>169.2</v>
      </c>
      <c r="E88">
        <v>162.80000000000001</v>
      </c>
      <c r="F88">
        <v>164.5</v>
      </c>
      <c r="G88">
        <f>_xll.TA_TYPPRICE(D88,E88,F88)</f>
        <v>165.5</v>
      </c>
      <c r="H88">
        <v>166.82865999229222</v>
      </c>
      <c r="I88" t="str">
        <f t="shared" si="20"/>
        <v>DOWN</v>
      </c>
      <c r="J88">
        <v>168.68661909311155</v>
      </c>
      <c r="K88">
        <v>163.63479510014997</v>
      </c>
      <c r="L88" t="str">
        <f t="shared" si="21"/>
        <v>No Confirmation</v>
      </c>
      <c r="M88" t="str">
        <f t="shared" si="22"/>
        <v>No Trend</v>
      </c>
      <c r="N88">
        <v>45.450767152772102</v>
      </c>
      <c r="O88" t="str">
        <f t="shared" si="23"/>
        <v>No Momentum</v>
      </c>
      <c r="P88" t="str">
        <f t="shared" si="24"/>
        <v>No Trend + Momentum</v>
      </c>
      <c r="Q88">
        <f t="shared" si="25"/>
        <v>1.6999999999999886</v>
      </c>
      <c r="R88">
        <f t="shared" si="26"/>
        <v>6.3999999999999773</v>
      </c>
      <c r="S88">
        <f t="shared" si="27"/>
        <v>0.26562499999999917</v>
      </c>
      <c r="T88" t="str">
        <f t="shared" si="28"/>
        <v>No Indication</v>
      </c>
      <c r="U88" t="str">
        <f t="shared" si="29"/>
        <v>No T+M+I</v>
      </c>
      <c r="V88">
        <v>165.76742099761105</v>
      </c>
      <c r="W88">
        <v>168.74450291621091</v>
      </c>
      <c r="X88">
        <f t="shared" si="30"/>
        <v>-2.9770819185998505</v>
      </c>
      <c r="Y88">
        <v>-3.9509900961735687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165.2</v>
      </c>
      <c r="D89">
        <v>165.85</v>
      </c>
      <c r="E89">
        <v>162.44999999999999</v>
      </c>
      <c r="F89">
        <v>164</v>
      </c>
      <c r="G89">
        <f>_xll.TA_TYPPRICE(D89,E89,F89)</f>
        <v>164.1</v>
      </c>
      <c r="H89">
        <v>165.46432999614609</v>
      </c>
      <c r="I89" t="str">
        <f t="shared" si="20"/>
        <v>DOWN</v>
      </c>
      <c r="J89">
        <v>168.0562592946423</v>
      </c>
      <c r="K89">
        <v>163.37150730011663</v>
      </c>
      <c r="L89" t="str">
        <f t="shared" si="21"/>
        <v>No Confirmation</v>
      </c>
      <c r="M89" t="str">
        <f t="shared" si="22"/>
        <v>No Trend</v>
      </c>
      <c r="N89">
        <v>43.602070008109969</v>
      </c>
      <c r="O89" t="str">
        <f t="shared" si="23"/>
        <v>No Momentum</v>
      </c>
      <c r="P89" t="str">
        <f t="shared" si="24"/>
        <v>No Trend + Momentum</v>
      </c>
      <c r="Q89">
        <f t="shared" si="25"/>
        <v>1.5500000000000114</v>
      </c>
      <c r="R89">
        <f t="shared" si="26"/>
        <v>3.4000000000000057</v>
      </c>
      <c r="S89">
        <f t="shared" si="27"/>
        <v>0.45588235294117907</v>
      </c>
      <c r="T89" t="str">
        <f t="shared" si="28"/>
        <v>No Indication</v>
      </c>
      <c r="U89" t="str">
        <f t="shared" si="29"/>
        <v>No T+M+I</v>
      </c>
      <c r="V89">
        <v>165.49551007490166</v>
      </c>
      <c r="W89">
        <v>168.39305825575084</v>
      </c>
      <c r="X89">
        <f t="shared" si="30"/>
        <v>-2.897548180849185</v>
      </c>
      <c r="Y89">
        <v>-3.7403017131086918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162.69999999999999</v>
      </c>
      <c r="D90">
        <v>165.55</v>
      </c>
      <c r="E90">
        <v>161.94999999999999</v>
      </c>
      <c r="F90">
        <v>164.5</v>
      </c>
      <c r="G90">
        <f>_xll.TA_TYPPRICE(D90,E90,F90)</f>
        <v>164</v>
      </c>
      <c r="H90">
        <v>164.73216499807305</v>
      </c>
      <c r="I90" t="str">
        <f t="shared" si="20"/>
        <v>DOWN</v>
      </c>
      <c r="J90">
        <v>167.49931278472178</v>
      </c>
      <c r="K90">
        <v>163.05561678897959</v>
      </c>
      <c r="L90" t="str">
        <f t="shared" si="21"/>
        <v>No Confirmation</v>
      </c>
      <c r="M90" t="str">
        <f t="shared" si="22"/>
        <v>No Trend</v>
      </c>
      <c r="N90">
        <v>46.330794755439484</v>
      </c>
      <c r="O90" t="str">
        <f t="shared" si="23"/>
        <v>No Momentum</v>
      </c>
      <c r="P90" t="str">
        <f t="shared" si="24"/>
        <v>No Trend + Momentum</v>
      </c>
      <c r="Q90">
        <f t="shared" si="25"/>
        <v>2.5500000000000114</v>
      </c>
      <c r="R90">
        <f t="shared" si="26"/>
        <v>3.6000000000000227</v>
      </c>
      <c r="S90">
        <f t="shared" si="27"/>
        <v>0.70833333333333204</v>
      </c>
      <c r="T90" t="str">
        <f t="shared" si="28"/>
        <v>No Indication</v>
      </c>
      <c r="U90" t="str">
        <f t="shared" si="29"/>
        <v>No T+M+I</v>
      </c>
      <c r="V90">
        <v>165.34235467876294</v>
      </c>
      <c r="W90">
        <v>168.10468357013968</v>
      </c>
      <c r="X90">
        <f t="shared" si="30"/>
        <v>-2.7623288913767396</v>
      </c>
      <c r="Y90">
        <v>-3.5447071487623014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165.45</v>
      </c>
      <c r="D91">
        <v>166.25</v>
      </c>
      <c r="E91">
        <v>162.6</v>
      </c>
      <c r="F91">
        <v>163.25</v>
      </c>
      <c r="G91">
        <f>_xll.TA_TYPPRICE(D91,E91,F91)</f>
        <v>164.03333333333333</v>
      </c>
      <c r="H91">
        <v>164.38274916570319</v>
      </c>
      <c r="I91" t="str">
        <f t="shared" si="20"/>
        <v>DOWN</v>
      </c>
      <c r="J91">
        <v>167.22168772145028</v>
      </c>
      <c r="K91">
        <v>162.95436861365079</v>
      </c>
      <c r="L91" t="str">
        <f t="shared" si="21"/>
        <v>No Confirmation</v>
      </c>
      <c r="M91" t="str">
        <f t="shared" si="22"/>
        <v>No Trend</v>
      </c>
      <c r="N91">
        <v>40.245715488980004</v>
      </c>
      <c r="O91" t="str">
        <f t="shared" si="23"/>
        <v>No Momentum</v>
      </c>
      <c r="P91" t="str">
        <f t="shared" si="24"/>
        <v>No Trend + Momentum</v>
      </c>
      <c r="Q91">
        <f t="shared" si="25"/>
        <v>0.65000000000000568</v>
      </c>
      <c r="R91">
        <f t="shared" si="26"/>
        <v>3.6500000000000057</v>
      </c>
      <c r="S91">
        <f t="shared" si="27"/>
        <v>0.17808219178082318</v>
      </c>
      <c r="T91" t="str">
        <f t="shared" si="28"/>
        <v>DOWN</v>
      </c>
      <c r="U91" t="str">
        <f t="shared" si="29"/>
        <v>No T+M+I</v>
      </c>
      <c r="V91">
        <v>165.02045395895325</v>
      </c>
      <c r="W91">
        <v>167.74507737975895</v>
      </c>
      <c r="X91">
        <f t="shared" si="30"/>
        <v>-2.724623420805699</v>
      </c>
      <c r="Y91">
        <v>-3.380690403170981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163.69999999999999</v>
      </c>
      <c r="D92">
        <v>164.55</v>
      </c>
      <c r="E92">
        <v>161</v>
      </c>
      <c r="F92">
        <v>162.80000000000001</v>
      </c>
      <c r="G92">
        <f>_xll.TA_TYPPRICE(D92,E92,F92)</f>
        <v>162.78333333333333</v>
      </c>
      <c r="H92">
        <v>163.58304124951826</v>
      </c>
      <c r="I92" t="str">
        <f t="shared" si="20"/>
        <v>DOWN</v>
      </c>
      <c r="J92">
        <v>166.62797933890579</v>
      </c>
      <c r="K92">
        <v>162.52006447728394</v>
      </c>
      <c r="L92" t="str">
        <f t="shared" si="21"/>
        <v>No Confirmation</v>
      </c>
      <c r="M92" t="str">
        <f t="shared" si="22"/>
        <v>No Trend</v>
      </c>
      <c r="N92">
        <v>37.99981511662066</v>
      </c>
      <c r="O92" t="str">
        <f t="shared" si="23"/>
        <v>DOWN</v>
      </c>
      <c r="P92" t="str">
        <f t="shared" si="24"/>
        <v>No Trend + Momentum</v>
      </c>
      <c r="Q92">
        <f t="shared" si="25"/>
        <v>1.8000000000000114</v>
      </c>
      <c r="R92">
        <f t="shared" si="26"/>
        <v>3.5500000000000114</v>
      </c>
      <c r="S92">
        <f t="shared" si="27"/>
        <v>0.50704225352112831</v>
      </c>
      <c r="T92" t="str">
        <f t="shared" si="28"/>
        <v>No Indication</v>
      </c>
      <c r="U92" t="str">
        <f t="shared" si="29"/>
        <v>No T+M+I</v>
      </c>
      <c r="V92">
        <v>164.67884565757583</v>
      </c>
      <c r="W92">
        <v>167.37877535162866</v>
      </c>
      <c r="X92">
        <f t="shared" si="30"/>
        <v>-2.6999296940528268</v>
      </c>
      <c r="Y92">
        <v>-3.2445382613473503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163.4</v>
      </c>
      <c r="D93">
        <v>165.4</v>
      </c>
      <c r="E93">
        <v>163.19999999999999</v>
      </c>
      <c r="F93">
        <v>164.55</v>
      </c>
      <c r="G93">
        <f>_xll.TA_TYPPRICE(D93,E93,F93)</f>
        <v>164.38333333333335</v>
      </c>
      <c r="H93">
        <v>163.98318729142579</v>
      </c>
      <c r="I93" t="str">
        <f t="shared" si="20"/>
        <v>UP</v>
      </c>
      <c r="J93">
        <v>166.35509504137116</v>
      </c>
      <c r="K93">
        <v>162.67116126010973</v>
      </c>
      <c r="L93" t="str">
        <f t="shared" si="21"/>
        <v>No Confirmation</v>
      </c>
      <c r="M93" t="str">
        <f t="shared" si="22"/>
        <v>No Trend</v>
      </c>
      <c r="N93">
        <v>51.229837645303135</v>
      </c>
      <c r="O93" t="str">
        <f t="shared" si="23"/>
        <v>No Momentum</v>
      </c>
      <c r="P93" t="str">
        <f t="shared" si="24"/>
        <v>No Trend + Momentum</v>
      </c>
      <c r="Q93">
        <f t="shared" si="25"/>
        <v>1.3500000000000227</v>
      </c>
      <c r="R93">
        <f t="shared" si="26"/>
        <v>2.2000000000000171</v>
      </c>
      <c r="S93">
        <f t="shared" si="27"/>
        <v>0.6136363636363692</v>
      </c>
      <c r="T93" t="str">
        <f t="shared" si="28"/>
        <v>No Indication</v>
      </c>
      <c r="U93" t="str">
        <f t="shared" si="29"/>
        <v>No T+M+I</v>
      </c>
      <c r="V93">
        <v>164.65902324871803</v>
      </c>
      <c r="W93">
        <v>167.16923643669321</v>
      </c>
      <c r="X93">
        <f t="shared" si="30"/>
        <v>-2.5102131879751823</v>
      </c>
      <c r="Y93">
        <v>-3.0976732466729167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165</v>
      </c>
      <c r="D94">
        <v>165.75</v>
      </c>
      <c r="E94">
        <v>163.30000000000001</v>
      </c>
      <c r="F94">
        <v>164.5</v>
      </c>
      <c r="G94">
        <f>_xll.TA_TYPPRICE(D94,E94,F94)</f>
        <v>164.51666666666668</v>
      </c>
      <c r="H94">
        <v>164.24992697904622</v>
      </c>
      <c r="I94" t="str">
        <f t="shared" si="20"/>
        <v>UP</v>
      </c>
      <c r="J94">
        <v>166.22062947662201</v>
      </c>
      <c r="K94">
        <v>162.81090320230757</v>
      </c>
      <c r="L94" t="str">
        <f t="shared" si="21"/>
        <v>No Confirmation</v>
      </c>
      <c r="M94" t="str">
        <f t="shared" si="22"/>
        <v>No Trend</v>
      </c>
      <c r="N94">
        <v>50.842370078635312</v>
      </c>
      <c r="O94" t="str">
        <f t="shared" si="23"/>
        <v>No Momentum</v>
      </c>
      <c r="P94" t="str">
        <f t="shared" si="24"/>
        <v>No Trend + Momentum</v>
      </c>
      <c r="Q94">
        <f t="shared" si="25"/>
        <v>1.1999999999999886</v>
      </c>
      <c r="R94">
        <f t="shared" si="26"/>
        <v>2.4499999999999886</v>
      </c>
      <c r="S94">
        <f t="shared" si="27"/>
        <v>0.4897959183673446</v>
      </c>
      <c r="T94" t="str">
        <f t="shared" si="28"/>
        <v>No Indication</v>
      </c>
      <c r="U94" t="str">
        <f t="shared" si="29"/>
        <v>No T+M+I</v>
      </c>
      <c r="V94">
        <v>164.63455813353065</v>
      </c>
      <c r="W94">
        <v>166.97151521916038</v>
      </c>
      <c r="X94">
        <f t="shared" si="30"/>
        <v>-2.3369570856297344</v>
      </c>
      <c r="Y94">
        <v>-2.9455300144642802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164.5</v>
      </c>
      <c r="D95">
        <v>173.85</v>
      </c>
      <c r="E95">
        <v>164.1</v>
      </c>
      <c r="F95">
        <v>171.2</v>
      </c>
      <c r="G95">
        <f>_xll.TA_TYPPRICE(D95,E95,F95)</f>
        <v>169.71666666666667</v>
      </c>
      <c r="H95">
        <v>166.98329682285646</v>
      </c>
      <c r="I95" t="str">
        <f t="shared" si="20"/>
        <v>UP</v>
      </c>
      <c r="J95">
        <v>167.91604514848379</v>
      </c>
      <c r="K95">
        <v>163.09736915735033</v>
      </c>
      <c r="L95" t="str">
        <f t="shared" si="21"/>
        <v>UP</v>
      </c>
      <c r="M95" t="str">
        <f t="shared" si="22"/>
        <v>UP</v>
      </c>
      <c r="N95">
        <v>78.314619868873649</v>
      </c>
      <c r="O95" t="str">
        <f t="shared" si="23"/>
        <v>UP</v>
      </c>
      <c r="P95" t="str">
        <f t="shared" si="24"/>
        <v>UP</v>
      </c>
      <c r="Q95">
        <f t="shared" si="25"/>
        <v>7.0999999999999943</v>
      </c>
      <c r="R95">
        <f t="shared" si="26"/>
        <v>9.75</v>
      </c>
      <c r="S95">
        <f t="shared" si="27"/>
        <v>0.72820512820512762</v>
      </c>
      <c r="T95" t="str">
        <f t="shared" si="28"/>
        <v>No Indication</v>
      </c>
      <c r="U95" t="str">
        <f t="shared" si="29"/>
        <v>No T+M+I</v>
      </c>
      <c r="V95">
        <v>165.64462611298748</v>
      </c>
      <c r="W95">
        <v>167.28473631403739</v>
      </c>
      <c r="X95">
        <f t="shared" si="30"/>
        <v>-1.6401102010499073</v>
      </c>
      <c r="Y95">
        <v>-2.6844460517814057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169.75</v>
      </c>
      <c r="D96">
        <v>175.2</v>
      </c>
      <c r="E96">
        <v>167.85</v>
      </c>
      <c r="F96">
        <v>169.1</v>
      </c>
      <c r="G96">
        <f>_xll.TA_TYPPRICE(D96,E96,F96)</f>
        <v>170.71666666666667</v>
      </c>
      <c r="H96">
        <v>168.84998174476158</v>
      </c>
      <c r="I96" t="str">
        <f t="shared" si="20"/>
        <v>UP</v>
      </c>
      <c r="J96">
        <v>169.53470178215406</v>
      </c>
      <c r="K96">
        <v>164.15350934460582</v>
      </c>
      <c r="L96" t="str">
        <f t="shared" si="21"/>
        <v>No Confirmation</v>
      </c>
      <c r="M96" t="str">
        <f t="shared" si="22"/>
        <v>No Trend</v>
      </c>
      <c r="N96">
        <v>64.247265074300969</v>
      </c>
      <c r="O96" t="str">
        <f t="shared" si="23"/>
        <v>UP</v>
      </c>
      <c r="P96" t="str">
        <f t="shared" si="24"/>
        <v>No Trend + Momentum</v>
      </c>
      <c r="Q96">
        <f t="shared" si="25"/>
        <v>1.25</v>
      </c>
      <c r="R96">
        <f t="shared" si="26"/>
        <v>7.3499999999999943</v>
      </c>
      <c r="S96">
        <f t="shared" si="27"/>
        <v>0.17006802721088449</v>
      </c>
      <c r="T96" t="str">
        <f t="shared" si="28"/>
        <v>DOWN</v>
      </c>
      <c r="U96" t="str">
        <f t="shared" si="29"/>
        <v>No T+M+I</v>
      </c>
      <c r="V96">
        <v>166.1762220956048</v>
      </c>
      <c r="W96">
        <v>167.41920029077536</v>
      </c>
      <c r="X96">
        <f t="shared" si="30"/>
        <v>-1.242978195170565</v>
      </c>
      <c r="Y96">
        <v>-2.3961524804592376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168.75</v>
      </c>
      <c r="D97">
        <v>170.75</v>
      </c>
      <c r="E97">
        <v>167</v>
      </c>
      <c r="F97">
        <v>167.7</v>
      </c>
      <c r="G97">
        <f>_xll.TA_TYPPRICE(D97,E97,F97)</f>
        <v>168.48333333333332</v>
      </c>
      <c r="H97">
        <v>168.66665753904743</v>
      </c>
      <c r="I97" t="str">
        <f t="shared" si="20"/>
        <v>DOWN</v>
      </c>
      <c r="J97">
        <v>169.8047680527865</v>
      </c>
      <c r="K97">
        <v>164.78606282358231</v>
      </c>
      <c r="L97" t="str">
        <f t="shared" si="21"/>
        <v>No Confirmation</v>
      </c>
      <c r="M97" t="str">
        <f t="shared" si="22"/>
        <v>No Trend</v>
      </c>
      <c r="N97">
        <v>55.882325278154013</v>
      </c>
      <c r="O97" t="str">
        <f t="shared" si="23"/>
        <v>No Momentum</v>
      </c>
      <c r="P97" t="str">
        <f t="shared" si="24"/>
        <v>No Trend + Momentum</v>
      </c>
      <c r="Q97">
        <f t="shared" si="25"/>
        <v>0.69999999999998863</v>
      </c>
      <c r="R97">
        <f t="shared" si="26"/>
        <v>3.75</v>
      </c>
      <c r="S97">
        <f t="shared" si="27"/>
        <v>0.18666666666666362</v>
      </c>
      <c r="T97" t="str">
        <f t="shared" si="28"/>
        <v>DOWN</v>
      </c>
      <c r="U97" t="str">
        <f t="shared" si="29"/>
        <v>No T+M+I</v>
      </c>
      <c r="V97">
        <v>166.41064946551174</v>
      </c>
      <c r="W97">
        <v>167.44000026923644</v>
      </c>
      <c r="X97">
        <f t="shared" si="30"/>
        <v>-1.0293508037246966</v>
      </c>
      <c r="Y97">
        <v>-2.1227921451123293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168.95</v>
      </c>
      <c r="D98">
        <v>171.35</v>
      </c>
      <c r="E98">
        <v>166.2</v>
      </c>
      <c r="F98">
        <v>166.95</v>
      </c>
      <c r="G98">
        <f>_xll.TA_TYPPRICE(D98,E98,F98)</f>
        <v>168.16666666666666</v>
      </c>
      <c r="H98">
        <v>168.41666210285706</v>
      </c>
      <c r="I98" t="str">
        <f t="shared" si="20"/>
        <v>DOWN</v>
      </c>
      <c r="J98">
        <v>170.14815292994504</v>
      </c>
      <c r="K98">
        <v>165.10027108500847</v>
      </c>
      <c r="L98" t="str">
        <f t="shared" si="21"/>
        <v>No Confirmation</v>
      </c>
      <c r="M98" t="str">
        <f t="shared" si="22"/>
        <v>No Trend</v>
      </c>
      <c r="N98">
        <v>51.400843250000939</v>
      </c>
      <c r="O98" t="str">
        <f t="shared" si="23"/>
        <v>No Momentum</v>
      </c>
      <c r="P98" t="str">
        <f t="shared" si="24"/>
        <v>No Trend + Momentum</v>
      </c>
      <c r="Q98">
        <f t="shared" si="25"/>
        <v>0.75</v>
      </c>
      <c r="R98">
        <f t="shared" si="26"/>
        <v>5.1500000000000057</v>
      </c>
      <c r="S98">
        <f t="shared" si="27"/>
        <v>0.1456310679611649</v>
      </c>
      <c r="T98" t="str">
        <f t="shared" si="28"/>
        <v>DOWN</v>
      </c>
      <c r="U98" t="str">
        <f t="shared" si="29"/>
        <v>No T+M+I</v>
      </c>
      <c r="V98">
        <v>166.49362647081762</v>
      </c>
      <c r="W98">
        <v>167.40370395299669</v>
      </c>
      <c r="X98">
        <f t="shared" si="30"/>
        <v>-0.91007748217907647</v>
      </c>
      <c r="Y98">
        <v>-1.8802492125256787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167.4</v>
      </c>
      <c r="D99">
        <v>169.9</v>
      </c>
      <c r="E99">
        <v>166.35</v>
      </c>
      <c r="F99">
        <v>169.25</v>
      </c>
      <c r="G99">
        <f>_xll.TA_TYPPRICE(D99,E99,F99)</f>
        <v>168.5</v>
      </c>
      <c r="H99">
        <v>168.45833105142853</v>
      </c>
      <c r="I99" t="str">
        <f t="shared" si="20"/>
        <v>UP</v>
      </c>
      <c r="J99">
        <v>170.0930078344017</v>
      </c>
      <c r="K99">
        <v>165.37798862167327</v>
      </c>
      <c r="L99" t="str">
        <f t="shared" si="21"/>
        <v>No Confirmation</v>
      </c>
      <c r="M99" t="str">
        <f t="shared" si="22"/>
        <v>No Trend</v>
      </c>
      <c r="N99">
        <v>62.828030581185388</v>
      </c>
      <c r="O99" t="str">
        <f t="shared" si="23"/>
        <v>UP</v>
      </c>
      <c r="P99" t="str">
        <f t="shared" si="24"/>
        <v>No Trend + Momentum</v>
      </c>
      <c r="Q99">
        <f t="shared" si="25"/>
        <v>2.9000000000000057</v>
      </c>
      <c r="R99">
        <f t="shared" si="26"/>
        <v>3.5500000000000114</v>
      </c>
      <c r="S99">
        <f t="shared" si="27"/>
        <v>0.81690140845070325</v>
      </c>
      <c r="T99" t="str">
        <f t="shared" si="28"/>
        <v>UP</v>
      </c>
      <c r="U99" t="str">
        <f t="shared" si="29"/>
        <v>No T+M+I</v>
      </c>
      <c r="V99">
        <v>166.91768393684566</v>
      </c>
      <c r="W99">
        <v>167.54046662314508</v>
      </c>
      <c r="X99">
        <f t="shared" si="30"/>
        <v>-0.62278268629941635</v>
      </c>
      <c r="Y99">
        <v>-1.6287559072804263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171.1</v>
      </c>
      <c r="D100">
        <v>172.5</v>
      </c>
      <c r="E100">
        <v>168.05</v>
      </c>
      <c r="F100">
        <v>168.5</v>
      </c>
      <c r="G100">
        <f>_xll.TA_TYPPRICE(D100,E100,F100)</f>
        <v>169.68333333333334</v>
      </c>
      <c r="H100">
        <v>169.07083219238092</v>
      </c>
      <c r="I100" t="str">
        <f t="shared" si="20"/>
        <v>DOWN</v>
      </c>
      <c r="J100">
        <v>170.62789498231243</v>
      </c>
      <c r="K100">
        <v>165.9717689279681</v>
      </c>
      <c r="L100" t="str">
        <f t="shared" si="21"/>
        <v>No Confirmation</v>
      </c>
      <c r="M100" t="str">
        <f t="shared" si="22"/>
        <v>No Trend</v>
      </c>
      <c r="N100">
        <v>57.333131542961816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0.44999999999998863</v>
      </c>
      <c r="R100">
        <f t="shared" si="26"/>
        <v>4.4499999999999886</v>
      </c>
      <c r="S100">
        <f t="shared" si="27"/>
        <v>0.10112359550561568</v>
      </c>
      <c r="T100" t="str">
        <f t="shared" si="28"/>
        <v>DOWN</v>
      </c>
      <c r="U100" t="str">
        <f t="shared" si="29"/>
        <v>No T+M+I</v>
      </c>
      <c r="V100">
        <v>167.16111717733094</v>
      </c>
      <c r="W100">
        <v>167.61154316957877</v>
      </c>
      <c r="X100">
        <f t="shared" si="30"/>
        <v>-0.45042599224782975</v>
      </c>
      <c r="Y100">
        <v>-1.393089924273907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168.7</v>
      </c>
      <c r="D101">
        <v>169.35</v>
      </c>
      <c r="E101">
        <v>163.55000000000001</v>
      </c>
      <c r="F101">
        <v>166.1</v>
      </c>
      <c r="G101">
        <f>_xll.TA_TYPPRICE(D101,E101,F101)</f>
        <v>166.33333333333334</v>
      </c>
      <c r="H101">
        <v>167.70208276285712</v>
      </c>
      <c r="I101" t="str">
        <f t="shared" si="20"/>
        <v>DOWN</v>
      </c>
      <c r="J101">
        <v>170.34391831957632</v>
      </c>
      <c r="K101">
        <v>165.43359805508629</v>
      </c>
      <c r="L101" t="str">
        <f t="shared" si="21"/>
        <v>No Confirmation</v>
      </c>
      <c r="M101" t="str">
        <f t="shared" si="22"/>
        <v>No Trend</v>
      </c>
      <c r="N101">
        <v>42.474101453057422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2.5499999999999829</v>
      </c>
      <c r="R101">
        <f t="shared" si="26"/>
        <v>5.7999999999999829</v>
      </c>
      <c r="S101">
        <f t="shared" si="27"/>
        <v>0.43965517241379143</v>
      </c>
      <c r="T101" t="str">
        <f t="shared" si="28"/>
        <v>No Indication</v>
      </c>
      <c r="U101" t="str">
        <f t="shared" si="29"/>
        <v>No T+M+I</v>
      </c>
      <c r="V101">
        <v>166.99786838081849</v>
      </c>
      <c r="W101">
        <v>167.49957700886924</v>
      </c>
      <c r="X101">
        <f t="shared" si="30"/>
        <v>-0.50170862805074989</v>
      </c>
      <c r="Y101">
        <v>-1.2148136650292756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165.5</v>
      </c>
      <c r="D102">
        <v>167.25</v>
      </c>
      <c r="E102">
        <v>162.30000000000001</v>
      </c>
      <c r="F102">
        <v>163.35</v>
      </c>
      <c r="G102">
        <f>_xll.TA_TYPPRICE(D102,E102,F102)</f>
        <v>164.29999999999998</v>
      </c>
      <c r="H102">
        <v>166.00104138142854</v>
      </c>
      <c r="I102" t="str">
        <f t="shared" si="20"/>
        <v>DOWN</v>
      </c>
      <c r="J102">
        <v>169.65638091522604</v>
      </c>
      <c r="K102">
        <v>164.73724293173379</v>
      </c>
      <c r="L102" t="str">
        <f t="shared" si="21"/>
        <v>DOWN</v>
      </c>
      <c r="M102" t="str">
        <f t="shared" si="22"/>
        <v>DOWN</v>
      </c>
      <c r="N102">
        <v>30.975701434736418</v>
      </c>
      <c r="O102" t="str">
        <f t="shared" si="23"/>
        <v>DOWN</v>
      </c>
      <c r="P102" t="str">
        <f t="shared" si="24"/>
        <v>DOWN</v>
      </c>
      <c r="Q102">
        <f t="shared" si="25"/>
        <v>1.0499999999999829</v>
      </c>
      <c r="R102">
        <f t="shared" si="26"/>
        <v>4.9499999999999886</v>
      </c>
      <c r="S102">
        <f t="shared" si="27"/>
        <v>0.21212121212120916</v>
      </c>
      <c r="T102" t="str">
        <f t="shared" si="28"/>
        <v>No Indication</v>
      </c>
      <c r="U102" t="str">
        <f t="shared" si="29"/>
        <v>No T+M+I</v>
      </c>
      <c r="V102">
        <v>166.43665786069258</v>
      </c>
      <c r="W102">
        <v>167.19220093413819</v>
      </c>
      <c r="X102">
        <f t="shared" si="30"/>
        <v>-0.75554307344560812</v>
      </c>
      <c r="Y102">
        <v>-1.1229595467125422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164.95</v>
      </c>
      <c r="D103">
        <v>168</v>
      </c>
      <c r="E103">
        <v>162.30000000000001</v>
      </c>
      <c r="F103">
        <v>167.9</v>
      </c>
      <c r="G103">
        <f>_xll.TA_TYPPRICE(D103,E103,F103)</f>
        <v>166.06666666666669</v>
      </c>
      <c r="H103">
        <v>166.03385402404763</v>
      </c>
      <c r="I103" t="str">
        <f t="shared" si="20"/>
        <v>UP</v>
      </c>
      <c r="J103">
        <v>169.28829626739804</v>
      </c>
      <c r="K103">
        <v>164.19563339134851</v>
      </c>
      <c r="L103" t="str">
        <f t="shared" si="21"/>
        <v>No Confirmation</v>
      </c>
      <c r="M103" t="str">
        <f t="shared" si="22"/>
        <v>No Trend</v>
      </c>
      <c r="N103">
        <v>55.750506022201186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5.5999999999999943</v>
      </c>
      <c r="R103">
        <f t="shared" si="26"/>
        <v>5.6999999999999886</v>
      </c>
      <c r="S103">
        <f t="shared" si="27"/>
        <v>0.98245614035087814</v>
      </c>
      <c r="T103" t="str">
        <f t="shared" si="28"/>
        <v>UP</v>
      </c>
      <c r="U103" t="str">
        <f t="shared" si="29"/>
        <v>No T+M+I</v>
      </c>
      <c r="V103">
        <v>166.66178742058602</v>
      </c>
      <c r="W103">
        <v>167.24463049457239</v>
      </c>
      <c r="X103">
        <f t="shared" si="30"/>
        <v>-0.5828430739863677</v>
      </c>
      <c r="Y103">
        <v>-1.0149362521673073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171.2</v>
      </c>
      <c r="D104">
        <v>171.3</v>
      </c>
      <c r="E104">
        <v>160</v>
      </c>
      <c r="F104">
        <v>160.5</v>
      </c>
      <c r="G104">
        <f>_xll.TA_TYPPRICE(D104,E104,F104)</f>
        <v>163.93333333333334</v>
      </c>
      <c r="H104">
        <v>164.98359367869048</v>
      </c>
      <c r="I104" t="str">
        <f t="shared" si="20"/>
        <v>DOWN</v>
      </c>
      <c r="J104">
        <v>169.73534154130959</v>
      </c>
      <c r="K104">
        <v>163.26327041549328</v>
      </c>
      <c r="L104" t="str">
        <f t="shared" si="21"/>
        <v>DOWN</v>
      </c>
      <c r="M104" t="str">
        <f t="shared" si="22"/>
        <v>DOWN</v>
      </c>
      <c r="N104">
        <v>32.231496062376465</v>
      </c>
      <c r="O104" t="str">
        <f t="shared" si="23"/>
        <v>DOWN</v>
      </c>
      <c r="P104" t="str">
        <f t="shared" si="24"/>
        <v>DOWN</v>
      </c>
      <c r="Q104">
        <f t="shared" si="25"/>
        <v>0.5</v>
      </c>
      <c r="R104">
        <f t="shared" si="26"/>
        <v>11.300000000000011</v>
      </c>
      <c r="S104">
        <f t="shared" si="27"/>
        <v>4.4247787610619427E-2</v>
      </c>
      <c r="T104" t="str">
        <f t="shared" si="28"/>
        <v>DOWN</v>
      </c>
      <c r="U104" t="str">
        <f t="shared" si="29"/>
        <v>DOWN</v>
      </c>
      <c r="V104">
        <v>165.71382012511125</v>
      </c>
      <c r="W104">
        <v>166.74502823571518</v>
      </c>
      <c r="X104">
        <f t="shared" si="30"/>
        <v>-1.0312081106039273</v>
      </c>
      <c r="Y104">
        <v>-1.0181906238546312</v>
      </c>
      <c r="Z104" t="str">
        <f t="shared" si="31"/>
        <v>DOWN</v>
      </c>
      <c r="AA104" t="str">
        <f t="shared" si="32"/>
        <v>DOWN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161</v>
      </c>
      <c r="D105">
        <v>161.65</v>
      </c>
      <c r="E105">
        <v>151.1</v>
      </c>
      <c r="F105">
        <v>151.80000000000001</v>
      </c>
      <c r="G105">
        <f>_xll.TA_TYPPRICE(D105,E105,F105)</f>
        <v>154.85</v>
      </c>
      <c r="H105">
        <v>159.91679683934524</v>
      </c>
      <c r="I105" t="str">
        <f t="shared" si="20"/>
        <v>DOWN</v>
      </c>
      <c r="J105">
        <v>167.93859897657413</v>
      </c>
      <c r="K105">
        <v>160.56032143427254</v>
      </c>
      <c r="L105" t="str">
        <f t="shared" si="21"/>
        <v>DOWN</v>
      </c>
      <c r="M105" t="str">
        <f t="shared" si="22"/>
        <v>DOWN</v>
      </c>
      <c r="N105">
        <v>19.896404633093717</v>
      </c>
      <c r="O105" t="str">
        <f t="shared" si="23"/>
        <v>DOWN</v>
      </c>
      <c r="P105" t="str">
        <f t="shared" si="24"/>
        <v>DOWN</v>
      </c>
      <c r="Q105">
        <f t="shared" si="25"/>
        <v>0.70000000000001705</v>
      </c>
      <c r="R105">
        <f t="shared" si="26"/>
        <v>10.550000000000011</v>
      </c>
      <c r="S105">
        <f t="shared" si="27"/>
        <v>6.6350710900475479E-2</v>
      </c>
      <c r="T105" t="str">
        <f t="shared" si="28"/>
        <v>DOWN</v>
      </c>
      <c r="U105" t="str">
        <f t="shared" si="29"/>
        <v>DOWN</v>
      </c>
      <c r="V105">
        <v>163.57323241355567</v>
      </c>
      <c r="W105">
        <v>165.63798910714368</v>
      </c>
      <c r="X105">
        <f t="shared" si="30"/>
        <v>-2.0647566935880093</v>
      </c>
      <c r="Y105">
        <v>-1.2275038378013068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160.45000000000002</v>
      </c>
      <c r="AE105">
        <f t="shared" si="36"/>
        <v>157.60000000000002</v>
      </c>
      <c r="AF105">
        <f t="shared" si="37"/>
        <v>156.4</v>
      </c>
      <c r="AG105">
        <f t="shared" si="38"/>
        <v>155.15</v>
      </c>
    </row>
    <row r="106" spans="1:33" x14ac:dyDescent="0.25">
      <c r="A106" t="s">
        <v>5</v>
      </c>
      <c r="B106" s="1">
        <v>43006</v>
      </c>
      <c r="C106">
        <v>151.5</v>
      </c>
      <c r="D106">
        <v>153.44999999999999</v>
      </c>
      <c r="E106">
        <v>147.9</v>
      </c>
      <c r="F106">
        <v>151.69999999999999</v>
      </c>
      <c r="G106">
        <f>_xll.TA_TYPPRICE(D106,E106,F106)</f>
        <v>151.01666666666668</v>
      </c>
      <c r="H106">
        <v>155.46673175300594</v>
      </c>
      <c r="I106" t="str">
        <f t="shared" si="20"/>
        <v>DOWN</v>
      </c>
      <c r="J106">
        <v>164.71891031511322</v>
      </c>
      <c r="K106">
        <v>157.74691667110088</v>
      </c>
      <c r="L106" t="str">
        <f t="shared" si="21"/>
        <v>DOWN</v>
      </c>
      <c r="M106" t="str">
        <f t="shared" si="22"/>
        <v>DOWN</v>
      </c>
      <c r="N106">
        <v>19.787600397939713</v>
      </c>
      <c r="O106" t="str">
        <f t="shared" si="23"/>
        <v>DOWN</v>
      </c>
      <c r="P106" t="str">
        <f t="shared" si="24"/>
        <v>DOWN</v>
      </c>
      <c r="Q106">
        <f t="shared" si="25"/>
        <v>3.7999999999999829</v>
      </c>
      <c r="R106">
        <f t="shared" si="26"/>
        <v>5.5499999999999829</v>
      </c>
      <c r="S106">
        <f t="shared" si="27"/>
        <v>0.68468468468468369</v>
      </c>
      <c r="T106" t="str">
        <f t="shared" si="28"/>
        <v>No Indication</v>
      </c>
      <c r="U106" t="str">
        <f t="shared" si="29"/>
        <v>No T+M+I</v>
      </c>
      <c r="V106">
        <v>161.74658127300864</v>
      </c>
      <c r="W106">
        <v>164.60554546957749</v>
      </c>
      <c r="X106">
        <f t="shared" si="30"/>
        <v>-2.8589641965688486</v>
      </c>
      <c r="Y106">
        <v>-1.5537959095548151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151.9</v>
      </c>
      <c r="D107">
        <v>154.85</v>
      </c>
      <c r="E107">
        <v>151.75</v>
      </c>
      <c r="F107">
        <v>153.1</v>
      </c>
      <c r="G107">
        <f>_xll.TA_TYPPRICE(D107,E107,F107)</f>
        <v>153.23333333333335</v>
      </c>
      <c r="H107">
        <v>154.35003254316965</v>
      </c>
      <c r="I107" t="str">
        <f t="shared" si="20"/>
        <v>DOWN</v>
      </c>
      <c r="J107">
        <v>162.52581913397694</v>
      </c>
      <c r="K107">
        <v>156.41426852196736</v>
      </c>
      <c r="L107" t="str">
        <f t="shared" si="21"/>
        <v>DOWN</v>
      </c>
      <c r="M107" t="str">
        <f t="shared" si="22"/>
        <v>DOWN</v>
      </c>
      <c r="N107">
        <v>26.793426075594695</v>
      </c>
      <c r="O107" t="str">
        <f t="shared" si="23"/>
        <v>DOWN</v>
      </c>
      <c r="P107" t="str">
        <f t="shared" si="24"/>
        <v>DOWN</v>
      </c>
      <c r="Q107">
        <f t="shared" si="25"/>
        <v>1.3499999999999943</v>
      </c>
      <c r="R107">
        <f t="shared" si="26"/>
        <v>3.0999999999999943</v>
      </c>
      <c r="S107">
        <f t="shared" si="27"/>
        <v>0.43548387096774088</v>
      </c>
      <c r="T107" t="str">
        <f t="shared" si="28"/>
        <v>No Indication</v>
      </c>
      <c r="U107" t="str">
        <f t="shared" si="29"/>
        <v>No T+M+I</v>
      </c>
      <c r="V107">
        <v>160.41633800023808</v>
      </c>
      <c r="W107">
        <v>163.75328284220137</v>
      </c>
      <c r="X107">
        <f t="shared" si="30"/>
        <v>-3.3369448419632874</v>
      </c>
      <c r="Y107">
        <v>-1.9104256960365096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2017-07-05T06:23:00Z</dcterms:created>
  <dcterms:modified xsi:type="dcterms:W3CDTF">2017-10-03T07:55:30Z</dcterms:modified>
</cp:coreProperties>
</file>