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G39" i="1"/>
  <c r="G103" i="1"/>
  <c r="G117" i="1"/>
  <c r="G60" i="1"/>
  <c r="G13" i="1"/>
  <c r="G77" i="1"/>
  <c r="G50" i="1"/>
  <c r="G114" i="1"/>
  <c r="N2" i="1" a="1"/>
  <c r="G8" i="1"/>
  <c r="W2" i="1" a="1"/>
  <c r="G107" i="1"/>
  <c r="G54" i="1"/>
  <c r="G47" i="1"/>
  <c r="G85" i="1"/>
  <c r="G15" i="1"/>
  <c r="G3" i="1"/>
  <c r="K2" i="1" a="1"/>
  <c r="G55" i="1"/>
  <c r="G119" i="1"/>
  <c r="G12" i="1"/>
  <c r="G76" i="1"/>
  <c r="G29" i="1"/>
  <c r="G109" i="1"/>
  <c r="G66" i="1"/>
  <c r="G118" i="1"/>
  <c r="G51" i="1"/>
  <c r="G56" i="1"/>
  <c r="G14" i="1"/>
  <c r="J2" i="1" a="1"/>
  <c r="G59" i="1"/>
  <c r="G123" i="1"/>
  <c r="G16" i="1"/>
  <c r="G80" i="1"/>
  <c r="G33" i="1"/>
  <c r="G6" i="1"/>
  <c r="G70" i="1"/>
  <c r="G19" i="1"/>
  <c r="G40" i="1"/>
  <c r="G30" i="1"/>
  <c r="G63" i="1"/>
  <c r="G92" i="1"/>
  <c r="G20" i="1"/>
  <c r="G84" i="1"/>
  <c r="G37" i="1"/>
  <c r="G10" i="1"/>
  <c r="G122" i="1"/>
  <c r="G120" i="1"/>
  <c r="G73" i="1"/>
  <c r="G71" i="1"/>
  <c r="G104" i="1"/>
  <c r="G28" i="1"/>
  <c r="G100" i="1"/>
  <c r="G45" i="1"/>
  <c r="G18" i="1"/>
  <c r="G82" i="1"/>
  <c r="G74" i="1"/>
  <c r="G83" i="1"/>
  <c r="G113" i="1"/>
  <c r="G62" i="1"/>
  <c r="G11" i="1"/>
  <c r="G75" i="1"/>
  <c r="G108" i="1"/>
  <c r="G112" i="1"/>
  <c r="G49" i="1"/>
  <c r="G86" i="1"/>
  <c r="G88" i="1"/>
  <c r="G116" i="1"/>
  <c r="G97" i="1"/>
  <c r="G24" i="1"/>
  <c r="G7" i="1"/>
  <c r="G53" i="1"/>
  <c r="G23" i="1"/>
  <c r="G87" i="1"/>
  <c r="G124" i="1"/>
  <c r="G44" i="1"/>
  <c r="G121" i="1"/>
  <c r="G61" i="1"/>
  <c r="G34" i="1"/>
  <c r="G98" i="1"/>
  <c r="G106" i="1"/>
  <c r="G96" i="1"/>
  <c r="G25" i="1"/>
  <c r="G94" i="1"/>
  <c r="G27" i="1"/>
  <c r="G91" i="1"/>
  <c r="G89" i="1"/>
  <c r="G48" i="1"/>
  <c r="G126" i="1"/>
  <c r="G65" i="1"/>
  <c r="G38" i="1"/>
  <c r="G102" i="1"/>
  <c r="G115" i="1"/>
  <c r="G41" i="1"/>
  <c r="G2" i="1"/>
  <c r="G31" i="1"/>
  <c r="G95" i="1"/>
  <c r="G101" i="1"/>
  <c r="G52" i="1"/>
  <c r="G5" i="1"/>
  <c r="G69" i="1"/>
  <c r="G42" i="1"/>
  <c r="G35" i="1"/>
  <c r="G72" i="1"/>
  <c r="G110" i="1"/>
  <c r="G57" i="1"/>
  <c r="G43" i="1"/>
  <c r="G125" i="1"/>
  <c r="G64" i="1"/>
  <c r="G17" i="1"/>
  <c r="G81" i="1"/>
  <c r="G90" i="1"/>
  <c r="G105" i="1"/>
  <c r="G93" i="1"/>
  <c r="V2" i="1" a="1"/>
  <c r="G111" i="1"/>
  <c r="G4" i="1"/>
  <c r="G68" i="1"/>
  <c r="G21" i="1"/>
  <c r="G58" i="1"/>
  <c r="G99" i="1"/>
  <c r="G9" i="1"/>
  <c r="G32" i="1"/>
  <c r="G22" i="1"/>
  <c r="G67" i="1"/>
  <c r="G78" i="1"/>
  <c r="G79" i="1"/>
  <c r="G36" i="1"/>
  <c r="G26" i="1"/>
  <c r="G46" i="1"/>
  <c r="H2" i="1" s="1" a="1"/>
  <c r="W5" i="1" l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V9" i="1"/>
  <c r="V13" i="1"/>
  <c r="V17" i="1"/>
  <c r="V21" i="1"/>
  <c r="X21" i="1" s="1"/>
  <c r="V25" i="1"/>
  <c r="V29" i="1"/>
  <c r="V33" i="1"/>
  <c r="V37" i="1"/>
  <c r="X37" i="1" s="1"/>
  <c r="V41" i="1"/>
  <c r="V45" i="1"/>
  <c r="V49" i="1"/>
  <c r="V53" i="1"/>
  <c r="X53" i="1" s="1"/>
  <c r="V57" i="1"/>
  <c r="V61" i="1"/>
  <c r="V65" i="1"/>
  <c r="V69" i="1"/>
  <c r="X69" i="1" s="1"/>
  <c r="V73" i="1"/>
  <c r="V77" i="1"/>
  <c r="V81" i="1"/>
  <c r="V85" i="1"/>
  <c r="X85" i="1" s="1"/>
  <c r="V89" i="1"/>
  <c r="V93" i="1"/>
  <c r="V97" i="1"/>
  <c r="V101" i="1"/>
  <c r="X101" i="1" s="1"/>
  <c r="V105" i="1"/>
  <c r="V109" i="1"/>
  <c r="V113" i="1"/>
  <c r="V117" i="1"/>
  <c r="X117" i="1" s="1"/>
  <c r="V121" i="1"/>
  <c r="V125" i="1"/>
  <c r="V2" i="1"/>
  <c r="V6" i="1"/>
  <c r="X6" i="1" s="1"/>
  <c r="V10" i="1"/>
  <c r="V14" i="1"/>
  <c r="V18" i="1"/>
  <c r="V22" i="1"/>
  <c r="X22" i="1" s="1"/>
  <c r="V26" i="1"/>
  <c r="V30" i="1"/>
  <c r="V34" i="1"/>
  <c r="V38" i="1"/>
  <c r="X38" i="1" s="1"/>
  <c r="V42" i="1"/>
  <c r="V46" i="1"/>
  <c r="V50" i="1"/>
  <c r="V54" i="1"/>
  <c r="X54" i="1" s="1"/>
  <c r="V58" i="1"/>
  <c r="V62" i="1"/>
  <c r="V66" i="1"/>
  <c r="V70" i="1"/>
  <c r="X70" i="1" s="1"/>
  <c r="V74" i="1"/>
  <c r="V78" i="1"/>
  <c r="V82" i="1"/>
  <c r="V86" i="1"/>
  <c r="X86" i="1" s="1"/>
  <c r="V90" i="1"/>
  <c r="V94" i="1"/>
  <c r="V98" i="1"/>
  <c r="V102" i="1"/>
  <c r="X102" i="1" s="1"/>
  <c r="V106" i="1"/>
  <c r="V110" i="1"/>
  <c r="V114" i="1"/>
  <c r="V118" i="1"/>
  <c r="X118" i="1" s="1"/>
  <c r="V122" i="1"/>
  <c r="V126" i="1"/>
  <c r="V3" i="1"/>
  <c r="V7" i="1"/>
  <c r="X7" i="1" s="1"/>
  <c r="V11" i="1"/>
  <c r="V15" i="1"/>
  <c r="V19" i="1"/>
  <c r="V23" i="1"/>
  <c r="X23" i="1" s="1"/>
  <c r="V27" i="1"/>
  <c r="V31" i="1"/>
  <c r="V35" i="1"/>
  <c r="V39" i="1"/>
  <c r="X39" i="1" s="1"/>
  <c r="V43" i="1"/>
  <c r="V47" i="1"/>
  <c r="V51" i="1"/>
  <c r="V55" i="1"/>
  <c r="X55" i="1" s="1"/>
  <c r="V59" i="1"/>
  <c r="V63" i="1"/>
  <c r="V67" i="1"/>
  <c r="V71" i="1"/>
  <c r="X71" i="1" s="1"/>
  <c r="V75" i="1"/>
  <c r="V79" i="1"/>
  <c r="V83" i="1"/>
  <c r="V87" i="1"/>
  <c r="X87" i="1" s="1"/>
  <c r="V91" i="1"/>
  <c r="V95" i="1"/>
  <c r="V99" i="1"/>
  <c r="V103" i="1"/>
  <c r="X103" i="1" s="1"/>
  <c r="V107" i="1"/>
  <c r="V111" i="1"/>
  <c r="V115" i="1"/>
  <c r="V119" i="1"/>
  <c r="X119" i="1" s="1"/>
  <c r="V123" i="1"/>
  <c r="V4" i="1"/>
  <c r="V8" i="1"/>
  <c r="V12" i="1"/>
  <c r="X12" i="1" s="1"/>
  <c r="V16" i="1"/>
  <c r="V20" i="1"/>
  <c r="V24" i="1"/>
  <c r="V28" i="1"/>
  <c r="X28" i="1" s="1"/>
  <c r="V32" i="1"/>
  <c r="V36" i="1"/>
  <c r="V40" i="1"/>
  <c r="V44" i="1"/>
  <c r="X44" i="1" s="1"/>
  <c r="V48" i="1"/>
  <c r="V52" i="1"/>
  <c r="V56" i="1"/>
  <c r="V60" i="1"/>
  <c r="X60" i="1" s="1"/>
  <c r="V64" i="1"/>
  <c r="V68" i="1"/>
  <c r="V72" i="1"/>
  <c r="V76" i="1"/>
  <c r="X76" i="1" s="1"/>
  <c r="V80" i="1"/>
  <c r="V84" i="1"/>
  <c r="V88" i="1"/>
  <c r="V92" i="1"/>
  <c r="X92" i="1" s="1"/>
  <c r="V96" i="1"/>
  <c r="V100" i="1"/>
  <c r="V104" i="1"/>
  <c r="V108" i="1"/>
  <c r="X108" i="1" s="1"/>
  <c r="V112" i="1"/>
  <c r="V116" i="1"/>
  <c r="V120" i="1"/>
  <c r="V124" i="1"/>
  <c r="X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13" i="1"/>
  <c r="O113" i="1" s="1"/>
  <c r="N39" i="1"/>
  <c r="O39" i="1" s="1"/>
  <c r="N63" i="1"/>
  <c r="O63" i="1" s="1"/>
  <c r="N79" i="1"/>
  <c r="O79" i="1" s="1"/>
  <c r="N91" i="1"/>
  <c r="O91" i="1" s="1"/>
  <c r="N103" i="1"/>
  <c r="O103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23" i="1"/>
  <c r="O23" i="1" s="1"/>
  <c r="N51" i="1"/>
  <c r="O51" i="1" s="1"/>
  <c r="N59" i="1"/>
  <c r="O59" i="1" s="1"/>
  <c r="N71" i="1"/>
  <c r="O71" i="1" s="1"/>
  <c r="N83" i="1"/>
  <c r="O83" i="1" s="1"/>
  <c r="N95" i="1"/>
  <c r="O95" i="1" s="1"/>
  <c r="N107" i="1"/>
  <c r="O107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05" i="1"/>
  <c r="O105" i="1" s="1"/>
  <c r="N109" i="1"/>
  <c r="O109" i="1" s="1"/>
  <c r="N117" i="1"/>
  <c r="O117" i="1" s="1"/>
  <c r="N121" i="1"/>
  <c r="O121" i="1" s="1"/>
  <c r="N125" i="1"/>
  <c r="O125" i="1" s="1"/>
  <c r="N126" i="1"/>
  <c r="O126" i="1" s="1"/>
  <c r="N3" i="1"/>
  <c r="O3" i="1" s="1"/>
  <c r="N7" i="1"/>
  <c r="O7" i="1" s="1"/>
  <c r="N11" i="1"/>
  <c r="O11" i="1" s="1"/>
  <c r="N15" i="1"/>
  <c r="O15" i="1" s="1"/>
  <c r="N19" i="1"/>
  <c r="O19" i="1" s="1"/>
  <c r="N27" i="1"/>
  <c r="O27" i="1" s="1"/>
  <c r="N31" i="1"/>
  <c r="O31" i="1" s="1"/>
  <c r="N35" i="1"/>
  <c r="O35" i="1" s="1"/>
  <c r="N43" i="1"/>
  <c r="O43" i="1" s="1"/>
  <c r="N47" i="1"/>
  <c r="O47" i="1" s="1"/>
  <c r="N55" i="1"/>
  <c r="O55" i="1" s="1"/>
  <c r="N67" i="1"/>
  <c r="O67" i="1" s="1"/>
  <c r="N75" i="1"/>
  <c r="O75" i="1" s="1"/>
  <c r="N87" i="1"/>
  <c r="O87" i="1" s="1"/>
  <c r="N99" i="1"/>
  <c r="O99" i="1" s="1"/>
  <c r="N111" i="1"/>
  <c r="O111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7" i="1"/>
  <c r="K121" i="1"/>
  <c r="K27" i="1"/>
  <c r="K51" i="1"/>
  <c r="K63" i="1"/>
  <c r="K71" i="1"/>
  <c r="K79" i="1"/>
  <c r="K91" i="1"/>
  <c r="K103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6" i="1"/>
  <c r="K126" i="1"/>
  <c r="K59" i="1"/>
  <c r="K83" i="1"/>
  <c r="K95" i="1"/>
  <c r="K107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3" i="1"/>
  <c r="K101" i="1"/>
  <c r="K105" i="1"/>
  <c r="K109" i="1"/>
  <c r="K113" i="1"/>
  <c r="K117" i="1"/>
  <c r="K125" i="1"/>
  <c r="K102" i="1"/>
  <c r="K110" i="1"/>
  <c r="K114" i="1"/>
  <c r="K118" i="1"/>
  <c r="K122" i="1"/>
  <c r="K3" i="1"/>
  <c r="K7" i="1"/>
  <c r="K11" i="1"/>
  <c r="K15" i="1"/>
  <c r="K19" i="1"/>
  <c r="K23" i="1"/>
  <c r="K31" i="1"/>
  <c r="K35" i="1"/>
  <c r="K39" i="1"/>
  <c r="K43" i="1"/>
  <c r="K47" i="1"/>
  <c r="K55" i="1"/>
  <c r="K67" i="1"/>
  <c r="K75" i="1"/>
  <c r="K87" i="1"/>
  <c r="K99" i="1"/>
  <c r="K111" i="1"/>
  <c r="K123" i="1"/>
  <c r="J5" i="1"/>
  <c r="L5" i="1" s="1"/>
  <c r="J9" i="1"/>
  <c r="L9" i="1" s="1"/>
  <c r="J13" i="1"/>
  <c r="J17" i="1"/>
  <c r="L17" i="1" s="1"/>
  <c r="J21" i="1"/>
  <c r="J25" i="1"/>
  <c r="L25" i="1" s="1"/>
  <c r="J29" i="1"/>
  <c r="L29" i="1" s="1"/>
  <c r="J33" i="1"/>
  <c r="L33" i="1" s="1"/>
  <c r="J37" i="1"/>
  <c r="J41" i="1"/>
  <c r="L41" i="1" s="1"/>
  <c r="J45" i="1"/>
  <c r="J49" i="1"/>
  <c r="L49" i="1" s="1"/>
  <c r="J53" i="1"/>
  <c r="J57" i="1"/>
  <c r="L57" i="1" s="1"/>
  <c r="J61" i="1"/>
  <c r="L61" i="1" s="1"/>
  <c r="J65" i="1"/>
  <c r="L65" i="1" s="1"/>
  <c r="J69" i="1"/>
  <c r="J73" i="1"/>
  <c r="L73" i="1" s="1"/>
  <c r="J77" i="1"/>
  <c r="J81" i="1"/>
  <c r="L81" i="1" s="1"/>
  <c r="J85" i="1"/>
  <c r="J89" i="1"/>
  <c r="L89" i="1" s="1"/>
  <c r="J93" i="1"/>
  <c r="L93" i="1" s="1"/>
  <c r="J97" i="1"/>
  <c r="L97" i="1" s="1"/>
  <c r="J101" i="1"/>
  <c r="J105" i="1"/>
  <c r="L105" i="1" s="1"/>
  <c r="J109" i="1"/>
  <c r="J113" i="1"/>
  <c r="L113" i="1" s="1"/>
  <c r="J117" i="1"/>
  <c r="J121" i="1"/>
  <c r="L121" i="1" s="1"/>
  <c r="J125" i="1"/>
  <c r="L125" i="1" s="1"/>
  <c r="J114" i="1"/>
  <c r="L114" i="1" s="1"/>
  <c r="J126" i="1"/>
  <c r="J107" i="1"/>
  <c r="L107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J106" i="1"/>
  <c r="L106" i="1" s="1"/>
  <c r="J110" i="1"/>
  <c r="L110" i="1" s="1"/>
  <c r="J122" i="1"/>
  <c r="L122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J87" i="1"/>
  <c r="L87" i="1" s="1"/>
  <c r="J91" i="1"/>
  <c r="L91" i="1" s="1"/>
  <c r="J95" i="1"/>
  <c r="L95" i="1" s="1"/>
  <c r="J99" i="1"/>
  <c r="J111" i="1"/>
  <c r="L11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J80" i="1"/>
  <c r="L80" i="1" s="1"/>
  <c r="J84" i="1"/>
  <c r="L84" i="1" s="1"/>
  <c r="J88" i="1"/>
  <c r="L88" i="1" s="1"/>
  <c r="J92" i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J118" i="1"/>
  <c r="L118" i="1" s="1"/>
  <c r="J103" i="1"/>
  <c r="L103" i="1" s="1"/>
  <c r="J115" i="1"/>
  <c r="L115" i="1" s="1"/>
  <c r="J123" i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4" i="1"/>
  <c r="H122" i="1"/>
  <c r="H126" i="1"/>
  <c r="H91" i="1"/>
  <c r="H95" i="1"/>
  <c r="H99" i="1"/>
  <c r="H11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8" i="1"/>
  <c r="H107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03" i="1"/>
  <c r="H119" i="1"/>
  <c r="L109" i="1" l="1"/>
  <c r="L77" i="1"/>
  <c r="L45" i="1"/>
  <c r="L13" i="1"/>
  <c r="L123" i="1"/>
  <c r="L124" i="1"/>
  <c r="L92" i="1"/>
  <c r="L76" i="1"/>
  <c r="L44" i="1"/>
  <c r="L99" i="1"/>
  <c r="L83" i="1"/>
  <c r="L35" i="1"/>
  <c r="L102" i="1"/>
  <c r="L126" i="1"/>
  <c r="L117" i="1"/>
  <c r="L101" i="1"/>
  <c r="L85" i="1"/>
  <c r="L69" i="1"/>
  <c r="L53" i="1"/>
  <c r="L37" i="1"/>
  <c r="L21" i="1"/>
  <c r="X112" i="1"/>
  <c r="X96" i="1"/>
  <c r="X80" i="1"/>
  <c r="X64" i="1"/>
  <c r="X48" i="1"/>
  <c r="X32" i="1"/>
  <c r="X16" i="1"/>
  <c r="X123" i="1"/>
  <c r="X107" i="1"/>
  <c r="X91" i="1"/>
  <c r="X75" i="1"/>
  <c r="X59" i="1"/>
  <c r="X43" i="1"/>
  <c r="X27" i="1"/>
  <c r="X11" i="1"/>
  <c r="X122" i="1"/>
  <c r="X106" i="1"/>
  <c r="X90" i="1"/>
  <c r="X74" i="1"/>
  <c r="X58" i="1"/>
  <c r="X42" i="1"/>
  <c r="X26" i="1"/>
  <c r="X10" i="1"/>
  <c r="X121" i="1"/>
  <c r="X105" i="1"/>
  <c r="X89" i="1"/>
  <c r="X73" i="1"/>
  <c r="X57" i="1"/>
  <c r="X41" i="1"/>
  <c r="X25" i="1"/>
  <c r="X9" i="1"/>
  <c r="I116" i="1"/>
  <c r="M116" i="1" s="1"/>
  <c r="P116" i="1" s="1"/>
  <c r="U116" i="1" s="1"/>
  <c r="AB116" i="1"/>
  <c r="I84" i="1"/>
  <c r="M84" i="1" s="1"/>
  <c r="P84" i="1" s="1"/>
  <c r="U84" i="1" s="1"/>
  <c r="AB84" i="1"/>
  <c r="I52" i="1"/>
  <c r="M52" i="1" s="1"/>
  <c r="P52" i="1" s="1"/>
  <c r="U52" i="1" s="1"/>
  <c r="AB52" i="1"/>
  <c r="I20" i="1"/>
  <c r="M20" i="1" s="1"/>
  <c r="P20" i="1" s="1"/>
  <c r="U20" i="1" s="1"/>
  <c r="AB20" i="1"/>
  <c r="I79" i="1"/>
  <c r="AB79" i="1"/>
  <c r="I47" i="1"/>
  <c r="M47" i="1" s="1"/>
  <c r="P47" i="1" s="1"/>
  <c r="U47" i="1" s="1"/>
  <c r="AB47" i="1"/>
  <c r="I31" i="1"/>
  <c r="M31" i="1" s="1"/>
  <c r="P31" i="1" s="1"/>
  <c r="U31" i="1" s="1"/>
  <c r="AB31" i="1"/>
  <c r="I15" i="1"/>
  <c r="AB15" i="1"/>
  <c r="I106" i="1"/>
  <c r="M106" i="1" s="1"/>
  <c r="P106" i="1" s="1"/>
  <c r="U106" i="1" s="1"/>
  <c r="AB106" i="1"/>
  <c r="I74" i="1"/>
  <c r="M74" i="1" s="1"/>
  <c r="AB74" i="1"/>
  <c r="I58" i="1"/>
  <c r="M58" i="1" s="1"/>
  <c r="AB58" i="1"/>
  <c r="I26" i="1"/>
  <c r="M26" i="1" s="1"/>
  <c r="P26" i="1" s="1"/>
  <c r="U26" i="1" s="1"/>
  <c r="AB26" i="1"/>
  <c r="I122" i="1"/>
  <c r="M122" i="1" s="1"/>
  <c r="P122" i="1" s="1"/>
  <c r="U122" i="1" s="1"/>
  <c r="AB122" i="1"/>
  <c r="I101" i="1"/>
  <c r="AB101" i="1"/>
  <c r="I53" i="1"/>
  <c r="AB53" i="1"/>
  <c r="I120" i="1"/>
  <c r="M120" i="1" s="1"/>
  <c r="P120" i="1" s="1"/>
  <c r="U120" i="1" s="1"/>
  <c r="AB120" i="1"/>
  <c r="I104" i="1"/>
  <c r="M104" i="1" s="1"/>
  <c r="P104" i="1" s="1"/>
  <c r="U104" i="1" s="1"/>
  <c r="AB104" i="1"/>
  <c r="I88" i="1"/>
  <c r="M88" i="1" s="1"/>
  <c r="P88" i="1" s="1"/>
  <c r="U88" i="1" s="1"/>
  <c r="AB88" i="1"/>
  <c r="I72" i="1"/>
  <c r="M72" i="1" s="1"/>
  <c r="P72" i="1" s="1"/>
  <c r="U72" i="1" s="1"/>
  <c r="AB72" i="1"/>
  <c r="I56" i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83" i="1"/>
  <c r="M83" i="1" s="1"/>
  <c r="P83" i="1" s="1"/>
  <c r="U83" i="1" s="1"/>
  <c r="AB83" i="1"/>
  <c r="I67" i="1"/>
  <c r="AB67" i="1"/>
  <c r="I51" i="1"/>
  <c r="AB51" i="1"/>
  <c r="I35" i="1"/>
  <c r="M35" i="1" s="1"/>
  <c r="P35" i="1" s="1"/>
  <c r="U35" i="1" s="1"/>
  <c r="AB35" i="1"/>
  <c r="I19" i="1"/>
  <c r="M19" i="1" s="1"/>
  <c r="P19" i="1" s="1"/>
  <c r="U19" i="1" s="1"/>
  <c r="AB19" i="1"/>
  <c r="I3" i="1"/>
  <c r="M3" i="1" s="1"/>
  <c r="P3" i="1" s="1"/>
  <c r="U3" i="1" s="1"/>
  <c r="AB3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111" i="1"/>
  <c r="M111" i="1" s="1"/>
  <c r="P111" i="1" s="1"/>
  <c r="U111" i="1" s="1"/>
  <c r="AB111" i="1"/>
  <c r="I126" i="1"/>
  <c r="AB126" i="1"/>
  <c r="I121" i="1"/>
  <c r="M121" i="1" s="1"/>
  <c r="P121" i="1" s="1"/>
  <c r="U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36" i="1"/>
  <c r="M36" i="1" s="1"/>
  <c r="P36" i="1" s="1"/>
  <c r="U36" i="1" s="1"/>
  <c r="AB36" i="1"/>
  <c r="I10" i="1"/>
  <c r="M10" i="1" s="1"/>
  <c r="P10" i="1" s="1"/>
  <c r="U10" i="1" s="1"/>
  <c r="AB10" i="1"/>
  <c r="I5" i="1"/>
  <c r="M5" i="1" s="1"/>
  <c r="P5" i="1" s="1"/>
  <c r="U5" i="1" s="1"/>
  <c r="AB5" i="1"/>
  <c r="I119" i="1"/>
  <c r="M119" i="1" s="1"/>
  <c r="P119" i="1" s="1"/>
  <c r="U119" i="1" s="1"/>
  <c r="AB119" i="1"/>
  <c r="I68" i="1"/>
  <c r="M68" i="1" s="1"/>
  <c r="P68" i="1" s="1"/>
  <c r="U68" i="1" s="1"/>
  <c r="AB68" i="1"/>
  <c r="I63" i="1"/>
  <c r="M63" i="1" s="1"/>
  <c r="P63" i="1" s="1"/>
  <c r="U63" i="1" s="1"/>
  <c r="AB63" i="1"/>
  <c r="I90" i="1"/>
  <c r="M90" i="1" s="1"/>
  <c r="P90" i="1" s="1"/>
  <c r="U90" i="1" s="1"/>
  <c r="AB90" i="1"/>
  <c r="I99" i="1"/>
  <c r="M99" i="1" s="1"/>
  <c r="P99" i="1" s="1"/>
  <c r="U99" i="1" s="1"/>
  <c r="AB99" i="1"/>
  <c r="I69" i="1"/>
  <c r="M69" i="1" s="1"/>
  <c r="P69" i="1" s="1"/>
  <c r="U69" i="1" s="1"/>
  <c r="AB69" i="1"/>
  <c r="I21" i="1"/>
  <c r="M21" i="1" s="1"/>
  <c r="P21" i="1" s="1"/>
  <c r="U21" i="1" s="1"/>
  <c r="AB21" i="1"/>
  <c r="I80" i="1"/>
  <c r="M80" i="1" s="1"/>
  <c r="P80" i="1" s="1"/>
  <c r="U80" i="1" s="1"/>
  <c r="AB80" i="1"/>
  <c r="I27" i="1"/>
  <c r="M27" i="1" s="1"/>
  <c r="P27" i="1" s="1"/>
  <c r="U27" i="1" s="1"/>
  <c r="AB27" i="1"/>
  <c r="I38" i="1"/>
  <c r="M38" i="1" s="1"/>
  <c r="P38" i="1" s="1"/>
  <c r="U38" i="1" s="1"/>
  <c r="AB38" i="1"/>
  <c r="I113" i="1"/>
  <c r="M113" i="1" s="1"/>
  <c r="P113" i="1" s="1"/>
  <c r="U113" i="1" s="1"/>
  <c r="AB113" i="1"/>
  <c r="I49" i="1"/>
  <c r="M49" i="1" s="1"/>
  <c r="P49" i="1" s="1"/>
  <c r="U49" i="1" s="1"/>
  <c r="AB49" i="1"/>
  <c r="I100" i="1"/>
  <c r="M100" i="1" s="1"/>
  <c r="P100" i="1" s="1"/>
  <c r="U100" i="1" s="1"/>
  <c r="AB100" i="1"/>
  <c r="I4" i="1"/>
  <c r="M4" i="1" s="1"/>
  <c r="P4" i="1" s="1"/>
  <c r="U4" i="1" s="1"/>
  <c r="AB4" i="1"/>
  <c r="I123" i="1"/>
  <c r="M123" i="1" s="1"/>
  <c r="P123" i="1" s="1"/>
  <c r="U123" i="1" s="1"/>
  <c r="AB123" i="1"/>
  <c r="I42" i="1"/>
  <c r="M42" i="1" s="1"/>
  <c r="P42" i="1" s="1"/>
  <c r="U42" i="1" s="1"/>
  <c r="AB42" i="1"/>
  <c r="I117" i="1"/>
  <c r="M117" i="1" s="1"/>
  <c r="P117" i="1" s="1"/>
  <c r="U117" i="1" s="1"/>
  <c r="AB117" i="1"/>
  <c r="I85" i="1"/>
  <c r="M85" i="1" s="1"/>
  <c r="P85" i="1" s="1"/>
  <c r="U85" i="1" s="1"/>
  <c r="AB85" i="1"/>
  <c r="I37" i="1"/>
  <c r="M37" i="1" s="1"/>
  <c r="P37" i="1" s="1"/>
  <c r="U37" i="1" s="1"/>
  <c r="AB37" i="1"/>
  <c r="I103" i="1"/>
  <c r="M103" i="1" s="1"/>
  <c r="P103" i="1" s="1"/>
  <c r="U103" i="1" s="1"/>
  <c r="AB103" i="1"/>
  <c r="I112" i="1"/>
  <c r="M112" i="1" s="1"/>
  <c r="P112" i="1" s="1"/>
  <c r="U112" i="1" s="1"/>
  <c r="AB112" i="1"/>
  <c r="I96" i="1"/>
  <c r="M96" i="1" s="1"/>
  <c r="P96" i="1" s="1"/>
  <c r="U96" i="1" s="1"/>
  <c r="AB96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115" i="1"/>
  <c r="M115" i="1" s="1"/>
  <c r="P115" i="1" s="1"/>
  <c r="U115" i="1" s="1"/>
  <c r="AB115" i="1"/>
  <c r="I75" i="1"/>
  <c r="M75" i="1" s="1"/>
  <c r="P75" i="1" s="1"/>
  <c r="U75" i="1" s="1"/>
  <c r="AB75" i="1"/>
  <c r="I59" i="1"/>
  <c r="M59" i="1" s="1"/>
  <c r="P59" i="1" s="1"/>
  <c r="U59" i="1" s="1"/>
  <c r="AB59" i="1"/>
  <c r="I43" i="1"/>
  <c r="M43" i="1" s="1"/>
  <c r="P43" i="1" s="1"/>
  <c r="U43" i="1" s="1"/>
  <c r="AB43" i="1"/>
  <c r="I11" i="1"/>
  <c r="M11" i="1" s="1"/>
  <c r="P11" i="1" s="1"/>
  <c r="U11" i="1" s="1"/>
  <c r="AB11" i="1"/>
  <c r="I107" i="1"/>
  <c r="M107" i="1" s="1"/>
  <c r="P107" i="1" s="1"/>
  <c r="U107" i="1" s="1"/>
  <c r="AB107" i="1"/>
  <c r="I102" i="1"/>
  <c r="M102" i="1" s="1"/>
  <c r="P102" i="1" s="1"/>
  <c r="U102" i="1" s="1"/>
  <c r="AB102" i="1"/>
  <c r="I86" i="1"/>
  <c r="M86" i="1" s="1"/>
  <c r="P86" i="1" s="1"/>
  <c r="U86" i="1" s="1"/>
  <c r="AB86" i="1"/>
  <c r="I70" i="1"/>
  <c r="M70" i="1" s="1"/>
  <c r="P70" i="1" s="1"/>
  <c r="U70" i="1" s="1"/>
  <c r="AB70" i="1"/>
  <c r="I54" i="1"/>
  <c r="M54" i="1" s="1"/>
  <c r="P54" i="1" s="1"/>
  <c r="U54" i="1" s="1"/>
  <c r="AB54" i="1"/>
  <c r="I22" i="1"/>
  <c r="M22" i="1" s="1"/>
  <c r="P22" i="1" s="1"/>
  <c r="U22" i="1" s="1"/>
  <c r="AB22" i="1"/>
  <c r="I6" i="1"/>
  <c r="M6" i="1" s="1"/>
  <c r="P6" i="1" s="1"/>
  <c r="U6" i="1" s="1"/>
  <c r="AB6" i="1"/>
  <c r="I95" i="1"/>
  <c r="M95" i="1" s="1"/>
  <c r="P95" i="1" s="1"/>
  <c r="U95" i="1" s="1"/>
  <c r="AB95" i="1"/>
  <c r="I114" i="1"/>
  <c r="M114" i="1" s="1"/>
  <c r="P114" i="1" s="1"/>
  <c r="U114" i="1" s="1"/>
  <c r="AB114" i="1"/>
  <c r="I97" i="1"/>
  <c r="M97" i="1" s="1"/>
  <c r="P97" i="1" s="1"/>
  <c r="U97" i="1" s="1"/>
  <c r="AB97" i="1"/>
  <c r="I81" i="1"/>
  <c r="M81" i="1" s="1"/>
  <c r="P81" i="1" s="1"/>
  <c r="U81" i="1" s="1"/>
  <c r="AB81" i="1"/>
  <c r="I65" i="1"/>
  <c r="M65" i="1" s="1"/>
  <c r="P65" i="1" s="1"/>
  <c r="U65" i="1" s="1"/>
  <c r="AB65" i="1"/>
  <c r="I33" i="1"/>
  <c r="M33" i="1" s="1"/>
  <c r="P33" i="1" s="1"/>
  <c r="U33" i="1" s="1"/>
  <c r="AB33" i="1"/>
  <c r="I17" i="1"/>
  <c r="M17" i="1" s="1"/>
  <c r="P17" i="1" s="1"/>
  <c r="U17" i="1" s="1"/>
  <c r="AB17" i="1"/>
  <c r="I124" i="1"/>
  <c r="M124" i="1" s="1"/>
  <c r="P124" i="1" s="1"/>
  <c r="U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B92" i="1"/>
  <c r="I76" i="1"/>
  <c r="M76" i="1" s="1"/>
  <c r="P76" i="1" s="1"/>
  <c r="U76" i="1" s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P28" i="1" s="1"/>
  <c r="U28" i="1" s="1"/>
  <c r="AB28" i="1"/>
  <c r="I12" i="1"/>
  <c r="M12" i="1" s="1"/>
  <c r="P12" i="1" s="1"/>
  <c r="U12" i="1" s="1"/>
  <c r="AB12" i="1"/>
  <c r="I87" i="1"/>
  <c r="M87" i="1" s="1"/>
  <c r="P87" i="1" s="1"/>
  <c r="U87" i="1" s="1"/>
  <c r="AB87" i="1"/>
  <c r="I71" i="1"/>
  <c r="M71" i="1" s="1"/>
  <c r="P71" i="1" s="1"/>
  <c r="U71" i="1" s="1"/>
  <c r="AB71" i="1"/>
  <c r="I55" i="1"/>
  <c r="M55" i="1" s="1"/>
  <c r="P55" i="1" s="1"/>
  <c r="U55" i="1" s="1"/>
  <c r="AB55" i="1"/>
  <c r="I39" i="1"/>
  <c r="M39" i="1" s="1"/>
  <c r="P39" i="1" s="1"/>
  <c r="U39" i="1" s="1"/>
  <c r="AB39" i="1"/>
  <c r="I23" i="1"/>
  <c r="M23" i="1" s="1"/>
  <c r="P23" i="1" s="1"/>
  <c r="U23" i="1" s="1"/>
  <c r="AB23" i="1"/>
  <c r="I7" i="1"/>
  <c r="M7" i="1" s="1"/>
  <c r="P7" i="1" s="1"/>
  <c r="U7" i="1" s="1"/>
  <c r="AB7" i="1"/>
  <c r="I118" i="1"/>
  <c r="M118" i="1" s="1"/>
  <c r="P118" i="1" s="1"/>
  <c r="U118" i="1" s="1"/>
  <c r="AB118" i="1"/>
  <c r="I98" i="1"/>
  <c r="M98" i="1" s="1"/>
  <c r="P98" i="1" s="1"/>
  <c r="U98" i="1" s="1"/>
  <c r="AB98" i="1"/>
  <c r="I82" i="1"/>
  <c r="M82" i="1" s="1"/>
  <c r="P82" i="1" s="1"/>
  <c r="U82" i="1" s="1"/>
  <c r="AB82" i="1"/>
  <c r="I66" i="1"/>
  <c r="M66" i="1" s="1"/>
  <c r="P66" i="1" s="1"/>
  <c r="U66" i="1" s="1"/>
  <c r="AB66" i="1"/>
  <c r="I50" i="1"/>
  <c r="M50" i="1" s="1"/>
  <c r="P50" i="1" s="1"/>
  <c r="U50" i="1" s="1"/>
  <c r="AB50" i="1"/>
  <c r="I34" i="1"/>
  <c r="M34" i="1" s="1"/>
  <c r="P34" i="1" s="1"/>
  <c r="U34" i="1" s="1"/>
  <c r="AB34" i="1"/>
  <c r="I18" i="1"/>
  <c r="M18" i="1" s="1"/>
  <c r="P18" i="1" s="1"/>
  <c r="U18" i="1" s="1"/>
  <c r="AB18" i="1"/>
  <c r="I91" i="1"/>
  <c r="M91" i="1" s="1"/>
  <c r="P91" i="1" s="1"/>
  <c r="U91" i="1" s="1"/>
  <c r="AB91" i="1"/>
  <c r="I125" i="1"/>
  <c r="M125" i="1" s="1"/>
  <c r="P125" i="1" s="1"/>
  <c r="U125" i="1" s="1"/>
  <c r="AB125" i="1"/>
  <c r="I109" i="1"/>
  <c r="M109" i="1" s="1"/>
  <c r="P109" i="1" s="1"/>
  <c r="U109" i="1" s="1"/>
  <c r="AB109" i="1"/>
  <c r="I93" i="1"/>
  <c r="M93" i="1" s="1"/>
  <c r="P93" i="1" s="1"/>
  <c r="U93" i="1" s="1"/>
  <c r="AB93" i="1"/>
  <c r="I77" i="1"/>
  <c r="M77" i="1" s="1"/>
  <c r="P77" i="1" s="1"/>
  <c r="U77" i="1" s="1"/>
  <c r="AB77" i="1"/>
  <c r="I61" i="1"/>
  <c r="M61" i="1" s="1"/>
  <c r="P61" i="1" s="1"/>
  <c r="U61" i="1" s="1"/>
  <c r="AB61" i="1"/>
  <c r="I45" i="1"/>
  <c r="M45" i="1" s="1"/>
  <c r="P45" i="1" s="1"/>
  <c r="U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I2" i="1"/>
  <c r="M2" i="1" s="1"/>
  <c r="P2" i="1" s="1"/>
  <c r="U2" i="1" s="1"/>
  <c r="AB2" i="1"/>
  <c r="X116" i="1"/>
  <c r="X100" i="1"/>
  <c r="X84" i="1"/>
  <c r="X68" i="1"/>
  <c r="X52" i="1"/>
  <c r="X36" i="1"/>
  <c r="X20" i="1"/>
  <c r="X4" i="1"/>
  <c r="X111" i="1"/>
  <c r="X95" i="1"/>
  <c r="X79" i="1"/>
  <c r="X63" i="1"/>
  <c r="X47" i="1"/>
  <c r="X31" i="1"/>
  <c r="X15" i="1"/>
  <c r="X126" i="1"/>
  <c r="X110" i="1"/>
  <c r="X94" i="1"/>
  <c r="X78" i="1"/>
  <c r="X62" i="1"/>
  <c r="X46" i="1"/>
  <c r="X30" i="1"/>
  <c r="X14" i="1"/>
  <c r="X125" i="1"/>
  <c r="X109" i="1"/>
  <c r="X93" i="1"/>
  <c r="X77" i="1"/>
  <c r="X61" i="1"/>
  <c r="X45" i="1"/>
  <c r="X29" i="1"/>
  <c r="X13" i="1"/>
  <c r="M56" i="1"/>
  <c r="P56" i="1" s="1"/>
  <c r="U56" i="1" s="1"/>
  <c r="M79" i="1"/>
  <c r="P79" i="1" s="1"/>
  <c r="U79" i="1" s="1"/>
  <c r="M15" i="1"/>
  <c r="P15" i="1" s="1"/>
  <c r="U15" i="1" s="1"/>
  <c r="X120" i="1"/>
  <c r="X104" i="1"/>
  <c r="X88" i="1"/>
  <c r="X72" i="1"/>
  <c r="X56" i="1"/>
  <c r="X40" i="1"/>
  <c r="X24" i="1"/>
  <c r="X8" i="1"/>
  <c r="X115" i="1"/>
  <c r="X99" i="1"/>
  <c r="X83" i="1"/>
  <c r="X67" i="1"/>
  <c r="X51" i="1"/>
  <c r="X35" i="1"/>
  <c r="X19" i="1"/>
  <c r="X3" i="1"/>
  <c r="X114" i="1"/>
  <c r="X98" i="1"/>
  <c r="X82" i="1"/>
  <c r="X66" i="1"/>
  <c r="X50" i="1"/>
  <c r="X34" i="1"/>
  <c r="X18" i="1"/>
  <c r="X2" i="1"/>
  <c r="X113" i="1"/>
  <c r="X97" i="1"/>
  <c r="X81" i="1"/>
  <c r="X65" i="1"/>
  <c r="X49" i="1"/>
  <c r="X33" i="1"/>
  <c r="X17" i="1"/>
  <c r="P74" i="1"/>
  <c r="U74" i="1" s="1"/>
  <c r="P58" i="1"/>
  <c r="U58" i="1" s="1"/>
  <c r="M101" i="1"/>
  <c r="P101" i="1" s="1"/>
  <c r="U101" i="1" s="1"/>
  <c r="M67" i="1"/>
  <c r="P67" i="1" s="1"/>
  <c r="U67" i="1" s="1"/>
  <c r="M51" i="1"/>
  <c r="P51" i="1" s="1"/>
  <c r="U51" i="1" s="1"/>
  <c r="M126" i="1"/>
  <c r="P126" i="1" s="1"/>
  <c r="U126" i="1" s="1"/>
  <c r="Y2" i="1" a="1"/>
  <c r="Y5" i="1" l="1"/>
  <c r="Z5" i="1" s="1"/>
  <c r="Y21" i="1"/>
  <c r="Z21" i="1" s="1"/>
  <c r="Y37" i="1"/>
  <c r="Z37" i="1" s="1"/>
  <c r="Y53" i="1"/>
  <c r="Z53" i="1" s="1"/>
  <c r="Y69" i="1"/>
  <c r="Z69" i="1" s="1"/>
  <c r="Y85" i="1"/>
  <c r="Z85" i="1" s="1"/>
  <c r="Y101" i="1"/>
  <c r="Z101" i="1" s="1"/>
  <c r="Y117" i="1"/>
  <c r="Z117" i="1" s="1"/>
  <c r="Y6" i="1"/>
  <c r="Z6" i="1" s="1"/>
  <c r="Y22" i="1"/>
  <c r="Z22" i="1" s="1"/>
  <c r="Y38" i="1"/>
  <c r="Z38" i="1" s="1"/>
  <c r="Y54" i="1"/>
  <c r="Z54" i="1" s="1"/>
  <c r="Y70" i="1"/>
  <c r="Z70" i="1" s="1"/>
  <c r="Y86" i="1"/>
  <c r="Z86" i="1" s="1"/>
  <c r="Y102" i="1"/>
  <c r="Z102" i="1" s="1"/>
  <c r="Y118" i="1"/>
  <c r="Z118" i="1" s="1"/>
  <c r="Y7" i="1"/>
  <c r="Z7" i="1" s="1"/>
  <c r="Y23" i="1"/>
  <c r="Z23" i="1" s="1"/>
  <c r="Y39" i="1"/>
  <c r="Z39" i="1" s="1"/>
  <c r="Y55" i="1"/>
  <c r="Z55" i="1" s="1"/>
  <c r="Y71" i="1"/>
  <c r="Z71" i="1" s="1"/>
  <c r="Y87" i="1"/>
  <c r="Z87" i="1" s="1"/>
  <c r="Y103" i="1"/>
  <c r="Z103" i="1" s="1"/>
  <c r="Y119" i="1"/>
  <c r="Z119" i="1" s="1"/>
  <c r="Y12" i="1"/>
  <c r="Z12" i="1" s="1"/>
  <c r="Y28" i="1"/>
  <c r="Z28" i="1" s="1"/>
  <c r="Y44" i="1"/>
  <c r="Z44" i="1" s="1"/>
  <c r="Y60" i="1"/>
  <c r="Z60" i="1" s="1"/>
  <c r="Y76" i="1"/>
  <c r="Z76" i="1" s="1"/>
  <c r="Y92" i="1"/>
  <c r="Z92" i="1" s="1"/>
  <c r="Y108" i="1"/>
  <c r="Z108" i="1" s="1"/>
  <c r="Y124" i="1"/>
  <c r="Z124" i="1" s="1"/>
  <c r="Y9" i="1"/>
  <c r="Z9" i="1" s="1"/>
  <c r="AA9" i="1" s="1"/>
  <c r="AC9" i="1" s="1"/>
  <c r="Y25" i="1"/>
  <c r="Y41" i="1"/>
  <c r="Y57" i="1"/>
  <c r="Y73" i="1"/>
  <c r="Y89" i="1"/>
  <c r="Y105" i="1"/>
  <c r="Y121" i="1"/>
  <c r="Y10" i="1"/>
  <c r="Y26" i="1"/>
  <c r="Y42" i="1"/>
  <c r="Y58" i="1"/>
  <c r="Y74" i="1"/>
  <c r="Y90" i="1"/>
  <c r="Y106" i="1"/>
  <c r="Y122" i="1"/>
  <c r="Y11" i="1"/>
  <c r="Z11" i="1" s="1"/>
  <c r="AA11" i="1" s="1"/>
  <c r="AC11" i="1" s="1"/>
  <c r="Y27" i="1"/>
  <c r="Y43" i="1"/>
  <c r="Y59" i="1"/>
  <c r="Y75" i="1"/>
  <c r="Y91" i="1"/>
  <c r="Y107" i="1"/>
  <c r="Y123" i="1"/>
  <c r="Y16" i="1"/>
  <c r="Y32" i="1"/>
  <c r="Y48" i="1"/>
  <c r="Y64" i="1"/>
  <c r="Y80" i="1"/>
  <c r="Y96" i="1"/>
  <c r="Y112" i="1"/>
  <c r="Y13" i="1"/>
  <c r="Y29" i="1"/>
  <c r="Z29" i="1" s="1"/>
  <c r="AA29" i="1" s="1"/>
  <c r="AC29" i="1" s="1"/>
  <c r="Y45" i="1"/>
  <c r="Y61" i="1"/>
  <c r="Y77" i="1"/>
  <c r="Y93" i="1"/>
  <c r="Y109" i="1"/>
  <c r="Y125" i="1"/>
  <c r="Y14" i="1"/>
  <c r="Z14" i="1" s="1"/>
  <c r="AA14" i="1" s="1"/>
  <c r="AC14" i="1" s="1"/>
  <c r="Y30" i="1"/>
  <c r="Y46" i="1"/>
  <c r="Y62" i="1"/>
  <c r="Y78" i="1"/>
  <c r="Y94" i="1"/>
  <c r="Y110" i="1"/>
  <c r="Y126" i="1"/>
  <c r="Y15" i="1"/>
  <c r="Y31" i="1"/>
  <c r="Z31" i="1" s="1"/>
  <c r="AA31" i="1" s="1"/>
  <c r="AC31" i="1" s="1"/>
  <c r="AD31" i="1" s="1"/>
  <c r="Y47" i="1"/>
  <c r="Y63" i="1"/>
  <c r="Y79" i="1"/>
  <c r="Y95" i="1"/>
  <c r="Y111" i="1"/>
  <c r="Y4" i="1"/>
  <c r="Y20" i="1"/>
  <c r="Z20" i="1" s="1"/>
  <c r="AA20" i="1" s="1"/>
  <c r="AC20" i="1" s="1"/>
  <c r="Y36" i="1"/>
  <c r="Y52" i="1"/>
  <c r="Y68" i="1"/>
  <c r="Y84" i="1"/>
  <c r="Y100" i="1"/>
  <c r="Y116" i="1"/>
  <c r="Y17" i="1"/>
  <c r="Z17" i="1" s="1"/>
  <c r="AA17" i="1" s="1"/>
  <c r="AC17" i="1" s="1"/>
  <c r="Y33" i="1"/>
  <c r="Y49" i="1"/>
  <c r="Y65" i="1"/>
  <c r="Y81" i="1"/>
  <c r="Y97" i="1"/>
  <c r="Y113" i="1"/>
  <c r="Y2" i="1"/>
  <c r="Y18" i="1"/>
  <c r="Y34" i="1"/>
  <c r="Z34" i="1" s="1"/>
  <c r="AA34" i="1" s="1"/>
  <c r="AC34" i="1" s="1"/>
  <c r="Y50" i="1"/>
  <c r="Y66" i="1"/>
  <c r="Y82" i="1"/>
  <c r="Y98" i="1"/>
  <c r="Y114" i="1"/>
  <c r="Y3" i="1"/>
  <c r="Y19" i="1"/>
  <c r="Z19" i="1" s="1"/>
  <c r="AA19" i="1" s="1"/>
  <c r="AC19" i="1" s="1"/>
  <c r="Y35" i="1"/>
  <c r="Y51" i="1"/>
  <c r="Y67" i="1"/>
  <c r="Y83" i="1"/>
  <c r="Y99" i="1"/>
  <c r="Y115" i="1"/>
  <c r="Y8" i="1"/>
  <c r="Y24" i="1"/>
  <c r="Y40" i="1"/>
  <c r="Z40" i="1" s="1"/>
  <c r="AA40" i="1" s="1"/>
  <c r="AC40" i="1" s="1"/>
  <c r="Y56" i="1"/>
  <c r="Y72" i="1"/>
  <c r="Y88" i="1"/>
  <c r="Y104" i="1"/>
  <c r="Y120" i="1"/>
  <c r="Z65" i="1"/>
  <c r="Z2" i="1"/>
  <c r="Z66" i="1"/>
  <c r="Z8" i="1"/>
  <c r="Z72" i="1"/>
  <c r="Z45" i="1"/>
  <c r="Z3" i="1"/>
  <c r="Z67" i="1"/>
  <c r="AA101" i="1"/>
  <c r="AC101" i="1" s="1"/>
  <c r="Z33" i="1"/>
  <c r="Z97" i="1"/>
  <c r="Z98" i="1"/>
  <c r="Z35" i="1"/>
  <c r="Z99" i="1"/>
  <c r="Z104" i="1"/>
  <c r="Z13" i="1"/>
  <c r="Z77" i="1"/>
  <c r="Z78" i="1"/>
  <c r="Z15" i="1"/>
  <c r="Z79" i="1"/>
  <c r="Z84" i="1"/>
  <c r="AA118" i="1"/>
  <c r="AC118" i="1" s="1"/>
  <c r="AA55" i="1"/>
  <c r="AC55" i="1" s="1"/>
  <c r="AA28" i="1"/>
  <c r="AC28" i="1" s="1"/>
  <c r="AA60" i="1"/>
  <c r="AC60" i="1" s="1"/>
  <c r="AA124" i="1"/>
  <c r="AC124" i="1" s="1"/>
  <c r="AA6" i="1"/>
  <c r="AC6" i="1" s="1"/>
  <c r="AA86" i="1"/>
  <c r="AC86" i="1" s="1"/>
  <c r="AA96" i="1"/>
  <c r="AC96" i="1" s="1"/>
  <c r="AA85" i="1"/>
  <c r="AC85" i="1" s="1"/>
  <c r="AA38" i="1"/>
  <c r="AC38" i="1" s="1"/>
  <c r="AA69" i="1"/>
  <c r="AC69" i="1" s="1"/>
  <c r="Z81" i="1"/>
  <c r="Z18" i="1"/>
  <c r="Z82" i="1"/>
  <c r="Z83" i="1"/>
  <c r="Z24" i="1"/>
  <c r="Z88" i="1"/>
  <c r="Z93" i="1"/>
  <c r="Z30" i="1"/>
  <c r="AA30" i="1" s="1"/>
  <c r="AC30" i="1" s="1"/>
  <c r="Z94" i="1"/>
  <c r="AA94" i="1" s="1"/>
  <c r="AC94" i="1" s="1"/>
  <c r="AG94" i="1" s="1"/>
  <c r="Z95" i="1"/>
  <c r="Z36" i="1"/>
  <c r="Z100" i="1"/>
  <c r="Z73" i="1"/>
  <c r="AA73" i="1" s="1"/>
  <c r="AC73" i="1" s="1"/>
  <c r="Z10" i="1"/>
  <c r="Z74" i="1"/>
  <c r="AA74" i="1" s="1"/>
  <c r="AC74" i="1" s="1"/>
  <c r="Z75" i="1"/>
  <c r="AA75" i="1" s="1"/>
  <c r="AC75" i="1" s="1"/>
  <c r="Z16" i="1"/>
  <c r="AA16" i="1" s="1"/>
  <c r="AC16" i="1" s="1"/>
  <c r="Z80" i="1"/>
  <c r="AA80" i="1" s="1"/>
  <c r="AC80" i="1" s="1"/>
  <c r="Z109" i="1"/>
  <c r="Z46" i="1"/>
  <c r="Z110" i="1"/>
  <c r="Z47" i="1"/>
  <c r="Z111" i="1"/>
  <c r="Z52" i="1"/>
  <c r="Z116" i="1"/>
  <c r="AA91" i="1"/>
  <c r="AC91" i="1" s="1"/>
  <c r="AG91" i="1" s="1"/>
  <c r="AA7" i="1"/>
  <c r="AC7" i="1" s="1"/>
  <c r="AA39" i="1"/>
  <c r="AC39" i="1" s="1"/>
  <c r="AA71" i="1"/>
  <c r="AC71" i="1" s="1"/>
  <c r="AA12" i="1"/>
  <c r="AC12" i="1" s="1"/>
  <c r="AG12" i="1" s="1"/>
  <c r="AA44" i="1"/>
  <c r="AC44" i="1" s="1"/>
  <c r="AA76" i="1"/>
  <c r="AC76" i="1" s="1"/>
  <c r="AA108" i="1"/>
  <c r="AC108" i="1" s="1"/>
  <c r="AA22" i="1"/>
  <c r="AC22" i="1" s="1"/>
  <c r="AG22" i="1" s="1"/>
  <c r="AA70" i="1"/>
  <c r="AC70" i="1" s="1"/>
  <c r="AA102" i="1"/>
  <c r="AC102" i="1" s="1"/>
  <c r="AG102" i="1" s="1"/>
  <c r="AA37" i="1"/>
  <c r="AC37" i="1" s="1"/>
  <c r="AA117" i="1"/>
  <c r="AC117" i="1" s="1"/>
  <c r="AA123" i="1"/>
  <c r="AC123" i="1" s="1"/>
  <c r="AG123" i="1" s="1"/>
  <c r="AA21" i="1"/>
  <c r="AC21" i="1" s="1"/>
  <c r="AA119" i="1"/>
  <c r="AC119" i="1" s="1"/>
  <c r="AA10" i="1"/>
  <c r="AC10" i="1" s="1"/>
  <c r="AA105" i="1"/>
  <c r="AC105" i="1" s="1"/>
  <c r="Z25" i="1"/>
  <c r="AA25" i="1" s="1"/>
  <c r="AC25" i="1" s="1"/>
  <c r="Z89" i="1"/>
  <c r="Z26" i="1"/>
  <c r="AA26" i="1" s="1"/>
  <c r="AC26" i="1" s="1"/>
  <c r="Z90" i="1"/>
  <c r="Z27" i="1"/>
  <c r="AA27" i="1" s="1"/>
  <c r="AC27" i="1" s="1"/>
  <c r="Z91" i="1"/>
  <c r="Z32" i="1"/>
  <c r="AA32" i="1" s="1"/>
  <c r="AC32" i="1" s="1"/>
  <c r="Z96" i="1"/>
  <c r="Z49" i="1"/>
  <c r="Z113" i="1"/>
  <c r="Z50" i="1"/>
  <c r="Z114" i="1"/>
  <c r="Z51" i="1"/>
  <c r="Z115" i="1"/>
  <c r="Z56" i="1"/>
  <c r="Z120" i="1"/>
  <c r="Z61" i="1"/>
  <c r="Z125" i="1"/>
  <c r="Z62" i="1"/>
  <c r="AA62" i="1" s="1"/>
  <c r="AC62" i="1" s="1"/>
  <c r="Z126" i="1"/>
  <c r="Z63" i="1"/>
  <c r="Z4" i="1"/>
  <c r="Z68" i="1"/>
  <c r="Z41" i="1"/>
  <c r="AA41" i="1" s="1"/>
  <c r="AC41" i="1" s="1"/>
  <c r="Z105" i="1"/>
  <c r="Z42" i="1"/>
  <c r="Z106" i="1"/>
  <c r="AA106" i="1" s="1"/>
  <c r="AC106" i="1" s="1"/>
  <c r="Z43" i="1"/>
  <c r="AA43" i="1" s="1"/>
  <c r="AC43" i="1" s="1"/>
  <c r="Z107" i="1"/>
  <c r="Z48" i="1"/>
  <c r="Z112" i="1"/>
  <c r="AA112" i="1" s="1"/>
  <c r="AC112" i="1" s="1"/>
  <c r="AA23" i="1"/>
  <c r="AC23" i="1" s="1"/>
  <c r="AG23" i="1" s="1"/>
  <c r="AA87" i="1"/>
  <c r="AC87" i="1" s="1"/>
  <c r="AA92" i="1"/>
  <c r="AC92" i="1" s="1"/>
  <c r="AG92" i="1" s="1"/>
  <c r="AA54" i="1"/>
  <c r="AC54" i="1" s="1"/>
  <c r="AA107" i="1"/>
  <c r="AC107" i="1" s="1"/>
  <c r="AD107" i="1" s="1"/>
  <c r="AA48" i="1"/>
  <c r="AC48" i="1" s="1"/>
  <c r="AG48" i="1" s="1"/>
  <c r="AA103" i="1"/>
  <c r="AC103" i="1" s="1"/>
  <c r="AA42" i="1"/>
  <c r="AC42" i="1" s="1"/>
  <c r="AG42" i="1" s="1"/>
  <c r="AA90" i="1"/>
  <c r="AC90" i="1" s="1"/>
  <c r="AD90" i="1" s="1"/>
  <c r="AA5" i="1"/>
  <c r="AC5" i="1" s="1"/>
  <c r="AA89" i="1"/>
  <c r="AC89" i="1" s="1"/>
  <c r="AA121" i="1"/>
  <c r="AC121" i="1" s="1"/>
  <c r="AG121" i="1" s="1"/>
  <c r="M53" i="1"/>
  <c r="P53" i="1" s="1"/>
  <c r="U53" i="1" s="1"/>
  <c r="AA53" i="1" s="1"/>
  <c r="AC53" i="1" s="1"/>
  <c r="AG53" i="1" s="1"/>
  <c r="AA122" i="1"/>
  <c r="AC122" i="1" s="1"/>
  <c r="AG122" i="1" s="1"/>
  <c r="Z57" i="1"/>
  <c r="AA57" i="1" s="1"/>
  <c r="AC57" i="1" s="1"/>
  <c r="Z121" i="1"/>
  <c r="Z58" i="1"/>
  <c r="AA58" i="1" s="1"/>
  <c r="AC58" i="1" s="1"/>
  <c r="Z122" i="1"/>
  <c r="Z59" i="1"/>
  <c r="AA59" i="1" s="1"/>
  <c r="AC59" i="1" s="1"/>
  <c r="Z123" i="1"/>
  <c r="Z64" i="1"/>
  <c r="AA64" i="1" s="1"/>
  <c r="AC64" i="1" s="1"/>
  <c r="AF90" i="1"/>
  <c r="AF101" i="1"/>
  <c r="AG101" i="1"/>
  <c r="AF91" i="1"/>
  <c r="AF7" i="1"/>
  <c r="AG7" i="1"/>
  <c r="AF71" i="1"/>
  <c r="AG71" i="1"/>
  <c r="AF44" i="1"/>
  <c r="AG44" i="1"/>
  <c r="AF108" i="1"/>
  <c r="AG108" i="1"/>
  <c r="AF22" i="1"/>
  <c r="AF102" i="1"/>
  <c r="AF117" i="1"/>
  <c r="AG117" i="1"/>
  <c r="AF30" i="1"/>
  <c r="AG30" i="1"/>
  <c r="AF94" i="1"/>
  <c r="AF122" i="1"/>
  <c r="AF118" i="1"/>
  <c r="AG118" i="1"/>
  <c r="AF87" i="1"/>
  <c r="AG87" i="1"/>
  <c r="AF60" i="1"/>
  <c r="AG60" i="1"/>
  <c r="AF124" i="1"/>
  <c r="AG124" i="1"/>
  <c r="AF6" i="1"/>
  <c r="AG6" i="1"/>
  <c r="AF107" i="1"/>
  <c r="AF48" i="1"/>
  <c r="AF85" i="1"/>
  <c r="AG85" i="1"/>
  <c r="AF69" i="1"/>
  <c r="AG69" i="1"/>
  <c r="AF89" i="1"/>
  <c r="AG89" i="1"/>
  <c r="AF121" i="1"/>
  <c r="AF23" i="1"/>
  <c r="AF55" i="1"/>
  <c r="AG55" i="1"/>
  <c r="AF28" i="1"/>
  <c r="AG28" i="1"/>
  <c r="AF92" i="1"/>
  <c r="AF54" i="1"/>
  <c r="AG54" i="1"/>
  <c r="AF86" i="1"/>
  <c r="AG86" i="1"/>
  <c r="AF103" i="1"/>
  <c r="AG103" i="1"/>
  <c r="AF42" i="1"/>
  <c r="AF38" i="1"/>
  <c r="AG38" i="1"/>
  <c r="AF5" i="1"/>
  <c r="AG5" i="1"/>
  <c r="AF53" i="1"/>
  <c r="AF96" i="1"/>
  <c r="AG96" i="1"/>
  <c r="AF39" i="1"/>
  <c r="AG39" i="1"/>
  <c r="AF12" i="1"/>
  <c r="AF76" i="1"/>
  <c r="AG76" i="1"/>
  <c r="AF70" i="1"/>
  <c r="AG70" i="1"/>
  <c r="AF37" i="1"/>
  <c r="AG37" i="1"/>
  <c r="AF123" i="1"/>
  <c r="AF21" i="1"/>
  <c r="AG21" i="1"/>
  <c r="AF119" i="1"/>
  <c r="AG119" i="1"/>
  <c r="AF10" i="1"/>
  <c r="AG10" i="1"/>
  <c r="AF105" i="1"/>
  <c r="AG105" i="1"/>
  <c r="AA77" i="1"/>
  <c r="AC77" i="1" s="1"/>
  <c r="AD77" i="1" s="1"/>
  <c r="AA13" i="1"/>
  <c r="AC13" i="1" s="1"/>
  <c r="AE13" i="1" s="1"/>
  <c r="AD85" i="1"/>
  <c r="AE85" i="1"/>
  <c r="AD13" i="1"/>
  <c r="AD7" i="1"/>
  <c r="AE7" i="1"/>
  <c r="AD71" i="1"/>
  <c r="AE71" i="1"/>
  <c r="AD44" i="1"/>
  <c r="AE44" i="1"/>
  <c r="AD108" i="1"/>
  <c r="AE108" i="1"/>
  <c r="AD70" i="1"/>
  <c r="AE70" i="1"/>
  <c r="AD28" i="1"/>
  <c r="AE28" i="1"/>
  <c r="AD5" i="1"/>
  <c r="AE5" i="1"/>
  <c r="AD101" i="1"/>
  <c r="AE101" i="1"/>
  <c r="AD10" i="1"/>
  <c r="AE10" i="1"/>
  <c r="AE90" i="1"/>
  <c r="AD6" i="1"/>
  <c r="AE6" i="1"/>
  <c r="AA15" i="1"/>
  <c r="AC15" i="1" s="1"/>
  <c r="AE77" i="1"/>
  <c r="AD53" i="1"/>
  <c r="AE53" i="1"/>
  <c r="AD42" i="1"/>
  <c r="AE42" i="1"/>
  <c r="AD38" i="1"/>
  <c r="AE38" i="1"/>
  <c r="AD118" i="1"/>
  <c r="AE118" i="1"/>
  <c r="AD23" i="1"/>
  <c r="AE23" i="1"/>
  <c r="AD55" i="1"/>
  <c r="AE55" i="1"/>
  <c r="AD87" i="1"/>
  <c r="AE87" i="1"/>
  <c r="AE107" i="1"/>
  <c r="AD48" i="1"/>
  <c r="AE48" i="1"/>
  <c r="AD103" i="1"/>
  <c r="AE103" i="1"/>
  <c r="AD86" i="1"/>
  <c r="AE86" i="1"/>
  <c r="AE121" i="1"/>
  <c r="AD60" i="1"/>
  <c r="AE60" i="1"/>
  <c r="AD92" i="1"/>
  <c r="AE92" i="1"/>
  <c r="AD69" i="1"/>
  <c r="AE69" i="1"/>
  <c r="AD122" i="1"/>
  <c r="AE122" i="1"/>
  <c r="AD54" i="1"/>
  <c r="AE54" i="1"/>
  <c r="AA79" i="1"/>
  <c r="AC79" i="1" s="1"/>
  <c r="AD30" i="1"/>
  <c r="AE30" i="1"/>
  <c r="AD94" i="1"/>
  <c r="AE94" i="1"/>
  <c r="AD89" i="1"/>
  <c r="AE89" i="1"/>
  <c r="AD124" i="1"/>
  <c r="AE124" i="1"/>
  <c r="AD96" i="1"/>
  <c r="AE96" i="1"/>
  <c r="AD91" i="1"/>
  <c r="AE91" i="1"/>
  <c r="AD39" i="1"/>
  <c r="AE39" i="1"/>
  <c r="AD12" i="1"/>
  <c r="AE12" i="1"/>
  <c r="AD76" i="1"/>
  <c r="AE76" i="1"/>
  <c r="AD22" i="1"/>
  <c r="AE22" i="1"/>
  <c r="AD102" i="1"/>
  <c r="AE102" i="1"/>
  <c r="AD37" i="1"/>
  <c r="AE37" i="1"/>
  <c r="AD117" i="1"/>
  <c r="AE117" i="1"/>
  <c r="AD123" i="1"/>
  <c r="AE123" i="1"/>
  <c r="AD21" i="1"/>
  <c r="AE21" i="1"/>
  <c r="AD119" i="1"/>
  <c r="AE119" i="1"/>
  <c r="AD105" i="1"/>
  <c r="AE105" i="1"/>
  <c r="AA45" i="1"/>
  <c r="AC45" i="1" s="1"/>
  <c r="AA67" i="1"/>
  <c r="AC67" i="1" s="1"/>
  <c r="AA109" i="1"/>
  <c r="AC109" i="1" s="1"/>
  <c r="AA3" i="1"/>
  <c r="AC3" i="1" s="1"/>
  <c r="AA61" i="1"/>
  <c r="AC61" i="1" s="1"/>
  <c r="AA63" i="1"/>
  <c r="AC63" i="1" s="1"/>
  <c r="AA83" i="1"/>
  <c r="AC83" i="1" s="1"/>
  <c r="AA47" i="1"/>
  <c r="AC47" i="1" s="1"/>
  <c r="AA125" i="1"/>
  <c r="AC125" i="1" s="1"/>
  <c r="AA126" i="1"/>
  <c r="AC126" i="1" s="1"/>
  <c r="AA51" i="1"/>
  <c r="AC51" i="1" s="1"/>
  <c r="AA46" i="1"/>
  <c r="AC46" i="1" s="1"/>
  <c r="AA110" i="1"/>
  <c r="AC110" i="1" s="1"/>
  <c r="AA78" i="1"/>
  <c r="AC78" i="1" s="1"/>
  <c r="AA35" i="1"/>
  <c r="AC35" i="1" s="1"/>
  <c r="AA93" i="1"/>
  <c r="AC93" i="1" s="1"/>
  <c r="AA99" i="1"/>
  <c r="AC99" i="1" s="1"/>
  <c r="AA95" i="1"/>
  <c r="AC95" i="1" s="1"/>
  <c r="AA33" i="1"/>
  <c r="AC33" i="1" s="1"/>
  <c r="AA97" i="1"/>
  <c r="AC97" i="1" s="1"/>
  <c r="AA81" i="1"/>
  <c r="AC81" i="1" s="1"/>
  <c r="AA8" i="1"/>
  <c r="AC8" i="1" s="1"/>
  <c r="AA72" i="1"/>
  <c r="AC72" i="1" s="1"/>
  <c r="AA18" i="1"/>
  <c r="AC18" i="1" s="1"/>
  <c r="AA82" i="1"/>
  <c r="AC82" i="1" s="1"/>
  <c r="AA4" i="1"/>
  <c r="AC4" i="1" s="1"/>
  <c r="AA68" i="1"/>
  <c r="AC68" i="1" s="1"/>
  <c r="AA111" i="1"/>
  <c r="AC111" i="1" s="1"/>
  <c r="AA24" i="1"/>
  <c r="AC24" i="1" s="1"/>
  <c r="AA88" i="1"/>
  <c r="AC88" i="1" s="1"/>
  <c r="AA98" i="1"/>
  <c r="AC98" i="1" s="1"/>
  <c r="AA84" i="1"/>
  <c r="AC84" i="1" s="1"/>
  <c r="AA49" i="1"/>
  <c r="AC49" i="1" s="1"/>
  <c r="AA113" i="1"/>
  <c r="AC113" i="1" s="1"/>
  <c r="AA104" i="1"/>
  <c r="AC104" i="1" s="1"/>
  <c r="AA50" i="1"/>
  <c r="AC50" i="1" s="1"/>
  <c r="AA36" i="1"/>
  <c r="AC36" i="1" s="1"/>
  <c r="AA100" i="1"/>
  <c r="AC100" i="1" s="1"/>
  <c r="AA65" i="1"/>
  <c r="AC65" i="1" s="1"/>
  <c r="AA114" i="1"/>
  <c r="AC114" i="1" s="1"/>
  <c r="AA115" i="1"/>
  <c r="AC115" i="1" s="1"/>
  <c r="AA56" i="1"/>
  <c r="AC56" i="1" s="1"/>
  <c r="AA120" i="1"/>
  <c r="AC120" i="1" s="1"/>
  <c r="AA66" i="1"/>
  <c r="AC66" i="1" s="1"/>
  <c r="AA52" i="1"/>
  <c r="AC52" i="1" s="1"/>
  <c r="AA116" i="1"/>
  <c r="AC116" i="1" s="1"/>
  <c r="AA2" i="1"/>
  <c r="AC2" i="1" s="1"/>
  <c r="AF64" i="1" l="1"/>
  <c r="AG64" i="1"/>
  <c r="AE64" i="1"/>
  <c r="AD64" i="1"/>
  <c r="AD58" i="1"/>
  <c r="AF58" i="1"/>
  <c r="AE58" i="1"/>
  <c r="AG58" i="1"/>
  <c r="AF43" i="1"/>
  <c r="AG43" i="1"/>
  <c r="AD43" i="1"/>
  <c r="AE43" i="1"/>
  <c r="AF41" i="1"/>
  <c r="AD41" i="1"/>
  <c r="AG41" i="1"/>
  <c r="AE41" i="1"/>
  <c r="AD74" i="1"/>
  <c r="AF74" i="1"/>
  <c r="AG74" i="1"/>
  <c r="AE74" i="1"/>
  <c r="AF62" i="1"/>
  <c r="AG62" i="1"/>
  <c r="AD62" i="1"/>
  <c r="AE62" i="1"/>
  <c r="AF26" i="1"/>
  <c r="AG26" i="1"/>
  <c r="AE26" i="1"/>
  <c r="AD26" i="1"/>
  <c r="AE80" i="1"/>
  <c r="AF80" i="1"/>
  <c r="AG80" i="1"/>
  <c r="AD80" i="1"/>
  <c r="AF112" i="1"/>
  <c r="AG112" i="1"/>
  <c r="AD112" i="1"/>
  <c r="AE112" i="1"/>
  <c r="AD106" i="1"/>
  <c r="AF106" i="1"/>
  <c r="AE106" i="1"/>
  <c r="AG106" i="1"/>
  <c r="AD32" i="1"/>
  <c r="AF32" i="1"/>
  <c r="AG32" i="1"/>
  <c r="AE32" i="1"/>
  <c r="AF59" i="1"/>
  <c r="AD59" i="1"/>
  <c r="AG59" i="1"/>
  <c r="AE59" i="1"/>
  <c r="AF57" i="1"/>
  <c r="AG57" i="1"/>
  <c r="AD57" i="1"/>
  <c r="AE57" i="1"/>
  <c r="AD16" i="1"/>
  <c r="AE16" i="1"/>
  <c r="AF16" i="1"/>
  <c r="AG16" i="1"/>
  <c r="AF73" i="1"/>
  <c r="AG73" i="1"/>
  <c r="AE73" i="1"/>
  <c r="AD73" i="1"/>
  <c r="AF27" i="1"/>
  <c r="AG27" i="1"/>
  <c r="AD27" i="1"/>
  <c r="AE27" i="1"/>
  <c r="AD25" i="1"/>
  <c r="AE25" i="1"/>
  <c r="AF25" i="1"/>
  <c r="AG25" i="1"/>
  <c r="AF75" i="1"/>
  <c r="AG75" i="1"/>
  <c r="AD75" i="1"/>
  <c r="AE75" i="1"/>
  <c r="AE11" i="1"/>
  <c r="AF11" i="1"/>
  <c r="AG11" i="1"/>
  <c r="AD11" i="1"/>
  <c r="AF9" i="1"/>
  <c r="AG9" i="1"/>
  <c r="AE9" i="1"/>
  <c r="AD9" i="1"/>
  <c r="AG107" i="1"/>
  <c r="AG90" i="1"/>
  <c r="AD121" i="1"/>
  <c r="AF100" i="1"/>
  <c r="AG100" i="1"/>
  <c r="AF40" i="1"/>
  <c r="AG40" i="1"/>
  <c r="AF20" i="1"/>
  <c r="AG20" i="1"/>
  <c r="AF24" i="1"/>
  <c r="AG24" i="1"/>
  <c r="AF82" i="1"/>
  <c r="AG82" i="1"/>
  <c r="AF81" i="1"/>
  <c r="AG81" i="1"/>
  <c r="AF95" i="1"/>
  <c r="AG95" i="1"/>
  <c r="AF78" i="1"/>
  <c r="AG78" i="1"/>
  <c r="AF51" i="1"/>
  <c r="AG51" i="1"/>
  <c r="AF83" i="1"/>
  <c r="AG83" i="1"/>
  <c r="AF3" i="1"/>
  <c r="AG3" i="1"/>
  <c r="AF79" i="1"/>
  <c r="AG79" i="1"/>
  <c r="AF29" i="1"/>
  <c r="AG29" i="1"/>
  <c r="AF116" i="1"/>
  <c r="AG116" i="1"/>
  <c r="AF113" i="1"/>
  <c r="AG113" i="1"/>
  <c r="AF18" i="1"/>
  <c r="AG18" i="1"/>
  <c r="AF14" i="1"/>
  <c r="AG14" i="1"/>
  <c r="AF19" i="1"/>
  <c r="AG19" i="1"/>
  <c r="AF109" i="1"/>
  <c r="AG109" i="1"/>
  <c r="AF31" i="1"/>
  <c r="AG31" i="1"/>
  <c r="AF52" i="1"/>
  <c r="AG52" i="1"/>
  <c r="AF36" i="1"/>
  <c r="AG36" i="1"/>
  <c r="AF111" i="1"/>
  <c r="AG111" i="1"/>
  <c r="AF99" i="1"/>
  <c r="AG99" i="1"/>
  <c r="AF66" i="1"/>
  <c r="AG66" i="1"/>
  <c r="AF50" i="1"/>
  <c r="AG50" i="1"/>
  <c r="AF34" i="1"/>
  <c r="AG34" i="1"/>
  <c r="AF72" i="1"/>
  <c r="AG72" i="1"/>
  <c r="AF97" i="1"/>
  <c r="AG97" i="1"/>
  <c r="AF93" i="1"/>
  <c r="AG93" i="1"/>
  <c r="AF110" i="1"/>
  <c r="AG110" i="1"/>
  <c r="AF125" i="1"/>
  <c r="AG125" i="1"/>
  <c r="AF63" i="1"/>
  <c r="AG63" i="1"/>
  <c r="AF67" i="1"/>
  <c r="AG67" i="1"/>
  <c r="AF13" i="1"/>
  <c r="AG13" i="1"/>
  <c r="AF56" i="1"/>
  <c r="AG56" i="1"/>
  <c r="AF115" i="1"/>
  <c r="AG115" i="1"/>
  <c r="AF98" i="1"/>
  <c r="AG98" i="1"/>
  <c r="AF17" i="1"/>
  <c r="AG17" i="1"/>
  <c r="AF126" i="1"/>
  <c r="AG126" i="1"/>
  <c r="AF114" i="1"/>
  <c r="AG114" i="1"/>
  <c r="AF49" i="1"/>
  <c r="AG49" i="1"/>
  <c r="AF68" i="1"/>
  <c r="AG68" i="1"/>
  <c r="AF120" i="1"/>
  <c r="AG120" i="1"/>
  <c r="AF65" i="1"/>
  <c r="AG65" i="1"/>
  <c r="AF104" i="1"/>
  <c r="AG104" i="1"/>
  <c r="AF84" i="1"/>
  <c r="AG84" i="1"/>
  <c r="AF88" i="1"/>
  <c r="AG88" i="1"/>
  <c r="AF4" i="1"/>
  <c r="AG4" i="1"/>
  <c r="AF8" i="1"/>
  <c r="AG8" i="1"/>
  <c r="AF33" i="1"/>
  <c r="AG33" i="1"/>
  <c r="AF35" i="1"/>
  <c r="AG35" i="1"/>
  <c r="AF46" i="1"/>
  <c r="AG46" i="1"/>
  <c r="AF47" i="1"/>
  <c r="AG47" i="1"/>
  <c r="AF61" i="1"/>
  <c r="AG61" i="1"/>
  <c r="AF45" i="1"/>
  <c r="AG45" i="1"/>
  <c r="AE31" i="1"/>
  <c r="AF15" i="1"/>
  <c r="AG15" i="1"/>
  <c r="AF77" i="1"/>
  <c r="AG77" i="1"/>
  <c r="AE29" i="1"/>
  <c r="AF2" i="1"/>
  <c r="AG2" i="1"/>
  <c r="AD29" i="1"/>
  <c r="AD120" i="1"/>
  <c r="AE120" i="1"/>
  <c r="AD104" i="1"/>
  <c r="AE104" i="1"/>
  <c r="AD4" i="1"/>
  <c r="AE4" i="1"/>
  <c r="AD33" i="1"/>
  <c r="AE33" i="1"/>
  <c r="AD61" i="1"/>
  <c r="AE61" i="1"/>
  <c r="AD66" i="1"/>
  <c r="AE66" i="1"/>
  <c r="AD114" i="1"/>
  <c r="AE114" i="1"/>
  <c r="AD50" i="1"/>
  <c r="AE50" i="1"/>
  <c r="AD49" i="1"/>
  <c r="AE49" i="1"/>
  <c r="AD34" i="1"/>
  <c r="AE34" i="1"/>
  <c r="AD68" i="1"/>
  <c r="AE68" i="1"/>
  <c r="AD72" i="1"/>
  <c r="AE72" i="1"/>
  <c r="AD97" i="1"/>
  <c r="AE97" i="1"/>
  <c r="AD93" i="1"/>
  <c r="AE93" i="1"/>
  <c r="AD110" i="1"/>
  <c r="AE110" i="1"/>
  <c r="AD125" i="1"/>
  <c r="AE125" i="1"/>
  <c r="AD63" i="1"/>
  <c r="AE63" i="1"/>
  <c r="AD67" i="1"/>
  <c r="AE67" i="1"/>
  <c r="AD84" i="1"/>
  <c r="AE84" i="1"/>
  <c r="AD8" i="1"/>
  <c r="AE8" i="1"/>
  <c r="AD46" i="1"/>
  <c r="AE46" i="1"/>
  <c r="AD47" i="1"/>
  <c r="AE47" i="1"/>
  <c r="AD15" i="1"/>
  <c r="AE15" i="1"/>
  <c r="AD116" i="1"/>
  <c r="AE116" i="1"/>
  <c r="AD56" i="1"/>
  <c r="AE56" i="1"/>
  <c r="AD100" i="1"/>
  <c r="AE100" i="1"/>
  <c r="AD40" i="1"/>
  <c r="AE40" i="1"/>
  <c r="AD20" i="1"/>
  <c r="AE20" i="1"/>
  <c r="AD24" i="1"/>
  <c r="AE24" i="1"/>
  <c r="AD82" i="1"/>
  <c r="AE82" i="1"/>
  <c r="AD81" i="1"/>
  <c r="AE81" i="1"/>
  <c r="AD95" i="1"/>
  <c r="AE95" i="1"/>
  <c r="AD78" i="1"/>
  <c r="AE78" i="1"/>
  <c r="AD51" i="1"/>
  <c r="AE51" i="1"/>
  <c r="AD83" i="1"/>
  <c r="AE83" i="1"/>
  <c r="AD3" i="1"/>
  <c r="AE3" i="1"/>
  <c r="AD79" i="1"/>
  <c r="AE79" i="1"/>
  <c r="AD65" i="1"/>
  <c r="AE65" i="1"/>
  <c r="AD88" i="1"/>
  <c r="AE88" i="1"/>
  <c r="AD35" i="1"/>
  <c r="AE35" i="1"/>
  <c r="AD45" i="1"/>
  <c r="AE45" i="1"/>
  <c r="AD52" i="1"/>
  <c r="AE52" i="1"/>
  <c r="AD115" i="1"/>
  <c r="AE115" i="1"/>
  <c r="AD36" i="1"/>
  <c r="AE36" i="1"/>
  <c r="AD113" i="1"/>
  <c r="AE113" i="1"/>
  <c r="AD98" i="1"/>
  <c r="AE98" i="1"/>
  <c r="AD111" i="1"/>
  <c r="AE111" i="1"/>
  <c r="AD18" i="1"/>
  <c r="AE18" i="1"/>
  <c r="AD17" i="1"/>
  <c r="AE17" i="1"/>
  <c r="AD99" i="1"/>
  <c r="AE99" i="1"/>
  <c r="AD14" i="1"/>
  <c r="AE14" i="1"/>
  <c r="AD126" i="1"/>
  <c r="AE126" i="1"/>
  <c r="AD19" i="1"/>
  <c r="AE19" i="1"/>
  <c r="AD109" i="1"/>
  <c r="AE109" i="1"/>
  <c r="AD2" i="1"/>
  <c r="AE2" i="1"/>
  <c r="AH30" i="1"/>
  <c r="AH5" i="1"/>
  <c r="AH6" i="1"/>
  <c r="AH22" i="1"/>
  <c r="AH38" i="1"/>
  <c r="AH54" i="1"/>
  <c r="AH29" i="1"/>
  <c r="AH47" i="1"/>
  <c r="AH41" i="1"/>
  <c r="AH37" i="1"/>
  <c r="AH16" i="1"/>
  <c r="AH32" i="1"/>
  <c r="AH12" i="1"/>
  <c r="AH28" i="1"/>
  <c r="AH2" i="1"/>
  <c r="AH18" i="1"/>
  <c r="AH34" i="1"/>
  <c r="AH33" i="1"/>
  <c r="AH51" i="1"/>
  <c r="AH39" i="1"/>
  <c r="AH31" i="1"/>
  <c r="AH15" i="1"/>
  <c r="AH45" i="1"/>
  <c r="AH25" i="1"/>
  <c r="AH53" i="1"/>
  <c r="AH44" i="1" l="1"/>
  <c r="AH23" i="1"/>
  <c r="AH21" i="1"/>
  <c r="AH55" i="1"/>
  <c r="AH14" i="1"/>
  <c r="AH48" i="1"/>
  <c r="AH46" i="1"/>
  <c r="AH19" i="1"/>
  <c r="AH13" i="1"/>
  <c r="AH35" i="1"/>
  <c r="AH3" i="1"/>
  <c r="AH50" i="1"/>
  <c r="AH17" i="1"/>
  <c r="AH42" i="1"/>
  <c r="AH40" i="1"/>
  <c r="AH49" i="1"/>
  <c r="AH27" i="1"/>
  <c r="AH4" i="1"/>
  <c r="AH26" i="1"/>
  <c r="AH11" i="1"/>
  <c r="AH52" i="1"/>
  <c r="AH9" i="1"/>
  <c r="AH24" i="1"/>
  <c r="AH7" i="1"/>
  <c r="AH43" i="1"/>
  <c r="AH56" i="1"/>
  <c r="AH20" i="1"/>
  <c r="AH10" i="1"/>
  <c r="AH36" i="1"/>
  <c r="AH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<sst xmlns="http://schemas.openxmlformats.org/spreadsheetml/2006/main" count="159" uniqueCount="35">
  <si>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</si>
  <si>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</si>
  <si>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</si>
  <si>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</si>
  <si>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</si>
  <si>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APOLLOHOSP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</si>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</sst>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topLeftCell="A106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1235</v>
      </c>
      <c r="D2">
        <v>1242</v>
      </c>
      <c r="E2">
        <v>1215.3</v>
      </c>
      <c r="F2">
        <v>1226</v>
      </c>
      <c r="G2">
        <f>_xll.TA_TYPPRICE(D2,E2,F2)</f>
        <v>1227.7666666666667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10.700000000000045</v>
      </c>
      <c r="R2">
        <f>D2-E2</f>
        <v>26.700000000000045</v>
      </c>
      <c r="S2">
        <f>Q2/R2</f>
        <v>0.40074906367041302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1222</v>
      </c>
      <c r="D3">
        <v>1236</v>
      </c>
      <c r="E3">
        <v>1215.75</v>
      </c>
      <c r="F3">
        <v>1222</v>
      </c>
      <c r="G3">
        <f t="shared" ref="G3:G66" si="0">_xll.TA_TYPPRICE(D3,E3,F3)</f>
        <v>1224.5833333333333</v>
      </c>
      <c r="H3" t="e">
        <v>#N/A</v>
      </c>
      <c r="I3" t="e">
        <f t="shared" ref="I3:I66" si="1">IF(F3&gt;H3,"UP","DOWN")</f>
        <v>#N/A</v>
      </c>
      <c r="J3" t="e">
        <v>#N/A</v>
      </c>
      <c r="K3" t="e">
        <v>#N/A</v>
      </c>
      <c r="L3" t="e">
        <f t="shared" ref="L3:L66" si="2">IF(F3&gt;J3,"UP",IF(F3&lt;K3,"DOWN","No Confirmation"))</f>
        <v>#N/A</v>
      </c>
      <c r="M3" t="e">
        <f t="shared" ref="M3:M66" si="3">IF(AND(I3="UP",L3="UP"),"UP",IF(AND(I3="DOWN",L3="DOWN"),"DOWN","No Trend"))</f>
        <v>#N/A</v>
      </c>
      <c r="N3" t="e">
        <v>#N/A</v>
      </c>
      <c r="O3" t="e">
        <f t="shared" ref="O3:O66" si="4">IF(N3&gt;60,"UP",IF(N3&lt;40,"DOWN","No Momentum"))</f>
        <v>#N/A</v>
      </c>
      <c r="P3" t="e">
        <f t="shared" ref="P3:P66" si="5">IF(AND(M3="UP",O3="UP"),"UP",IF(AND(M3="DOWN",O3="DOWN"),"DOWN","No Trend + Momentum"))</f>
        <v>#N/A</v>
      </c>
      <c r="Q3">
        <f t="shared" ref="Q3:Q66" si="6">F3-E3</f>
        <v>6.25</v>
      </c>
      <c r="R3">
        <f t="shared" ref="R3:R66" si="7">D3-E3</f>
        <v>20.25</v>
      </c>
      <c r="S3">
        <f t="shared" ref="S3:S66" si="8">Q3/R3</f>
        <v>0.30864197530864196</v>
      </c>
      <c r="T3" t="str">
        <f t="shared" ref="T3:T66" si="9">IF(S3&gt;0.8,"UP",IF(S3&lt;0.2,"DOWN","No Indication"))</f>
        <v>No Indication</v>
      </c>
      <c r="U3" t="e">
        <f t="shared" ref="U3:U66" si="10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1">V3-W3</f>
        <v>#N/A</v>
      </c>
      <c r="Y3" t="e">
        <v>#N/A</v>
      </c>
      <c r="Z3" t="e">
        <f t="shared" ref="Z3:Z66" si="12">IF(X3&gt;Y3,"UP",IF(X3&lt;Y3,"DOWN","No Indication"))</f>
        <v>#N/A</v>
      </c>
      <c r="AA3" t="e">
        <f t="shared" ref="AA3:AA66" si="13">IF(AND(U3="UP",Z3="UP"),"UP",IF(AND(U3="DOWN",Z3="DOWN"),"DOWN","No TMIM"))</f>
        <v>#N/A</v>
      </c>
      <c r="AB3" t="e">
        <f t="shared" ref="AB3:AB66" si="14">IF(H3&gt;J3,"UP",IF(H3&lt;K3,"DOWN","No Confirmation"))</f>
        <v>#N/A</v>
      </c>
      <c r="AC3" t="e">
        <f t="shared" ref="AC3:AC66" si="15">IF(AND(AA3="UP",AB3="UP"),"UP",IF(AND(AA3="DOWN",AB3="DOWN"),"DOWN","No Alert"))</f>
        <v>#N/A</v>
      </c>
      <c r="AD3" t="e">
        <f t="shared" ref="AD3:AD66" si="16">IF(AC3="UP",MROUND(D3-((D3-E3)*0.886),0.05),IF(AC3="DOWN",MROUND(E3+((D3-E3)*0.886),0.05),"No Alert"))</f>
        <v>#N/A</v>
      </c>
      <c r="AE3" t="e">
        <f t="shared" ref="AE3:AE66" si="17">IF(AC3="UP",MROUND(D3-((D3-E3)*0.618),0.05),IF(AC3="DOWN",MROUND(E3+((D3-E3)*0.618),0.05),"No Alert"))</f>
        <v>#N/A</v>
      </c>
      <c r="AF3" t="e">
        <f t="shared" ref="AF3:AF66" si="18">IF(AC3="UP",MROUND(D3-((D3-E3)*0.5),0.05),IF(AC3="DOWN",MROUND(E3+((D3-E3)*0.5),0.05),"No Alert"))</f>
        <v>#N/A</v>
      </c>
      <c r="AG3" t="e">
        <f t="shared" ref="AG3:AG66" si="19">IF(AC3="UP",MROUND(D3-((D3-E3)*0.382),0.05),IF(AC3="DOWN",MROUND(E3+((D3-E3)*0.382),0.05),"No Alert"))</f>
        <v>#N/A</v>
      </c>
      <c r="AH3" t="e">
        <f t="shared" ref="AH3:AH56" si="20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1235</v>
      </c>
      <c r="D4">
        <v>1251.25</v>
      </c>
      <c r="E4">
        <v>1226.05</v>
      </c>
      <c r="F4">
        <v>1238</v>
      </c>
      <c r="G4">
        <f t="shared" si="0"/>
        <v>1238.4333333333334</v>
      </c>
      <c r="H4">
        <v>1230.2611111111112</v>
      </c>
      <c r="I4" t="str">
        <f t="shared" si="1"/>
        <v>UP</v>
      </c>
      <c r="J4" t="e">
        <v>#N/A</v>
      </c>
      <c r="K4" t="e">
        <v>#N/A</v>
      </c>
      <c r="L4" t="e">
        <f t="shared" si="2"/>
        <v>#N/A</v>
      </c>
      <c r="M4" t="e">
        <f t="shared" si="3"/>
        <v>#N/A</v>
      </c>
      <c r="N4" t="e">
        <v>#N/A</v>
      </c>
      <c r="O4" t="e">
        <f t="shared" si="4"/>
        <v>#N/A</v>
      </c>
      <c r="P4" t="e">
        <f t="shared" si="5"/>
        <v>#N/A</v>
      </c>
      <c r="Q4">
        <f t="shared" si="6"/>
        <v>11.950000000000045</v>
      </c>
      <c r="R4">
        <f t="shared" si="7"/>
        <v>25.200000000000045</v>
      </c>
      <c r="S4">
        <f t="shared" si="8"/>
        <v>0.47420634920635013</v>
      </c>
      <c r="T4" t="str">
        <f t="shared" si="9"/>
        <v>No Indication</v>
      </c>
      <c r="U4" t="e">
        <f t="shared" si="10"/>
        <v>#N/A</v>
      </c>
      <c r="V4" t="e">
        <v>#N/A</v>
      </c>
      <c r="W4" t="e">
        <v>#N/A</v>
      </c>
      <c r="X4" t="e">
        <f t="shared" si="11"/>
        <v>#N/A</v>
      </c>
      <c r="Y4" t="e">
        <v>#N/A</v>
      </c>
      <c r="Z4" t="e">
        <f t="shared" si="12"/>
        <v>#N/A</v>
      </c>
      <c r="AA4" t="e">
        <f t="shared" si="13"/>
        <v>#N/A</v>
      </c>
      <c r="AB4" t="e">
        <f t="shared" si="14"/>
        <v>#N/A</v>
      </c>
      <c r="AC4" t="e">
        <f t="shared" si="15"/>
        <v>#N/A</v>
      </c>
      <c r="AD4" t="e">
        <f t="shared" si="16"/>
        <v>#N/A</v>
      </c>
      <c r="AE4" t="e">
        <f t="shared" si="17"/>
        <v>#N/A</v>
      </c>
      <c r="AF4" t="e">
        <f t="shared" si="18"/>
        <v>#N/A</v>
      </c>
      <c r="AG4" t="e">
        <f t="shared" si="19"/>
        <v>#N/A</v>
      </c>
      <c r="AH4" t="e">
        <f t="shared" si="20"/>
        <v>#N/A</v>
      </c>
    </row>
    <row r="5" spans="1:34" x14ac:dyDescent="0.25">
      <c r="A5" t="s">
        <v>5</v>
      </c>
      <c r="B5" s="1">
        <v>42860</v>
      </c>
      <c r="C5">
        <v>1236</v>
      </c>
      <c r="D5">
        <v>1272</v>
      </c>
      <c r="E5">
        <v>1236</v>
      </c>
      <c r="F5">
        <v>1258</v>
      </c>
      <c r="G5">
        <f t="shared" si="0"/>
        <v>1255.3333333333333</v>
      </c>
      <c r="H5">
        <v>1242.7972222222222</v>
      </c>
      <c r="I5" t="str">
        <f t="shared" si="1"/>
        <v>UP</v>
      </c>
      <c r="J5" t="e">
        <v>#N/A</v>
      </c>
      <c r="K5" t="e">
        <v>#N/A</v>
      </c>
      <c r="L5" t="e">
        <f t="shared" si="2"/>
        <v>#N/A</v>
      </c>
      <c r="M5" t="e">
        <f t="shared" si="3"/>
        <v>#N/A</v>
      </c>
      <c r="N5" t="e">
        <v>#N/A</v>
      </c>
      <c r="O5" t="e">
        <f t="shared" si="4"/>
        <v>#N/A</v>
      </c>
      <c r="P5" t="e">
        <f t="shared" si="5"/>
        <v>#N/A</v>
      </c>
      <c r="Q5">
        <f t="shared" si="6"/>
        <v>22</v>
      </c>
      <c r="R5">
        <f t="shared" si="7"/>
        <v>36</v>
      </c>
      <c r="S5">
        <f t="shared" si="8"/>
        <v>0.61111111111111116</v>
      </c>
      <c r="T5" t="str">
        <f t="shared" si="9"/>
        <v>No Indication</v>
      </c>
      <c r="U5" t="e">
        <f t="shared" si="10"/>
        <v>#N/A</v>
      </c>
      <c r="V5" t="e">
        <v>#N/A</v>
      </c>
      <c r="W5" t="e">
        <v>#N/A</v>
      </c>
      <c r="X5" t="e">
        <f t="shared" si="11"/>
        <v>#N/A</v>
      </c>
      <c r="Y5" t="e">
        <v>#N/A</v>
      </c>
      <c r="Z5" t="e">
        <f t="shared" si="12"/>
        <v>#N/A</v>
      </c>
      <c r="AA5" t="e">
        <f t="shared" si="13"/>
        <v>#N/A</v>
      </c>
      <c r="AB5" t="e">
        <f t="shared" si="14"/>
        <v>#N/A</v>
      </c>
      <c r="AC5" t="e">
        <f t="shared" si="15"/>
        <v>#N/A</v>
      </c>
      <c r="AD5" t="e">
        <f t="shared" si="16"/>
        <v>#N/A</v>
      </c>
      <c r="AE5" t="e">
        <f t="shared" si="17"/>
        <v>#N/A</v>
      </c>
      <c r="AF5" t="e">
        <f t="shared" si="18"/>
        <v>#N/A</v>
      </c>
      <c r="AG5" t="e">
        <f t="shared" si="19"/>
        <v>#N/A</v>
      </c>
      <c r="AH5" t="e">
        <f t="shared" si="20"/>
        <v>#N/A</v>
      </c>
    </row>
    <row r="6" spans="1:34" x14ac:dyDescent="0.25">
      <c r="A6" t="s">
        <v>5</v>
      </c>
      <c r="B6" s="1">
        <v>42863</v>
      </c>
      <c r="C6">
        <v>1265</v>
      </c>
      <c r="D6">
        <v>1272.2</v>
      </c>
      <c r="E6">
        <v>1256.05</v>
      </c>
      <c r="F6">
        <v>1262</v>
      </c>
      <c r="G6">
        <f t="shared" si="0"/>
        <v>1263.4166666666667</v>
      </c>
      <c r="H6">
        <v>1253.1069444444445</v>
      </c>
      <c r="I6" t="str">
        <f t="shared" si="1"/>
        <v>UP</v>
      </c>
      <c r="J6" t="e">
        <v>#N/A</v>
      </c>
      <c r="K6" t="e">
        <v>#N/A</v>
      </c>
      <c r="L6" t="e">
        <f t="shared" si="2"/>
        <v>#N/A</v>
      </c>
      <c r="M6" t="e">
        <f t="shared" si="3"/>
        <v>#N/A</v>
      </c>
      <c r="N6" t="e">
        <v>#N/A</v>
      </c>
      <c r="O6" t="e">
        <f t="shared" si="4"/>
        <v>#N/A</v>
      </c>
      <c r="P6" t="e">
        <f t="shared" si="5"/>
        <v>#N/A</v>
      </c>
      <c r="Q6">
        <f t="shared" si="6"/>
        <v>5.9500000000000455</v>
      </c>
      <c r="R6">
        <f t="shared" si="7"/>
        <v>16.150000000000091</v>
      </c>
      <c r="S6">
        <f t="shared" si="8"/>
        <v>0.3684210526315797</v>
      </c>
      <c r="T6" t="str">
        <f t="shared" si="9"/>
        <v>No Indication</v>
      </c>
      <c r="U6" t="e">
        <f t="shared" si="10"/>
        <v>#N/A</v>
      </c>
      <c r="V6" t="e">
        <v>#N/A</v>
      </c>
      <c r="W6" t="e">
        <v>#N/A</v>
      </c>
      <c r="X6" t="e">
        <f t="shared" si="11"/>
        <v>#N/A</v>
      </c>
      <c r="Y6" t="e">
        <v>#N/A</v>
      </c>
      <c r="Z6" t="e">
        <f t="shared" si="12"/>
        <v>#N/A</v>
      </c>
      <c r="AA6" t="e">
        <f t="shared" si="13"/>
        <v>#N/A</v>
      </c>
      <c r="AB6" t="e">
        <f t="shared" si="14"/>
        <v>#N/A</v>
      </c>
      <c r="AC6" t="e">
        <f t="shared" si="15"/>
        <v>#N/A</v>
      </c>
      <c r="AD6" t="e">
        <f t="shared" si="16"/>
        <v>#N/A</v>
      </c>
      <c r="AE6" t="e">
        <f t="shared" si="17"/>
        <v>#N/A</v>
      </c>
      <c r="AF6" t="e">
        <f t="shared" si="18"/>
        <v>#N/A</v>
      </c>
      <c r="AG6" t="e">
        <f t="shared" si="19"/>
        <v>#N/A</v>
      </c>
      <c r="AH6" t="e">
        <f t="shared" si="20"/>
        <v>#N/A</v>
      </c>
    </row>
    <row r="7" spans="1:34" x14ac:dyDescent="0.25">
      <c r="A7" t="s">
        <v>5</v>
      </c>
      <c r="B7" s="1">
        <v>42864</v>
      </c>
      <c r="C7">
        <v>1265.8</v>
      </c>
      <c r="D7">
        <v>1289</v>
      </c>
      <c r="E7">
        <v>1264.3</v>
      </c>
      <c r="F7">
        <v>1277</v>
      </c>
      <c r="G7">
        <f t="shared" si="0"/>
        <v>1276.7666666666667</v>
      </c>
      <c r="H7">
        <v>1264.9368055555556</v>
      </c>
      <c r="I7" t="str">
        <f t="shared" si="1"/>
        <v>UP</v>
      </c>
      <c r="J7" t="e">
        <v>#N/A</v>
      </c>
      <c r="K7" t="e">
        <v>#N/A</v>
      </c>
      <c r="L7" t="e">
        <f t="shared" si="2"/>
        <v>#N/A</v>
      </c>
      <c r="M7" t="e">
        <f t="shared" si="3"/>
        <v>#N/A</v>
      </c>
      <c r="N7">
        <v>93.220338983050837</v>
      </c>
      <c r="O7" t="str">
        <f t="shared" si="4"/>
        <v>UP</v>
      </c>
      <c r="P7" t="e">
        <f t="shared" si="5"/>
        <v>#N/A</v>
      </c>
      <c r="Q7">
        <f t="shared" si="6"/>
        <v>12.700000000000045</v>
      </c>
      <c r="R7">
        <f t="shared" si="7"/>
        <v>24.700000000000045</v>
      </c>
      <c r="S7">
        <f t="shared" si="8"/>
        <v>0.51417004048583081</v>
      </c>
      <c r="T7" t="str">
        <f t="shared" si="9"/>
        <v>No Indication</v>
      </c>
      <c r="U7" t="e">
        <f t="shared" si="10"/>
        <v>#N/A</v>
      </c>
      <c r="V7" t="e">
        <v>#N/A</v>
      </c>
      <c r="W7" t="e">
        <v>#N/A</v>
      </c>
      <c r="X7" t="e">
        <f t="shared" si="11"/>
        <v>#N/A</v>
      </c>
      <c r="Y7" t="e">
        <v>#N/A</v>
      </c>
      <c r="Z7" t="e">
        <f t="shared" si="12"/>
        <v>#N/A</v>
      </c>
      <c r="AA7" t="e">
        <f t="shared" si="13"/>
        <v>#N/A</v>
      </c>
      <c r="AB7" t="e">
        <f t="shared" si="14"/>
        <v>#N/A</v>
      </c>
      <c r="AC7" t="e">
        <f t="shared" si="15"/>
        <v>#N/A</v>
      </c>
      <c r="AD7" t="e">
        <f t="shared" si="16"/>
        <v>#N/A</v>
      </c>
      <c r="AE7" t="e">
        <f t="shared" si="17"/>
        <v>#N/A</v>
      </c>
      <c r="AF7" t="e">
        <f t="shared" si="18"/>
        <v>#N/A</v>
      </c>
      <c r="AG7" t="e">
        <f t="shared" si="19"/>
        <v>#N/A</v>
      </c>
      <c r="AH7" t="e">
        <f t="shared" si="20"/>
        <v>#N/A</v>
      </c>
    </row>
    <row r="8" spans="1:34" x14ac:dyDescent="0.25">
      <c r="A8" t="s">
        <v>5</v>
      </c>
      <c r="B8" s="1">
        <v>42865</v>
      </c>
      <c r="C8">
        <v>1289</v>
      </c>
      <c r="D8">
        <v>1309.05</v>
      </c>
      <c r="E8">
        <v>1275</v>
      </c>
      <c r="F8">
        <v>1309</v>
      </c>
      <c r="G8">
        <f t="shared" si="0"/>
        <v>1297.6833333333334</v>
      </c>
      <c r="H8">
        <v>1281.3100694444445</v>
      </c>
      <c r="I8" t="str">
        <f t="shared" si="1"/>
        <v>UP</v>
      </c>
      <c r="J8" t="e">
        <v>#N/A</v>
      </c>
      <c r="K8" t="e">
        <v>#N/A</v>
      </c>
      <c r="L8" t="e">
        <f t="shared" si="2"/>
        <v>#N/A</v>
      </c>
      <c r="M8" t="e">
        <f t="shared" si="3"/>
        <v>#N/A</v>
      </c>
      <c r="N8">
        <v>95.959595959595958</v>
      </c>
      <c r="O8" t="str">
        <f t="shared" si="4"/>
        <v>UP</v>
      </c>
      <c r="P8" t="e">
        <f t="shared" si="5"/>
        <v>#N/A</v>
      </c>
      <c r="Q8">
        <f t="shared" si="6"/>
        <v>34</v>
      </c>
      <c r="R8">
        <f t="shared" si="7"/>
        <v>34.049999999999955</v>
      </c>
      <c r="S8">
        <f t="shared" si="8"/>
        <v>0.99853157121879721</v>
      </c>
      <c r="T8" t="str">
        <f t="shared" si="9"/>
        <v>UP</v>
      </c>
      <c r="U8" t="e">
        <f t="shared" si="10"/>
        <v>#N/A</v>
      </c>
      <c r="V8" t="e">
        <v>#N/A</v>
      </c>
      <c r="W8" t="e">
        <v>#N/A</v>
      </c>
      <c r="X8" t="e">
        <f t="shared" si="11"/>
        <v>#N/A</v>
      </c>
      <c r="Y8" t="e">
        <v>#N/A</v>
      </c>
      <c r="Z8" t="e">
        <f t="shared" si="12"/>
        <v>#N/A</v>
      </c>
      <c r="AA8" t="e">
        <f t="shared" si="13"/>
        <v>#N/A</v>
      </c>
      <c r="AB8" t="e">
        <f t="shared" si="14"/>
        <v>#N/A</v>
      </c>
      <c r="AC8" t="e">
        <f t="shared" si="15"/>
        <v>#N/A</v>
      </c>
      <c r="AD8" t="e">
        <f t="shared" si="16"/>
        <v>#N/A</v>
      </c>
      <c r="AE8" t="e">
        <f t="shared" si="17"/>
        <v>#N/A</v>
      </c>
      <c r="AF8" t="e">
        <f t="shared" si="18"/>
        <v>#N/A</v>
      </c>
      <c r="AG8" t="e">
        <f t="shared" si="19"/>
        <v>#N/A</v>
      </c>
      <c r="AH8" t="e">
        <f t="shared" si="20"/>
        <v>#N/A</v>
      </c>
    </row>
    <row r="9" spans="1:34" x14ac:dyDescent="0.25">
      <c r="A9" t="s">
        <v>5</v>
      </c>
      <c r="B9" s="1">
        <v>42866</v>
      </c>
      <c r="C9">
        <v>1304.9000000000001</v>
      </c>
      <c r="D9">
        <v>1330</v>
      </c>
      <c r="E9">
        <v>1301.7</v>
      </c>
      <c r="F9">
        <v>1320</v>
      </c>
      <c r="G9">
        <f t="shared" si="0"/>
        <v>1317.2333333333333</v>
      </c>
      <c r="H9">
        <v>1299.2717013888889</v>
      </c>
      <c r="I9" t="str">
        <f t="shared" si="1"/>
        <v>UP</v>
      </c>
      <c r="J9">
        <v>1275.1875</v>
      </c>
      <c r="K9">
        <v>1248.7687500000002</v>
      </c>
      <c r="L9" t="str">
        <f t="shared" si="2"/>
        <v>UP</v>
      </c>
      <c r="M9" t="str">
        <f t="shared" si="3"/>
        <v>UP</v>
      </c>
      <c r="N9">
        <v>96.557288864981174</v>
      </c>
      <c r="O9" t="str">
        <f t="shared" si="4"/>
        <v>UP</v>
      </c>
      <c r="P9" t="str">
        <f t="shared" si="5"/>
        <v>UP</v>
      </c>
      <c r="Q9">
        <f t="shared" si="6"/>
        <v>18.299999999999955</v>
      </c>
      <c r="R9">
        <f t="shared" si="7"/>
        <v>28.299999999999955</v>
      </c>
      <c r="S9">
        <f t="shared" si="8"/>
        <v>0.64664310954063553</v>
      </c>
      <c r="T9" t="str">
        <f t="shared" si="9"/>
        <v>No Indication</v>
      </c>
      <c r="U9" t="str">
        <f t="shared" si="10"/>
        <v>No T+M+I</v>
      </c>
      <c r="V9" t="e">
        <v>#N/A</v>
      </c>
      <c r="W9" t="e">
        <v>#N/A</v>
      </c>
      <c r="X9" t="e">
        <f t="shared" si="11"/>
        <v>#N/A</v>
      </c>
      <c r="Y9" t="e">
        <v>#N/A</v>
      </c>
      <c r="Z9" t="e">
        <f t="shared" si="12"/>
        <v>#N/A</v>
      </c>
      <c r="AA9" t="e">
        <f t="shared" si="13"/>
        <v>#N/A</v>
      </c>
      <c r="AB9" t="str">
        <f t="shared" si="14"/>
        <v>UP</v>
      </c>
      <c r="AC9" t="e">
        <f t="shared" si="15"/>
        <v>#N/A</v>
      </c>
      <c r="AD9" t="e">
        <f t="shared" si="16"/>
        <v>#N/A</v>
      </c>
      <c r="AE9" t="e">
        <f t="shared" si="17"/>
        <v>#N/A</v>
      </c>
      <c r="AF9" t="e">
        <f t="shared" si="18"/>
        <v>#N/A</v>
      </c>
      <c r="AG9" t="e">
        <f t="shared" si="19"/>
        <v>#N/A</v>
      </c>
      <c r="AH9" t="e">
        <f t="shared" si="20"/>
        <v>#N/A</v>
      </c>
    </row>
    <row r="10" spans="1:34" x14ac:dyDescent="0.25">
      <c r="A10" t="s">
        <v>5</v>
      </c>
      <c r="B10" s="1">
        <v>42867</v>
      </c>
      <c r="C10">
        <v>1310</v>
      </c>
      <c r="D10">
        <v>1319.5</v>
      </c>
      <c r="E10">
        <v>1293.75</v>
      </c>
      <c r="F10">
        <v>1310</v>
      </c>
      <c r="G10">
        <f t="shared" si="0"/>
        <v>1307.75</v>
      </c>
      <c r="H10">
        <v>1303.5108506944443</v>
      </c>
      <c r="I10" t="str">
        <f t="shared" si="1"/>
        <v>UP</v>
      </c>
      <c r="J10">
        <v>1285.0347222222222</v>
      </c>
      <c r="K10">
        <v>1258.7645833333336</v>
      </c>
      <c r="L10" t="str">
        <f t="shared" si="2"/>
        <v>UP</v>
      </c>
      <c r="M10" t="str">
        <f t="shared" si="3"/>
        <v>UP</v>
      </c>
      <c r="N10">
        <v>82.661754547547773</v>
      </c>
      <c r="O10" t="str">
        <f t="shared" si="4"/>
        <v>UP</v>
      </c>
      <c r="P10" t="str">
        <f t="shared" si="5"/>
        <v>UP</v>
      </c>
      <c r="Q10">
        <f t="shared" si="6"/>
        <v>16.25</v>
      </c>
      <c r="R10">
        <f t="shared" si="7"/>
        <v>25.75</v>
      </c>
      <c r="S10">
        <f t="shared" si="8"/>
        <v>0.6310679611650486</v>
      </c>
      <c r="T10" t="str">
        <f t="shared" si="9"/>
        <v>No Indication</v>
      </c>
      <c r="U10" t="str">
        <f t="shared" si="10"/>
        <v>No T+M+I</v>
      </c>
      <c r="V10" t="e">
        <v>#N/A</v>
      </c>
      <c r="W10" t="e">
        <v>#N/A</v>
      </c>
      <c r="X10" t="e">
        <f t="shared" si="11"/>
        <v>#N/A</v>
      </c>
      <c r="Y10" t="e">
        <v>#N/A</v>
      </c>
      <c r="Z10" t="e">
        <f t="shared" si="12"/>
        <v>#N/A</v>
      </c>
      <c r="AA10" t="e">
        <f t="shared" si="13"/>
        <v>#N/A</v>
      </c>
      <c r="AB10" t="str">
        <f t="shared" si="14"/>
        <v>UP</v>
      </c>
      <c r="AC10" t="e">
        <f t="shared" si="15"/>
        <v>#N/A</v>
      </c>
      <c r="AD10" t="e">
        <f t="shared" si="16"/>
        <v>#N/A</v>
      </c>
      <c r="AE10" t="e">
        <f t="shared" si="17"/>
        <v>#N/A</v>
      </c>
      <c r="AF10" t="e">
        <f t="shared" si="18"/>
        <v>#N/A</v>
      </c>
      <c r="AG10" t="e">
        <f t="shared" si="19"/>
        <v>#N/A</v>
      </c>
      <c r="AH10" t="e">
        <f t="shared" si="20"/>
        <v>#N/A</v>
      </c>
    </row>
    <row r="11" spans="1:34" x14ac:dyDescent="0.25">
      <c r="A11" t="s">
        <v>5</v>
      </c>
      <c r="B11" s="1">
        <v>42870</v>
      </c>
      <c r="C11">
        <v>1309.9000000000001</v>
      </c>
      <c r="D11">
        <v>1314.2</v>
      </c>
      <c r="E11">
        <v>1295.5</v>
      </c>
      <c r="F11">
        <v>1300</v>
      </c>
      <c r="G11">
        <f t="shared" si="0"/>
        <v>1303.2333333333333</v>
      </c>
      <c r="H11">
        <v>1303.372092013889</v>
      </c>
      <c r="I11" t="str">
        <f t="shared" si="1"/>
        <v>DOWN</v>
      </c>
      <c r="J11">
        <v>1291.5158950617283</v>
      </c>
      <c r="K11">
        <v>1266.9280092592594</v>
      </c>
      <c r="L11" t="str">
        <f t="shared" si="2"/>
        <v>UP</v>
      </c>
      <c r="M11" t="str">
        <f t="shared" si="3"/>
        <v>No Trend</v>
      </c>
      <c r="N11">
        <v>70.059033029223784</v>
      </c>
      <c r="O11" t="str">
        <f t="shared" si="4"/>
        <v>UP</v>
      </c>
      <c r="P11" t="str">
        <f t="shared" si="5"/>
        <v>No Trend + Momentum</v>
      </c>
      <c r="Q11">
        <f t="shared" si="6"/>
        <v>4.5</v>
      </c>
      <c r="R11">
        <f t="shared" si="7"/>
        <v>18.700000000000045</v>
      </c>
      <c r="S11">
        <f t="shared" si="8"/>
        <v>0.24064171122994593</v>
      </c>
      <c r="T11" t="str">
        <f t="shared" si="9"/>
        <v>No Indication</v>
      </c>
      <c r="U11" t="str">
        <f t="shared" si="10"/>
        <v>No T+M+I</v>
      </c>
      <c r="V11" t="e">
        <v>#N/A</v>
      </c>
      <c r="W11" t="e">
        <v>#N/A</v>
      </c>
      <c r="X11" t="e">
        <f t="shared" si="11"/>
        <v>#N/A</v>
      </c>
      <c r="Y11" t="e">
        <v>#N/A</v>
      </c>
      <c r="Z11" t="e">
        <f t="shared" si="12"/>
        <v>#N/A</v>
      </c>
      <c r="AA11" t="e">
        <f t="shared" si="13"/>
        <v>#N/A</v>
      </c>
      <c r="AB11" t="str">
        <f t="shared" si="14"/>
        <v>UP</v>
      </c>
      <c r="AC11" t="e">
        <f t="shared" si="15"/>
        <v>#N/A</v>
      </c>
      <c r="AD11" t="e">
        <f t="shared" si="16"/>
        <v>#N/A</v>
      </c>
      <c r="AE11" t="e">
        <f t="shared" si="17"/>
        <v>#N/A</v>
      </c>
      <c r="AF11" t="e">
        <f t="shared" si="18"/>
        <v>#N/A</v>
      </c>
      <c r="AG11" t="e">
        <f t="shared" si="19"/>
        <v>#N/A</v>
      </c>
      <c r="AH11" t="e">
        <f t="shared" si="20"/>
        <v>#N/A</v>
      </c>
    </row>
    <row r="12" spans="1:34" x14ac:dyDescent="0.25">
      <c r="A12" t="s">
        <v>5</v>
      </c>
      <c r="B12" s="1">
        <v>42871</v>
      </c>
      <c r="C12">
        <v>1297.3</v>
      </c>
      <c r="D12">
        <v>1325</v>
      </c>
      <c r="E12">
        <v>1297</v>
      </c>
      <c r="F12">
        <v>1310</v>
      </c>
      <c r="G12">
        <f t="shared" si="0"/>
        <v>1310.6666666666667</v>
      </c>
      <c r="H12">
        <v>1307.0193793402777</v>
      </c>
      <c r="I12" t="str">
        <f t="shared" si="1"/>
        <v>UP</v>
      </c>
      <c r="J12">
        <v>1298.9568072702332</v>
      </c>
      <c r="K12">
        <v>1273.6106738683129</v>
      </c>
      <c r="L12" t="str">
        <f t="shared" si="2"/>
        <v>UP</v>
      </c>
      <c r="M12" t="str">
        <f t="shared" si="3"/>
        <v>UP</v>
      </c>
      <c r="N12">
        <v>74.851710325468943</v>
      </c>
      <c r="O12" t="str">
        <f t="shared" si="4"/>
        <v>UP</v>
      </c>
      <c r="P12" t="str">
        <f t="shared" si="5"/>
        <v>UP</v>
      </c>
      <c r="Q12">
        <f t="shared" si="6"/>
        <v>13</v>
      </c>
      <c r="R12">
        <f t="shared" si="7"/>
        <v>28</v>
      </c>
      <c r="S12">
        <f t="shared" si="8"/>
        <v>0.4642857142857143</v>
      </c>
      <c r="T12" t="str">
        <f t="shared" si="9"/>
        <v>No Indication</v>
      </c>
      <c r="U12" t="str">
        <f t="shared" si="10"/>
        <v>No T+M+I</v>
      </c>
      <c r="V12" t="e">
        <v>#N/A</v>
      </c>
      <c r="W12" t="e">
        <v>#N/A</v>
      </c>
      <c r="X12" t="e">
        <f t="shared" si="11"/>
        <v>#N/A</v>
      </c>
      <c r="Y12" t="e">
        <v>#N/A</v>
      </c>
      <c r="Z12" t="e">
        <f t="shared" si="12"/>
        <v>#N/A</v>
      </c>
      <c r="AA12" t="e">
        <f t="shared" si="13"/>
        <v>#N/A</v>
      </c>
      <c r="AB12" t="str">
        <f t="shared" si="14"/>
        <v>UP</v>
      </c>
      <c r="AC12" t="e">
        <f t="shared" si="15"/>
        <v>#N/A</v>
      </c>
      <c r="AD12" t="e">
        <f t="shared" si="16"/>
        <v>#N/A</v>
      </c>
      <c r="AE12" t="e">
        <f t="shared" si="17"/>
        <v>#N/A</v>
      </c>
      <c r="AF12" t="e">
        <f t="shared" si="18"/>
        <v>#N/A</v>
      </c>
      <c r="AG12" t="e">
        <f t="shared" si="19"/>
        <v>#N/A</v>
      </c>
      <c r="AH12" t="e">
        <f t="shared" si="20"/>
        <v>#N/A</v>
      </c>
    </row>
    <row r="13" spans="1:34" x14ac:dyDescent="0.25">
      <c r="A13" t="s">
        <v>5</v>
      </c>
      <c r="B13" s="1">
        <v>42872</v>
      </c>
      <c r="C13">
        <v>1301.3</v>
      </c>
      <c r="D13">
        <v>1314.15</v>
      </c>
      <c r="E13">
        <v>1270.8499999999999</v>
      </c>
      <c r="F13">
        <v>1271</v>
      </c>
      <c r="G13">
        <f t="shared" si="0"/>
        <v>1285.3333333333333</v>
      </c>
      <c r="H13">
        <v>1296.1763563368054</v>
      </c>
      <c r="I13" t="str">
        <f t="shared" si="1"/>
        <v>DOWN</v>
      </c>
      <c r="J13">
        <v>1302.3330723212925</v>
      </c>
      <c r="K13">
        <v>1272.9971907864656</v>
      </c>
      <c r="L13" t="str">
        <f t="shared" si="2"/>
        <v>DOWN</v>
      </c>
      <c r="M13" t="str">
        <f t="shared" si="3"/>
        <v>DOWN</v>
      </c>
      <c r="N13">
        <v>42.04335964220131</v>
      </c>
      <c r="O13" t="str">
        <f t="shared" si="4"/>
        <v>No Momentum</v>
      </c>
      <c r="P13" t="str">
        <f t="shared" si="5"/>
        <v>No Trend + Momentum</v>
      </c>
      <c r="Q13">
        <f t="shared" si="6"/>
        <v>0.15000000000009095</v>
      </c>
      <c r="R13">
        <f t="shared" si="7"/>
        <v>43.300000000000182</v>
      </c>
      <c r="S13">
        <f t="shared" si="8"/>
        <v>3.4642032332584368E-3</v>
      </c>
      <c r="T13" t="str">
        <f t="shared" si="9"/>
        <v>DOWN</v>
      </c>
      <c r="U13" t="str">
        <f t="shared" si="10"/>
        <v>No T+M+I</v>
      </c>
      <c r="V13">
        <v>1275.25</v>
      </c>
      <c r="W13" t="e">
        <v>#N/A</v>
      </c>
      <c r="X13" t="e">
        <f t="shared" si="11"/>
        <v>#N/A</v>
      </c>
      <c r="Y13" t="e">
        <v>#N/A</v>
      </c>
      <c r="Z13" t="e">
        <f t="shared" si="12"/>
        <v>#N/A</v>
      </c>
      <c r="AA13" t="e">
        <f t="shared" si="13"/>
        <v>#N/A</v>
      </c>
      <c r="AB13" t="str">
        <f t="shared" si="14"/>
        <v>No Confirmation</v>
      </c>
      <c r="AC13" t="e">
        <f t="shared" si="15"/>
        <v>#N/A</v>
      </c>
      <c r="AD13" t="e">
        <f t="shared" si="16"/>
        <v>#N/A</v>
      </c>
      <c r="AE13" t="e">
        <f t="shared" si="17"/>
        <v>#N/A</v>
      </c>
      <c r="AF13" t="e">
        <f t="shared" si="18"/>
        <v>#N/A</v>
      </c>
      <c r="AG13" t="e">
        <f t="shared" si="19"/>
        <v>#N/A</v>
      </c>
      <c r="AH13" t="e">
        <f t="shared" si="20"/>
        <v>#N/A</v>
      </c>
    </row>
    <row r="14" spans="1:34" x14ac:dyDescent="0.25">
      <c r="A14" t="s">
        <v>5</v>
      </c>
      <c r="B14" s="1">
        <v>42873</v>
      </c>
      <c r="C14">
        <v>1259</v>
      </c>
      <c r="D14">
        <v>1271.45</v>
      </c>
      <c r="E14">
        <v>1246.0999999999999</v>
      </c>
      <c r="F14">
        <v>1246</v>
      </c>
      <c r="G14">
        <f t="shared" si="0"/>
        <v>1254.5166666666667</v>
      </c>
      <c r="H14">
        <v>1275.3465115017361</v>
      </c>
      <c r="I14" t="str">
        <f t="shared" si="1"/>
        <v>DOWN</v>
      </c>
      <c r="J14">
        <v>1295.4701673610052</v>
      </c>
      <c r="K14">
        <v>1267.020037278362</v>
      </c>
      <c r="L14" t="str">
        <f t="shared" si="2"/>
        <v>DOWN</v>
      </c>
      <c r="M14" t="str">
        <f t="shared" si="3"/>
        <v>DOWN</v>
      </c>
      <c r="N14">
        <v>31.115318233737781</v>
      </c>
      <c r="O14" t="str">
        <f t="shared" si="4"/>
        <v>DOWN</v>
      </c>
      <c r="P14" t="str">
        <f t="shared" si="5"/>
        <v>DOWN</v>
      </c>
      <c r="Q14">
        <f t="shared" si="6"/>
        <v>-9.9999999999909051E-2</v>
      </c>
      <c r="R14">
        <f t="shared" si="7"/>
        <v>25.350000000000136</v>
      </c>
      <c r="S14">
        <f t="shared" si="8"/>
        <v>-3.9447731755387974E-3</v>
      </c>
      <c r="T14" t="str">
        <f t="shared" si="9"/>
        <v>DOWN</v>
      </c>
      <c r="U14" t="str">
        <f t="shared" si="10"/>
        <v>DOWN</v>
      </c>
      <c r="V14">
        <v>1270.75</v>
      </c>
      <c r="W14" t="e">
        <v>#N/A</v>
      </c>
      <c r="X14" t="e">
        <f t="shared" si="11"/>
        <v>#N/A</v>
      </c>
      <c r="Y14" t="e">
        <v>#N/A</v>
      </c>
      <c r="Z14" t="e">
        <f t="shared" si="12"/>
        <v>#N/A</v>
      </c>
      <c r="AA14" t="e">
        <f t="shared" si="13"/>
        <v>#N/A</v>
      </c>
      <c r="AB14" t="str">
        <f t="shared" si="14"/>
        <v>No Confirmation</v>
      </c>
      <c r="AC14" t="e">
        <f t="shared" si="15"/>
        <v>#N/A</v>
      </c>
      <c r="AD14" t="e">
        <f t="shared" si="16"/>
        <v>#N/A</v>
      </c>
      <c r="AE14" t="e">
        <f t="shared" si="17"/>
        <v>#N/A</v>
      </c>
      <c r="AF14" t="e">
        <f t="shared" si="18"/>
        <v>#N/A</v>
      </c>
      <c r="AG14" t="e">
        <f t="shared" si="19"/>
        <v>#N/A</v>
      </c>
      <c r="AH14" t="e">
        <f t="shared" si="20"/>
        <v>#N/A</v>
      </c>
    </row>
    <row r="15" spans="1:34" x14ac:dyDescent="0.25">
      <c r="A15" t="s">
        <v>5</v>
      </c>
      <c r="B15" s="1">
        <v>42874</v>
      </c>
      <c r="C15">
        <v>1251</v>
      </c>
      <c r="D15">
        <v>1270.5999999999999</v>
      </c>
      <c r="E15">
        <v>1246.0999999999999</v>
      </c>
      <c r="F15">
        <v>1258</v>
      </c>
      <c r="G15">
        <f t="shared" si="0"/>
        <v>1258.2333333333333</v>
      </c>
      <c r="H15">
        <v>1266.7899224175349</v>
      </c>
      <c r="I15" t="str">
        <f t="shared" si="1"/>
        <v>DOWN</v>
      </c>
      <c r="J15">
        <v>1289.9434635030041</v>
      </c>
      <c r="K15">
        <v>1262.3711401053927</v>
      </c>
      <c r="L15" t="str">
        <f t="shared" si="2"/>
        <v>DOWN</v>
      </c>
      <c r="M15" t="str">
        <f t="shared" si="3"/>
        <v>DOWN</v>
      </c>
      <c r="N15">
        <v>40.408797211550009</v>
      </c>
      <c r="O15" t="str">
        <f t="shared" si="4"/>
        <v>No Momentum</v>
      </c>
      <c r="P15" t="str">
        <f t="shared" si="5"/>
        <v>No Trend + Momentum</v>
      </c>
      <c r="Q15">
        <f t="shared" si="6"/>
        <v>11.900000000000091</v>
      </c>
      <c r="R15">
        <f t="shared" si="7"/>
        <v>24.5</v>
      </c>
      <c r="S15">
        <f t="shared" si="8"/>
        <v>0.48571428571428943</v>
      </c>
      <c r="T15" t="str">
        <f t="shared" si="9"/>
        <v>No Indication</v>
      </c>
      <c r="U15" t="str">
        <f t="shared" si="10"/>
        <v>No T+M+I</v>
      </c>
      <c r="V15">
        <v>1268.7884615384614</v>
      </c>
      <c r="W15" t="e">
        <v>#N/A</v>
      </c>
      <c r="X15" t="e">
        <f t="shared" si="11"/>
        <v>#N/A</v>
      </c>
      <c r="Y15" t="e">
        <v>#N/A</v>
      </c>
      <c r="Z15" t="e">
        <f t="shared" si="12"/>
        <v>#N/A</v>
      </c>
      <c r="AA15" t="e">
        <f t="shared" si="13"/>
        <v>#N/A</v>
      </c>
      <c r="AB15" t="str">
        <f t="shared" si="14"/>
        <v>No Confirmation</v>
      </c>
      <c r="AC15" t="e">
        <f t="shared" si="15"/>
        <v>#N/A</v>
      </c>
      <c r="AD15" t="e">
        <f t="shared" si="16"/>
        <v>#N/A</v>
      </c>
      <c r="AE15" t="e">
        <f t="shared" si="17"/>
        <v>#N/A</v>
      </c>
      <c r="AF15" t="e">
        <f t="shared" si="18"/>
        <v>#N/A</v>
      </c>
      <c r="AG15" t="e">
        <f t="shared" si="19"/>
        <v>#N/A</v>
      </c>
      <c r="AH15" t="e">
        <f t="shared" si="20"/>
        <v>#N/A</v>
      </c>
    </row>
    <row r="16" spans="1:34" x14ac:dyDescent="0.25">
      <c r="A16" t="s">
        <v>5</v>
      </c>
      <c r="B16" s="1">
        <v>42877</v>
      </c>
      <c r="C16">
        <v>1261</v>
      </c>
      <c r="D16">
        <v>1272.9000000000001</v>
      </c>
      <c r="E16">
        <v>1258</v>
      </c>
      <c r="F16">
        <v>1262</v>
      </c>
      <c r="G16">
        <f t="shared" si="0"/>
        <v>1264.3</v>
      </c>
      <c r="H16">
        <v>1265.5449612087673</v>
      </c>
      <c r="I16" t="str">
        <f t="shared" si="1"/>
        <v>DOWN</v>
      </c>
      <c r="J16">
        <v>1286.1560271690032</v>
      </c>
      <c r="K16">
        <v>1261.3997756375277</v>
      </c>
      <c r="L16" t="str">
        <f t="shared" si="2"/>
        <v>No Confirmation</v>
      </c>
      <c r="M16" t="str">
        <f t="shared" si="3"/>
        <v>No Trend</v>
      </c>
      <c r="N16">
        <v>43.580369816665616</v>
      </c>
      <c r="O16" t="str">
        <f t="shared" si="4"/>
        <v>No Momentum</v>
      </c>
      <c r="P16" t="str">
        <f t="shared" si="5"/>
        <v>No Trend + Momentum</v>
      </c>
      <c r="Q16">
        <f t="shared" si="6"/>
        <v>4</v>
      </c>
      <c r="R16">
        <f t="shared" si="7"/>
        <v>14.900000000000091</v>
      </c>
      <c r="S16">
        <f t="shared" si="8"/>
        <v>0.26845637583892451</v>
      </c>
      <c r="T16" t="str">
        <f t="shared" si="9"/>
        <v>No Indication</v>
      </c>
      <c r="U16" t="str">
        <f t="shared" si="10"/>
        <v>No T+M+I</v>
      </c>
      <c r="V16">
        <v>1267.7440828402366</v>
      </c>
      <c r="W16" t="e">
        <v>#N/A</v>
      </c>
      <c r="X16" t="e">
        <f t="shared" si="11"/>
        <v>#N/A</v>
      </c>
      <c r="Y16" t="e">
        <v>#N/A</v>
      </c>
      <c r="Z16" t="e">
        <f t="shared" si="12"/>
        <v>#N/A</v>
      </c>
      <c r="AA16" t="e">
        <f t="shared" si="13"/>
        <v>#N/A</v>
      </c>
      <c r="AB16" t="str">
        <f t="shared" si="14"/>
        <v>No Confirmation</v>
      </c>
      <c r="AC16" t="e">
        <f t="shared" si="15"/>
        <v>#N/A</v>
      </c>
      <c r="AD16" t="e">
        <f t="shared" si="16"/>
        <v>#N/A</v>
      </c>
      <c r="AE16" t="e">
        <f t="shared" si="17"/>
        <v>#N/A</v>
      </c>
      <c r="AF16" t="e">
        <f t="shared" si="18"/>
        <v>#N/A</v>
      </c>
      <c r="AG16" t="e">
        <f t="shared" si="19"/>
        <v>#N/A</v>
      </c>
      <c r="AH16" t="e">
        <f t="shared" si="20"/>
        <v>#N/A</v>
      </c>
    </row>
    <row r="17" spans="1:34" x14ac:dyDescent="0.25">
      <c r="A17" t="s">
        <v>5</v>
      </c>
      <c r="B17" s="1">
        <v>42878</v>
      </c>
      <c r="C17">
        <v>1252.5</v>
      </c>
      <c r="D17">
        <v>1263.45</v>
      </c>
      <c r="E17">
        <v>1221.55</v>
      </c>
      <c r="F17">
        <v>1231</v>
      </c>
      <c r="G17">
        <f t="shared" si="0"/>
        <v>1238.6666666666667</v>
      </c>
      <c r="H17">
        <v>1252.1058139377169</v>
      </c>
      <c r="I17" t="str">
        <f t="shared" si="1"/>
        <v>DOWN</v>
      </c>
      <c r="J17">
        <v>1281.1102433536691</v>
      </c>
      <c r="K17">
        <v>1252.5442699402993</v>
      </c>
      <c r="L17" t="str">
        <f t="shared" si="2"/>
        <v>DOWN</v>
      </c>
      <c r="M17" t="str">
        <f t="shared" si="3"/>
        <v>DOWN</v>
      </c>
      <c r="N17">
        <v>28.754728394891551</v>
      </c>
      <c r="O17" t="str">
        <f t="shared" si="4"/>
        <v>DOWN</v>
      </c>
      <c r="P17" t="str">
        <f t="shared" si="5"/>
        <v>DOWN</v>
      </c>
      <c r="Q17">
        <f t="shared" si="6"/>
        <v>9.4500000000000455</v>
      </c>
      <c r="R17">
        <f t="shared" si="7"/>
        <v>41.900000000000091</v>
      </c>
      <c r="S17">
        <f t="shared" si="8"/>
        <v>0.22553699284009607</v>
      </c>
      <c r="T17" t="str">
        <f t="shared" si="9"/>
        <v>No Indication</v>
      </c>
      <c r="U17" t="str">
        <f t="shared" si="10"/>
        <v>No T+M+I</v>
      </c>
      <c r="V17">
        <v>1262.0911470186618</v>
      </c>
      <c r="W17" t="e">
        <v>#N/A</v>
      </c>
      <c r="X17" t="e">
        <f t="shared" si="11"/>
        <v>#N/A</v>
      </c>
      <c r="Y17" t="e">
        <v>#N/A</v>
      </c>
      <c r="Z17" t="e">
        <f t="shared" si="12"/>
        <v>#N/A</v>
      </c>
      <c r="AA17" t="e">
        <f t="shared" si="13"/>
        <v>#N/A</v>
      </c>
      <c r="AB17" t="str">
        <f t="shared" si="14"/>
        <v>DOWN</v>
      </c>
      <c r="AC17" t="e">
        <f t="shared" si="15"/>
        <v>#N/A</v>
      </c>
      <c r="AD17" t="e">
        <f t="shared" si="16"/>
        <v>#N/A</v>
      </c>
      <c r="AE17" t="e">
        <f t="shared" si="17"/>
        <v>#N/A</v>
      </c>
      <c r="AF17" t="e">
        <f t="shared" si="18"/>
        <v>#N/A</v>
      </c>
      <c r="AG17" t="e">
        <f t="shared" si="19"/>
        <v>#N/A</v>
      </c>
      <c r="AH17" t="e">
        <f t="shared" si="20"/>
        <v>#N/A</v>
      </c>
    </row>
    <row r="18" spans="1:34" x14ac:dyDescent="0.25">
      <c r="A18" t="s">
        <v>5</v>
      </c>
      <c r="B18" s="1">
        <v>42879</v>
      </c>
      <c r="C18">
        <v>1227</v>
      </c>
      <c r="D18">
        <v>1236.3</v>
      </c>
      <c r="E18">
        <v>1210.75</v>
      </c>
      <c r="F18">
        <v>1219</v>
      </c>
      <c r="G18">
        <f t="shared" si="0"/>
        <v>1222.0166666666667</v>
      </c>
      <c r="H18">
        <v>1237.0612403021919</v>
      </c>
      <c r="I18" t="str">
        <f t="shared" si="1"/>
        <v>DOWN</v>
      </c>
      <c r="J18">
        <v>1271.1524114972983</v>
      </c>
      <c r="K18">
        <v>1243.2566543980106</v>
      </c>
      <c r="L18" t="str">
        <f t="shared" si="2"/>
        <v>DOWN</v>
      </c>
      <c r="M18" t="str">
        <f t="shared" si="3"/>
        <v>DOWN</v>
      </c>
      <c r="N18">
        <v>24.69046846123863</v>
      </c>
      <c r="O18" t="str">
        <f t="shared" si="4"/>
        <v>DOWN</v>
      </c>
      <c r="P18" t="str">
        <f t="shared" si="5"/>
        <v>DOWN</v>
      </c>
      <c r="Q18">
        <f t="shared" si="6"/>
        <v>8.25</v>
      </c>
      <c r="R18">
        <f t="shared" si="7"/>
        <v>25.549999999999955</v>
      </c>
      <c r="S18">
        <f t="shared" si="8"/>
        <v>0.32289628180039198</v>
      </c>
      <c r="T18" t="str">
        <f t="shared" si="9"/>
        <v>No Indication</v>
      </c>
      <c r="U18" t="str">
        <f t="shared" si="10"/>
        <v>No T+M+I</v>
      </c>
      <c r="V18">
        <v>1255.4617397850216</v>
      </c>
      <c r="W18" t="e">
        <v>#N/A</v>
      </c>
      <c r="X18" t="e">
        <f t="shared" si="11"/>
        <v>#N/A</v>
      </c>
      <c r="Y18" t="e">
        <v>#N/A</v>
      </c>
      <c r="Z18" t="e">
        <f t="shared" si="12"/>
        <v>#N/A</v>
      </c>
      <c r="AA18" t="e">
        <f t="shared" si="13"/>
        <v>#N/A</v>
      </c>
      <c r="AB18" t="str">
        <f t="shared" si="14"/>
        <v>DOWN</v>
      </c>
      <c r="AC18" t="e">
        <f t="shared" si="15"/>
        <v>#N/A</v>
      </c>
      <c r="AD18" t="e">
        <f t="shared" si="16"/>
        <v>#N/A</v>
      </c>
      <c r="AE18" t="e">
        <f t="shared" si="17"/>
        <v>#N/A</v>
      </c>
      <c r="AF18" t="e">
        <f t="shared" si="18"/>
        <v>#N/A</v>
      </c>
      <c r="AG18" t="e">
        <f t="shared" si="19"/>
        <v>#N/A</v>
      </c>
      <c r="AH18" t="e">
        <f t="shared" si="20"/>
        <v>#N/A</v>
      </c>
    </row>
    <row r="19" spans="1:34" x14ac:dyDescent="0.25">
      <c r="A19" t="s">
        <v>5</v>
      </c>
      <c r="B19" s="1">
        <v>42880</v>
      </c>
      <c r="C19">
        <v>1215</v>
      </c>
      <c r="D19">
        <v>1230.7</v>
      </c>
      <c r="E19">
        <v>1199.95</v>
      </c>
      <c r="F19">
        <v>1209</v>
      </c>
      <c r="G19">
        <f t="shared" si="0"/>
        <v>1213.2166666666667</v>
      </c>
      <c r="H19">
        <v>1225.1389534844293</v>
      </c>
      <c r="I19" t="str">
        <f t="shared" si="1"/>
        <v>DOWN</v>
      </c>
      <c r="J19">
        <v>1262.1629867201209</v>
      </c>
      <c r="K19">
        <v>1233.632953420675</v>
      </c>
      <c r="L19" t="str">
        <f t="shared" si="2"/>
        <v>DOWN</v>
      </c>
      <c r="M19" t="str">
        <f t="shared" si="3"/>
        <v>DOWN</v>
      </c>
      <c r="N19">
        <v>21.521782427411683</v>
      </c>
      <c r="O19" t="str">
        <f t="shared" si="4"/>
        <v>DOWN</v>
      </c>
      <c r="P19" t="str">
        <f t="shared" si="5"/>
        <v>DOWN</v>
      </c>
      <c r="Q19">
        <f t="shared" si="6"/>
        <v>9.0499999999999545</v>
      </c>
      <c r="R19">
        <f t="shared" si="7"/>
        <v>30.75</v>
      </c>
      <c r="S19">
        <f t="shared" si="8"/>
        <v>0.2943089430894294</v>
      </c>
      <c r="T19" t="str">
        <f t="shared" si="9"/>
        <v>No Indication</v>
      </c>
      <c r="U19" t="str">
        <f t="shared" si="10"/>
        <v>No T+M+I</v>
      </c>
      <c r="V19">
        <v>1248.3137798180951</v>
      </c>
      <c r="W19" t="e">
        <v>#N/A</v>
      </c>
      <c r="X19" t="e">
        <f t="shared" si="11"/>
        <v>#N/A</v>
      </c>
      <c r="Y19" t="e">
        <v>#N/A</v>
      </c>
      <c r="Z19" t="e">
        <f t="shared" si="12"/>
        <v>#N/A</v>
      </c>
      <c r="AA19" t="e">
        <f t="shared" si="13"/>
        <v>#N/A</v>
      </c>
      <c r="AB19" t="str">
        <f t="shared" si="14"/>
        <v>DOWN</v>
      </c>
      <c r="AC19" t="e">
        <f t="shared" si="15"/>
        <v>#N/A</v>
      </c>
      <c r="AD19" t="e">
        <f t="shared" si="16"/>
        <v>#N/A</v>
      </c>
      <c r="AE19" t="e">
        <f t="shared" si="17"/>
        <v>#N/A</v>
      </c>
      <c r="AF19" t="e">
        <f t="shared" si="18"/>
        <v>#N/A</v>
      </c>
      <c r="AG19" t="e">
        <f t="shared" si="19"/>
        <v>#N/A</v>
      </c>
      <c r="AH19" t="e">
        <f t="shared" si="20"/>
        <v>#N/A</v>
      </c>
    </row>
    <row r="20" spans="1:34" x14ac:dyDescent="0.25">
      <c r="A20" t="s">
        <v>5</v>
      </c>
      <c r="B20" s="1">
        <v>42881</v>
      </c>
      <c r="C20">
        <v>1215</v>
      </c>
      <c r="D20">
        <v>1232.95</v>
      </c>
      <c r="E20">
        <v>1196.3</v>
      </c>
      <c r="F20">
        <v>1229</v>
      </c>
      <c r="G20">
        <f t="shared" si="0"/>
        <v>1219.4166666666667</v>
      </c>
      <c r="H20">
        <v>1222.2778100755481</v>
      </c>
      <c r="I20" t="str">
        <f t="shared" si="1"/>
        <v>UP</v>
      </c>
      <c r="J20">
        <v>1255.6712118934274</v>
      </c>
      <c r="K20">
        <v>1225.3367415494138</v>
      </c>
      <c r="L20" t="str">
        <f t="shared" si="2"/>
        <v>No Confirmation</v>
      </c>
      <c r="M20" t="str">
        <f t="shared" si="3"/>
        <v>No Trend</v>
      </c>
      <c r="N20">
        <v>40.584660541093896</v>
      </c>
      <c r="O20" t="str">
        <f t="shared" si="4"/>
        <v>No Momentum</v>
      </c>
      <c r="P20" t="str">
        <f t="shared" si="5"/>
        <v>No Trend + Momentum</v>
      </c>
      <c r="Q20">
        <f t="shared" si="6"/>
        <v>32.700000000000045</v>
      </c>
      <c r="R20">
        <f t="shared" si="7"/>
        <v>36.650000000000091</v>
      </c>
      <c r="S20">
        <f t="shared" si="8"/>
        <v>0.89222373806275479</v>
      </c>
      <c r="T20" t="str">
        <f t="shared" si="9"/>
        <v>UP</v>
      </c>
      <c r="U20" t="str">
        <f t="shared" si="10"/>
        <v>No T+M+I</v>
      </c>
      <c r="V20">
        <v>1245.3424290768496</v>
      </c>
      <c r="W20" t="e">
        <v>#N/A</v>
      </c>
      <c r="X20" t="e">
        <f t="shared" si="11"/>
        <v>#N/A</v>
      </c>
      <c r="Y20" t="e">
        <v>#N/A</v>
      </c>
      <c r="Z20" t="e">
        <f t="shared" si="12"/>
        <v>#N/A</v>
      </c>
      <c r="AA20" t="e">
        <f t="shared" si="13"/>
        <v>#N/A</v>
      </c>
      <c r="AB20" t="str">
        <f t="shared" si="14"/>
        <v>DOWN</v>
      </c>
      <c r="AC20" t="e">
        <f t="shared" si="15"/>
        <v>#N/A</v>
      </c>
      <c r="AD20" t="e">
        <f t="shared" si="16"/>
        <v>#N/A</v>
      </c>
      <c r="AE20" t="e">
        <f t="shared" si="17"/>
        <v>#N/A</v>
      </c>
      <c r="AF20" t="e">
        <f t="shared" si="18"/>
        <v>#N/A</v>
      </c>
      <c r="AG20" t="e">
        <f t="shared" si="19"/>
        <v>#N/A</v>
      </c>
      <c r="AH20" t="e">
        <f t="shared" si="20"/>
        <v>#N/A</v>
      </c>
    </row>
    <row r="21" spans="1:34" x14ac:dyDescent="0.25">
      <c r="A21" t="s">
        <v>5</v>
      </c>
      <c r="B21" s="1">
        <v>42884</v>
      </c>
      <c r="C21">
        <v>1226</v>
      </c>
      <c r="D21">
        <v>1236.2</v>
      </c>
      <c r="E21">
        <v>1206</v>
      </c>
      <c r="F21">
        <v>1211</v>
      </c>
      <c r="G21">
        <f t="shared" si="0"/>
        <v>1217.7333333333333</v>
      </c>
      <c r="H21">
        <v>1220.0055717044406</v>
      </c>
      <c r="I21" t="str">
        <f t="shared" si="1"/>
        <v>DOWN</v>
      </c>
      <c r="J21">
        <v>1251.3442759171103</v>
      </c>
      <c r="K21">
        <v>1221.0396878717663</v>
      </c>
      <c r="L21" t="str">
        <f t="shared" si="2"/>
        <v>DOWN</v>
      </c>
      <c r="M21" t="str">
        <f t="shared" si="3"/>
        <v>DOWN</v>
      </c>
      <c r="N21">
        <v>31.874356911661678</v>
      </c>
      <c r="O21" t="str">
        <f t="shared" si="4"/>
        <v>DOWN</v>
      </c>
      <c r="P21" t="str">
        <f t="shared" si="5"/>
        <v>DOWN</v>
      </c>
      <c r="Q21">
        <f t="shared" si="6"/>
        <v>5</v>
      </c>
      <c r="R21">
        <f t="shared" si="7"/>
        <v>30.200000000000045</v>
      </c>
      <c r="S21">
        <f t="shared" si="8"/>
        <v>0.16556291390728453</v>
      </c>
      <c r="T21" t="str">
        <f t="shared" si="9"/>
        <v>DOWN</v>
      </c>
      <c r="U21" t="str">
        <f t="shared" si="10"/>
        <v>DOWN</v>
      </c>
      <c r="V21">
        <v>1240.0589784496419</v>
      </c>
      <c r="W21" t="e">
        <v>#N/A</v>
      </c>
      <c r="X21" t="e">
        <f t="shared" si="11"/>
        <v>#N/A</v>
      </c>
      <c r="Y21" t="e">
        <v>#N/A</v>
      </c>
      <c r="Z21" t="e">
        <f t="shared" si="12"/>
        <v>#N/A</v>
      </c>
      <c r="AA21" t="e">
        <f t="shared" si="13"/>
        <v>#N/A</v>
      </c>
      <c r="AB21" t="str">
        <f t="shared" si="14"/>
        <v>DOWN</v>
      </c>
      <c r="AC21" t="e">
        <f t="shared" si="15"/>
        <v>#N/A</v>
      </c>
      <c r="AD21" t="e">
        <f t="shared" si="16"/>
        <v>#N/A</v>
      </c>
      <c r="AE21" t="e">
        <f t="shared" si="17"/>
        <v>#N/A</v>
      </c>
      <c r="AF21" t="e">
        <f t="shared" si="18"/>
        <v>#N/A</v>
      </c>
      <c r="AG21" t="e">
        <f t="shared" si="19"/>
        <v>#N/A</v>
      </c>
      <c r="AH21" t="e">
        <f t="shared" si="20"/>
        <v>#N/A</v>
      </c>
    </row>
    <row r="22" spans="1:34" x14ac:dyDescent="0.25">
      <c r="A22" t="s">
        <v>5</v>
      </c>
      <c r="B22" s="1">
        <v>42885</v>
      </c>
      <c r="C22">
        <v>1219</v>
      </c>
      <c r="D22">
        <v>1245.45</v>
      </c>
      <c r="E22">
        <v>1187.3</v>
      </c>
      <c r="F22">
        <v>1206</v>
      </c>
      <c r="G22">
        <f t="shared" si="0"/>
        <v>1212.9166666666667</v>
      </c>
      <c r="H22">
        <v>1216.4611191855538</v>
      </c>
      <c r="I22" t="str">
        <f t="shared" si="1"/>
        <v>DOWN</v>
      </c>
      <c r="J22">
        <v>1250.0344368244191</v>
      </c>
      <c r="K22">
        <v>1213.5419794558181</v>
      </c>
      <c r="L22" t="str">
        <f t="shared" si="2"/>
        <v>DOWN</v>
      </c>
      <c r="M22" t="str">
        <f t="shared" si="3"/>
        <v>DOWN</v>
      </c>
      <c r="N22">
        <v>29.663781182025474</v>
      </c>
      <c r="O22" t="str">
        <f t="shared" si="4"/>
        <v>DOWN</v>
      </c>
      <c r="P22" t="str">
        <f t="shared" si="5"/>
        <v>DOWN</v>
      </c>
      <c r="Q22">
        <f t="shared" si="6"/>
        <v>18.700000000000045</v>
      </c>
      <c r="R22">
        <f t="shared" si="7"/>
        <v>58.150000000000091</v>
      </c>
      <c r="S22">
        <f t="shared" si="8"/>
        <v>0.32158211521926083</v>
      </c>
      <c r="T22" t="str">
        <f t="shared" si="9"/>
        <v>No Indication</v>
      </c>
      <c r="U22" t="str">
        <f t="shared" si="10"/>
        <v>No T+M+I</v>
      </c>
      <c r="V22">
        <v>1234.8191356112354</v>
      </c>
      <c r="W22" t="e">
        <v>#N/A</v>
      </c>
      <c r="X22" t="e">
        <f t="shared" si="11"/>
        <v>#N/A</v>
      </c>
      <c r="Y22" t="e">
        <v>#N/A</v>
      </c>
      <c r="Z22" t="e">
        <f t="shared" si="12"/>
        <v>#N/A</v>
      </c>
      <c r="AA22" t="e">
        <f t="shared" si="13"/>
        <v>#N/A</v>
      </c>
      <c r="AB22" t="str">
        <f t="shared" si="14"/>
        <v>No Confirmation</v>
      </c>
      <c r="AC22" t="e">
        <f t="shared" si="15"/>
        <v>#N/A</v>
      </c>
      <c r="AD22" t="e">
        <f t="shared" si="16"/>
        <v>#N/A</v>
      </c>
      <c r="AE22" t="e">
        <f t="shared" si="17"/>
        <v>#N/A</v>
      </c>
      <c r="AF22" t="e">
        <f t="shared" si="18"/>
        <v>#N/A</v>
      </c>
      <c r="AG22" t="e">
        <f t="shared" si="19"/>
        <v>#N/A</v>
      </c>
      <c r="AH22" t="e">
        <f t="shared" si="20"/>
        <v>#N/A</v>
      </c>
    </row>
    <row r="23" spans="1:34" x14ac:dyDescent="0.25">
      <c r="A23" t="s">
        <v>5</v>
      </c>
      <c r="B23" s="1">
        <v>42886</v>
      </c>
      <c r="C23">
        <v>1205</v>
      </c>
      <c r="D23">
        <v>1215.45</v>
      </c>
      <c r="E23">
        <v>1183</v>
      </c>
      <c r="F23">
        <v>1202</v>
      </c>
      <c r="G23">
        <f t="shared" si="0"/>
        <v>1200.1499999999999</v>
      </c>
      <c r="H23">
        <v>1208.3055595927767</v>
      </c>
      <c r="I23" t="str">
        <f t="shared" si="1"/>
        <v>DOWN</v>
      </c>
      <c r="J23">
        <v>1242.3490064189928</v>
      </c>
      <c r="K23">
        <v>1206.7548729100808</v>
      </c>
      <c r="L23" t="str">
        <f t="shared" si="2"/>
        <v>DOWN</v>
      </c>
      <c r="M23" t="str">
        <f t="shared" si="3"/>
        <v>DOWN</v>
      </c>
      <c r="N23">
        <v>27.739938896042066</v>
      </c>
      <c r="O23" t="str">
        <f t="shared" si="4"/>
        <v>DOWN</v>
      </c>
      <c r="P23" t="str">
        <f t="shared" si="5"/>
        <v>DOWN</v>
      </c>
      <c r="Q23">
        <f t="shared" si="6"/>
        <v>19</v>
      </c>
      <c r="R23">
        <f t="shared" si="7"/>
        <v>32.450000000000045</v>
      </c>
      <c r="S23">
        <f t="shared" si="8"/>
        <v>0.58551617873651685</v>
      </c>
      <c r="T23" t="str">
        <f t="shared" si="9"/>
        <v>No Indication</v>
      </c>
      <c r="U23" t="str">
        <f t="shared" si="10"/>
        <v>No T+M+I</v>
      </c>
      <c r="V23">
        <v>1229.7700378248915</v>
      </c>
      <c r="W23" t="e">
        <v>#N/A</v>
      </c>
      <c r="X23" t="e">
        <f t="shared" si="11"/>
        <v>#N/A</v>
      </c>
      <c r="Y23" t="e">
        <v>#N/A</v>
      </c>
      <c r="Z23" t="e">
        <f t="shared" si="12"/>
        <v>#N/A</v>
      </c>
      <c r="AA23" t="e">
        <f t="shared" si="13"/>
        <v>#N/A</v>
      </c>
      <c r="AB23" t="str">
        <f t="shared" si="14"/>
        <v>No Confirmation</v>
      </c>
      <c r="AC23" t="e">
        <f t="shared" si="15"/>
        <v>#N/A</v>
      </c>
      <c r="AD23" t="e">
        <f t="shared" si="16"/>
        <v>#N/A</v>
      </c>
      <c r="AE23" t="e">
        <f t="shared" si="17"/>
        <v>#N/A</v>
      </c>
      <c r="AF23" t="e">
        <f t="shared" si="18"/>
        <v>#N/A</v>
      </c>
      <c r="AG23" t="e">
        <f t="shared" si="19"/>
        <v>#N/A</v>
      </c>
      <c r="AH23" t="e">
        <f t="shared" si="20"/>
        <v>#N/A</v>
      </c>
    </row>
    <row r="24" spans="1:34" x14ac:dyDescent="0.25">
      <c r="A24" t="s">
        <v>5</v>
      </c>
      <c r="B24" s="1">
        <v>42887</v>
      </c>
      <c r="C24">
        <v>1203</v>
      </c>
      <c r="D24">
        <v>1275.75</v>
      </c>
      <c r="E24">
        <v>1201.0999999999999</v>
      </c>
      <c r="F24">
        <v>1244</v>
      </c>
      <c r="G24">
        <f t="shared" si="0"/>
        <v>1240.2833333333333</v>
      </c>
      <c r="H24">
        <v>1224.294446463055</v>
      </c>
      <c r="I24" t="str">
        <f t="shared" si="1"/>
        <v>UP</v>
      </c>
      <c r="J24">
        <v>1249.7714494369943</v>
      </c>
      <c r="K24">
        <v>1205.4982344856185</v>
      </c>
      <c r="L24" t="str">
        <f t="shared" si="2"/>
        <v>No Confirmation</v>
      </c>
      <c r="M24" t="str">
        <f t="shared" si="3"/>
        <v>No Trend</v>
      </c>
      <c r="N24">
        <v>60.966267301107337</v>
      </c>
      <c r="O24" t="str">
        <f t="shared" si="4"/>
        <v>UP</v>
      </c>
      <c r="P24" t="str">
        <f t="shared" si="5"/>
        <v>No Trend + Momentum</v>
      </c>
      <c r="Q24">
        <f t="shared" si="6"/>
        <v>42.900000000000091</v>
      </c>
      <c r="R24">
        <f t="shared" si="7"/>
        <v>74.650000000000091</v>
      </c>
      <c r="S24">
        <f t="shared" si="8"/>
        <v>0.57468184862692617</v>
      </c>
      <c r="T24" t="str">
        <f t="shared" si="9"/>
        <v>No Indication</v>
      </c>
      <c r="U24" t="str">
        <f t="shared" si="10"/>
        <v>No T+M+I</v>
      </c>
      <c r="V24">
        <v>1231.9592627749082</v>
      </c>
      <c r="W24" t="e">
        <v>#N/A</v>
      </c>
      <c r="X24" t="e">
        <f t="shared" si="11"/>
        <v>#N/A</v>
      </c>
      <c r="Y24" t="e">
        <v>#N/A</v>
      </c>
      <c r="Z24" t="e">
        <f t="shared" si="12"/>
        <v>#N/A</v>
      </c>
      <c r="AA24" t="e">
        <f t="shared" si="13"/>
        <v>#N/A</v>
      </c>
      <c r="AB24" t="str">
        <f t="shared" si="14"/>
        <v>No Confirmation</v>
      </c>
      <c r="AC24" t="e">
        <f t="shared" si="15"/>
        <v>#N/A</v>
      </c>
      <c r="AD24" t="e">
        <f t="shared" si="16"/>
        <v>#N/A</v>
      </c>
      <c r="AE24" t="e">
        <f t="shared" si="17"/>
        <v>#N/A</v>
      </c>
      <c r="AF24" t="e">
        <f t="shared" si="18"/>
        <v>#N/A</v>
      </c>
      <c r="AG24" t="e">
        <f t="shared" si="19"/>
        <v>#N/A</v>
      </c>
      <c r="AH24" t="e">
        <f t="shared" si="20"/>
        <v>#N/A</v>
      </c>
    </row>
    <row r="25" spans="1:34" x14ac:dyDescent="0.25">
      <c r="A25" t="s">
        <v>5</v>
      </c>
      <c r="B25" s="1">
        <v>42888</v>
      </c>
      <c r="C25">
        <v>1264.9000000000001</v>
      </c>
      <c r="D25">
        <v>1269.2</v>
      </c>
      <c r="E25">
        <v>1244.05</v>
      </c>
      <c r="F25">
        <v>1258</v>
      </c>
      <c r="G25">
        <f t="shared" si="0"/>
        <v>1257.0833333333333</v>
      </c>
      <c r="H25">
        <v>1240.6888898981942</v>
      </c>
      <c r="I25" t="str">
        <f t="shared" si="1"/>
        <v>UP</v>
      </c>
      <c r="J25">
        <v>1254.0889051176623</v>
      </c>
      <c r="K25">
        <v>1214.0652934888144</v>
      </c>
      <c r="L25" t="str">
        <f t="shared" si="2"/>
        <v>UP</v>
      </c>
      <c r="M25" t="str">
        <f t="shared" si="3"/>
        <v>UP</v>
      </c>
      <c r="N25">
        <v>67.242312014706442</v>
      </c>
      <c r="O25" t="str">
        <f t="shared" si="4"/>
        <v>UP</v>
      </c>
      <c r="P25" t="str">
        <f t="shared" si="5"/>
        <v>UP</v>
      </c>
      <c r="Q25">
        <f t="shared" si="6"/>
        <v>13.950000000000045</v>
      </c>
      <c r="R25">
        <f t="shared" si="7"/>
        <v>25.150000000000091</v>
      </c>
      <c r="S25">
        <f t="shared" si="8"/>
        <v>0.55467196819085463</v>
      </c>
      <c r="T25" t="str">
        <f t="shared" si="9"/>
        <v>No Indication</v>
      </c>
      <c r="U25" t="str">
        <f t="shared" si="10"/>
        <v>No T+M+I</v>
      </c>
      <c r="V25">
        <v>1235.9655300403069</v>
      </c>
      <c r="W25" t="e">
        <v>#N/A</v>
      </c>
      <c r="X25" t="e">
        <f t="shared" si="11"/>
        <v>#N/A</v>
      </c>
      <c r="Y25" t="e">
        <v>#N/A</v>
      </c>
      <c r="Z25" t="e">
        <f t="shared" si="12"/>
        <v>#N/A</v>
      </c>
      <c r="AA25" t="e">
        <f t="shared" si="13"/>
        <v>#N/A</v>
      </c>
      <c r="AB25" t="str">
        <f t="shared" si="14"/>
        <v>No Confirmation</v>
      </c>
      <c r="AC25" t="e">
        <f t="shared" si="15"/>
        <v>#N/A</v>
      </c>
      <c r="AD25" t="e">
        <f t="shared" si="16"/>
        <v>#N/A</v>
      </c>
      <c r="AE25" t="e">
        <f t="shared" si="17"/>
        <v>#N/A</v>
      </c>
      <c r="AF25" t="e">
        <f t="shared" si="18"/>
        <v>#N/A</v>
      </c>
      <c r="AG25" t="e">
        <f t="shared" si="19"/>
        <v>#N/A</v>
      </c>
      <c r="AH25" t="e">
        <f t="shared" si="20"/>
        <v>#N/A</v>
      </c>
    </row>
    <row r="26" spans="1:34" x14ac:dyDescent="0.25">
      <c r="A26" t="s">
        <v>5</v>
      </c>
      <c r="B26" s="1">
        <v>42891</v>
      </c>
      <c r="C26">
        <v>1265</v>
      </c>
      <c r="D26">
        <v>1277.95</v>
      </c>
      <c r="E26">
        <v>1260.3499999999999</v>
      </c>
      <c r="F26">
        <v>1264</v>
      </c>
      <c r="G26">
        <f t="shared" si="0"/>
        <v>1267.4333333333334</v>
      </c>
      <c r="H26">
        <v>1254.0611116157638</v>
      </c>
      <c r="I26" t="str">
        <f t="shared" si="1"/>
        <v>UP</v>
      </c>
      <c r="J26">
        <v>1259.3913706470707</v>
      </c>
      <c r="K26">
        <v>1224.3507838246335</v>
      </c>
      <c r="L26" t="str">
        <f t="shared" si="2"/>
        <v>UP</v>
      </c>
      <c r="M26" t="str">
        <f t="shared" si="3"/>
        <v>UP</v>
      </c>
      <c r="N26">
        <v>69.840129554094304</v>
      </c>
      <c r="O26" t="str">
        <f t="shared" si="4"/>
        <v>UP</v>
      </c>
      <c r="P26" t="str">
        <f t="shared" si="5"/>
        <v>UP</v>
      </c>
      <c r="Q26">
        <f t="shared" si="6"/>
        <v>3.6500000000000909</v>
      </c>
      <c r="R26">
        <f t="shared" si="7"/>
        <v>17.600000000000136</v>
      </c>
      <c r="S26">
        <f t="shared" si="8"/>
        <v>0.2073863636363672</v>
      </c>
      <c r="T26" t="str">
        <f t="shared" si="9"/>
        <v>No Indication</v>
      </c>
      <c r="U26" t="str">
        <f t="shared" si="10"/>
        <v>No T+M+I</v>
      </c>
      <c r="V26">
        <v>1240.2785254187213</v>
      </c>
      <c r="W26" t="e">
        <v>#N/A</v>
      </c>
      <c r="X26" t="e">
        <f t="shared" si="11"/>
        <v>#N/A</v>
      </c>
      <c r="Y26" t="e">
        <v>#N/A</v>
      </c>
      <c r="Z26" t="e">
        <f t="shared" si="12"/>
        <v>#N/A</v>
      </c>
      <c r="AA26" t="e">
        <f t="shared" si="13"/>
        <v>#N/A</v>
      </c>
      <c r="AB26" t="str">
        <f t="shared" si="14"/>
        <v>No Confirmation</v>
      </c>
      <c r="AC26" t="e">
        <f t="shared" si="15"/>
        <v>#N/A</v>
      </c>
      <c r="AD26" t="e">
        <f t="shared" si="16"/>
        <v>#N/A</v>
      </c>
      <c r="AE26" t="e">
        <f t="shared" si="17"/>
        <v>#N/A</v>
      </c>
      <c r="AF26" t="e">
        <f t="shared" si="18"/>
        <v>#N/A</v>
      </c>
      <c r="AG26" t="e">
        <f t="shared" si="19"/>
        <v>#N/A</v>
      </c>
      <c r="AH26" t="e">
        <f t="shared" si="20"/>
        <v>#N/A</v>
      </c>
    </row>
    <row r="27" spans="1:34" x14ac:dyDescent="0.25">
      <c r="A27" t="s">
        <v>5</v>
      </c>
      <c r="B27" s="1">
        <v>42892</v>
      </c>
      <c r="C27">
        <v>1279</v>
      </c>
      <c r="D27">
        <v>1311.5</v>
      </c>
      <c r="E27">
        <v>1259.4000000000001</v>
      </c>
      <c r="F27">
        <v>1301</v>
      </c>
      <c r="G27">
        <f t="shared" si="0"/>
        <v>1290.6333333333334</v>
      </c>
      <c r="H27">
        <v>1272.3472224745487</v>
      </c>
      <c r="I27" t="str">
        <f t="shared" si="1"/>
        <v>UP</v>
      </c>
      <c r="J27">
        <v>1270.9710660588328</v>
      </c>
      <c r="K27">
        <v>1232.1394985302704</v>
      </c>
      <c r="L27" t="str">
        <f t="shared" si="2"/>
        <v>UP</v>
      </c>
      <c r="M27" t="str">
        <f t="shared" si="3"/>
        <v>UP</v>
      </c>
      <c r="N27">
        <v>81.282299326519933</v>
      </c>
      <c r="O27" t="str">
        <f t="shared" si="4"/>
        <v>UP</v>
      </c>
      <c r="P27" t="str">
        <f t="shared" si="5"/>
        <v>UP</v>
      </c>
      <c r="Q27">
        <f t="shared" si="6"/>
        <v>41.599999999999909</v>
      </c>
      <c r="R27">
        <f t="shared" si="7"/>
        <v>52.099999999999909</v>
      </c>
      <c r="S27">
        <f t="shared" si="8"/>
        <v>0.79846449136276354</v>
      </c>
      <c r="T27" t="str">
        <f t="shared" si="9"/>
        <v>No Indication</v>
      </c>
      <c r="U27" t="str">
        <f t="shared" si="10"/>
        <v>No T+M+I</v>
      </c>
      <c r="V27">
        <v>1249.6202907389181</v>
      </c>
      <c r="W27">
        <v>1255.5</v>
      </c>
      <c r="X27">
        <f t="shared" si="11"/>
        <v>-5.8797092610818709</v>
      </c>
      <c r="Y27" t="e">
        <v>#N/A</v>
      </c>
      <c r="Z27" t="e">
        <f t="shared" si="12"/>
        <v>#N/A</v>
      </c>
      <c r="AA27" t="e">
        <f t="shared" si="13"/>
        <v>#N/A</v>
      </c>
      <c r="AB27" t="str">
        <f t="shared" si="14"/>
        <v>UP</v>
      </c>
      <c r="AC27" t="e">
        <f t="shared" si="15"/>
        <v>#N/A</v>
      </c>
      <c r="AD27" t="e">
        <f t="shared" si="16"/>
        <v>#N/A</v>
      </c>
      <c r="AE27" t="e">
        <f t="shared" si="17"/>
        <v>#N/A</v>
      </c>
      <c r="AF27" t="e">
        <f t="shared" si="18"/>
        <v>#N/A</v>
      </c>
      <c r="AG27" t="e">
        <f t="shared" si="19"/>
        <v>#N/A</v>
      </c>
      <c r="AH27" t="e">
        <f t="shared" si="20"/>
        <v>#N/A</v>
      </c>
    </row>
    <row r="28" spans="1:34" x14ac:dyDescent="0.25">
      <c r="A28" t="s">
        <v>5</v>
      </c>
      <c r="B28" s="1">
        <v>42893</v>
      </c>
      <c r="C28">
        <v>1306.6500000000001</v>
      </c>
      <c r="D28">
        <v>1339.95</v>
      </c>
      <c r="E28">
        <v>1293.5999999999999</v>
      </c>
      <c r="F28">
        <v>1304</v>
      </c>
      <c r="G28">
        <f t="shared" si="0"/>
        <v>1312.5166666666667</v>
      </c>
      <c r="H28">
        <v>1292.4319445706078</v>
      </c>
      <c r="I28" t="str">
        <f t="shared" si="1"/>
        <v>UP</v>
      </c>
      <c r="J28">
        <v>1286.2997180457589</v>
      </c>
      <c r="K28">
        <v>1245.7973877457659</v>
      </c>
      <c r="L28" t="str">
        <f t="shared" si="2"/>
        <v>UP</v>
      </c>
      <c r="M28" t="str">
        <f t="shared" si="3"/>
        <v>UP</v>
      </c>
      <c r="N28">
        <v>81.975365843481868</v>
      </c>
      <c r="O28" t="str">
        <f t="shared" si="4"/>
        <v>UP</v>
      </c>
      <c r="P28" t="str">
        <f t="shared" si="5"/>
        <v>UP</v>
      </c>
      <c r="Q28">
        <f t="shared" si="6"/>
        <v>10.400000000000091</v>
      </c>
      <c r="R28">
        <f t="shared" si="7"/>
        <v>46.350000000000136</v>
      </c>
      <c r="S28">
        <f t="shared" si="8"/>
        <v>0.22437971952535191</v>
      </c>
      <c r="T28" t="str">
        <f t="shared" si="9"/>
        <v>No Indication</v>
      </c>
      <c r="U28" t="str">
        <f t="shared" si="10"/>
        <v>No T+M+I</v>
      </c>
      <c r="V28">
        <v>1257.9863998560077</v>
      </c>
      <c r="W28">
        <v>1259.0925925925926</v>
      </c>
      <c r="X28">
        <f t="shared" si="11"/>
        <v>-1.1061927365849442</v>
      </c>
      <c r="Y28" t="e">
        <v>#N/A</v>
      </c>
      <c r="Z28" t="e">
        <f t="shared" si="12"/>
        <v>#N/A</v>
      </c>
      <c r="AA28" t="e">
        <f t="shared" si="13"/>
        <v>#N/A</v>
      </c>
      <c r="AB28" t="str">
        <f t="shared" si="14"/>
        <v>UP</v>
      </c>
      <c r="AC28" t="e">
        <f t="shared" si="15"/>
        <v>#N/A</v>
      </c>
      <c r="AD28" t="e">
        <f t="shared" si="16"/>
        <v>#N/A</v>
      </c>
      <c r="AE28" t="e">
        <f t="shared" si="17"/>
        <v>#N/A</v>
      </c>
      <c r="AF28" t="e">
        <f t="shared" si="18"/>
        <v>#N/A</v>
      </c>
      <c r="AG28" t="e">
        <f t="shared" si="19"/>
        <v>#N/A</v>
      </c>
      <c r="AH28" t="e">
        <f t="shared" si="20"/>
        <v>#N/A</v>
      </c>
    </row>
    <row r="29" spans="1:34" x14ac:dyDescent="0.25">
      <c r="A29" t="s">
        <v>5</v>
      </c>
      <c r="B29" s="1">
        <v>42894</v>
      </c>
      <c r="C29">
        <v>1308.5</v>
      </c>
      <c r="D29">
        <v>1334.85</v>
      </c>
      <c r="E29">
        <v>1308.5</v>
      </c>
      <c r="F29">
        <v>1322</v>
      </c>
      <c r="G29">
        <f t="shared" si="0"/>
        <v>1321.7833333333333</v>
      </c>
      <c r="H29">
        <v>1307.1076389519706</v>
      </c>
      <c r="I29" t="str">
        <f t="shared" si="1"/>
        <v>UP</v>
      </c>
      <c r="J29">
        <v>1297.0886695911458</v>
      </c>
      <c r="K29">
        <v>1259.7313015800403</v>
      </c>
      <c r="L29" t="str">
        <f t="shared" si="2"/>
        <v>UP</v>
      </c>
      <c r="M29" t="str">
        <f t="shared" si="3"/>
        <v>UP</v>
      </c>
      <c r="N29">
        <v>85.892960974211093</v>
      </c>
      <c r="O29" t="str">
        <f t="shared" si="4"/>
        <v>UP</v>
      </c>
      <c r="P29" t="str">
        <f t="shared" si="5"/>
        <v>UP</v>
      </c>
      <c r="Q29">
        <f t="shared" si="6"/>
        <v>13.5</v>
      </c>
      <c r="R29">
        <f t="shared" si="7"/>
        <v>26.349999999999909</v>
      </c>
      <c r="S29">
        <f t="shared" si="8"/>
        <v>0.51233396584440405</v>
      </c>
      <c r="T29" t="str">
        <f t="shared" si="9"/>
        <v>No Indication</v>
      </c>
      <c r="U29" t="str">
        <f t="shared" si="10"/>
        <v>No T+M+I</v>
      </c>
      <c r="V29">
        <v>1267.8346460320065</v>
      </c>
      <c r="W29">
        <v>1263.7524005486969</v>
      </c>
      <c r="X29">
        <f t="shared" si="11"/>
        <v>4.0822454833096344</v>
      </c>
      <c r="Y29" t="e">
        <v>#N/A</v>
      </c>
      <c r="Z29" t="e">
        <f t="shared" si="12"/>
        <v>#N/A</v>
      </c>
      <c r="AA29" t="e">
        <f t="shared" si="13"/>
        <v>#N/A</v>
      </c>
      <c r="AB29" t="str">
        <f t="shared" si="14"/>
        <v>UP</v>
      </c>
      <c r="AC29" t="e">
        <f t="shared" si="15"/>
        <v>#N/A</v>
      </c>
      <c r="AD29" t="e">
        <f t="shared" si="16"/>
        <v>#N/A</v>
      </c>
      <c r="AE29" t="e">
        <f t="shared" si="17"/>
        <v>#N/A</v>
      </c>
      <c r="AF29" t="e">
        <f t="shared" si="18"/>
        <v>#N/A</v>
      </c>
      <c r="AG29" t="e">
        <f t="shared" si="19"/>
        <v>#N/A</v>
      </c>
      <c r="AH29" t="e">
        <f t="shared" si="20"/>
        <v>#N/A</v>
      </c>
    </row>
    <row r="30" spans="1:34" x14ac:dyDescent="0.25">
      <c r="A30" t="s">
        <v>5</v>
      </c>
      <c r="B30" s="1">
        <v>42895</v>
      </c>
      <c r="C30">
        <v>1309.4000000000001</v>
      </c>
      <c r="D30">
        <v>1358</v>
      </c>
      <c r="E30">
        <v>1309.25</v>
      </c>
      <c r="F30">
        <v>1348</v>
      </c>
      <c r="G30">
        <f t="shared" si="0"/>
        <v>1338.4166666666667</v>
      </c>
      <c r="H30">
        <v>1322.7621528093186</v>
      </c>
      <c r="I30" t="str">
        <f t="shared" si="1"/>
        <v>UP</v>
      </c>
      <c r="J30">
        <v>1310.6245207931133</v>
      </c>
      <c r="K30">
        <v>1270.7354567844757</v>
      </c>
      <c r="L30" t="str">
        <f t="shared" si="2"/>
        <v>UP</v>
      </c>
      <c r="M30" t="str">
        <f t="shared" si="3"/>
        <v>UP</v>
      </c>
      <c r="N30">
        <v>89.868773997189123</v>
      </c>
      <c r="O30" t="str">
        <f t="shared" si="4"/>
        <v>UP</v>
      </c>
      <c r="P30" t="str">
        <f t="shared" si="5"/>
        <v>UP</v>
      </c>
      <c r="Q30">
        <f t="shared" si="6"/>
        <v>38.75</v>
      </c>
      <c r="R30">
        <f t="shared" si="7"/>
        <v>48.75</v>
      </c>
      <c r="S30">
        <f t="shared" si="8"/>
        <v>0.79487179487179482</v>
      </c>
      <c r="T30" t="str">
        <f t="shared" si="9"/>
        <v>No Indication</v>
      </c>
      <c r="U30" t="str">
        <f t="shared" si="10"/>
        <v>No T+M+I</v>
      </c>
      <c r="V30">
        <v>1280.1677774116979</v>
      </c>
      <c r="W30">
        <v>1269.9929634710156</v>
      </c>
      <c r="X30">
        <f t="shared" si="11"/>
        <v>10.17481394068227</v>
      </c>
      <c r="Y30" t="e">
        <v>#N/A</v>
      </c>
      <c r="Z30" t="e">
        <f t="shared" si="12"/>
        <v>#N/A</v>
      </c>
      <c r="AA30" t="e">
        <f t="shared" si="13"/>
        <v>#N/A</v>
      </c>
      <c r="AB30" t="str">
        <f t="shared" si="14"/>
        <v>UP</v>
      </c>
      <c r="AC30" t="e">
        <f t="shared" si="15"/>
        <v>#N/A</v>
      </c>
      <c r="AD30" t="e">
        <f t="shared" si="16"/>
        <v>#N/A</v>
      </c>
      <c r="AE30" t="e">
        <f t="shared" si="17"/>
        <v>#N/A</v>
      </c>
      <c r="AF30" t="e">
        <f t="shared" si="18"/>
        <v>#N/A</v>
      </c>
      <c r="AG30" t="e">
        <f t="shared" si="19"/>
        <v>#N/A</v>
      </c>
      <c r="AH30" t="e">
        <f t="shared" si="20"/>
        <v>#N/A</v>
      </c>
    </row>
    <row r="31" spans="1:34" x14ac:dyDescent="0.25">
      <c r="A31" t="s">
        <v>5</v>
      </c>
      <c r="B31" s="1">
        <v>42898</v>
      </c>
      <c r="C31">
        <v>1352.5</v>
      </c>
      <c r="D31">
        <v>1357.95</v>
      </c>
      <c r="E31">
        <v>1335.45</v>
      </c>
      <c r="F31">
        <v>1344</v>
      </c>
      <c r="G31">
        <f t="shared" si="0"/>
        <v>1345.8</v>
      </c>
      <c r="H31">
        <v>1334.2810764046594</v>
      </c>
      <c r="I31" t="str">
        <f t="shared" si="1"/>
        <v>UP</v>
      </c>
      <c r="J31">
        <v>1321.1412939501993</v>
      </c>
      <c r="K31">
        <v>1285.1164663879256</v>
      </c>
      <c r="L31" t="str">
        <f t="shared" si="2"/>
        <v>UP</v>
      </c>
      <c r="M31" t="str">
        <f t="shared" si="3"/>
        <v>UP</v>
      </c>
      <c r="N31">
        <v>85.248441920464685</v>
      </c>
      <c r="O31" t="str">
        <f t="shared" si="4"/>
        <v>UP</v>
      </c>
      <c r="P31" t="str">
        <f t="shared" si="5"/>
        <v>UP</v>
      </c>
      <c r="Q31">
        <f t="shared" si="6"/>
        <v>8.5499999999999545</v>
      </c>
      <c r="R31">
        <f t="shared" si="7"/>
        <v>22.5</v>
      </c>
      <c r="S31">
        <f t="shared" si="8"/>
        <v>0.37999999999999801</v>
      </c>
      <c r="T31" t="str">
        <f t="shared" si="9"/>
        <v>No Indication</v>
      </c>
      <c r="U31" t="str">
        <f t="shared" si="10"/>
        <v>No T+M+I</v>
      </c>
      <c r="V31">
        <v>1289.9881193483598</v>
      </c>
      <c r="W31">
        <v>1275.4749661768662</v>
      </c>
      <c r="X31">
        <f t="shared" si="11"/>
        <v>14.513153171493514</v>
      </c>
      <c r="Y31" t="e">
        <v>#N/A</v>
      </c>
      <c r="Z31" t="e">
        <f t="shared" si="12"/>
        <v>#N/A</v>
      </c>
      <c r="AA31" t="e">
        <f t="shared" si="13"/>
        <v>#N/A</v>
      </c>
      <c r="AB31" t="str">
        <f t="shared" si="14"/>
        <v>UP</v>
      </c>
      <c r="AC31" t="e">
        <f t="shared" si="15"/>
        <v>#N/A</v>
      </c>
      <c r="AD31" t="e">
        <f t="shared" si="16"/>
        <v>#N/A</v>
      </c>
      <c r="AE31" t="e">
        <f t="shared" si="17"/>
        <v>#N/A</v>
      </c>
      <c r="AF31" t="e">
        <f t="shared" si="18"/>
        <v>#N/A</v>
      </c>
      <c r="AG31" t="e">
        <f t="shared" si="19"/>
        <v>#N/A</v>
      </c>
      <c r="AH31" t="e">
        <f t="shared" si="20"/>
        <v>#N/A</v>
      </c>
    </row>
    <row r="32" spans="1:34" x14ac:dyDescent="0.25">
      <c r="A32" t="s">
        <v>5</v>
      </c>
      <c r="B32" s="1">
        <v>42899</v>
      </c>
      <c r="C32">
        <v>1342.8</v>
      </c>
      <c r="D32">
        <v>1352.3</v>
      </c>
      <c r="E32">
        <v>1321.9</v>
      </c>
      <c r="F32">
        <v>1330</v>
      </c>
      <c r="G32">
        <f t="shared" si="0"/>
        <v>1334.7333333333333</v>
      </c>
      <c r="H32">
        <v>1334.5072048689963</v>
      </c>
      <c r="I32" t="str">
        <f t="shared" si="1"/>
        <v>DOWN</v>
      </c>
      <c r="J32">
        <v>1328.065450850155</v>
      </c>
      <c r="K32">
        <v>1293.2905849683866</v>
      </c>
      <c r="L32" t="str">
        <f t="shared" si="2"/>
        <v>UP</v>
      </c>
      <c r="M32" t="str">
        <f t="shared" si="3"/>
        <v>No Trend</v>
      </c>
      <c r="N32">
        <v>69.594687386286353</v>
      </c>
      <c r="O32" t="str">
        <f t="shared" si="4"/>
        <v>UP</v>
      </c>
      <c r="P32" t="str">
        <f t="shared" si="5"/>
        <v>No Trend + Momentum</v>
      </c>
      <c r="Q32">
        <f t="shared" si="6"/>
        <v>8.0999999999999091</v>
      </c>
      <c r="R32">
        <f t="shared" si="7"/>
        <v>30.399999999999864</v>
      </c>
      <c r="S32">
        <f t="shared" si="8"/>
        <v>0.26644736842105082</v>
      </c>
      <c r="T32" t="str">
        <f t="shared" si="9"/>
        <v>No Indication</v>
      </c>
      <c r="U32" t="str">
        <f t="shared" si="10"/>
        <v>No T+M+I</v>
      </c>
      <c r="V32">
        <v>1296.1437932947661</v>
      </c>
      <c r="W32">
        <v>1279.5138575711724</v>
      </c>
      <c r="X32">
        <f t="shared" si="11"/>
        <v>16.62993572359369</v>
      </c>
      <c r="Y32" t="e">
        <v>#N/A</v>
      </c>
      <c r="Z32" t="e">
        <f t="shared" si="12"/>
        <v>#N/A</v>
      </c>
      <c r="AA32" t="e">
        <f t="shared" si="13"/>
        <v>#N/A</v>
      </c>
      <c r="AB32" t="str">
        <f t="shared" si="14"/>
        <v>UP</v>
      </c>
      <c r="AC32" t="e">
        <f t="shared" si="15"/>
        <v>#N/A</v>
      </c>
      <c r="AD32" t="e">
        <f t="shared" si="16"/>
        <v>#N/A</v>
      </c>
      <c r="AE32" t="e">
        <f t="shared" si="17"/>
        <v>#N/A</v>
      </c>
      <c r="AF32" t="e">
        <f t="shared" si="18"/>
        <v>#N/A</v>
      </c>
      <c r="AG32" t="e">
        <f t="shared" si="19"/>
        <v>#N/A</v>
      </c>
      <c r="AH32" t="e">
        <f t="shared" si="20"/>
        <v>#N/A</v>
      </c>
    </row>
    <row r="33" spans="1:34" x14ac:dyDescent="0.25">
      <c r="A33" t="s">
        <v>5</v>
      </c>
      <c r="B33" s="1">
        <v>42900</v>
      </c>
      <c r="C33">
        <v>1338.8</v>
      </c>
      <c r="D33">
        <v>1341.55</v>
      </c>
      <c r="E33">
        <v>1313.15</v>
      </c>
      <c r="F33">
        <v>1325</v>
      </c>
      <c r="G33">
        <f t="shared" si="0"/>
        <v>1326.5666666666666</v>
      </c>
      <c r="H33">
        <v>1330.5369357678314</v>
      </c>
      <c r="I33" t="str">
        <f t="shared" si="1"/>
        <v>DOWN</v>
      </c>
      <c r="J33">
        <v>1331.0620173278983</v>
      </c>
      <c r="K33">
        <v>1297.7037883087451</v>
      </c>
      <c r="L33" t="str">
        <f t="shared" si="2"/>
        <v>No Confirmation</v>
      </c>
      <c r="M33" t="str">
        <f t="shared" si="3"/>
        <v>No Trend</v>
      </c>
      <c r="N33">
        <v>64.321870199775447</v>
      </c>
      <c r="O33" t="str">
        <f t="shared" si="4"/>
        <v>UP</v>
      </c>
      <c r="P33" t="str">
        <f t="shared" si="5"/>
        <v>No Trend + Momentum</v>
      </c>
      <c r="Q33">
        <f t="shared" si="6"/>
        <v>11.849999999999909</v>
      </c>
      <c r="R33">
        <f t="shared" si="7"/>
        <v>28.399999999999864</v>
      </c>
      <c r="S33">
        <f t="shared" si="8"/>
        <v>0.41725352112675934</v>
      </c>
      <c r="T33" t="str">
        <f t="shared" si="9"/>
        <v>No Indication</v>
      </c>
      <c r="U33" t="str">
        <f t="shared" si="10"/>
        <v>No T+M+I</v>
      </c>
      <c r="V33">
        <v>1300.583209710956</v>
      </c>
      <c r="W33">
        <v>1282.8832014547893</v>
      </c>
      <c r="X33">
        <f t="shared" si="11"/>
        <v>17.700008256166711</v>
      </c>
      <c r="Y33" t="e">
        <v>#N/A</v>
      </c>
      <c r="Z33" t="e">
        <f t="shared" si="12"/>
        <v>#N/A</v>
      </c>
      <c r="AA33" t="e">
        <f t="shared" si="13"/>
        <v>#N/A</v>
      </c>
      <c r="AB33" t="str">
        <f t="shared" si="14"/>
        <v>No Confirmation</v>
      </c>
      <c r="AC33" t="e">
        <f t="shared" si="15"/>
        <v>#N/A</v>
      </c>
      <c r="AD33" t="e">
        <f t="shared" si="16"/>
        <v>#N/A</v>
      </c>
      <c r="AE33" t="e">
        <f t="shared" si="17"/>
        <v>#N/A</v>
      </c>
      <c r="AF33" t="e">
        <f t="shared" si="18"/>
        <v>#N/A</v>
      </c>
      <c r="AG33" t="e">
        <f t="shared" si="19"/>
        <v>#N/A</v>
      </c>
      <c r="AH33" t="e">
        <f t="shared" si="20"/>
        <v>#N/A</v>
      </c>
    </row>
    <row r="34" spans="1:34" x14ac:dyDescent="0.25">
      <c r="A34" t="s">
        <v>5</v>
      </c>
      <c r="B34" s="1">
        <v>42901</v>
      </c>
      <c r="C34">
        <v>1320</v>
      </c>
      <c r="D34">
        <v>1329.65</v>
      </c>
      <c r="E34">
        <v>1295.05</v>
      </c>
      <c r="F34">
        <v>1299</v>
      </c>
      <c r="G34">
        <f t="shared" si="0"/>
        <v>1307.8999999999999</v>
      </c>
      <c r="H34">
        <v>1319.2184678839158</v>
      </c>
      <c r="I34" t="str">
        <f t="shared" si="1"/>
        <v>DOWN</v>
      </c>
      <c r="J34">
        <v>1330.7482356994765</v>
      </c>
      <c r="K34">
        <v>1297.1140575734685</v>
      </c>
      <c r="L34" t="str">
        <f t="shared" si="2"/>
        <v>No Confirmation</v>
      </c>
      <c r="M34" t="str">
        <f t="shared" si="3"/>
        <v>No Trend</v>
      </c>
      <c r="N34">
        <v>43.09759009033116</v>
      </c>
      <c r="O34" t="str">
        <f t="shared" si="4"/>
        <v>No Momentum</v>
      </c>
      <c r="P34" t="str">
        <f t="shared" si="5"/>
        <v>No Trend + Momentum</v>
      </c>
      <c r="Q34">
        <f t="shared" si="6"/>
        <v>3.9500000000000455</v>
      </c>
      <c r="R34">
        <f t="shared" si="7"/>
        <v>34.600000000000136</v>
      </c>
      <c r="S34">
        <f t="shared" si="8"/>
        <v>0.11416184971098352</v>
      </c>
      <c r="T34" t="str">
        <f t="shared" si="9"/>
        <v>DOWN</v>
      </c>
      <c r="U34" t="str">
        <f t="shared" si="10"/>
        <v>No T+M+I</v>
      </c>
      <c r="V34">
        <v>1300.3396389861934</v>
      </c>
      <c r="W34">
        <v>1284.0770383840641</v>
      </c>
      <c r="X34">
        <f t="shared" si="11"/>
        <v>16.262600602129396</v>
      </c>
      <c r="Y34" t="e">
        <v>#N/A</v>
      </c>
      <c r="Z34" t="e">
        <f t="shared" si="12"/>
        <v>#N/A</v>
      </c>
      <c r="AA34" t="e">
        <f t="shared" si="13"/>
        <v>#N/A</v>
      </c>
      <c r="AB34" t="str">
        <f t="shared" si="14"/>
        <v>No Confirmation</v>
      </c>
      <c r="AC34" t="e">
        <f t="shared" si="15"/>
        <v>#N/A</v>
      </c>
      <c r="AD34" t="e">
        <f t="shared" si="16"/>
        <v>#N/A</v>
      </c>
      <c r="AE34" t="e">
        <f t="shared" si="17"/>
        <v>#N/A</v>
      </c>
      <c r="AF34" t="e">
        <f t="shared" si="18"/>
        <v>#N/A</v>
      </c>
      <c r="AG34" t="e">
        <f t="shared" si="19"/>
        <v>#N/A</v>
      </c>
      <c r="AH34" t="e">
        <f t="shared" si="20"/>
        <v>#N/A</v>
      </c>
    </row>
    <row r="35" spans="1:34" x14ac:dyDescent="0.25">
      <c r="A35" t="s">
        <v>5</v>
      </c>
      <c r="B35" s="1">
        <v>42902</v>
      </c>
      <c r="C35">
        <v>1316.2</v>
      </c>
      <c r="D35">
        <v>1316.2</v>
      </c>
      <c r="E35">
        <v>1281.5999999999999</v>
      </c>
      <c r="F35">
        <v>1282</v>
      </c>
      <c r="G35">
        <f t="shared" si="0"/>
        <v>1293.2666666666667</v>
      </c>
      <c r="H35">
        <v>1306.2425672752911</v>
      </c>
      <c r="I35" t="str">
        <f t="shared" si="1"/>
        <v>DOWN</v>
      </c>
      <c r="J35">
        <v>1327.5152944329261</v>
      </c>
      <c r="K35">
        <v>1293.6664892238089</v>
      </c>
      <c r="L35" t="str">
        <f t="shared" si="2"/>
        <v>DOWN</v>
      </c>
      <c r="M35" t="str">
        <f t="shared" si="3"/>
        <v>DOWN</v>
      </c>
      <c r="N35">
        <v>33.943477903910129</v>
      </c>
      <c r="O35" t="str">
        <f t="shared" si="4"/>
        <v>DOWN</v>
      </c>
      <c r="P35" t="str">
        <f t="shared" si="5"/>
        <v>DOWN</v>
      </c>
      <c r="Q35">
        <f t="shared" si="6"/>
        <v>0.40000000000009095</v>
      </c>
      <c r="R35">
        <f t="shared" si="7"/>
        <v>34.600000000000136</v>
      </c>
      <c r="S35">
        <f t="shared" si="8"/>
        <v>1.156069364162108E-2</v>
      </c>
      <c r="T35" t="str">
        <f t="shared" si="9"/>
        <v>DOWN</v>
      </c>
      <c r="U35" t="str">
        <f t="shared" si="10"/>
        <v>DOWN</v>
      </c>
      <c r="V35">
        <v>1297.5181560652406</v>
      </c>
      <c r="W35">
        <v>1283.9231836889483</v>
      </c>
      <c r="X35">
        <f t="shared" si="11"/>
        <v>13.59497237629239</v>
      </c>
      <c r="Y35">
        <v>9.5524252840000869</v>
      </c>
      <c r="Z35" t="str">
        <f t="shared" si="12"/>
        <v>UP</v>
      </c>
      <c r="AA35" t="str">
        <f t="shared" si="13"/>
        <v>No TMIM</v>
      </c>
      <c r="AB35" t="str">
        <f t="shared" si="14"/>
        <v>No Confirmation</v>
      </c>
      <c r="AC35" t="str">
        <f t="shared" si="15"/>
        <v>No Alert</v>
      </c>
      <c r="AD35" t="str">
        <f t="shared" si="16"/>
        <v>No Alert</v>
      </c>
      <c r="AE35" t="str">
        <f t="shared" si="17"/>
        <v>No Alert</v>
      </c>
      <c r="AF35" t="str">
        <f t="shared" si="18"/>
        <v>No Alert</v>
      </c>
      <c r="AG35" t="str">
        <f t="shared" si="19"/>
        <v>No Alert</v>
      </c>
      <c r="AH35" t="str">
        <f t="shared" si="20"/>
        <v>No Alert</v>
      </c>
    </row>
    <row r="36" spans="1:34" x14ac:dyDescent="0.25">
      <c r="A36" t="s">
        <v>5</v>
      </c>
      <c r="B36" s="1">
        <v>42905</v>
      </c>
      <c r="C36">
        <v>1296.95</v>
      </c>
      <c r="D36">
        <v>1296.95</v>
      </c>
      <c r="E36">
        <v>1260</v>
      </c>
      <c r="F36">
        <v>1260</v>
      </c>
      <c r="G36">
        <f t="shared" si="0"/>
        <v>1272.3166666666666</v>
      </c>
      <c r="H36">
        <v>1289.2796169709789</v>
      </c>
      <c r="I36" t="str">
        <f t="shared" si="1"/>
        <v>DOWN</v>
      </c>
      <c r="J36">
        <v>1320.7230067811647</v>
      </c>
      <c r="K36">
        <v>1286.1850471740736</v>
      </c>
      <c r="L36" t="str">
        <f t="shared" si="2"/>
        <v>DOWN</v>
      </c>
      <c r="M36" t="str">
        <f t="shared" si="3"/>
        <v>DOWN</v>
      </c>
      <c r="N36">
        <v>25.263174004768572</v>
      </c>
      <c r="O36" t="str">
        <f t="shared" si="4"/>
        <v>DOWN</v>
      </c>
      <c r="P36" t="str">
        <f t="shared" si="5"/>
        <v>DOWN</v>
      </c>
      <c r="Q36">
        <f t="shared" si="6"/>
        <v>0</v>
      </c>
      <c r="R36">
        <f t="shared" si="7"/>
        <v>36.950000000000045</v>
      </c>
      <c r="S36">
        <f t="shared" si="8"/>
        <v>0</v>
      </c>
      <c r="T36" t="str">
        <f t="shared" si="9"/>
        <v>DOWN</v>
      </c>
      <c r="U36" t="str">
        <f t="shared" si="10"/>
        <v>DOWN</v>
      </c>
      <c r="V36">
        <v>1291.7461320552036</v>
      </c>
      <c r="W36">
        <v>1282.1510960082853</v>
      </c>
      <c r="X36">
        <f t="shared" si="11"/>
        <v>9.5950360469182669</v>
      </c>
      <c r="Y36">
        <v>9.5609474365837226</v>
      </c>
      <c r="Z36" t="str">
        <f t="shared" si="12"/>
        <v>UP</v>
      </c>
      <c r="AA36" t="str">
        <f t="shared" si="13"/>
        <v>No TMIM</v>
      </c>
      <c r="AB36" t="str">
        <f t="shared" si="14"/>
        <v>No Confirmation</v>
      </c>
      <c r="AC36" t="str">
        <f t="shared" si="15"/>
        <v>No Alert</v>
      </c>
      <c r="AD36" t="str">
        <f t="shared" si="16"/>
        <v>No Alert</v>
      </c>
      <c r="AE36" t="str">
        <f t="shared" si="17"/>
        <v>No Alert</v>
      </c>
      <c r="AF36" t="str">
        <f t="shared" si="18"/>
        <v>No Alert</v>
      </c>
      <c r="AG36" t="str">
        <f t="shared" si="19"/>
        <v>No Alert</v>
      </c>
      <c r="AH36" t="str">
        <f t="shared" si="20"/>
        <v>No Alert</v>
      </c>
    </row>
    <row r="37" spans="1:34" x14ac:dyDescent="0.25">
      <c r="A37" t="s">
        <v>5</v>
      </c>
      <c r="B37" s="1">
        <v>42906</v>
      </c>
      <c r="C37">
        <v>1265</v>
      </c>
      <c r="D37">
        <v>1283.5</v>
      </c>
      <c r="E37">
        <v>1260.2</v>
      </c>
      <c r="F37">
        <v>1264</v>
      </c>
      <c r="G37">
        <f t="shared" si="0"/>
        <v>1269.2333333333333</v>
      </c>
      <c r="H37">
        <v>1279.2564751521561</v>
      </c>
      <c r="I37" t="str">
        <f t="shared" si="1"/>
        <v>DOWN</v>
      </c>
      <c r="J37">
        <v>1312.4512274964613</v>
      </c>
      <c r="K37">
        <v>1280.4105922465017</v>
      </c>
      <c r="L37" t="str">
        <f t="shared" si="2"/>
        <v>DOWN</v>
      </c>
      <c r="M37" t="str">
        <f t="shared" si="3"/>
        <v>DOWN</v>
      </c>
      <c r="N37">
        <v>29.368291808351426</v>
      </c>
      <c r="O37" t="str">
        <f t="shared" si="4"/>
        <v>DOWN</v>
      </c>
      <c r="P37" t="str">
        <f t="shared" si="5"/>
        <v>DOWN</v>
      </c>
      <c r="Q37">
        <f t="shared" si="6"/>
        <v>3.7999999999999545</v>
      </c>
      <c r="R37">
        <f t="shared" si="7"/>
        <v>23.299999999999955</v>
      </c>
      <c r="S37">
        <f t="shared" si="8"/>
        <v>0.16309012875536316</v>
      </c>
      <c r="T37" t="str">
        <f t="shared" si="9"/>
        <v>DOWN</v>
      </c>
      <c r="U37" t="str">
        <f t="shared" si="10"/>
        <v>DOWN</v>
      </c>
      <c r="V37">
        <v>1287.477496354403</v>
      </c>
      <c r="W37">
        <v>1280.8065703780419</v>
      </c>
      <c r="X37">
        <f t="shared" si="11"/>
        <v>6.6709259763611044</v>
      </c>
      <c r="Y37">
        <v>8.982943144539199</v>
      </c>
      <c r="Z37" t="str">
        <f t="shared" si="12"/>
        <v>DOWN</v>
      </c>
      <c r="AA37" t="str">
        <f t="shared" si="13"/>
        <v>DOWN</v>
      </c>
      <c r="AB37" t="str">
        <f t="shared" si="14"/>
        <v>DOWN</v>
      </c>
      <c r="AC37" t="str">
        <f t="shared" si="15"/>
        <v>DOWN</v>
      </c>
      <c r="AD37">
        <f t="shared" si="16"/>
        <v>1280.8500000000001</v>
      </c>
      <c r="AE37">
        <f t="shared" si="17"/>
        <v>1274.6000000000001</v>
      </c>
      <c r="AF37">
        <f t="shared" si="18"/>
        <v>1271.8500000000001</v>
      </c>
      <c r="AG37">
        <f t="shared" si="19"/>
        <v>1269.1000000000001</v>
      </c>
      <c r="AH37">
        <f t="shared" si="20"/>
        <v>1269.1000000000001</v>
      </c>
    </row>
    <row r="38" spans="1:34" x14ac:dyDescent="0.25">
      <c r="A38" t="s">
        <v>5</v>
      </c>
      <c r="B38" s="1">
        <v>42907</v>
      </c>
      <c r="C38">
        <v>1272.55</v>
      </c>
      <c r="D38">
        <v>1284.95</v>
      </c>
      <c r="E38">
        <v>1251</v>
      </c>
      <c r="F38">
        <v>1284</v>
      </c>
      <c r="G38">
        <f t="shared" si="0"/>
        <v>1273.3166666666666</v>
      </c>
      <c r="H38">
        <v>1276.2865709094112</v>
      </c>
      <c r="I38" t="str">
        <f t="shared" si="1"/>
        <v>UP</v>
      </c>
      <c r="J38">
        <v>1306.3398436083589</v>
      </c>
      <c r="K38">
        <v>1273.8749050806125</v>
      </c>
      <c r="L38" t="str">
        <f t="shared" si="2"/>
        <v>No Confirmation</v>
      </c>
      <c r="M38" t="str">
        <f t="shared" si="3"/>
        <v>No Trend</v>
      </c>
      <c r="N38">
        <v>47.419172898890444</v>
      </c>
      <c r="O38" t="str">
        <f t="shared" si="4"/>
        <v>No Momentum</v>
      </c>
      <c r="P38" t="str">
        <f t="shared" si="5"/>
        <v>No Trend + Momentum</v>
      </c>
      <c r="Q38">
        <f t="shared" si="6"/>
        <v>33</v>
      </c>
      <c r="R38">
        <f t="shared" si="7"/>
        <v>33.950000000000045</v>
      </c>
      <c r="S38">
        <f t="shared" si="8"/>
        <v>0.97201767304859954</v>
      </c>
      <c r="T38" t="str">
        <f t="shared" si="9"/>
        <v>UP</v>
      </c>
      <c r="U38" t="str">
        <f t="shared" si="10"/>
        <v>No T+M+I</v>
      </c>
      <c r="V38">
        <v>1286.942496915264</v>
      </c>
      <c r="W38">
        <v>1281.0431207204092</v>
      </c>
      <c r="X38">
        <f t="shared" si="11"/>
        <v>5.8993761948547672</v>
      </c>
      <c r="Y38">
        <v>8.3662297546023119</v>
      </c>
      <c r="Z38" t="str">
        <f t="shared" si="12"/>
        <v>DOWN</v>
      </c>
      <c r="AA38" t="str">
        <f t="shared" si="13"/>
        <v>No TMIM</v>
      </c>
      <c r="AB38" t="str">
        <f t="shared" si="14"/>
        <v>No Confirmation</v>
      </c>
      <c r="AC38" t="str">
        <f t="shared" si="15"/>
        <v>No Alert</v>
      </c>
      <c r="AD38" t="str">
        <f t="shared" si="16"/>
        <v>No Alert</v>
      </c>
      <c r="AE38" t="str">
        <f t="shared" si="17"/>
        <v>No Alert</v>
      </c>
      <c r="AF38" t="str">
        <f t="shared" si="18"/>
        <v>No Alert</v>
      </c>
      <c r="AG38" t="str">
        <f t="shared" si="19"/>
        <v>No Alert</v>
      </c>
      <c r="AH38" t="str">
        <f t="shared" si="20"/>
        <v>No Alert</v>
      </c>
    </row>
    <row r="39" spans="1:34" x14ac:dyDescent="0.25">
      <c r="A39" t="s">
        <v>5</v>
      </c>
      <c r="B39" s="1">
        <v>42908</v>
      </c>
      <c r="C39">
        <v>1284</v>
      </c>
      <c r="D39">
        <v>1302</v>
      </c>
      <c r="E39">
        <v>1279.55</v>
      </c>
      <c r="F39">
        <v>1281</v>
      </c>
      <c r="G39">
        <f t="shared" si="0"/>
        <v>1287.5166666666667</v>
      </c>
      <c r="H39">
        <v>1281.9016187880388</v>
      </c>
      <c r="I39" t="str">
        <f t="shared" si="1"/>
        <v>DOWN</v>
      </c>
      <c r="J39">
        <v>1305.3754339176126</v>
      </c>
      <c r="K39">
        <v>1275.1360372849208</v>
      </c>
      <c r="L39" t="str">
        <f t="shared" si="2"/>
        <v>No Confirmation</v>
      </c>
      <c r="M39" t="str">
        <f t="shared" si="3"/>
        <v>No Trend</v>
      </c>
      <c r="N39">
        <v>45.250836883258231</v>
      </c>
      <c r="O39" t="str">
        <f t="shared" si="4"/>
        <v>No Momentum</v>
      </c>
      <c r="P39" t="str">
        <f t="shared" si="5"/>
        <v>No Trend + Momentum</v>
      </c>
      <c r="Q39">
        <f t="shared" si="6"/>
        <v>1.4500000000000455</v>
      </c>
      <c r="R39">
        <f t="shared" si="7"/>
        <v>22.450000000000045</v>
      </c>
      <c r="S39">
        <f t="shared" si="8"/>
        <v>6.4587973273943985E-2</v>
      </c>
      <c r="T39" t="str">
        <f t="shared" si="9"/>
        <v>DOWN</v>
      </c>
      <c r="U39" t="str">
        <f t="shared" si="10"/>
        <v>No T+M+I</v>
      </c>
      <c r="V39">
        <v>1286.0282666206081</v>
      </c>
      <c r="W39">
        <v>1281.0399265929716</v>
      </c>
      <c r="X39">
        <f t="shared" si="11"/>
        <v>4.9883400276364682</v>
      </c>
      <c r="Y39">
        <v>7.6906518092091432</v>
      </c>
      <c r="Z39" t="str">
        <f t="shared" si="12"/>
        <v>DOWN</v>
      </c>
      <c r="AA39" t="str">
        <f t="shared" si="13"/>
        <v>No TMIM</v>
      </c>
      <c r="AB39" t="str">
        <f t="shared" si="14"/>
        <v>No Confirmation</v>
      </c>
      <c r="AC39" t="str">
        <f t="shared" si="15"/>
        <v>No Alert</v>
      </c>
      <c r="AD39" t="str">
        <f t="shared" si="16"/>
        <v>No Alert</v>
      </c>
      <c r="AE39" t="str">
        <f t="shared" si="17"/>
        <v>No Alert</v>
      </c>
      <c r="AF39" t="str">
        <f t="shared" si="18"/>
        <v>No Alert</v>
      </c>
      <c r="AG39" t="str">
        <f t="shared" si="19"/>
        <v>No Alert</v>
      </c>
      <c r="AH39" t="str">
        <f t="shared" si="20"/>
        <v>No Alert</v>
      </c>
    </row>
    <row r="40" spans="1:34" x14ac:dyDescent="0.25">
      <c r="A40" t="s">
        <v>5</v>
      </c>
      <c r="B40" s="1">
        <v>42909</v>
      </c>
      <c r="C40">
        <v>1284.8</v>
      </c>
      <c r="D40">
        <v>1288.3</v>
      </c>
      <c r="E40">
        <v>1270.3</v>
      </c>
      <c r="F40">
        <v>1282</v>
      </c>
      <c r="G40">
        <f t="shared" si="0"/>
        <v>1280.2</v>
      </c>
      <c r="H40">
        <v>1281.0508093940193</v>
      </c>
      <c r="I40" t="str">
        <f t="shared" si="1"/>
        <v>UP</v>
      </c>
      <c r="J40">
        <v>1301.5808930470321</v>
      </c>
      <c r="K40">
        <v>1274.0613623327163</v>
      </c>
      <c r="L40" t="str">
        <f t="shared" si="2"/>
        <v>No Confirmation</v>
      </c>
      <c r="M40" t="str">
        <f t="shared" si="3"/>
        <v>No Trend</v>
      </c>
      <c r="N40">
        <v>46.274464790772221</v>
      </c>
      <c r="O40" t="str">
        <f t="shared" si="4"/>
        <v>No Momentum</v>
      </c>
      <c r="P40" t="str">
        <f t="shared" si="5"/>
        <v>No Trend + Momentum</v>
      </c>
      <c r="Q40">
        <f t="shared" si="6"/>
        <v>11.700000000000045</v>
      </c>
      <c r="R40">
        <f t="shared" si="7"/>
        <v>18</v>
      </c>
      <c r="S40">
        <f t="shared" si="8"/>
        <v>0.65000000000000258</v>
      </c>
      <c r="T40" t="str">
        <f t="shared" si="9"/>
        <v>No Indication</v>
      </c>
      <c r="U40" t="str">
        <f t="shared" si="10"/>
        <v>No T+M+I</v>
      </c>
      <c r="V40">
        <v>1285.4085332943607</v>
      </c>
      <c r="W40">
        <v>1281.1110431416403</v>
      </c>
      <c r="X40">
        <f t="shared" si="11"/>
        <v>4.2974901527204565</v>
      </c>
      <c r="Y40">
        <v>7.012019477911406</v>
      </c>
      <c r="Z40" t="str">
        <f t="shared" si="12"/>
        <v>DOWN</v>
      </c>
      <c r="AA40" t="str">
        <f t="shared" si="13"/>
        <v>No TMIM</v>
      </c>
      <c r="AB40" t="str">
        <f t="shared" si="14"/>
        <v>No Confirmation</v>
      </c>
      <c r="AC40" t="str">
        <f t="shared" si="15"/>
        <v>No Alert</v>
      </c>
      <c r="AD40" t="str">
        <f t="shared" si="16"/>
        <v>No Alert</v>
      </c>
      <c r="AE40" t="str">
        <f t="shared" si="17"/>
        <v>No Alert</v>
      </c>
      <c r="AF40" t="str">
        <f t="shared" si="18"/>
        <v>No Alert</v>
      </c>
      <c r="AG40" t="str">
        <f t="shared" si="19"/>
        <v>No Alert</v>
      </c>
      <c r="AH40" t="str">
        <f t="shared" si="20"/>
        <v>No Alert</v>
      </c>
    </row>
    <row r="41" spans="1:34" x14ac:dyDescent="0.25">
      <c r="A41" t="s">
        <v>5</v>
      </c>
      <c r="B41" s="1">
        <v>42913</v>
      </c>
      <c r="C41">
        <v>1289.9000000000001</v>
      </c>
      <c r="D41">
        <v>1289.9000000000001</v>
      </c>
      <c r="E41">
        <v>1265.6500000000001</v>
      </c>
      <c r="F41">
        <v>1275</v>
      </c>
      <c r="G41">
        <f t="shared" si="0"/>
        <v>1276.8500000000001</v>
      </c>
      <c r="H41">
        <v>1278.9504046970096</v>
      </c>
      <c r="I41" t="str">
        <f t="shared" si="1"/>
        <v>DOWN</v>
      </c>
      <c r="J41">
        <v>1298.9851390365804</v>
      </c>
      <c r="K41">
        <v>1272.1921707032238</v>
      </c>
      <c r="L41" t="str">
        <f t="shared" si="2"/>
        <v>No Confirmation</v>
      </c>
      <c r="M41" t="str">
        <f t="shared" si="3"/>
        <v>No Trend</v>
      </c>
      <c r="N41">
        <v>39.768497585970003</v>
      </c>
      <c r="O41" t="str">
        <f t="shared" si="4"/>
        <v>DOWN</v>
      </c>
      <c r="P41" t="str">
        <f t="shared" si="5"/>
        <v>No Trend + Momentum</v>
      </c>
      <c r="Q41">
        <f t="shared" si="6"/>
        <v>9.3499999999999091</v>
      </c>
      <c r="R41">
        <f t="shared" si="7"/>
        <v>24.25</v>
      </c>
      <c r="S41">
        <f t="shared" si="8"/>
        <v>0.38556701030927459</v>
      </c>
      <c r="T41" t="str">
        <f t="shared" si="9"/>
        <v>No Indication</v>
      </c>
      <c r="U41" t="str">
        <f t="shared" si="10"/>
        <v>No T+M+I</v>
      </c>
      <c r="V41">
        <v>1283.8072204798436</v>
      </c>
      <c r="W41">
        <v>1280.6583732792965</v>
      </c>
      <c r="X41">
        <f t="shared" si="11"/>
        <v>3.1488472005471522</v>
      </c>
      <c r="Y41">
        <v>6.2393850224385554</v>
      </c>
      <c r="Z41" t="str">
        <f t="shared" si="12"/>
        <v>DOWN</v>
      </c>
      <c r="AA41" t="str">
        <f t="shared" si="13"/>
        <v>No TMIM</v>
      </c>
      <c r="AB41" t="str">
        <f t="shared" si="14"/>
        <v>No Confirmation</v>
      </c>
      <c r="AC41" t="str">
        <f t="shared" si="15"/>
        <v>No Alert</v>
      </c>
      <c r="AD41" t="str">
        <f t="shared" si="16"/>
        <v>No Alert</v>
      </c>
      <c r="AE41" t="str">
        <f t="shared" si="17"/>
        <v>No Alert</v>
      </c>
      <c r="AF41" t="str">
        <f t="shared" si="18"/>
        <v>No Alert</v>
      </c>
      <c r="AG41" t="str">
        <f t="shared" si="19"/>
        <v>No Alert</v>
      </c>
      <c r="AH41" t="str">
        <f t="shared" si="20"/>
        <v>No Alert</v>
      </c>
    </row>
    <row r="42" spans="1:34" x14ac:dyDescent="0.25">
      <c r="A42" t="s">
        <v>5</v>
      </c>
      <c r="B42" s="1">
        <v>42914</v>
      </c>
      <c r="C42">
        <v>1279</v>
      </c>
      <c r="D42">
        <v>1285.0999999999999</v>
      </c>
      <c r="E42">
        <v>1261.45</v>
      </c>
      <c r="F42">
        <v>1279</v>
      </c>
      <c r="G42">
        <f t="shared" si="0"/>
        <v>1275.1833333333334</v>
      </c>
      <c r="H42">
        <v>1277.0668690151715</v>
      </c>
      <c r="I42" t="str">
        <f t="shared" si="1"/>
        <v>UP</v>
      </c>
      <c r="J42">
        <v>1295.8995525840071</v>
      </c>
      <c r="K42">
        <v>1269.805021658063</v>
      </c>
      <c r="L42" t="str">
        <f t="shared" si="2"/>
        <v>No Confirmation</v>
      </c>
      <c r="M42" t="str">
        <f t="shared" si="3"/>
        <v>No Trend</v>
      </c>
      <c r="N42">
        <v>45.265243014438184</v>
      </c>
      <c r="O42" t="str">
        <f t="shared" si="4"/>
        <v>No Momentum</v>
      </c>
      <c r="P42" t="str">
        <f t="shared" si="5"/>
        <v>No Trend + Momentum</v>
      </c>
      <c r="Q42">
        <f t="shared" si="6"/>
        <v>17.549999999999955</v>
      </c>
      <c r="R42">
        <f t="shared" si="7"/>
        <v>23.649999999999864</v>
      </c>
      <c r="S42">
        <f t="shared" si="8"/>
        <v>0.74207188160676774</v>
      </c>
      <c r="T42" t="str">
        <f t="shared" si="9"/>
        <v>No Indication</v>
      </c>
      <c r="U42" t="str">
        <f t="shared" si="10"/>
        <v>No T+M+I</v>
      </c>
      <c r="V42">
        <v>1283.0676480983293</v>
      </c>
      <c r="W42">
        <v>1280.5355308141634</v>
      </c>
      <c r="X42">
        <f t="shared" si="11"/>
        <v>2.5321172841659063</v>
      </c>
      <c r="Y42">
        <v>5.4979314747840258</v>
      </c>
      <c r="Z42" t="str">
        <f t="shared" si="12"/>
        <v>DOWN</v>
      </c>
      <c r="AA42" t="str">
        <f t="shared" si="13"/>
        <v>No TMIM</v>
      </c>
      <c r="AB42" t="str">
        <f t="shared" si="14"/>
        <v>No Confirmation</v>
      </c>
      <c r="AC42" t="str">
        <f t="shared" si="15"/>
        <v>No Alert</v>
      </c>
      <c r="AD42" t="str">
        <f t="shared" si="16"/>
        <v>No Alert</v>
      </c>
      <c r="AE42" t="str">
        <f t="shared" si="17"/>
        <v>No Alert</v>
      </c>
      <c r="AF42" t="str">
        <f t="shared" si="18"/>
        <v>No Alert</v>
      </c>
      <c r="AG42" t="str">
        <f t="shared" si="19"/>
        <v>No Alert</v>
      </c>
      <c r="AH42" t="str">
        <f t="shared" si="20"/>
        <v>No Alert</v>
      </c>
    </row>
    <row r="43" spans="1:34" x14ac:dyDescent="0.25">
      <c r="A43" t="s">
        <v>5</v>
      </c>
      <c r="B43" s="1">
        <v>42915</v>
      </c>
      <c r="C43">
        <v>1275</v>
      </c>
      <c r="D43">
        <v>1307</v>
      </c>
      <c r="E43">
        <v>1275</v>
      </c>
      <c r="F43">
        <v>1278</v>
      </c>
      <c r="G43">
        <f t="shared" si="0"/>
        <v>1286.6666666666667</v>
      </c>
      <c r="H43">
        <v>1281.8667678409192</v>
      </c>
      <c r="I43" t="str">
        <f t="shared" si="1"/>
        <v>DOWN</v>
      </c>
      <c r="J43">
        <v>1298.36631867645</v>
      </c>
      <c r="K43">
        <v>1270.9594612896046</v>
      </c>
      <c r="L43" t="str">
        <f t="shared" si="2"/>
        <v>No Confirmation</v>
      </c>
      <c r="M43" t="str">
        <f t="shared" si="3"/>
        <v>No Trend</v>
      </c>
      <c r="N43">
        <v>44.010125032752725</v>
      </c>
      <c r="O43" t="str">
        <f t="shared" si="4"/>
        <v>No Momentum</v>
      </c>
      <c r="P43" t="str">
        <f t="shared" si="5"/>
        <v>No Trend + Momentum</v>
      </c>
      <c r="Q43">
        <f t="shared" si="6"/>
        <v>3</v>
      </c>
      <c r="R43">
        <f t="shared" si="7"/>
        <v>32</v>
      </c>
      <c r="S43">
        <f t="shared" si="8"/>
        <v>9.375E-2</v>
      </c>
      <c r="T43" t="str">
        <f t="shared" si="9"/>
        <v>DOWN</v>
      </c>
      <c r="U43" t="str">
        <f t="shared" si="10"/>
        <v>No T+M+I</v>
      </c>
      <c r="V43">
        <v>1282.2880099293557</v>
      </c>
      <c r="W43">
        <v>1280.3477137168179</v>
      </c>
      <c r="X43">
        <f t="shared" si="11"/>
        <v>1.9402962125377599</v>
      </c>
      <c r="Y43">
        <v>4.7864044223347726</v>
      </c>
      <c r="Z43" t="str">
        <f t="shared" si="12"/>
        <v>DOWN</v>
      </c>
      <c r="AA43" t="str">
        <f t="shared" si="13"/>
        <v>No TMIM</v>
      </c>
      <c r="AB43" t="str">
        <f t="shared" si="14"/>
        <v>No Confirmation</v>
      </c>
      <c r="AC43" t="str">
        <f t="shared" si="15"/>
        <v>No Alert</v>
      </c>
      <c r="AD43" t="str">
        <f t="shared" si="16"/>
        <v>No Alert</v>
      </c>
      <c r="AE43" t="str">
        <f t="shared" si="17"/>
        <v>No Alert</v>
      </c>
      <c r="AF43" t="str">
        <f t="shared" si="18"/>
        <v>No Alert</v>
      </c>
      <c r="AG43" t="str">
        <f t="shared" si="19"/>
        <v>No Alert</v>
      </c>
      <c r="AH43" t="str">
        <f t="shared" si="20"/>
        <v>No Alert</v>
      </c>
    </row>
    <row r="44" spans="1:34" x14ac:dyDescent="0.25">
      <c r="A44" t="s">
        <v>5</v>
      </c>
      <c r="B44" s="1">
        <v>42916</v>
      </c>
      <c r="C44">
        <v>1280.2</v>
      </c>
      <c r="D44">
        <v>1305</v>
      </c>
      <c r="E44">
        <v>1267</v>
      </c>
      <c r="F44">
        <v>1273</v>
      </c>
      <c r="G44">
        <f t="shared" si="0"/>
        <v>1281.6666666666667</v>
      </c>
      <c r="H44">
        <v>1281.7667172537931</v>
      </c>
      <c r="I44" t="str">
        <f t="shared" si="1"/>
        <v>DOWN</v>
      </c>
      <c r="J44">
        <v>1299.8404700816834</v>
      </c>
      <c r="K44">
        <v>1270.0795810030259</v>
      </c>
      <c r="L44" t="str">
        <f t="shared" si="2"/>
        <v>No Confirmation</v>
      </c>
      <c r="M44" t="str">
        <f t="shared" si="3"/>
        <v>No Trend</v>
      </c>
      <c r="N44">
        <v>37.509680235627791</v>
      </c>
      <c r="O44" t="str">
        <f t="shared" si="4"/>
        <v>DOWN</v>
      </c>
      <c r="P44" t="str">
        <f t="shared" si="5"/>
        <v>No Trend + Momentum</v>
      </c>
      <c r="Q44">
        <f t="shared" si="6"/>
        <v>6</v>
      </c>
      <c r="R44">
        <f t="shared" si="7"/>
        <v>38</v>
      </c>
      <c r="S44">
        <f t="shared" si="8"/>
        <v>0.15789473684210525</v>
      </c>
      <c r="T44" t="str">
        <f t="shared" si="9"/>
        <v>DOWN</v>
      </c>
      <c r="U44" t="str">
        <f t="shared" si="10"/>
        <v>No T+M+I</v>
      </c>
      <c r="V44">
        <v>1280.8590853248395</v>
      </c>
      <c r="W44">
        <v>1279.8034386266831</v>
      </c>
      <c r="X44">
        <f t="shared" si="11"/>
        <v>1.0556466981563517</v>
      </c>
      <c r="Y44">
        <v>4.0402528774990882</v>
      </c>
      <c r="Z44" t="str">
        <f t="shared" si="12"/>
        <v>DOWN</v>
      </c>
      <c r="AA44" t="str">
        <f t="shared" si="13"/>
        <v>No TMIM</v>
      </c>
      <c r="AB44" t="str">
        <f t="shared" si="14"/>
        <v>No Confirmation</v>
      </c>
      <c r="AC44" t="str">
        <f t="shared" si="15"/>
        <v>No Alert</v>
      </c>
      <c r="AD44" t="str">
        <f t="shared" si="16"/>
        <v>No Alert</v>
      </c>
      <c r="AE44" t="str">
        <f t="shared" si="17"/>
        <v>No Alert</v>
      </c>
      <c r="AF44" t="str">
        <f t="shared" si="18"/>
        <v>No Alert</v>
      </c>
      <c r="AG44" t="str">
        <f t="shared" si="19"/>
        <v>No Alert</v>
      </c>
      <c r="AH44" t="str">
        <f t="shared" si="20"/>
        <v>No Alert</v>
      </c>
    </row>
    <row r="45" spans="1:34" x14ac:dyDescent="0.25">
      <c r="A45" t="s">
        <v>5</v>
      </c>
      <c r="B45" s="1">
        <v>42919</v>
      </c>
      <c r="C45">
        <v>1266</v>
      </c>
      <c r="D45">
        <v>1292.9000000000001</v>
      </c>
      <c r="E45">
        <v>1266</v>
      </c>
      <c r="F45">
        <v>1287</v>
      </c>
      <c r="G45">
        <f t="shared" si="0"/>
        <v>1281.9666666666667</v>
      </c>
      <c r="H45">
        <v>1281.8666919602299</v>
      </c>
      <c r="I45" t="str">
        <f t="shared" si="1"/>
        <v>UP</v>
      </c>
      <c r="J45">
        <v>1298.2981433968648</v>
      </c>
      <c r="K45">
        <v>1269.1730074467978</v>
      </c>
      <c r="L45" t="str">
        <f t="shared" si="2"/>
        <v>No Confirmation</v>
      </c>
      <c r="M45" t="str">
        <f t="shared" si="3"/>
        <v>No Trend</v>
      </c>
      <c r="N45">
        <v>58.805609578996268</v>
      </c>
      <c r="O45" t="str">
        <f t="shared" si="4"/>
        <v>No Momentum</v>
      </c>
      <c r="P45" t="str">
        <f t="shared" si="5"/>
        <v>No Trend + Momentum</v>
      </c>
      <c r="Q45">
        <f t="shared" si="6"/>
        <v>21</v>
      </c>
      <c r="R45">
        <f t="shared" si="7"/>
        <v>26.900000000000091</v>
      </c>
      <c r="S45">
        <f t="shared" si="8"/>
        <v>0.78066914498141005</v>
      </c>
      <c r="T45" t="str">
        <f t="shared" si="9"/>
        <v>No Indication</v>
      </c>
      <c r="U45" t="str">
        <f t="shared" si="10"/>
        <v>No T+M+I</v>
      </c>
      <c r="V45">
        <v>1281.8038414287103</v>
      </c>
      <c r="W45">
        <v>1280.3365172469289</v>
      </c>
      <c r="X45">
        <f t="shared" si="11"/>
        <v>1.4673241817813505</v>
      </c>
      <c r="Y45">
        <v>3.5256671383555407</v>
      </c>
      <c r="Z45" t="str">
        <f t="shared" si="12"/>
        <v>DOWN</v>
      </c>
      <c r="AA45" t="str">
        <f t="shared" si="13"/>
        <v>No TMIM</v>
      </c>
      <c r="AB45" t="str">
        <f t="shared" si="14"/>
        <v>No Confirmation</v>
      </c>
      <c r="AC45" t="str">
        <f t="shared" si="15"/>
        <v>No Alert</v>
      </c>
      <c r="AD45" t="str">
        <f t="shared" si="16"/>
        <v>No Alert</v>
      </c>
      <c r="AE45" t="str">
        <f t="shared" si="17"/>
        <v>No Alert</v>
      </c>
      <c r="AF45" t="str">
        <f t="shared" si="18"/>
        <v>No Alert</v>
      </c>
      <c r="AG45" t="str">
        <f t="shared" si="19"/>
        <v>No Alert</v>
      </c>
      <c r="AH45" t="str">
        <f t="shared" si="20"/>
        <v>No Alert</v>
      </c>
    </row>
    <row r="46" spans="1:34" x14ac:dyDescent="0.25">
      <c r="A46" t="s">
        <v>5</v>
      </c>
      <c r="B46" s="1">
        <v>42920</v>
      </c>
      <c r="C46">
        <v>1283</v>
      </c>
      <c r="D46">
        <v>1287</v>
      </c>
      <c r="E46">
        <v>1264.75</v>
      </c>
      <c r="F46">
        <v>1267</v>
      </c>
      <c r="G46">
        <f t="shared" si="0"/>
        <v>1272.9166666666667</v>
      </c>
      <c r="H46">
        <v>1277.3916793134483</v>
      </c>
      <c r="I46" t="str">
        <f t="shared" si="1"/>
        <v>DOWN</v>
      </c>
      <c r="J46">
        <v>1295.7874448642283</v>
      </c>
      <c r="K46">
        <v>1268.190116903065</v>
      </c>
      <c r="L46" t="str">
        <f t="shared" si="2"/>
        <v>DOWN</v>
      </c>
      <c r="M46" t="str">
        <f t="shared" si="3"/>
        <v>DOWN</v>
      </c>
      <c r="N46">
        <v>36.558162506124923</v>
      </c>
      <c r="O46" t="str">
        <f t="shared" si="4"/>
        <v>DOWN</v>
      </c>
      <c r="P46" t="str">
        <f t="shared" si="5"/>
        <v>DOWN</v>
      </c>
      <c r="Q46">
        <f t="shared" si="6"/>
        <v>2.25</v>
      </c>
      <c r="R46">
        <f t="shared" si="7"/>
        <v>22.25</v>
      </c>
      <c r="S46">
        <f t="shared" si="8"/>
        <v>0.10112359550561797</v>
      </c>
      <c r="T46" t="str">
        <f t="shared" si="9"/>
        <v>DOWN</v>
      </c>
      <c r="U46" t="str">
        <f t="shared" si="10"/>
        <v>DOWN</v>
      </c>
      <c r="V46">
        <v>1279.5263273627547</v>
      </c>
      <c r="W46">
        <v>1279.3486270804897</v>
      </c>
      <c r="X46">
        <f t="shared" si="11"/>
        <v>0.17770028226505019</v>
      </c>
      <c r="Y46">
        <v>2.8560737671374428</v>
      </c>
      <c r="Z46" t="str">
        <f t="shared" si="12"/>
        <v>DOWN</v>
      </c>
      <c r="AA46" t="str">
        <f t="shared" si="13"/>
        <v>DOWN</v>
      </c>
      <c r="AB46" t="str">
        <f t="shared" si="14"/>
        <v>No Confirmation</v>
      </c>
      <c r="AC46" t="str">
        <f t="shared" si="15"/>
        <v>No Alert</v>
      </c>
      <c r="AD46" t="str">
        <f t="shared" si="16"/>
        <v>No Alert</v>
      </c>
      <c r="AE46" t="str">
        <f t="shared" si="17"/>
        <v>No Alert</v>
      </c>
      <c r="AF46" t="str">
        <f t="shared" si="18"/>
        <v>No Alert</v>
      </c>
      <c r="AG46" t="str">
        <f t="shared" si="19"/>
        <v>No Alert</v>
      </c>
      <c r="AH46" t="str">
        <f t="shared" si="20"/>
        <v>No Alert</v>
      </c>
    </row>
    <row r="47" spans="1:34" x14ac:dyDescent="0.25">
      <c r="A47" t="s">
        <v>5</v>
      </c>
      <c r="B47" s="1">
        <v>42921</v>
      </c>
      <c r="C47">
        <v>1268</v>
      </c>
      <c r="D47">
        <v>1281.9000000000001</v>
      </c>
      <c r="E47">
        <v>1262.95</v>
      </c>
      <c r="F47">
        <v>1275</v>
      </c>
      <c r="G47">
        <f t="shared" si="0"/>
        <v>1273.2833333333335</v>
      </c>
      <c r="H47">
        <v>1275.3375063233909</v>
      </c>
      <c r="I47" t="str">
        <f t="shared" si="1"/>
        <v>DOWN</v>
      </c>
      <c r="J47">
        <v>1292.7013460055109</v>
      </c>
      <c r="K47">
        <v>1267.0256464801616</v>
      </c>
      <c r="L47" t="str">
        <f t="shared" si="2"/>
        <v>No Confirmation</v>
      </c>
      <c r="M47" t="str">
        <f t="shared" si="3"/>
        <v>No Trend</v>
      </c>
      <c r="N47">
        <v>46.649914128586914</v>
      </c>
      <c r="O47" t="str">
        <f t="shared" si="4"/>
        <v>No Momentum</v>
      </c>
      <c r="P47" t="str">
        <f t="shared" si="5"/>
        <v>No Trend + Momentum</v>
      </c>
      <c r="Q47">
        <f t="shared" si="6"/>
        <v>12.049999999999955</v>
      </c>
      <c r="R47">
        <f t="shared" si="7"/>
        <v>18.950000000000045</v>
      </c>
      <c r="S47">
        <f t="shared" si="8"/>
        <v>0.6358839050131887</v>
      </c>
      <c r="T47" t="str">
        <f t="shared" si="9"/>
        <v>No Indication</v>
      </c>
      <c r="U47" t="str">
        <f t="shared" si="10"/>
        <v>No T+M+I</v>
      </c>
      <c r="V47">
        <v>1278.8299693069464</v>
      </c>
      <c r="W47">
        <v>1279.0265065560091</v>
      </c>
      <c r="X47">
        <f t="shared" si="11"/>
        <v>-0.19653724906265779</v>
      </c>
      <c r="Y47">
        <v>2.2455515638974228</v>
      </c>
      <c r="Z47" t="str">
        <f t="shared" si="12"/>
        <v>DOWN</v>
      </c>
      <c r="AA47" t="str">
        <f t="shared" si="13"/>
        <v>No TMIM</v>
      </c>
      <c r="AB47" t="str">
        <f t="shared" si="14"/>
        <v>No Confirmation</v>
      </c>
      <c r="AC47" t="str">
        <f t="shared" si="15"/>
        <v>No Alert</v>
      </c>
      <c r="AD47" t="str">
        <f t="shared" si="16"/>
        <v>No Alert</v>
      </c>
      <c r="AE47" t="str">
        <f t="shared" si="17"/>
        <v>No Alert</v>
      </c>
      <c r="AF47" t="str">
        <f t="shared" si="18"/>
        <v>No Alert</v>
      </c>
      <c r="AG47" t="str">
        <f t="shared" si="19"/>
        <v>No Alert</v>
      </c>
      <c r="AH47" t="str">
        <f t="shared" si="20"/>
        <v>No Alert</v>
      </c>
    </row>
    <row r="48" spans="1:34" x14ac:dyDescent="0.25">
      <c r="A48" t="s">
        <v>5</v>
      </c>
      <c r="B48" s="1">
        <v>42922</v>
      </c>
      <c r="C48">
        <v>1275</v>
      </c>
      <c r="D48">
        <v>1284.25</v>
      </c>
      <c r="E48">
        <v>1254</v>
      </c>
      <c r="F48">
        <v>1260</v>
      </c>
      <c r="G48">
        <f t="shared" si="0"/>
        <v>1266.0833333333333</v>
      </c>
      <c r="H48">
        <v>1270.7104198283621</v>
      </c>
      <c r="I48" t="str">
        <f t="shared" si="1"/>
        <v>DOWN</v>
      </c>
      <c r="J48">
        <v>1290.8232691153974</v>
      </c>
      <c r="K48">
        <v>1264.1310583734592</v>
      </c>
      <c r="L48" t="str">
        <f t="shared" si="2"/>
        <v>DOWN</v>
      </c>
      <c r="M48" t="str">
        <f t="shared" si="3"/>
        <v>DOWN</v>
      </c>
      <c r="N48">
        <v>33.981024482281839</v>
      </c>
      <c r="O48" t="str">
        <f t="shared" si="4"/>
        <v>DOWN</v>
      </c>
      <c r="P48" t="str">
        <f t="shared" si="5"/>
        <v>DOWN</v>
      </c>
      <c r="Q48">
        <f t="shared" si="6"/>
        <v>6</v>
      </c>
      <c r="R48">
        <f t="shared" si="7"/>
        <v>30.25</v>
      </c>
      <c r="S48">
        <f t="shared" si="8"/>
        <v>0.19834710743801653</v>
      </c>
      <c r="T48" t="str">
        <f t="shared" si="9"/>
        <v>DOWN</v>
      </c>
      <c r="U48" t="str">
        <f t="shared" si="10"/>
        <v>DOWN</v>
      </c>
      <c r="V48">
        <v>1275.9330509520316</v>
      </c>
      <c r="W48">
        <v>1277.6171357000085</v>
      </c>
      <c r="X48">
        <f t="shared" si="11"/>
        <v>-1.6840847479768399</v>
      </c>
      <c r="Y48">
        <v>1.4596243015225703</v>
      </c>
      <c r="Z48" t="str">
        <f t="shared" si="12"/>
        <v>DOWN</v>
      </c>
      <c r="AA48" t="str">
        <f t="shared" si="13"/>
        <v>DOWN</v>
      </c>
      <c r="AB48" t="str">
        <f t="shared" si="14"/>
        <v>No Confirmation</v>
      </c>
      <c r="AC48" t="str">
        <f t="shared" si="15"/>
        <v>No Alert</v>
      </c>
      <c r="AD48" t="str">
        <f t="shared" si="16"/>
        <v>No Alert</v>
      </c>
      <c r="AE48" t="str">
        <f t="shared" si="17"/>
        <v>No Alert</v>
      </c>
      <c r="AF48" t="str">
        <f t="shared" si="18"/>
        <v>No Alert</v>
      </c>
      <c r="AG48" t="str">
        <f t="shared" si="19"/>
        <v>No Alert</v>
      </c>
      <c r="AH48" t="str">
        <f t="shared" si="20"/>
        <v>No Alert</v>
      </c>
    </row>
    <row r="49" spans="1:34" x14ac:dyDescent="0.25">
      <c r="A49" t="s">
        <v>5</v>
      </c>
      <c r="B49" s="1">
        <v>42923</v>
      </c>
      <c r="C49">
        <v>1254.4000000000001</v>
      </c>
      <c r="D49">
        <v>1267.5</v>
      </c>
      <c r="E49">
        <v>1241.2</v>
      </c>
      <c r="F49">
        <v>1250</v>
      </c>
      <c r="G49">
        <f t="shared" si="0"/>
        <v>1252.8999999999999</v>
      </c>
      <c r="H49">
        <v>1261.805209914181</v>
      </c>
      <c r="I49" t="str">
        <f t="shared" si="1"/>
        <v>DOWN</v>
      </c>
      <c r="J49">
        <v>1285.6403204230869</v>
      </c>
      <c r="K49">
        <v>1259.0352676238015</v>
      </c>
      <c r="L49" t="str">
        <f t="shared" si="2"/>
        <v>DOWN</v>
      </c>
      <c r="M49" t="str">
        <f t="shared" si="3"/>
        <v>DOWN</v>
      </c>
      <c r="N49">
        <v>27.709947154447494</v>
      </c>
      <c r="O49" t="str">
        <f t="shared" si="4"/>
        <v>DOWN</v>
      </c>
      <c r="P49" t="str">
        <f t="shared" si="5"/>
        <v>DOWN</v>
      </c>
      <c r="Q49">
        <f t="shared" si="6"/>
        <v>8.7999999999999545</v>
      </c>
      <c r="R49">
        <f t="shared" si="7"/>
        <v>26.299999999999955</v>
      </c>
      <c r="S49">
        <f t="shared" si="8"/>
        <v>0.33460076045627263</v>
      </c>
      <c r="T49" t="str">
        <f t="shared" si="9"/>
        <v>No Indication</v>
      </c>
      <c r="U49" t="str">
        <f t="shared" si="10"/>
        <v>No T+M+I</v>
      </c>
      <c r="V49">
        <v>1271.9433508055652</v>
      </c>
      <c r="W49">
        <v>1275.5714219444524</v>
      </c>
      <c r="X49">
        <f t="shared" si="11"/>
        <v>-3.6280711388872078</v>
      </c>
      <c r="Y49">
        <v>0.44208521344061458</v>
      </c>
      <c r="Z49" t="str">
        <f t="shared" si="12"/>
        <v>DOWN</v>
      </c>
      <c r="AA49" t="str">
        <f t="shared" si="13"/>
        <v>No TMIM</v>
      </c>
      <c r="AB49" t="str">
        <f t="shared" si="14"/>
        <v>No Confirmation</v>
      </c>
      <c r="AC49" t="str">
        <f t="shared" si="15"/>
        <v>No Alert</v>
      </c>
      <c r="AD49" t="str">
        <f t="shared" si="16"/>
        <v>No Alert</v>
      </c>
      <c r="AE49" t="str">
        <f t="shared" si="17"/>
        <v>No Alert</v>
      </c>
      <c r="AF49" t="str">
        <f t="shared" si="18"/>
        <v>No Alert</v>
      </c>
      <c r="AG49" t="str">
        <f t="shared" si="19"/>
        <v>No Alert</v>
      </c>
      <c r="AH49" t="str">
        <f t="shared" si="20"/>
        <v>No Alert</v>
      </c>
    </row>
    <row r="50" spans="1:34" x14ac:dyDescent="0.25">
      <c r="A50" t="s">
        <v>5</v>
      </c>
      <c r="B50" s="1">
        <v>42926</v>
      </c>
      <c r="C50">
        <v>1255</v>
      </c>
      <c r="D50">
        <v>1260</v>
      </c>
      <c r="E50">
        <v>1240.0999999999999</v>
      </c>
      <c r="F50">
        <v>1251</v>
      </c>
      <c r="G50">
        <f t="shared" si="0"/>
        <v>1250.3666666666666</v>
      </c>
      <c r="H50">
        <v>1256.0859382904237</v>
      </c>
      <c r="I50" t="str">
        <f t="shared" si="1"/>
        <v>DOWN</v>
      </c>
      <c r="J50">
        <v>1279.9424714401787</v>
      </c>
      <c r="K50">
        <v>1254.8274303740677</v>
      </c>
      <c r="L50" t="str">
        <f t="shared" si="2"/>
        <v>DOWN</v>
      </c>
      <c r="M50" t="str">
        <f t="shared" si="3"/>
        <v>DOWN</v>
      </c>
      <c r="N50">
        <v>29.339954691265575</v>
      </c>
      <c r="O50" t="str">
        <f t="shared" si="4"/>
        <v>DOWN</v>
      </c>
      <c r="P50" t="str">
        <f t="shared" si="5"/>
        <v>DOWN</v>
      </c>
      <c r="Q50">
        <f t="shared" si="6"/>
        <v>10.900000000000091</v>
      </c>
      <c r="R50">
        <f t="shared" si="7"/>
        <v>19.900000000000091</v>
      </c>
      <c r="S50">
        <f t="shared" si="8"/>
        <v>0.54773869346733872</v>
      </c>
      <c r="T50" t="str">
        <f t="shared" si="9"/>
        <v>No Indication</v>
      </c>
      <c r="U50" t="str">
        <f t="shared" si="10"/>
        <v>No T+M+I</v>
      </c>
      <c r="V50">
        <v>1268.7212968354781</v>
      </c>
      <c r="W50">
        <v>1273.7513166152337</v>
      </c>
      <c r="X50">
        <f t="shared" si="11"/>
        <v>-5.0300197797555484</v>
      </c>
      <c r="Y50">
        <v>-0.65233578519861823</v>
      </c>
      <c r="Z50" t="str">
        <f t="shared" si="12"/>
        <v>DOWN</v>
      </c>
      <c r="AA50" t="str">
        <f t="shared" si="13"/>
        <v>No TMIM</v>
      </c>
      <c r="AB50" t="str">
        <f t="shared" si="14"/>
        <v>No Confirmation</v>
      </c>
      <c r="AC50" t="str">
        <f t="shared" si="15"/>
        <v>No Alert</v>
      </c>
      <c r="AD50" t="str">
        <f t="shared" si="16"/>
        <v>No Alert</v>
      </c>
      <c r="AE50" t="str">
        <f t="shared" si="17"/>
        <v>No Alert</v>
      </c>
      <c r="AF50" t="str">
        <f t="shared" si="18"/>
        <v>No Alert</v>
      </c>
      <c r="AG50" t="str">
        <f t="shared" si="19"/>
        <v>No Alert</v>
      </c>
      <c r="AH50" t="str">
        <f t="shared" si="20"/>
        <v>No Alert</v>
      </c>
    </row>
    <row r="51" spans="1:34" x14ac:dyDescent="0.25">
      <c r="A51" t="s">
        <v>5</v>
      </c>
      <c r="B51" s="1">
        <v>42927</v>
      </c>
      <c r="C51">
        <v>1251</v>
      </c>
      <c r="D51">
        <v>1257.75</v>
      </c>
      <c r="E51">
        <v>1231.25</v>
      </c>
      <c r="F51">
        <v>1234</v>
      </c>
      <c r="G51">
        <f t="shared" si="0"/>
        <v>1241</v>
      </c>
      <c r="H51">
        <v>1248.5429691452118</v>
      </c>
      <c r="I51" t="str">
        <f t="shared" si="1"/>
        <v>DOWN</v>
      </c>
      <c r="J51">
        <v>1275.0108111201389</v>
      </c>
      <c r="K51">
        <v>1249.5880014020527</v>
      </c>
      <c r="L51" t="str">
        <f t="shared" si="2"/>
        <v>DOWN</v>
      </c>
      <c r="M51" t="str">
        <f t="shared" si="3"/>
        <v>DOWN</v>
      </c>
      <c r="N51">
        <v>19.83570783992597</v>
      </c>
      <c r="O51" t="str">
        <f t="shared" si="4"/>
        <v>DOWN</v>
      </c>
      <c r="P51" t="str">
        <f t="shared" si="5"/>
        <v>DOWN</v>
      </c>
      <c r="Q51">
        <f t="shared" si="6"/>
        <v>2.75</v>
      </c>
      <c r="R51">
        <f t="shared" si="7"/>
        <v>26.5</v>
      </c>
      <c r="S51">
        <f t="shared" si="8"/>
        <v>0.10377358490566038</v>
      </c>
      <c r="T51" t="str">
        <f t="shared" si="9"/>
        <v>DOWN</v>
      </c>
      <c r="U51" t="str">
        <f t="shared" si="10"/>
        <v>DOWN</v>
      </c>
      <c r="V51">
        <v>1263.3795588607893</v>
      </c>
      <c r="W51">
        <v>1270.8067746437348</v>
      </c>
      <c r="X51">
        <f t="shared" si="11"/>
        <v>-7.4272157829454954</v>
      </c>
      <c r="Y51">
        <v>-2.0073117847479938</v>
      </c>
      <c r="Z51" t="str">
        <f t="shared" si="12"/>
        <v>DOWN</v>
      </c>
      <c r="AA51" t="str">
        <f t="shared" si="13"/>
        <v>DOWN</v>
      </c>
      <c r="AB51" t="str">
        <f t="shared" si="14"/>
        <v>DOWN</v>
      </c>
      <c r="AC51" t="str">
        <f t="shared" si="15"/>
        <v>DOWN</v>
      </c>
      <c r="AD51">
        <f t="shared" si="16"/>
        <v>1254.75</v>
      </c>
      <c r="AE51">
        <f t="shared" si="17"/>
        <v>1247.6500000000001</v>
      </c>
      <c r="AF51">
        <f t="shared" si="18"/>
        <v>1244.5</v>
      </c>
      <c r="AG51">
        <f t="shared" si="19"/>
        <v>1241.3500000000001</v>
      </c>
      <c r="AH51">
        <f t="shared" si="20"/>
        <v>1241.3500000000001</v>
      </c>
    </row>
    <row r="52" spans="1:34" x14ac:dyDescent="0.25">
      <c r="A52" t="s">
        <v>5</v>
      </c>
      <c r="B52" s="1">
        <v>42928</v>
      </c>
      <c r="C52">
        <v>1234.4000000000001</v>
      </c>
      <c r="D52">
        <v>1249.5999999999999</v>
      </c>
      <c r="E52">
        <v>1226</v>
      </c>
      <c r="F52">
        <v>1230</v>
      </c>
      <c r="G52">
        <f t="shared" si="0"/>
        <v>1235.2</v>
      </c>
      <c r="H52">
        <v>1241.8714845726058</v>
      </c>
      <c r="I52" t="str">
        <f t="shared" si="1"/>
        <v>DOWN</v>
      </c>
      <c r="J52">
        <v>1269.3639642045525</v>
      </c>
      <c r="K52">
        <v>1244.3462233127077</v>
      </c>
      <c r="L52" t="str">
        <f t="shared" si="2"/>
        <v>DOWN</v>
      </c>
      <c r="M52" t="str">
        <f t="shared" si="3"/>
        <v>DOWN</v>
      </c>
      <c r="N52">
        <v>18.110252012939206</v>
      </c>
      <c r="O52" t="str">
        <f t="shared" si="4"/>
        <v>DOWN</v>
      </c>
      <c r="P52" t="str">
        <f t="shared" si="5"/>
        <v>DOWN</v>
      </c>
      <c r="Q52">
        <f t="shared" si="6"/>
        <v>4</v>
      </c>
      <c r="R52">
        <f t="shared" si="7"/>
        <v>23.599999999999909</v>
      </c>
      <c r="S52">
        <f t="shared" si="8"/>
        <v>0.16949152542372947</v>
      </c>
      <c r="T52" t="str">
        <f t="shared" si="9"/>
        <v>DOWN</v>
      </c>
      <c r="U52" t="str">
        <f t="shared" si="10"/>
        <v>DOWN</v>
      </c>
      <c r="V52">
        <v>1258.2442421129756</v>
      </c>
      <c r="W52">
        <v>1267.7840505960507</v>
      </c>
      <c r="X52">
        <f t="shared" si="11"/>
        <v>-9.5398084830751486</v>
      </c>
      <c r="Y52">
        <v>-3.5138111244134249</v>
      </c>
      <c r="Z52" t="str">
        <f t="shared" si="12"/>
        <v>DOWN</v>
      </c>
      <c r="AA52" t="str">
        <f t="shared" si="13"/>
        <v>DOWN</v>
      </c>
      <c r="AB52" t="str">
        <f t="shared" si="14"/>
        <v>DOWN</v>
      </c>
      <c r="AC52" t="str">
        <f t="shared" si="15"/>
        <v>DOWN</v>
      </c>
      <c r="AD52">
        <f t="shared" si="16"/>
        <v>1246.9000000000001</v>
      </c>
      <c r="AE52">
        <f t="shared" si="17"/>
        <v>1240.6000000000001</v>
      </c>
      <c r="AF52">
        <f t="shared" si="18"/>
        <v>1237.8000000000002</v>
      </c>
      <c r="AG52">
        <f t="shared" si="19"/>
        <v>1235</v>
      </c>
      <c r="AH52">
        <f t="shared" si="20"/>
        <v>1235</v>
      </c>
    </row>
    <row r="53" spans="1:34" x14ac:dyDescent="0.25">
      <c r="A53" t="s">
        <v>5</v>
      </c>
      <c r="B53" s="1">
        <v>42929</v>
      </c>
      <c r="C53">
        <v>1238.2</v>
      </c>
      <c r="D53">
        <v>1253</v>
      </c>
      <c r="E53">
        <v>1231</v>
      </c>
      <c r="F53">
        <v>1250</v>
      </c>
      <c r="G53">
        <f t="shared" si="0"/>
        <v>1244.6666666666667</v>
      </c>
      <c r="H53">
        <v>1243.2690756196362</v>
      </c>
      <c r="I53" t="str">
        <f t="shared" si="1"/>
        <v>UP</v>
      </c>
      <c r="J53">
        <v>1265.7275277146521</v>
      </c>
      <c r="K53">
        <v>1241.3803959098839</v>
      </c>
      <c r="L53" t="str">
        <f t="shared" si="2"/>
        <v>No Confirmation</v>
      </c>
      <c r="M53" t="str">
        <f t="shared" si="3"/>
        <v>No Trend</v>
      </c>
      <c r="N53">
        <v>46.951294338242569</v>
      </c>
      <c r="O53" t="str">
        <f t="shared" si="4"/>
        <v>No Momentum</v>
      </c>
      <c r="P53" t="str">
        <f t="shared" si="5"/>
        <v>No Trend + Momentum</v>
      </c>
      <c r="Q53">
        <f t="shared" si="6"/>
        <v>19</v>
      </c>
      <c r="R53">
        <f t="shared" si="7"/>
        <v>22</v>
      </c>
      <c r="S53">
        <f t="shared" si="8"/>
        <v>0.86363636363636365</v>
      </c>
      <c r="T53" t="str">
        <f t="shared" si="9"/>
        <v>UP</v>
      </c>
      <c r="U53" t="str">
        <f t="shared" si="10"/>
        <v>No T+M+I</v>
      </c>
      <c r="V53">
        <v>1256.9758971725178</v>
      </c>
      <c r="W53">
        <v>1266.4667135148618</v>
      </c>
      <c r="X53">
        <f t="shared" si="11"/>
        <v>-9.4908163423440328</v>
      </c>
      <c r="Y53">
        <v>-4.7092121679995467</v>
      </c>
      <c r="Z53" t="str">
        <f t="shared" si="12"/>
        <v>DOWN</v>
      </c>
      <c r="AA53" t="str">
        <f t="shared" si="13"/>
        <v>No TMIM</v>
      </c>
      <c r="AB53" t="str">
        <f t="shared" si="14"/>
        <v>No Confirmation</v>
      </c>
      <c r="AC53" t="str">
        <f t="shared" si="15"/>
        <v>No Alert</v>
      </c>
      <c r="AD53" t="str">
        <f t="shared" si="16"/>
        <v>No Alert</v>
      </c>
      <c r="AE53" t="str">
        <f t="shared" si="17"/>
        <v>No Alert</v>
      </c>
      <c r="AF53" t="str">
        <f t="shared" si="18"/>
        <v>No Alert</v>
      </c>
      <c r="AG53" t="str">
        <f t="shared" si="19"/>
        <v>No Alert</v>
      </c>
      <c r="AH53" t="str">
        <f t="shared" si="20"/>
        <v>No Alert</v>
      </c>
    </row>
    <row r="54" spans="1:34" x14ac:dyDescent="0.25">
      <c r="A54" t="s">
        <v>5</v>
      </c>
      <c r="B54" s="1">
        <v>42930</v>
      </c>
      <c r="C54">
        <v>1242.75</v>
      </c>
      <c r="D54">
        <v>1258.7</v>
      </c>
      <c r="E54">
        <v>1242.75</v>
      </c>
      <c r="F54">
        <v>1249</v>
      </c>
      <c r="G54">
        <f t="shared" si="0"/>
        <v>1250.1499999999999</v>
      </c>
      <c r="H54">
        <v>1246.7095378098179</v>
      </c>
      <c r="I54" t="str">
        <f t="shared" si="1"/>
        <v>UP</v>
      </c>
      <c r="J54">
        <v>1264.1658548891739</v>
      </c>
      <c r="K54">
        <v>1241.684752374354</v>
      </c>
      <c r="L54" t="str">
        <f t="shared" si="2"/>
        <v>No Confirmation</v>
      </c>
      <c r="M54" t="str">
        <f t="shared" si="3"/>
        <v>No Trend</v>
      </c>
      <c r="N54">
        <v>45.940057301832375</v>
      </c>
      <c r="O54" t="str">
        <f t="shared" si="4"/>
        <v>No Momentum</v>
      </c>
      <c r="P54" t="str">
        <f t="shared" si="5"/>
        <v>No Trend + Momentum</v>
      </c>
      <c r="Q54">
        <f t="shared" si="6"/>
        <v>6.25</v>
      </c>
      <c r="R54">
        <f t="shared" si="7"/>
        <v>15.950000000000045</v>
      </c>
      <c r="S54">
        <f t="shared" si="8"/>
        <v>0.39184952978056314</v>
      </c>
      <c r="T54" t="str">
        <f t="shared" si="9"/>
        <v>No Indication</v>
      </c>
      <c r="U54" t="str">
        <f t="shared" si="10"/>
        <v>No T+M+I</v>
      </c>
      <c r="V54">
        <v>1255.7488360690536</v>
      </c>
      <c r="W54">
        <v>1265.1728828841312</v>
      </c>
      <c r="X54">
        <f t="shared" si="11"/>
        <v>-9.4240468150776451</v>
      </c>
      <c r="Y54">
        <v>-5.652179097415166</v>
      </c>
      <c r="Z54" t="str">
        <f t="shared" si="12"/>
        <v>DOWN</v>
      </c>
      <c r="AA54" t="str">
        <f t="shared" si="13"/>
        <v>No TMIM</v>
      </c>
      <c r="AB54" t="str">
        <f t="shared" si="14"/>
        <v>No Confirmation</v>
      </c>
      <c r="AC54" t="str">
        <f t="shared" si="15"/>
        <v>No Alert</v>
      </c>
      <c r="AD54" t="str">
        <f t="shared" si="16"/>
        <v>No Alert</v>
      </c>
      <c r="AE54" t="str">
        <f t="shared" si="17"/>
        <v>No Alert</v>
      </c>
      <c r="AF54" t="str">
        <f t="shared" si="18"/>
        <v>No Alert</v>
      </c>
      <c r="AG54" t="str">
        <f t="shared" si="19"/>
        <v>No Alert</v>
      </c>
      <c r="AH54" t="str">
        <f t="shared" si="20"/>
        <v>No Alert</v>
      </c>
    </row>
    <row r="55" spans="1:34" x14ac:dyDescent="0.25">
      <c r="A55" t="s">
        <v>5</v>
      </c>
      <c r="B55" s="1">
        <v>42933</v>
      </c>
      <c r="C55">
        <v>1248</v>
      </c>
      <c r="D55">
        <v>1258.8</v>
      </c>
      <c r="E55">
        <v>1235.55</v>
      </c>
      <c r="F55">
        <v>1239</v>
      </c>
      <c r="G55">
        <f t="shared" si="0"/>
        <v>1244.45</v>
      </c>
      <c r="H55">
        <v>1245.5797689049091</v>
      </c>
      <c r="I55" t="str">
        <f t="shared" si="1"/>
        <v>DOWN</v>
      </c>
      <c r="J55">
        <v>1262.9734426915797</v>
      </c>
      <c r="K55">
        <v>1240.3214740689421</v>
      </c>
      <c r="L55" t="str">
        <f t="shared" si="2"/>
        <v>DOWN</v>
      </c>
      <c r="M55" t="str">
        <f t="shared" si="3"/>
        <v>DOWN</v>
      </c>
      <c r="N55">
        <v>36.195360738825485</v>
      </c>
      <c r="O55" t="str">
        <f t="shared" si="4"/>
        <v>DOWN</v>
      </c>
      <c r="P55" t="str">
        <f t="shared" si="5"/>
        <v>DOWN</v>
      </c>
      <c r="Q55">
        <f t="shared" si="6"/>
        <v>3.4500000000000455</v>
      </c>
      <c r="R55">
        <f t="shared" si="7"/>
        <v>23.25</v>
      </c>
      <c r="S55">
        <f t="shared" si="8"/>
        <v>0.14838709677419551</v>
      </c>
      <c r="T55" t="str">
        <f t="shared" si="9"/>
        <v>DOWN</v>
      </c>
      <c r="U55" t="str">
        <f t="shared" si="10"/>
        <v>DOWN</v>
      </c>
      <c r="V55">
        <v>1253.1720920584301</v>
      </c>
      <c r="W55">
        <v>1263.23415081864</v>
      </c>
      <c r="X55">
        <f t="shared" si="11"/>
        <v>-10.062058760209993</v>
      </c>
      <c r="Y55">
        <v>-6.5341550299741318</v>
      </c>
      <c r="Z55" t="str">
        <f t="shared" si="12"/>
        <v>DOWN</v>
      </c>
      <c r="AA55" t="str">
        <f t="shared" si="13"/>
        <v>DOWN</v>
      </c>
      <c r="AB55" t="str">
        <f t="shared" si="14"/>
        <v>No Confirmation</v>
      </c>
      <c r="AC55" t="str">
        <f t="shared" si="15"/>
        <v>No Alert</v>
      </c>
      <c r="AD55" t="str">
        <f t="shared" si="16"/>
        <v>No Alert</v>
      </c>
      <c r="AE55" t="str">
        <f t="shared" si="17"/>
        <v>No Alert</v>
      </c>
      <c r="AF55" t="str">
        <f t="shared" si="18"/>
        <v>No Alert</v>
      </c>
      <c r="AG55" t="str">
        <f t="shared" si="19"/>
        <v>No Alert</v>
      </c>
      <c r="AH55" t="str">
        <f t="shared" si="20"/>
        <v>No Alert</v>
      </c>
    </row>
    <row r="56" spans="1:34" x14ac:dyDescent="0.25">
      <c r="A56" t="s">
        <v>5</v>
      </c>
      <c r="B56" s="1">
        <v>42934</v>
      </c>
      <c r="C56">
        <v>1249.45</v>
      </c>
      <c r="D56">
        <v>1255.75</v>
      </c>
      <c r="E56">
        <v>1235.2</v>
      </c>
      <c r="F56">
        <v>1246</v>
      </c>
      <c r="G56">
        <f t="shared" si="0"/>
        <v>1245.6499999999999</v>
      </c>
      <c r="H56">
        <v>1245.6148844524546</v>
      </c>
      <c r="I56" t="str">
        <f t="shared" si="1"/>
        <v>UP</v>
      </c>
      <c r="J56">
        <v>1261.3682332045621</v>
      </c>
      <c r="K56">
        <v>1239.1833687202882</v>
      </c>
      <c r="L56" t="str">
        <f t="shared" si="2"/>
        <v>No Confirmation</v>
      </c>
      <c r="M56" t="str">
        <f t="shared" si="3"/>
        <v>No Trend</v>
      </c>
      <c r="N56">
        <v>46.183804585613835</v>
      </c>
      <c r="O56" t="str">
        <f t="shared" si="4"/>
        <v>No Momentum</v>
      </c>
      <c r="P56" t="str">
        <f t="shared" si="5"/>
        <v>No Trend + Momentum</v>
      </c>
      <c r="Q56">
        <f t="shared" si="6"/>
        <v>10.799999999999955</v>
      </c>
      <c r="R56">
        <f t="shared" si="7"/>
        <v>20.549999999999955</v>
      </c>
      <c r="S56">
        <f t="shared" si="8"/>
        <v>0.52554744525547337</v>
      </c>
      <c r="T56" t="str">
        <f t="shared" si="9"/>
        <v>No Indication</v>
      </c>
      <c r="U56" t="str">
        <f t="shared" si="10"/>
        <v>No T+M+I</v>
      </c>
      <c r="V56">
        <v>1252.06869328021</v>
      </c>
      <c r="W56">
        <v>1261.9575470542964</v>
      </c>
      <c r="X56">
        <f t="shared" si="11"/>
        <v>-9.8888537740863285</v>
      </c>
      <c r="Y56">
        <v>-7.2050947787965711</v>
      </c>
      <c r="Z56" t="str">
        <f t="shared" si="12"/>
        <v>DOWN</v>
      </c>
      <c r="AA56" t="str">
        <f t="shared" si="13"/>
        <v>No TMIM</v>
      </c>
      <c r="AB56" t="str">
        <f t="shared" si="14"/>
        <v>No Confirmation</v>
      </c>
      <c r="AC56" t="str">
        <f t="shared" si="15"/>
        <v>No Alert</v>
      </c>
      <c r="AD56" t="str">
        <f t="shared" si="16"/>
        <v>No Alert</v>
      </c>
      <c r="AE56" t="str">
        <f t="shared" si="17"/>
        <v>No Alert</v>
      </c>
      <c r="AF56" t="str">
        <f t="shared" si="18"/>
        <v>No Alert</v>
      </c>
      <c r="AG56" t="str">
        <f t="shared" si="19"/>
        <v>No Alert</v>
      </c>
      <c r="AH56" t="str">
        <f t="shared" si="20"/>
        <v>No Alert</v>
      </c>
    </row>
    <row r="57" spans="1:34" x14ac:dyDescent="0.25">
      <c r="A57" t="s">
        <v>5</v>
      </c>
      <c r="B57" s="1">
        <v>42935</v>
      </c>
      <c r="C57">
        <v>1254.9000000000001</v>
      </c>
      <c r="D57">
        <v>1254.9000000000001</v>
      </c>
      <c r="E57">
        <v>1243.5</v>
      </c>
      <c r="F57">
        <v>1250</v>
      </c>
      <c r="G57">
        <f t="shared" si="0"/>
        <v>1249.4666666666667</v>
      </c>
      <c r="H57">
        <v>1247.5407755595606</v>
      </c>
      <c r="I57" t="str">
        <f t="shared" si="1"/>
        <v>UP</v>
      </c>
      <c r="J57">
        <v>1259.9308480479929</v>
      </c>
      <c r="K57">
        <v>1240.1426201157797</v>
      </c>
      <c r="L57" t="str">
        <f t="shared" si="2"/>
        <v>No Confirmation</v>
      </c>
      <c r="M57" t="str">
        <f t="shared" si="3"/>
        <v>No Trend</v>
      </c>
      <c r="N57">
        <v>51.59628383971264</v>
      </c>
      <c r="O57" t="str">
        <f t="shared" si="4"/>
        <v>No Momentum</v>
      </c>
      <c r="P57" t="str">
        <f t="shared" si="5"/>
        <v>No Trend + Momentum</v>
      </c>
      <c r="Q57">
        <f t="shared" si="6"/>
        <v>6.5</v>
      </c>
      <c r="R57">
        <f t="shared" si="7"/>
        <v>11.400000000000091</v>
      </c>
      <c r="S57">
        <f t="shared" si="8"/>
        <v>0.57017543859648667</v>
      </c>
      <c r="T57" t="str">
        <f t="shared" si="9"/>
        <v>No Indication</v>
      </c>
      <c r="U57" t="str">
        <f t="shared" si="10"/>
        <v>No T+M+I</v>
      </c>
      <c r="V57">
        <v>1251.7504327755623</v>
      </c>
      <c r="W57">
        <v>1261.0718028280521</v>
      </c>
      <c r="X57">
        <f t="shared" si="11"/>
        <v>-9.3213700524897831</v>
      </c>
      <c r="Y57">
        <v>-7.6283498335352133</v>
      </c>
      <c r="Z57" t="str">
        <f t="shared" si="12"/>
        <v>DOWN</v>
      </c>
      <c r="AA57" t="str">
        <f t="shared" si="13"/>
        <v>No TMIM</v>
      </c>
      <c r="AB57" t="str">
        <f t="shared" si="14"/>
        <v>No Confirmation</v>
      </c>
      <c r="AC57" t="str">
        <f t="shared" si="15"/>
        <v>No Alert</v>
      </c>
      <c r="AD57" t="str">
        <f t="shared" si="16"/>
        <v>No Alert</v>
      </c>
      <c r="AE57" t="str">
        <f t="shared" si="17"/>
        <v>No Alert</v>
      </c>
      <c r="AF57" t="str">
        <f t="shared" si="18"/>
        <v>No Alert</v>
      </c>
      <c r="AG57" t="str">
        <f t="shared" si="19"/>
        <v>No Alert</v>
      </c>
    </row>
    <row r="58" spans="1:34" x14ac:dyDescent="0.25">
      <c r="A58" t="s">
        <v>5</v>
      </c>
      <c r="B58" s="1">
        <v>42936</v>
      </c>
      <c r="C58">
        <v>1255</v>
      </c>
      <c r="D58">
        <v>1255.0999999999999</v>
      </c>
      <c r="E58">
        <v>1230.75</v>
      </c>
      <c r="F58">
        <v>1235</v>
      </c>
      <c r="G58">
        <f t="shared" si="0"/>
        <v>1240.2833333333333</v>
      </c>
      <c r="H58">
        <v>1243.912054446447</v>
      </c>
      <c r="I58" t="str">
        <f t="shared" si="1"/>
        <v>DOWN</v>
      </c>
      <c r="J58">
        <v>1258.8573262595501</v>
      </c>
      <c r="K58">
        <v>1238.055371201162</v>
      </c>
      <c r="L58" t="str">
        <f t="shared" si="2"/>
        <v>DOWN</v>
      </c>
      <c r="M58" t="str">
        <f t="shared" si="3"/>
        <v>DOWN</v>
      </c>
      <c r="N58">
        <v>35.065212271327376</v>
      </c>
      <c r="O58" t="str">
        <f t="shared" si="4"/>
        <v>DOWN</v>
      </c>
      <c r="P58" t="str">
        <f t="shared" si="5"/>
        <v>DOWN</v>
      </c>
      <c r="Q58">
        <f t="shared" si="6"/>
        <v>4.25</v>
      </c>
      <c r="R58">
        <f t="shared" si="7"/>
        <v>24.349999999999909</v>
      </c>
      <c r="S58">
        <f t="shared" si="8"/>
        <v>0.1745379876796721</v>
      </c>
      <c r="T58" t="str">
        <f t="shared" si="9"/>
        <v>DOWN</v>
      </c>
      <c r="U58" t="str">
        <f t="shared" si="10"/>
        <v>DOWN</v>
      </c>
      <c r="V58">
        <v>1249.1734431177836</v>
      </c>
      <c r="W58">
        <v>1259.1405581741224</v>
      </c>
      <c r="X58">
        <f t="shared" si="11"/>
        <v>-9.9671150563387982</v>
      </c>
      <c r="Y58">
        <v>-8.0961028780959303</v>
      </c>
      <c r="Z58" t="str">
        <f t="shared" si="12"/>
        <v>DOWN</v>
      </c>
      <c r="AA58" t="str">
        <f t="shared" si="13"/>
        <v>DOWN</v>
      </c>
      <c r="AB58" t="str">
        <f t="shared" si="14"/>
        <v>No Confirmation</v>
      </c>
      <c r="AC58" t="str">
        <f t="shared" si="15"/>
        <v>No Alert</v>
      </c>
      <c r="AD58" t="str">
        <f t="shared" si="16"/>
        <v>No Alert</v>
      </c>
      <c r="AE58" t="str">
        <f t="shared" si="17"/>
        <v>No Alert</v>
      </c>
      <c r="AF58" t="str">
        <f t="shared" si="18"/>
        <v>No Alert</v>
      </c>
      <c r="AG58" t="str">
        <f t="shared" si="19"/>
        <v>No Alert</v>
      </c>
    </row>
    <row r="59" spans="1:34" x14ac:dyDescent="0.25">
      <c r="A59" t="s">
        <v>5</v>
      </c>
      <c r="B59" s="1">
        <v>42937</v>
      </c>
      <c r="C59">
        <v>1246</v>
      </c>
      <c r="D59">
        <v>1272.8499999999999</v>
      </c>
      <c r="E59">
        <v>1230.05</v>
      </c>
      <c r="F59">
        <v>1270</v>
      </c>
      <c r="G59">
        <f t="shared" si="0"/>
        <v>1257.6333333333332</v>
      </c>
      <c r="H59">
        <v>1250.77269388989</v>
      </c>
      <c r="I59" t="str">
        <f t="shared" si="1"/>
        <v>UP</v>
      </c>
      <c r="J59">
        <v>1261.9668093129833</v>
      </c>
      <c r="K59">
        <v>1236.276399823126</v>
      </c>
      <c r="L59" t="str">
        <f t="shared" si="2"/>
        <v>UP</v>
      </c>
      <c r="M59" t="str">
        <f t="shared" si="3"/>
        <v>UP</v>
      </c>
      <c r="N59">
        <v>66.432926050816945</v>
      </c>
      <c r="O59" t="str">
        <f t="shared" si="4"/>
        <v>UP</v>
      </c>
      <c r="P59" t="str">
        <f t="shared" si="5"/>
        <v>UP</v>
      </c>
      <c r="Q59">
        <f t="shared" si="6"/>
        <v>39.950000000000045</v>
      </c>
      <c r="R59">
        <f t="shared" si="7"/>
        <v>42.799999999999955</v>
      </c>
      <c r="S59">
        <f t="shared" si="8"/>
        <v>0.93341121495327306</v>
      </c>
      <c r="T59" t="str">
        <f t="shared" si="9"/>
        <v>UP</v>
      </c>
      <c r="U59" t="str">
        <f t="shared" si="10"/>
        <v>UP</v>
      </c>
      <c r="V59">
        <v>1252.3775287919707</v>
      </c>
      <c r="W59">
        <v>1259.9449612723356</v>
      </c>
      <c r="X59">
        <f t="shared" si="11"/>
        <v>-7.5674324803649142</v>
      </c>
      <c r="Y59">
        <v>-7.9903687985497269</v>
      </c>
      <c r="Z59" t="str">
        <f t="shared" si="12"/>
        <v>UP</v>
      </c>
      <c r="AA59" t="str">
        <f t="shared" si="13"/>
        <v>UP</v>
      </c>
      <c r="AB59" t="str">
        <f t="shared" si="14"/>
        <v>No Confirmation</v>
      </c>
      <c r="AC59" t="str">
        <f t="shared" si="15"/>
        <v>No Alert</v>
      </c>
      <c r="AD59" t="str">
        <f t="shared" si="16"/>
        <v>No Alert</v>
      </c>
      <c r="AE59" t="str">
        <f t="shared" si="17"/>
        <v>No Alert</v>
      </c>
      <c r="AF59" t="str">
        <f t="shared" si="18"/>
        <v>No Alert</v>
      </c>
      <c r="AG59" t="str">
        <f t="shared" si="19"/>
        <v>No Alert</v>
      </c>
    </row>
    <row r="60" spans="1:34" x14ac:dyDescent="0.25">
      <c r="A60" t="s">
        <v>5</v>
      </c>
      <c r="B60" s="1">
        <v>42940</v>
      </c>
      <c r="C60">
        <v>1267.75</v>
      </c>
      <c r="D60">
        <v>1298</v>
      </c>
      <c r="E60">
        <v>1267.75</v>
      </c>
      <c r="F60">
        <v>1294</v>
      </c>
      <c r="G60">
        <f t="shared" si="0"/>
        <v>1286.5833333333333</v>
      </c>
      <c r="H60">
        <v>1268.6780136116117</v>
      </c>
      <c r="I60" t="str">
        <f t="shared" si="1"/>
        <v>UP</v>
      </c>
      <c r="J60">
        <v>1269.9741850212092</v>
      </c>
      <c r="K60">
        <v>1243.2705331957648</v>
      </c>
      <c r="L60" t="str">
        <f t="shared" si="2"/>
        <v>UP</v>
      </c>
      <c r="M60" t="str">
        <f t="shared" si="3"/>
        <v>UP</v>
      </c>
      <c r="N60">
        <v>76.261842745913327</v>
      </c>
      <c r="O60" t="str">
        <f t="shared" si="4"/>
        <v>UP</v>
      </c>
      <c r="P60" t="str">
        <f t="shared" si="5"/>
        <v>UP</v>
      </c>
      <c r="Q60">
        <f t="shared" si="6"/>
        <v>26.25</v>
      </c>
      <c r="R60">
        <f t="shared" si="7"/>
        <v>30.25</v>
      </c>
      <c r="S60">
        <f t="shared" si="8"/>
        <v>0.86776859504132231</v>
      </c>
      <c r="T60" t="str">
        <f t="shared" si="9"/>
        <v>UP</v>
      </c>
      <c r="U60" t="str">
        <f t="shared" si="10"/>
        <v>UP</v>
      </c>
      <c r="V60">
        <v>1258.7809859008983</v>
      </c>
      <c r="W60">
        <v>1262.4675567336442</v>
      </c>
      <c r="X60">
        <f t="shared" si="11"/>
        <v>-3.6865708327459288</v>
      </c>
      <c r="Y60">
        <v>-7.1296092053889675</v>
      </c>
      <c r="Z60" t="str">
        <f t="shared" si="12"/>
        <v>UP</v>
      </c>
      <c r="AA60" t="str">
        <f t="shared" si="13"/>
        <v>UP</v>
      </c>
      <c r="AB60" t="str">
        <f t="shared" si="14"/>
        <v>No Confirmation</v>
      </c>
      <c r="AC60" t="str">
        <f t="shared" si="15"/>
        <v>No Alert</v>
      </c>
      <c r="AD60" t="str">
        <f t="shared" si="16"/>
        <v>No Alert</v>
      </c>
      <c r="AE60" t="str">
        <f t="shared" si="17"/>
        <v>No Alert</v>
      </c>
      <c r="AF60" t="str">
        <f t="shared" si="18"/>
        <v>No Alert</v>
      </c>
      <c r="AG60" t="str">
        <f t="shared" si="19"/>
        <v>No Alert</v>
      </c>
    </row>
    <row r="61" spans="1:34" x14ac:dyDescent="0.25">
      <c r="A61" t="s">
        <v>5</v>
      </c>
      <c r="B61" s="1">
        <v>42941</v>
      </c>
      <c r="C61">
        <v>1300</v>
      </c>
      <c r="D61">
        <v>1304.7</v>
      </c>
      <c r="E61">
        <v>1285</v>
      </c>
      <c r="F61">
        <v>1294</v>
      </c>
      <c r="G61">
        <f t="shared" si="0"/>
        <v>1294.5666666666666</v>
      </c>
      <c r="H61">
        <v>1281.6223401391392</v>
      </c>
      <c r="I61" t="str">
        <f t="shared" si="1"/>
        <v>UP</v>
      </c>
      <c r="J61">
        <v>1277.691032794274</v>
      </c>
      <c r="K61">
        <v>1252.5437480411504</v>
      </c>
      <c r="L61" t="str">
        <f t="shared" si="2"/>
        <v>UP</v>
      </c>
      <c r="M61" t="str">
        <f t="shared" si="3"/>
        <v>UP</v>
      </c>
      <c r="N61">
        <v>76.261842745913327</v>
      </c>
      <c r="O61" t="str">
        <f t="shared" si="4"/>
        <v>UP</v>
      </c>
      <c r="P61" t="str">
        <f t="shared" si="5"/>
        <v>UP</v>
      </c>
      <c r="Q61">
        <f t="shared" si="6"/>
        <v>9</v>
      </c>
      <c r="R61">
        <f t="shared" si="7"/>
        <v>19.700000000000045</v>
      </c>
      <c r="S61">
        <f t="shared" si="8"/>
        <v>0.45685279187817152</v>
      </c>
      <c r="T61" t="str">
        <f t="shared" si="9"/>
        <v>No Indication</v>
      </c>
      <c r="U61" t="str">
        <f t="shared" si="10"/>
        <v>No T+M+I</v>
      </c>
      <c r="V61">
        <v>1264.1992957622986</v>
      </c>
      <c r="W61">
        <v>1264.8032932718927</v>
      </c>
      <c r="X61">
        <f t="shared" si="11"/>
        <v>-0.60399750959413723</v>
      </c>
      <c r="Y61">
        <v>-5.8244868662300018</v>
      </c>
      <c r="Z61" t="str">
        <f t="shared" si="12"/>
        <v>UP</v>
      </c>
      <c r="AA61" t="str">
        <f t="shared" si="13"/>
        <v>No TMIM</v>
      </c>
      <c r="AB61" t="str">
        <f t="shared" si="14"/>
        <v>UP</v>
      </c>
      <c r="AC61" t="str">
        <f t="shared" si="15"/>
        <v>No Alert</v>
      </c>
      <c r="AD61" t="str">
        <f t="shared" si="16"/>
        <v>No Alert</v>
      </c>
      <c r="AE61" t="str">
        <f t="shared" si="17"/>
        <v>No Alert</v>
      </c>
      <c r="AF61" t="str">
        <f t="shared" si="18"/>
        <v>No Alert</v>
      </c>
      <c r="AG61" t="str">
        <f t="shared" si="19"/>
        <v>No Alert</v>
      </c>
    </row>
    <row r="62" spans="1:34" x14ac:dyDescent="0.25">
      <c r="A62" t="s">
        <v>5</v>
      </c>
      <c r="B62" s="1">
        <v>42942</v>
      </c>
      <c r="C62">
        <v>1288.3499999999999</v>
      </c>
      <c r="D62">
        <v>1312</v>
      </c>
      <c r="E62">
        <v>1281.2</v>
      </c>
      <c r="F62">
        <v>1295</v>
      </c>
      <c r="G62">
        <f t="shared" si="0"/>
        <v>1296.0666666666666</v>
      </c>
      <c r="H62">
        <v>1288.8445034029028</v>
      </c>
      <c r="I62" t="str">
        <f t="shared" si="1"/>
        <v>UP</v>
      </c>
      <c r="J62">
        <v>1285.3152477288797</v>
      </c>
      <c r="K62">
        <v>1258.9118040320059</v>
      </c>
      <c r="L62" t="str">
        <f t="shared" si="2"/>
        <v>UP</v>
      </c>
      <c r="M62" t="str">
        <f t="shared" si="3"/>
        <v>UP</v>
      </c>
      <c r="N62">
        <v>76.70590794629635</v>
      </c>
      <c r="O62" t="str">
        <f t="shared" si="4"/>
        <v>UP</v>
      </c>
      <c r="P62" t="str">
        <f t="shared" si="5"/>
        <v>UP</v>
      </c>
      <c r="Q62">
        <f t="shared" si="6"/>
        <v>13.799999999999955</v>
      </c>
      <c r="R62">
        <f t="shared" si="7"/>
        <v>30.799999999999955</v>
      </c>
      <c r="S62">
        <f t="shared" si="8"/>
        <v>0.44805194805194726</v>
      </c>
      <c r="T62" t="str">
        <f t="shared" si="9"/>
        <v>No Indication</v>
      </c>
      <c r="U62" t="str">
        <f t="shared" si="10"/>
        <v>No T+M+I</v>
      </c>
      <c r="V62">
        <v>1268.9378656450219</v>
      </c>
      <c r="W62">
        <v>1267.0400863628636</v>
      </c>
      <c r="X62">
        <f t="shared" si="11"/>
        <v>1.8977792821583535</v>
      </c>
      <c r="Y62">
        <v>-4.2800336365523304</v>
      </c>
      <c r="Z62" t="str">
        <f t="shared" si="12"/>
        <v>UP</v>
      </c>
      <c r="AA62" t="str">
        <f t="shared" si="13"/>
        <v>No TMIM</v>
      </c>
      <c r="AB62" t="str">
        <f t="shared" si="14"/>
        <v>UP</v>
      </c>
      <c r="AC62" t="str">
        <f t="shared" si="15"/>
        <v>No Alert</v>
      </c>
      <c r="AD62" t="str">
        <f t="shared" si="16"/>
        <v>No Alert</v>
      </c>
      <c r="AE62" t="str">
        <f t="shared" si="17"/>
        <v>No Alert</v>
      </c>
      <c r="AF62" t="str">
        <f t="shared" si="18"/>
        <v>No Alert</v>
      </c>
      <c r="AG62" t="str">
        <f t="shared" si="19"/>
        <v>No Alert</v>
      </c>
    </row>
    <row r="63" spans="1:34" x14ac:dyDescent="0.25">
      <c r="A63" t="s">
        <v>5</v>
      </c>
      <c r="B63" s="1">
        <v>42943</v>
      </c>
      <c r="C63">
        <v>1298</v>
      </c>
      <c r="D63">
        <v>1319.95</v>
      </c>
      <c r="E63">
        <v>1285</v>
      </c>
      <c r="F63">
        <v>1296</v>
      </c>
      <c r="G63">
        <f t="shared" si="0"/>
        <v>1300.3166666666666</v>
      </c>
      <c r="H63">
        <v>1294.5805850347847</v>
      </c>
      <c r="I63" t="str">
        <f t="shared" si="1"/>
        <v>UP</v>
      </c>
      <c r="J63">
        <v>1293.0118593446844</v>
      </c>
      <c r="K63">
        <v>1264.7091809137823</v>
      </c>
      <c r="L63" t="str">
        <f t="shared" si="2"/>
        <v>UP</v>
      </c>
      <c r="M63" t="str">
        <f t="shared" si="3"/>
        <v>UP</v>
      </c>
      <c r="N63">
        <v>77.238159726311906</v>
      </c>
      <c r="O63" t="str">
        <f t="shared" si="4"/>
        <v>UP</v>
      </c>
      <c r="P63" t="str">
        <f t="shared" si="5"/>
        <v>UP</v>
      </c>
      <c r="Q63">
        <f t="shared" si="6"/>
        <v>11</v>
      </c>
      <c r="R63">
        <f t="shared" si="7"/>
        <v>34.950000000000045</v>
      </c>
      <c r="S63">
        <f t="shared" si="8"/>
        <v>0.31473533619456323</v>
      </c>
      <c r="T63" t="str">
        <f t="shared" si="9"/>
        <v>No Indication</v>
      </c>
      <c r="U63" t="str">
        <f t="shared" si="10"/>
        <v>No T+M+I</v>
      </c>
      <c r="V63">
        <v>1273.1012709304032</v>
      </c>
      <c r="W63">
        <v>1269.1852651507995</v>
      </c>
      <c r="X63">
        <f t="shared" si="11"/>
        <v>3.9160057796036654</v>
      </c>
      <c r="Y63">
        <v>-2.6408257533211312</v>
      </c>
      <c r="Z63" t="str">
        <f t="shared" si="12"/>
        <v>UP</v>
      </c>
      <c r="AA63" t="str">
        <f t="shared" si="13"/>
        <v>No TMIM</v>
      </c>
      <c r="AB63" t="str">
        <f t="shared" si="14"/>
        <v>UP</v>
      </c>
      <c r="AC63" t="str">
        <f t="shared" si="15"/>
        <v>No Alert</v>
      </c>
      <c r="AD63" t="str">
        <f t="shared" si="16"/>
        <v>No Alert</v>
      </c>
      <c r="AE63" t="str">
        <f t="shared" si="17"/>
        <v>No Alert</v>
      </c>
      <c r="AF63" t="str">
        <f t="shared" si="18"/>
        <v>No Alert</v>
      </c>
      <c r="AG63" t="str">
        <f t="shared" si="19"/>
        <v>No Alert</v>
      </c>
    </row>
    <row r="64" spans="1:34" x14ac:dyDescent="0.25">
      <c r="A64" t="s">
        <v>5</v>
      </c>
      <c r="B64" s="1">
        <v>42944</v>
      </c>
      <c r="C64">
        <v>1293.8499999999999</v>
      </c>
      <c r="D64">
        <v>1319</v>
      </c>
      <c r="E64">
        <v>1245.0999999999999</v>
      </c>
      <c r="F64">
        <v>1278</v>
      </c>
      <c r="G64">
        <f t="shared" si="0"/>
        <v>1280.7</v>
      </c>
      <c r="H64">
        <v>1287.6402925173925</v>
      </c>
      <c r="I64" t="str">
        <f t="shared" si="1"/>
        <v>DOWN</v>
      </c>
      <c r="J64">
        <v>1298.7870017125322</v>
      </c>
      <c r="K64">
        <v>1260.351585155164</v>
      </c>
      <c r="L64" t="str">
        <f t="shared" si="2"/>
        <v>No Confirmation</v>
      </c>
      <c r="M64" t="str">
        <f t="shared" si="3"/>
        <v>No Trend</v>
      </c>
      <c r="N64">
        <v>51.012338911644527</v>
      </c>
      <c r="O64" t="str">
        <f t="shared" si="4"/>
        <v>No Momentum</v>
      </c>
      <c r="P64" t="str">
        <f t="shared" si="5"/>
        <v>No Trend + Momentum</v>
      </c>
      <c r="Q64">
        <f t="shared" si="6"/>
        <v>32.900000000000091</v>
      </c>
      <c r="R64">
        <f t="shared" si="7"/>
        <v>73.900000000000091</v>
      </c>
      <c r="S64">
        <f t="shared" si="8"/>
        <v>0.44519621109607649</v>
      </c>
      <c r="T64" t="str">
        <f t="shared" si="9"/>
        <v>No Indication</v>
      </c>
      <c r="U64" t="str">
        <f t="shared" si="10"/>
        <v>No T+M+I</v>
      </c>
      <c r="V64">
        <v>1273.8549215564949</v>
      </c>
      <c r="W64">
        <v>1269.8382084729626</v>
      </c>
      <c r="X64">
        <f t="shared" si="11"/>
        <v>4.0167130835322951</v>
      </c>
      <c r="Y64">
        <v>-1.3093179859504458</v>
      </c>
      <c r="Z64" t="str">
        <f t="shared" si="12"/>
        <v>UP</v>
      </c>
      <c r="AA64" t="str">
        <f t="shared" si="13"/>
        <v>No TMIM</v>
      </c>
      <c r="AB64" t="str">
        <f t="shared" si="14"/>
        <v>No Confirmation</v>
      </c>
      <c r="AC64" t="str">
        <f t="shared" si="15"/>
        <v>No Alert</v>
      </c>
      <c r="AD64" t="str">
        <f t="shared" si="16"/>
        <v>No Alert</v>
      </c>
      <c r="AE64" t="str">
        <f t="shared" si="17"/>
        <v>No Alert</v>
      </c>
      <c r="AF64" t="str">
        <f t="shared" si="18"/>
        <v>No Alert</v>
      </c>
      <c r="AG64" t="str">
        <f t="shared" si="19"/>
        <v>No Alert</v>
      </c>
    </row>
    <row r="65" spans="1:33" x14ac:dyDescent="0.25">
      <c r="A65" t="s">
        <v>5</v>
      </c>
      <c r="B65" s="1">
        <v>42947</v>
      </c>
      <c r="C65">
        <v>1283</v>
      </c>
      <c r="D65">
        <v>1302</v>
      </c>
      <c r="E65">
        <v>1242.75</v>
      </c>
      <c r="F65">
        <v>1258.25</v>
      </c>
      <c r="G65">
        <f t="shared" si="0"/>
        <v>1267.6666666666667</v>
      </c>
      <c r="H65">
        <v>1277.6534795920297</v>
      </c>
      <c r="I65" t="str">
        <f t="shared" si="1"/>
        <v>DOWN</v>
      </c>
      <c r="J65">
        <v>1299.5010013319695</v>
      </c>
      <c r="K65">
        <v>1256.4401217873499</v>
      </c>
      <c r="L65" t="str">
        <f t="shared" si="2"/>
        <v>No Confirmation</v>
      </c>
      <c r="M65" t="str">
        <f t="shared" si="3"/>
        <v>No Trend</v>
      </c>
      <c r="N65">
        <v>34.804192737547204</v>
      </c>
      <c r="O65" t="str">
        <f t="shared" si="4"/>
        <v>DOWN</v>
      </c>
      <c r="P65" t="str">
        <f t="shared" si="5"/>
        <v>No Trend + Momentum</v>
      </c>
      <c r="Q65">
        <f t="shared" si="6"/>
        <v>15.5</v>
      </c>
      <c r="R65">
        <f t="shared" si="7"/>
        <v>59.25</v>
      </c>
      <c r="S65">
        <f t="shared" si="8"/>
        <v>0.26160337552742619</v>
      </c>
      <c r="T65" t="str">
        <f t="shared" si="9"/>
        <v>No Indication</v>
      </c>
      <c r="U65" t="str">
        <f t="shared" si="10"/>
        <v>No T+M+I</v>
      </c>
      <c r="V65">
        <v>1271.4541643939572</v>
      </c>
      <c r="W65">
        <v>1268.9798226601506</v>
      </c>
      <c r="X65">
        <f t="shared" si="11"/>
        <v>2.4743417338065683</v>
      </c>
      <c r="Y65">
        <v>-0.55258604199904293</v>
      </c>
      <c r="Z65" t="str">
        <f t="shared" si="12"/>
        <v>UP</v>
      </c>
      <c r="AA65" t="str">
        <f t="shared" si="13"/>
        <v>No TMIM</v>
      </c>
      <c r="AB65" t="str">
        <f t="shared" si="14"/>
        <v>No Confirmation</v>
      </c>
      <c r="AC65" t="str">
        <f t="shared" si="15"/>
        <v>No Alert</v>
      </c>
      <c r="AD65" t="str">
        <f t="shared" si="16"/>
        <v>No Alert</v>
      </c>
      <c r="AE65" t="str">
        <f t="shared" si="17"/>
        <v>No Alert</v>
      </c>
      <c r="AF65" t="str">
        <f t="shared" si="18"/>
        <v>No Alert</v>
      </c>
      <c r="AG65" t="str">
        <f t="shared" si="19"/>
        <v>No Alert</v>
      </c>
    </row>
    <row r="66" spans="1:33" x14ac:dyDescent="0.25">
      <c r="A66" t="s">
        <v>5</v>
      </c>
      <c r="B66" s="1">
        <v>42948</v>
      </c>
      <c r="C66">
        <v>1260</v>
      </c>
      <c r="D66">
        <v>1282.55</v>
      </c>
      <c r="E66">
        <v>1260</v>
      </c>
      <c r="F66">
        <v>1265.5</v>
      </c>
      <c r="G66">
        <f t="shared" si="0"/>
        <v>1269.3500000000001</v>
      </c>
      <c r="H66">
        <v>1273.501739796015</v>
      </c>
      <c r="I66" t="str">
        <f t="shared" si="1"/>
        <v>DOWN</v>
      </c>
      <c r="J66">
        <v>1295.7341121470874</v>
      </c>
      <c r="K66">
        <v>1257.2312058346054</v>
      </c>
      <c r="L66" t="str">
        <f t="shared" si="2"/>
        <v>No Confirmation</v>
      </c>
      <c r="M66" t="str">
        <f t="shared" si="3"/>
        <v>No Trend</v>
      </c>
      <c r="N66">
        <v>43.09987731607886</v>
      </c>
      <c r="O66" t="str">
        <f t="shared" si="4"/>
        <v>No Momentum</v>
      </c>
      <c r="P66" t="str">
        <f t="shared" si="5"/>
        <v>No Trend + Momentum</v>
      </c>
      <c r="Q66">
        <f t="shared" si="6"/>
        <v>5.5</v>
      </c>
      <c r="R66">
        <f t="shared" si="7"/>
        <v>22.549999999999955</v>
      </c>
      <c r="S66">
        <f t="shared" si="8"/>
        <v>0.24390243902439074</v>
      </c>
      <c r="T66" t="str">
        <f t="shared" si="9"/>
        <v>No Indication</v>
      </c>
      <c r="U66" t="str">
        <f t="shared" si="10"/>
        <v>No T+M+I</v>
      </c>
      <c r="V66">
        <v>1270.5381391025792</v>
      </c>
      <c r="W66">
        <v>1268.7220580186579</v>
      </c>
      <c r="X66">
        <f t="shared" si="11"/>
        <v>1.81608108392129</v>
      </c>
      <c r="Y66">
        <v>-7.8852616814976295E-2</v>
      </c>
      <c r="Z66" t="str">
        <f t="shared" si="12"/>
        <v>UP</v>
      </c>
      <c r="AA66" t="str">
        <f t="shared" si="13"/>
        <v>No TMIM</v>
      </c>
      <c r="AB66" t="str">
        <f t="shared" si="14"/>
        <v>No Confirmation</v>
      </c>
      <c r="AC66" t="str">
        <f t="shared" si="15"/>
        <v>No Alert</v>
      </c>
      <c r="AD66" t="str">
        <f t="shared" si="16"/>
        <v>No Alert</v>
      </c>
      <c r="AE66" t="str">
        <f t="shared" si="17"/>
        <v>No Alert</v>
      </c>
      <c r="AF66" t="str">
        <f t="shared" si="18"/>
        <v>No Alert</v>
      </c>
      <c r="AG66" t="str">
        <f t="shared" si="19"/>
        <v>No Alert</v>
      </c>
    </row>
    <row r="67" spans="1:33" x14ac:dyDescent="0.25">
      <c r="A67" t="s">
        <v>5</v>
      </c>
      <c r="B67" s="1">
        <v>42949</v>
      </c>
      <c r="C67">
        <v>1265.5999999999999</v>
      </c>
      <c r="D67">
        <v>1285</v>
      </c>
      <c r="E67">
        <v>1261.5</v>
      </c>
      <c r="F67">
        <v>1280</v>
      </c>
      <c r="G67">
        <f t="shared" ref="G67:G126" si="21">_xll.TA_TYPPRICE(D67,E67,F67)</f>
        <v>1275.5</v>
      </c>
      <c r="H67">
        <v>1274.5008698980075</v>
      </c>
      <c r="I67" t="str">
        <f t="shared" ref="I67:I126" si="22">IF(F67&gt;H67,"UP","DOWN")</f>
        <v>UP</v>
      </c>
      <c r="J67">
        <v>1293.348753892179</v>
      </c>
      <c r="K67">
        <v>1258.1798267602487</v>
      </c>
      <c r="L67" t="str">
        <f t="shared" ref="L67:L126" si="23">IF(F67&gt;J67,"UP",IF(F67&lt;K67,"DOWN","No Confirmation"))</f>
        <v>No Confirmation</v>
      </c>
      <c r="M67" t="str">
        <f t="shared" ref="M67:M126" si="24">IF(AND(I67="UP",L67="UP"),"UP",IF(AND(I67="DOWN",L67="DOWN"),"DOWN","No Trend"))</f>
        <v>No Trend</v>
      </c>
      <c r="N67">
        <v>56.831923848388691</v>
      </c>
      <c r="O67" t="str">
        <f t="shared" ref="O67:O126" si="25">IF(N67&gt;60,"UP",IF(N67&lt;40,"DOWN","No Momentum"))</f>
        <v>No Momentum</v>
      </c>
      <c r="P67" t="str">
        <f t="shared" ref="P67:P126" si="26">IF(AND(M67="UP",O67="UP"),"UP",IF(AND(M67="DOWN",O67="DOWN"),"DOWN","No Trend + Momentum"))</f>
        <v>No Trend + Momentum</v>
      </c>
      <c r="Q67">
        <f t="shared" ref="Q67:Q126" si="27">F67-E67</f>
        <v>18.5</v>
      </c>
      <c r="R67">
        <f t="shared" ref="R67:R126" si="28">D67-E67</f>
        <v>23.5</v>
      </c>
      <c r="S67">
        <f t="shared" ref="S67:S126" si="29">Q67/R67</f>
        <v>0.78723404255319152</v>
      </c>
      <c r="T67" t="str">
        <f t="shared" ref="T67:T126" si="30">IF(S67&gt;0.8,"UP",IF(S67&lt;0.2,"DOWN","No Indication"))</f>
        <v>No Indication</v>
      </c>
      <c r="U67" t="str">
        <f t="shared" ref="U67:U126" si="31">IF(AND(P67="UP",T67="UP"),"UP",IF(AND(P67="DOWN",T67="DOWN"),"DOWN","No T+M+I"))</f>
        <v>No T+M+I</v>
      </c>
      <c r="V67">
        <v>1271.9938100098748</v>
      </c>
      <c r="W67">
        <v>1269.5574611283869</v>
      </c>
      <c r="X67">
        <f t="shared" ref="X67:X126" si="32">V67-W67</f>
        <v>2.436348881487902</v>
      </c>
      <c r="Y67">
        <v>0.42418768284559943</v>
      </c>
      <c r="Z67" t="str">
        <f t="shared" ref="Z67:Z126" si="33">IF(X67&gt;Y67,"UP",IF(X67&lt;Y67,"DOWN","No Indication"))</f>
        <v>UP</v>
      </c>
      <c r="AA67" t="str">
        <f t="shared" ref="AA67:AA126" si="34">IF(AND(U67="UP",Z67="UP"),"UP",IF(AND(U67="DOWN",Z67="DOWN"),"DOWN","No TMIM"))</f>
        <v>No TMIM</v>
      </c>
      <c r="AB67" t="str">
        <f t="shared" ref="AB67:AB126" si="35">IF(H67&gt;J67,"UP",IF(H67&lt;K67,"DOWN","No Confirmation"))</f>
        <v>No Confirmation</v>
      </c>
      <c r="AC67" t="str">
        <f t="shared" ref="AC67:AC126" si="36">IF(AND(AA67="UP",AB67="UP"),"UP",IF(AND(AA67="DOWN",AB67="DOWN"),"DOWN","No Alert"))</f>
        <v>No Alert</v>
      </c>
      <c r="AD67" t="str">
        <f t="shared" ref="AD67:AD126" si="37">IF(AC67="UP",MROUND(D67-((D67-E67)*0.886),0.05),IF(AC67="DOWN",MROUND(E67+((D67-E67)*0.886),0.05),"No Alert"))</f>
        <v>No Alert</v>
      </c>
      <c r="AE67" t="str">
        <f t="shared" ref="AE67:AE126" si="38">IF(AC67="UP",MROUND(D67-((D67-E67)*0.618),0.05),IF(AC67="DOWN",MROUND(E67+((D67-E67)*0.618),0.05),"No Alert"))</f>
        <v>No Alert</v>
      </c>
      <c r="AF67" t="str">
        <f t="shared" ref="AF67:AF126" si="39">IF(AC67="UP",MROUND(D67-((D67-E67)*0.5),0.05),IF(AC67="DOWN",MROUND(E67+((D67-E67)*0.5),0.05),"No Alert"))</f>
        <v>No Alert</v>
      </c>
      <c r="AG67" t="str">
        <f t="shared" ref="AG67:AG126" si="40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1285</v>
      </c>
      <c r="D68">
        <v>1290</v>
      </c>
      <c r="E68">
        <v>1260.0999999999999</v>
      </c>
      <c r="F68">
        <v>1268</v>
      </c>
      <c r="G68">
        <f t="shared" si="21"/>
        <v>1272.7</v>
      </c>
      <c r="H68">
        <v>1273.6004349490038</v>
      </c>
      <c r="I68" t="str">
        <f t="shared" si="22"/>
        <v>DOWN</v>
      </c>
      <c r="J68">
        <v>1292.6045863605837</v>
      </c>
      <c r="K68">
        <v>1258.6065319246379</v>
      </c>
      <c r="L68" t="str">
        <f t="shared" si="23"/>
        <v>No Confirmation</v>
      </c>
      <c r="M68" t="str">
        <f t="shared" si="24"/>
        <v>No Trend</v>
      </c>
      <c r="N68">
        <v>45.477985340766153</v>
      </c>
      <c r="O68" t="str">
        <f t="shared" si="25"/>
        <v>No Momentum</v>
      </c>
      <c r="P68" t="str">
        <f t="shared" si="26"/>
        <v>No Trend + Momentum</v>
      </c>
      <c r="Q68">
        <f t="shared" si="27"/>
        <v>7.9000000000000909</v>
      </c>
      <c r="R68">
        <f t="shared" si="28"/>
        <v>29.900000000000091</v>
      </c>
      <c r="S68">
        <f t="shared" si="29"/>
        <v>0.26421404682274469</v>
      </c>
      <c r="T68" t="str">
        <f t="shared" si="30"/>
        <v>No Indication</v>
      </c>
      <c r="U68" t="str">
        <f t="shared" si="31"/>
        <v>No T+M+I</v>
      </c>
      <c r="V68">
        <v>1271.3793777006633</v>
      </c>
      <c r="W68">
        <v>1269.4420936373951</v>
      </c>
      <c r="X68">
        <f t="shared" si="32"/>
        <v>1.93728406326818</v>
      </c>
      <c r="Y68">
        <v>0.7268069589301156</v>
      </c>
      <c r="Z68" t="str">
        <f t="shared" si="33"/>
        <v>UP</v>
      </c>
      <c r="AA68" t="str">
        <f t="shared" si="34"/>
        <v>No TMIM</v>
      </c>
      <c r="AB68" t="str">
        <f t="shared" si="35"/>
        <v>No Confirmation</v>
      </c>
      <c r="AC68" t="str">
        <f t="shared" si="36"/>
        <v>No Alert</v>
      </c>
      <c r="AD68" t="str">
        <f t="shared" si="37"/>
        <v>No Alert</v>
      </c>
      <c r="AE68" t="str">
        <f t="shared" si="38"/>
        <v>No Alert</v>
      </c>
      <c r="AF68" t="str">
        <f t="shared" si="39"/>
        <v>No Alert</v>
      </c>
      <c r="AG68" t="str">
        <f t="shared" si="40"/>
        <v>No Alert</v>
      </c>
    </row>
    <row r="69" spans="1:33" x14ac:dyDescent="0.25">
      <c r="A69" t="s">
        <v>5</v>
      </c>
      <c r="B69" s="1">
        <v>42951</v>
      </c>
      <c r="C69">
        <v>1267.55</v>
      </c>
      <c r="D69">
        <v>1278.75</v>
      </c>
      <c r="E69">
        <v>1250</v>
      </c>
      <c r="F69">
        <v>1257.2</v>
      </c>
      <c r="G69">
        <f t="shared" si="21"/>
        <v>1261.9833333333333</v>
      </c>
      <c r="H69">
        <v>1267.7918841411686</v>
      </c>
      <c r="I69" t="str">
        <f t="shared" si="22"/>
        <v>DOWN</v>
      </c>
      <c r="J69">
        <v>1289.525789391565</v>
      </c>
      <c r="K69">
        <v>1256.6939692747185</v>
      </c>
      <c r="L69" t="str">
        <f t="shared" si="23"/>
        <v>No Confirmation</v>
      </c>
      <c r="M69" t="str">
        <f t="shared" si="24"/>
        <v>No Trend</v>
      </c>
      <c r="N69">
        <v>37.132354184914156</v>
      </c>
      <c r="O69" t="str">
        <f t="shared" si="25"/>
        <v>DOWN</v>
      </c>
      <c r="P69" t="str">
        <f t="shared" si="26"/>
        <v>No Trend + Momentum</v>
      </c>
      <c r="Q69">
        <f t="shared" si="27"/>
        <v>7.2000000000000455</v>
      </c>
      <c r="R69">
        <f t="shared" si="28"/>
        <v>28.75</v>
      </c>
      <c r="S69">
        <f t="shared" si="29"/>
        <v>0.25043478260869723</v>
      </c>
      <c r="T69" t="str">
        <f t="shared" si="30"/>
        <v>No Indication</v>
      </c>
      <c r="U69" t="str">
        <f t="shared" si="31"/>
        <v>No T+M+I</v>
      </c>
      <c r="V69">
        <v>1269.1979349774845</v>
      </c>
      <c r="W69">
        <v>1268.5352718864769</v>
      </c>
      <c r="X69">
        <f t="shared" si="32"/>
        <v>0.66266309100751641</v>
      </c>
      <c r="Y69">
        <v>0.71397818534559576</v>
      </c>
      <c r="Z69" t="str">
        <f t="shared" si="33"/>
        <v>DOWN</v>
      </c>
      <c r="AA69" t="str">
        <f t="shared" si="34"/>
        <v>No TMIM</v>
      </c>
      <c r="AB69" t="str">
        <f t="shared" si="35"/>
        <v>No Confirmation</v>
      </c>
      <c r="AC69" t="str">
        <f t="shared" si="36"/>
        <v>No Alert</v>
      </c>
      <c r="AD69" t="str">
        <f t="shared" si="37"/>
        <v>No Alert</v>
      </c>
      <c r="AE69" t="str">
        <f t="shared" si="38"/>
        <v>No Alert</v>
      </c>
      <c r="AF69" t="str">
        <f t="shared" si="39"/>
        <v>No Alert</v>
      </c>
      <c r="AG69" t="str">
        <f t="shared" si="40"/>
        <v>No Alert</v>
      </c>
    </row>
    <row r="70" spans="1:33" x14ac:dyDescent="0.25">
      <c r="A70" t="s">
        <v>5</v>
      </c>
      <c r="B70" s="1">
        <v>42954</v>
      </c>
      <c r="C70">
        <v>1263.4000000000001</v>
      </c>
      <c r="D70">
        <v>1277.95</v>
      </c>
      <c r="E70">
        <v>1256</v>
      </c>
      <c r="F70">
        <v>1267</v>
      </c>
      <c r="G70">
        <f t="shared" si="21"/>
        <v>1266.9833333333333</v>
      </c>
      <c r="H70">
        <v>1267.387608737251</v>
      </c>
      <c r="I70" t="str">
        <f t="shared" si="22"/>
        <v>DOWN</v>
      </c>
      <c r="J70">
        <v>1286.953391748995</v>
      </c>
      <c r="K70">
        <v>1256.5397538803365</v>
      </c>
      <c r="L70" t="str">
        <f t="shared" si="23"/>
        <v>No Confirmation</v>
      </c>
      <c r="M70" t="str">
        <f t="shared" si="24"/>
        <v>No Trend</v>
      </c>
      <c r="N70">
        <v>47.963582117315333</v>
      </c>
      <c r="O70" t="str">
        <f t="shared" si="25"/>
        <v>No Momentum</v>
      </c>
      <c r="P70" t="str">
        <f t="shared" si="26"/>
        <v>No Trend + Momentum</v>
      </c>
      <c r="Q70">
        <f t="shared" si="27"/>
        <v>11</v>
      </c>
      <c r="R70">
        <f t="shared" si="28"/>
        <v>21.950000000000045</v>
      </c>
      <c r="S70">
        <f t="shared" si="29"/>
        <v>0.50113895216400806</v>
      </c>
      <c r="T70" t="str">
        <f t="shared" si="30"/>
        <v>No Indication</v>
      </c>
      <c r="U70" t="str">
        <f t="shared" si="31"/>
        <v>No T+M+I</v>
      </c>
      <c r="V70">
        <v>1268.8597911347945</v>
      </c>
      <c r="W70">
        <v>1268.4215480430341</v>
      </c>
      <c r="X70">
        <f t="shared" si="32"/>
        <v>0.43824309176034149</v>
      </c>
      <c r="Y70">
        <v>0.65883116662854491</v>
      </c>
      <c r="Z70" t="str">
        <f t="shared" si="33"/>
        <v>DOWN</v>
      </c>
      <c r="AA70" t="str">
        <f t="shared" si="34"/>
        <v>No TMIM</v>
      </c>
      <c r="AB70" t="str">
        <f t="shared" si="35"/>
        <v>No Confirmation</v>
      </c>
      <c r="AC70" t="str">
        <f t="shared" si="36"/>
        <v>No Alert</v>
      </c>
      <c r="AD70" t="str">
        <f t="shared" si="37"/>
        <v>No Alert</v>
      </c>
      <c r="AE70" t="str">
        <f t="shared" si="38"/>
        <v>No Alert</v>
      </c>
      <c r="AF70" t="str">
        <f t="shared" si="39"/>
        <v>No Alert</v>
      </c>
      <c r="AG70" t="str">
        <f t="shared" si="40"/>
        <v>No Alert</v>
      </c>
    </row>
    <row r="71" spans="1:33" x14ac:dyDescent="0.25">
      <c r="A71" t="s">
        <v>5</v>
      </c>
      <c r="B71" s="1">
        <v>42955</v>
      </c>
      <c r="C71">
        <v>1267.2</v>
      </c>
      <c r="D71">
        <v>1280.45</v>
      </c>
      <c r="E71">
        <v>1246.5999999999999</v>
      </c>
      <c r="F71">
        <v>1249.5</v>
      </c>
      <c r="G71">
        <f t="shared" si="21"/>
        <v>1258.8500000000001</v>
      </c>
      <c r="H71">
        <v>1263.1188043686257</v>
      </c>
      <c r="I71" t="str">
        <f t="shared" si="22"/>
        <v>DOWN</v>
      </c>
      <c r="J71">
        <v>1285.5081935825517</v>
      </c>
      <c r="K71">
        <v>1254.3309196847063</v>
      </c>
      <c r="L71" t="str">
        <f t="shared" si="23"/>
        <v>DOWN</v>
      </c>
      <c r="M71" t="str">
        <f t="shared" si="24"/>
        <v>DOWN</v>
      </c>
      <c r="N71">
        <v>34.641564999892566</v>
      </c>
      <c r="O71" t="str">
        <f t="shared" si="25"/>
        <v>DOWN</v>
      </c>
      <c r="P71" t="str">
        <f t="shared" si="26"/>
        <v>DOWN</v>
      </c>
      <c r="Q71">
        <f t="shared" si="27"/>
        <v>2.9000000000000909</v>
      </c>
      <c r="R71">
        <f t="shared" si="28"/>
        <v>33.850000000000136</v>
      </c>
      <c r="S71">
        <f t="shared" si="29"/>
        <v>8.5672082717875311E-2</v>
      </c>
      <c r="T71" t="str">
        <f t="shared" si="30"/>
        <v>DOWN</v>
      </c>
      <c r="U71" t="str">
        <f t="shared" si="31"/>
        <v>DOWN</v>
      </c>
      <c r="V71">
        <v>1265.8813617294416</v>
      </c>
      <c r="W71">
        <v>1267.0199518916984</v>
      </c>
      <c r="X71">
        <f t="shared" si="32"/>
        <v>-1.1385901622568326</v>
      </c>
      <c r="Y71">
        <v>0.29934690085146937</v>
      </c>
      <c r="Z71" t="str">
        <f t="shared" si="33"/>
        <v>DOWN</v>
      </c>
      <c r="AA71" t="str">
        <f t="shared" si="34"/>
        <v>DOWN</v>
      </c>
      <c r="AB71" t="str">
        <f t="shared" si="35"/>
        <v>No Confirmation</v>
      </c>
      <c r="AC71" t="str">
        <f t="shared" si="36"/>
        <v>No Alert</v>
      </c>
      <c r="AD71" t="str">
        <f t="shared" si="37"/>
        <v>No Alert</v>
      </c>
      <c r="AE71" t="str">
        <f t="shared" si="38"/>
        <v>No Alert</v>
      </c>
      <c r="AF71" t="str">
        <f t="shared" si="39"/>
        <v>No Alert</v>
      </c>
      <c r="AG71" t="str">
        <f t="shared" si="40"/>
        <v>No Alert</v>
      </c>
    </row>
    <row r="72" spans="1:33" x14ac:dyDescent="0.25">
      <c r="A72" t="s">
        <v>5</v>
      </c>
      <c r="B72" s="1">
        <v>42956</v>
      </c>
      <c r="C72">
        <v>1259.0999999999999</v>
      </c>
      <c r="D72">
        <v>1259.0999999999999</v>
      </c>
      <c r="E72">
        <v>1210</v>
      </c>
      <c r="F72">
        <v>1221</v>
      </c>
      <c r="G72">
        <f t="shared" si="21"/>
        <v>1230.0333333333333</v>
      </c>
      <c r="H72">
        <v>1246.5760688509795</v>
      </c>
      <c r="I72" t="str">
        <f t="shared" si="22"/>
        <v>DOWN</v>
      </c>
      <c r="J72">
        <v>1279.6397061197624</v>
      </c>
      <c r="K72">
        <v>1244.4796041992161</v>
      </c>
      <c r="L72" t="str">
        <f t="shared" si="23"/>
        <v>DOWN</v>
      </c>
      <c r="M72" t="str">
        <f t="shared" si="24"/>
        <v>DOWN</v>
      </c>
      <c r="N72">
        <v>22.129172204342638</v>
      </c>
      <c r="O72" t="str">
        <f t="shared" si="25"/>
        <v>DOWN</v>
      </c>
      <c r="P72" t="str">
        <f t="shared" si="26"/>
        <v>DOWN</v>
      </c>
      <c r="Q72">
        <f t="shared" si="27"/>
        <v>11</v>
      </c>
      <c r="R72">
        <f t="shared" si="28"/>
        <v>49.099999999999909</v>
      </c>
      <c r="S72">
        <f t="shared" si="29"/>
        <v>0.22403258655804523</v>
      </c>
      <c r="T72" t="str">
        <f t="shared" si="30"/>
        <v>No Indication</v>
      </c>
      <c r="U72" t="str">
        <f t="shared" si="31"/>
        <v>No T+M+I</v>
      </c>
      <c r="V72">
        <v>1258.9765368479891</v>
      </c>
      <c r="W72">
        <v>1263.6110665663873</v>
      </c>
      <c r="X72">
        <f t="shared" si="32"/>
        <v>-4.6345297183981984</v>
      </c>
      <c r="Y72">
        <v>-0.68742842299846441</v>
      </c>
      <c r="Z72" t="str">
        <f t="shared" si="33"/>
        <v>DOWN</v>
      </c>
      <c r="AA72" t="str">
        <f t="shared" si="34"/>
        <v>No TMIM</v>
      </c>
      <c r="AB72" t="str">
        <f t="shared" si="35"/>
        <v>No Confirmation</v>
      </c>
      <c r="AC72" t="str">
        <f t="shared" si="36"/>
        <v>No Alert</v>
      </c>
      <c r="AD72" t="str">
        <f t="shared" si="37"/>
        <v>No Alert</v>
      </c>
      <c r="AE72" t="str">
        <f t="shared" si="38"/>
        <v>No Alert</v>
      </c>
      <c r="AF72" t="str">
        <f t="shared" si="39"/>
        <v>No Alert</v>
      </c>
      <c r="AG72" t="str">
        <f t="shared" si="40"/>
        <v>No Alert</v>
      </c>
    </row>
    <row r="73" spans="1:33" x14ac:dyDescent="0.25">
      <c r="A73" t="s">
        <v>5</v>
      </c>
      <c r="B73" s="1">
        <v>42957</v>
      </c>
      <c r="C73">
        <v>1212</v>
      </c>
      <c r="D73">
        <v>1239.7</v>
      </c>
      <c r="E73">
        <v>1199.2</v>
      </c>
      <c r="F73">
        <v>1213.95</v>
      </c>
      <c r="G73">
        <f t="shared" si="21"/>
        <v>1217.6166666666668</v>
      </c>
      <c r="H73">
        <v>1232.0963677588231</v>
      </c>
      <c r="I73" t="str">
        <f t="shared" si="22"/>
        <v>DOWN</v>
      </c>
      <c r="J73">
        <v>1270.7642158709264</v>
      </c>
      <c r="K73">
        <v>1234.4174699327236</v>
      </c>
      <c r="L73" t="str">
        <f t="shared" si="23"/>
        <v>DOWN</v>
      </c>
      <c r="M73" t="str">
        <f t="shared" si="24"/>
        <v>DOWN</v>
      </c>
      <c r="N73">
        <v>19.905963016915294</v>
      </c>
      <c r="O73" t="str">
        <f t="shared" si="25"/>
        <v>DOWN</v>
      </c>
      <c r="P73" t="str">
        <f t="shared" si="26"/>
        <v>DOWN</v>
      </c>
      <c r="Q73">
        <f t="shared" si="27"/>
        <v>14.75</v>
      </c>
      <c r="R73">
        <f t="shared" si="28"/>
        <v>40.5</v>
      </c>
      <c r="S73">
        <f t="shared" si="29"/>
        <v>0.36419753086419754</v>
      </c>
      <c r="T73" t="str">
        <f t="shared" si="30"/>
        <v>No Indication</v>
      </c>
      <c r="U73" t="str">
        <f t="shared" si="31"/>
        <v>No T+M+I</v>
      </c>
      <c r="V73">
        <v>1252.0493773329138</v>
      </c>
      <c r="W73">
        <v>1259.9324690429512</v>
      </c>
      <c r="X73">
        <f t="shared" si="32"/>
        <v>-7.8830917100374336</v>
      </c>
      <c r="Y73">
        <v>-2.1265610804062582</v>
      </c>
      <c r="Z73" t="str">
        <f t="shared" si="33"/>
        <v>DOWN</v>
      </c>
      <c r="AA73" t="str">
        <f t="shared" si="34"/>
        <v>No TMIM</v>
      </c>
      <c r="AB73" t="str">
        <f t="shared" si="35"/>
        <v>DOWN</v>
      </c>
      <c r="AC73" t="str">
        <f t="shared" si="36"/>
        <v>No Alert</v>
      </c>
      <c r="AD73" t="str">
        <f t="shared" si="37"/>
        <v>No Alert</v>
      </c>
      <c r="AE73" t="str">
        <f t="shared" si="38"/>
        <v>No Alert</v>
      </c>
      <c r="AF73" t="str">
        <f t="shared" si="39"/>
        <v>No Alert</v>
      </c>
      <c r="AG73" t="str">
        <f t="shared" si="40"/>
        <v>No Alert</v>
      </c>
    </row>
    <row r="74" spans="1:33" x14ac:dyDescent="0.25">
      <c r="A74" t="s">
        <v>5</v>
      </c>
      <c r="B74" s="1">
        <v>42958</v>
      </c>
      <c r="C74">
        <v>1202.6500000000001</v>
      </c>
      <c r="D74">
        <v>1240.5999999999999</v>
      </c>
      <c r="E74">
        <v>1198.45</v>
      </c>
      <c r="F74">
        <v>1223</v>
      </c>
      <c r="G74">
        <f t="shared" si="21"/>
        <v>1220.6833333333334</v>
      </c>
      <c r="H74">
        <v>1226.3898505460784</v>
      </c>
      <c r="I74" t="str">
        <f t="shared" si="22"/>
        <v>DOWN</v>
      </c>
      <c r="J74">
        <v>1264.0610567884983</v>
      </c>
      <c r="K74">
        <v>1226.4246988365628</v>
      </c>
      <c r="L74" t="str">
        <f t="shared" si="23"/>
        <v>DOWN</v>
      </c>
      <c r="M74" t="str">
        <f t="shared" si="24"/>
        <v>DOWN</v>
      </c>
      <c r="N74">
        <v>31.025202178431062</v>
      </c>
      <c r="O74" t="str">
        <f t="shared" si="25"/>
        <v>DOWN</v>
      </c>
      <c r="P74" t="str">
        <f t="shared" si="26"/>
        <v>DOWN</v>
      </c>
      <c r="Q74">
        <f t="shared" si="27"/>
        <v>24.549999999999955</v>
      </c>
      <c r="R74">
        <f t="shared" si="28"/>
        <v>42.149999999999864</v>
      </c>
      <c r="S74">
        <f t="shared" si="29"/>
        <v>0.58244365361803163</v>
      </c>
      <c r="T74" t="str">
        <f t="shared" si="30"/>
        <v>No Indication</v>
      </c>
      <c r="U74" t="str">
        <f t="shared" si="31"/>
        <v>No T+M+I</v>
      </c>
      <c r="V74">
        <v>1247.5802423586194</v>
      </c>
      <c r="W74">
        <v>1257.1967305953251</v>
      </c>
      <c r="X74">
        <f t="shared" si="32"/>
        <v>-9.6164882367056634</v>
      </c>
      <c r="Y74">
        <v>-3.6245465116661393</v>
      </c>
      <c r="Z74" t="str">
        <f t="shared" si="33"/>
        <v>DOWN</v>
      </c>
      <c r="AA74" t="str">
        <f t="shared" si="34"/>
        <v>No TMIM</v>
      </c>
      <c r="AB74" t="str">
        <f t="shared" si="35"/>
        <v>DOWN</v>
      </c>
      <c r="AC74" t="str">
        <f t="shared" si="36"/>
        <v>No Alert</v>
      </c>
      <c r="AD74" t="str">
        <f t="shared" si="37"/>
        <v>No Alert</v>
      </c>
      <c r="AE74" t="str">
        <f t="shared" si="38"/>
        <v>No Alert</v>
      </c>
      <c r="AF74" t="str">
        <f t="shared" si="39"/>
        <v>No Alert</v>
      </c>
      <c r="AG74" t="str">
        <f t="shared" si="40"/>
        <v>No Alert</v>
      </c>
    </row>
    <row r="75" spans="1:33" x14ac:dyDescent="0.25">
      <c r="A75" t="s">
        <v>5</v>
      </c>
      <c r="B75" s="1">
        <v>42961</v>
      </c>
      <c r="C75">
        <v>1231</v>
      </c>
      <c r="D75">
        <v>1244.8</v>
      </c>
      <c r="E75">
        <v>1185</v>
      </c>
      <c r="F75">
        <v>1188.8</v>
      </c>
      <c r="G75">
        <f t="shared" si="21"/>
        <v>1206.2</v>
      </c>
      <c r="H75">
        <v>1216.2949252730391</v>
      </c>
      <c r="I75" t="str">
        <f t="shared" si="22"/>
        <v>DOWN</v>
      </c>
      <c r="J75">
        <v>1259.7808219466096</v>
      </c>
      <c r="K75">
        <v>1217.2192102062156</v>
      </c>
      <c r="L75" t="str">
        <f t="shared" si="23"/>
        <v>DOWN</v>
      </c>
      <c r="M75" t="str">
        <f t="shared" si="24"/>
        <v>DOWN</v>
      </c>
      <c r="N75">
        <v>18.737441960524219</v>
      </c>
      <c r="O75" t="str">
        <f t="shared" si="25"/>
        <v>DOWN</v>
      </c>
      <c r="P75" t="str">
        <f t="shared" si="26"/>
        <v>DOWN</v>
      </c>
      <c r="Q75">
        <f t="shared" si="27"/>
        <v>3.7999999999999545</v>
      </c>
      <c r="R75">
        <f t="shared" si="28"/>
        <v>59.799999999999955</v>
      </c>
      <c r="S75">
        <f t="shared" si="29"/>
        <v>6.3545150501671532E-2</v>
      </c>
      <c r="T75" t="str">
        <f t="shared" si="30"/>
        <v>DOWN</v>
      </c>
      <c r="U75" t="str">
        <f t="shared" si="31"/>
        <v>DOWN</v>
      </c>
      <c r="V75">
        <v>1238.5371281496011</v>
      </c>
      <c r="W75">
        <v>1252.1303061067824</v>
      </c>
      <c r="X75">
        <f t="shared" si="32"/>
        <v>-13.593177957181297</v>
      </c>
      <c r="Y75">
        <v>-5.6182728007691711</v>
      </c>
      <c r="Z75" t="str">
        <f t="shared" si="33"/>
        <v>DOWN</v>
      </c>
      <c r="AA75" t="str">
        <f t="shared" si="34"/>
        <v>DOWN</v>
      </c>
      <c r="AB75" t="str">
        <f t="shared" si="35"/>
        <v>DOWN</v>
      </c>
      <c r="AC75" t="str">
        <f t="shared" si="36"/>
        <v>DOWN</v>
      </c>
      <c r="AD75">
        <f t="shared" si="37"/>
        <v>1238</v>
      </c>
      <c r="AE75">
        <f t="shared" si="38"/>
        <v>1221.95</v>
      </c>
      <c r="AF75">
        <f t="shared" si="39"/>
        <v>1214.9000000000001</v>
      </c>
      <c r="AG75">
        <f t="shared" si="40"/>
        <v>1207.8500000000001</v>
      </c>
    </row>
    <row r="76" spans="1:33" x14ac:dyDescent="0.25">
      <c r="A76" t="s">
        <v>5</v>
      </c>
      <c r="B76" s="1">
        <v>42963</v>
      </c>
      <c r="C76">
        <v>1174.0999999999999</v>
      </c>
      <c r="D76">
        <v>1179.95</v>
      </c>
      <c r="E76">
        <v>1154</v>
      </c>
      <c r="F76">
        <v>1158.8</v>
      </c>
      <c r="G76">
        <f t="shared" si="21"/>
        <v>1164.25</v>
      </c>
      <c r="H76">
        <v>1190.2724626365195</v>
      </c>
      <c r="I76" t="str">
        <f t="shared" si="22"/>
        <v>DOWN</v>
      </c>
      <c r="J76">
        <v>1242.0406392918076</v>
      </c>
      <c r="K76">
        <v>1203.1704968270567</v>
      </c>
      <c r="L76" t="str">
        <f t="shared" si="23"/>
        <v>DOWN</v>
      </c>
      <c r="M76" t="str">
        <f t="shared" si="24"/>
        <v>DOWN</v>
      </c>
      <c r="N76">
        <v>13.064065353029658</v>
      </c>
      <c r="O76" t="str">
        <f t="shared" si="25"/>
        <v>DOWN</v>
      </c>
      <c r="P76" t="str">
        <f t="shared" si="26"/>
        <v>DOWN</v>
      </c>
      <c r="Q76">
        <f t="shared" si="27"/>
        <v>4.7999999999999545</v>
      </c>
      <c r="R76">
        <f t="shared" si="28"/>
        <v>25.950000000000045</v>
      </c>
      <c r="S76">
        <f t="shared" si="29"/>
        <v>0.18497109826589389</v>
      </c>
      <c r="T76" t="str">
        <f t="shared" si="30"/>
        <v>DOWN</v>
      </c>
      <c r="U76" t="str">
        <f t="shared" si="31"/>
        <v>DOWN</v>
      </c>
      <c r="V76">
        <v>1226.269877665047</v>
      </c>
      <c r="W76">
        <v>1245.2169500988725</v>
      </c>
      <c r="X76">
        <f t="shared" si="32"/>
        <v>-18.947072433825497</v>
      </c>
      <c r="Y76">
        <v>-8.2840327273804366</v>
      </c>
      <c r="Z76" t="str">
        <f t="shared" si="33"/>
        <v>DOWN</v>
      </c>
      <c r="AA76" t="str">
        <f t="shared" si="34"/>
        <v>DOWN</v>
      </c>
      <c r="AB76" t="str">
        <f t="shared" si="35"/>
        <v>DOWN</v>
      </c>
      <c r="AC76" t="str">
        <f t="shared" si="36"/>
        <v>DOWN</v>
      </c>
      <c r="AD76">
        <f t="shared" si="37"/>
        <v>1177</v>
      </c>
      <c r="AE76">
        <f t="shared" si="38"/>
        <v>1170.05</v>
      </c>
      <c r="AF76">
        <f t="shared" si="39"/>
        <v>1166.95</v>
      </c>
      <c r="AG76">
        <f t="shared" si="40"/>
        <v>1163.9000000000001</v>
      </c>
    </row>
    <row r="77" spans="1:33" x14ac:dyDescent="0.25">
      <c r="A77" t="s">
        <v>5</v>
      </c>
      <c r="B77" s="1">
        <v>42964</v>
      </c>
      <c r="C77">
        <v>1149.6500000000001</v>
      </c>
      <c r="D77">
        <v>1150.05</v>
      </c>
      <c r="E77">
        <v>1067</v>
      </c>
      <c r="F77">
        <v>1102.05</v>
      </c>
      <c r="G77">
        <f t="shared" si="21"/>
        <v>1106.3666666666668</v>
      </c>
      <c r="H77">
        <v>1148.3195646515933</v>
      </c>
      <c r="I77" t="str">
        <f t="shared" si="22"/>
        <v>DOWN</v>
      </c>
      <c r="J77">
        <v>1221.5982750047392</v>
      </c>
      <c r="K77">
        <v>1172.910386421044</v>
      </c>
      <c r="L77" t="str">
        <f t="shared" si="23"/>
        <v>DOWN</v>
      </c>
      <c r="M77" t="str">
        <f t="shared" si="24"/>
        <v>DOWN</v>
      </c>
      <c r="N77">
        <v>7.6132898051141842</v>
      </c>
      <c r="O77" t="str">
        <f t="shared" si="25"/>
        <v>DOWN</v>
      </c>
      <c r="P77" t="str">
        <f t="shared" si="26"/>
        <v>DOWN</v>
      </c>
      <c r="Q77">
        <f t="shared" si="27"/>
        <v>35.049999999999955</v>
      </c>
      <c r="R77">
        <f t="shared" si="28"/>
        <v>83.049999999999955</v>
      </c>
      <c r="S77">
        <f t="shared" si="29"/>
        <v>0.42203491872366011</v>
      </c>
      <c r="T77" t="str">
        <f t="shared" si="30"/>
        <v>No Indication</v>
      </c>
      <c r="U77" t="str">
        <f t="shared" si="31"/>
        <v>No T+M+I</v>
      </c>
      <c r="V77">
        <v>1207.1591272550397</v>
      </c>
      <c r="W77">
        <v>1234.6119908322894</v>
      </c>
      <c r="X77">
        <f t="shared" si="32"/>
        <v>-27.452863577249673</v>
      </c>
      <c r="Y77">
        <v>-12.117798897354284</v>
      </c>
      <c r="Z77" t="str">
        <f t="shared" si="33"/>
        <v>DOWN</v>
      </c>
      <c r="AA77" t="str">
        <f t="shared" si="34"/>
        <v>No TMIM</v>
      </c>
      <c r="AB77" t="str">
        <f t="shared" si="35"/>
        <v>DOWN</v>
      </c>
      <c r="AC77" t="str">
        <f t="shared" si="36"/>
        <v>No Alert</v>
      </c>
      <c r="AD77" t="str">
        <f t="shared" si="37"/>
        <v>No Alert</v>
      </c>
      <c r="AE77" t="str">
        <f t="shared" si="38"/>
        <v>No Alert</v>
      </c>
      <c r="AF77" t="str">
        <f t="shared" si="39"/>
        <v>No Alert</v>
      </c>
      <c r="AG77" t="str">
        <f t="shared" si="40"/>
        <v>No Alert</v>
      </c>
    </row>
    <row r="78" spans="1:33" x14ac:dyDescent="0.25">
      <c r="A78" t="s">
        <v>5</v>
      </c>
      <c r="B78" s="1">
        <v>42965</v>
      </c>
      <c r="C78">
        <v>1076</v>
      </c>
      <c r="D78">
        <v>1097.05</v>
      </c>
      <c r="E78">
        <v>1057</v>
      </c>
      <c r="F78">
        <v>1067.8</v>
      </c>
      <c r="G78">
        <f t="shared" si="21"/>
        <v>1073.95</v>
      </c>
      <c r="H78">
        <v>1111.1347823257966</v>
      </c>
      <c r="I78" t="str">
        <f t="shared" si="22"/>
        <v>DOWN</v>
      </c>
      <c r="J78">
        <v>1193.9208805592416</v>
      </c>
      <c r="K78">
        <v>1147.152522771923</v>
      </c>
      <c r="L78" t="str">
        <f t="shared" si="23"/>
        <v>DOWN</v>
      </c>
      <c r="M78" t="str">
        <f t="shared" si="24"/>
        <v>DOWN</v>
      </c>
      <c r="N78">
        <v>5.7906144307199812</v>
      </c>
      <c r="O78" t="str">
        <f t="shared" si="25"/>
        <v>DOWN</v>
      </c>
      <c r="P78" t="str">
        <f t="shared" si="26"/>
        <v>DOWN</v>
      </c>
      <c r="Q78">
        <f t="shared" si="27"/>
        <v>10.799999999999955</v>
      </c>
      <c r="R78">
        <f t="shared" si="28"/>
        <v>40.049999999999955</v>
      </c>
      <c r="S78">
        <f t="shared" si="29"/>
        <v>0.26966292134831377</v>
      </c>
      <c r="T78" t="str">
        <f t="shared" si="30"/>
        <v>No Indication</v>
      </c>
      <c r="U78" t="str">
        <f t="shared" si="31"/>
        <v>No T+M+I</v>
      </c>
      <c r="V78">
        <v>1185.7192615234951</v>
      </c>
      <c r="W78">
        <v>1222.2555470669347</v>
      </c>
      <c r="X78">
        <f t="shared" si="32"/>
        <v>-36.53628554343959</v>
      </c>
      <c r="Y78">
        <v>-17.001496226571344</v>
      </c>
      <c r="Z78" t="str">
        <f t="shared" si="33"/>
        <v>DOWN</v>
      </c>
      <c r="AA78" t="str">
        <f t="shared" si="34"/>
        <v>No TMIM</v>
      </c>
      <c r="AB78" t="str">
        <f t="shared" si="35"/>
        <v>DOWN</v>
      </c>
      <c r="AC78" t="str">
        <f t="shared" si="36"/>
        <v>No Alert</v>
      </c>
      <c r="AD78" t="str">
        <f t="shared" si="37"/>
        <v>No Alert</v>
      </c>
      <c r="AE78" t="str">
        <f t="shared" si="38"/>
        <v>No Alert</v>
      </c>
      <c r="AF78" t="str">
        <f t="shared" si="39"/>
        <v>No Alert</v>
      </c>
      <c r="AG78" t="str">
        <f t="shared" si="40"/>
        <v>No Alert</v>
      </c>
    </row>
    <row r="79" spans="1:33" x14ac:dyDescent="0.25">
      <c r="A79" t="s">
        <v>5</v>
      </c>
      <c r="B79" s="1">
        <v>42968</v>
      </c>
      <c r="C79">
        <v>1078</v>
      </c>
      <c r="D79">
        <v>1081.2</v>
      </c>
      <c r="E79">
        <v>1049.9000000000001</v>
      </c>
      <c r="F79">
        <v>1055</v>
      </c>
      <c r="G79">
        <f t="shared" si="21"/>
        <v>1062.0333333333335</v>
      </c>
      <c r="H79">
        <v>1086.5840578295652</v>
      </c>
      <c r="I79" t="str">
        <f t="shared" si="22"/>
        <v>DOWN</v>
      </c>
      <c r="J79">
        <v>1168.8717959905212</v>
      </c>
      <c r="K79">
        <v>1125.540851044829</v>
      </c>
      <c r="L79" t="str">
        <f t="shared" si="23"/>
        <v>DOWN</v>
      </c>
      <c r="M79" t="str">
        <f t="shared" si="24"/>
        <v>DOWN</v>
      </c>
      <c r="N79">
        <v>5.2081373999739364</v>
      </c>
      <c r="O79" t="str">
        <f t="shared" si="25"/>
        <v>DOWN</v>
      </c>
      <c r="P79" t="str">
        <f t="shared" si="26"/>
        <v>DOWN</v>
      </c>
      <c r="Q79">
        <f t="shared" si="27"/>
        <v>5.0999999999999091</v>
      </c>
      <c r="R79">
        <f t="shared" si="28"/>
        <v>31.299999999999955</v>
      </c>
      <c r="S79">
        <f t="shared" si="29"/>
        <v>0.16293929712459798</v>
      </c>
      <c r="T79" t="str">
        <f t="shared" si="30"/>
        <v>DOWN</v>
      </c>
      <c r="U79" t="str">
        <f t="shared" si="31"/>
        <v>DOWN</v>
      </c>
      <c r="V79">
        <v>1165.6086059044958</v>
      </c>
      <c r="W79">
        <v>1209.8662472841988</v>
      </c>
      <c r="X79">
        <f t="shared" si="32"/>
        <v>-44.257641379703045</v>
      </c>
      <c r="Y79">
        <v>-22.452725257197685</v>
      </c>
      <c r="Z79" t="str">
        <f t="shared" si="33"/>
        <v>DOWN</v>
      </c>
      <c r="AA79" t="str">
        <f t="shared" si="34"/>
        <v>DOWN</v>
      </c>
      <c r="AB79" t="str">
        <f t="shared" si="35"/>
        <v>DOWN</v>
      </c>
      <c r="AC79" t="str">
        <f t="shared" si="36"/>
        <v>DOWN</v>
      </c>
      <c r="AD79">
        <f t="shared" si="37"/>
        <v>1077.6500000000001</v>
      </c>
      <c r="AE79">
        <f t="shared" si="38"/>
        <v>1069.25</v>
      </c>
      <c r="AF79">
        <f t="shared" si="39"/>
        <v>1065.55</v>
      </c>
      <c r="AG79">
        <f t="shared" si="40"/>
        <v>1061.8500000000001</v>
      </c>
    </row>
    <row r="80" spans="1:33" x14ac:dyDescent="0.25">
      <c r="A80" t="s">
        <v>5</v>
      </c>
      <c r="B80" s="1">
        <v>42969</v>
      </c>
      <c r="C80">
        <v>1058</v>
      </c>
      <c r="D80">
        <v>1105</v>
      </c>
      <c r="E80">
        <v>1056.55</v>
      </c>
      <c r="F80">
        <v>1101.6500000000001</v>
      </c>
      <c r="G80">
        <f t="shared" si="21"/>
        <v>1087.7333333333333</v>
      </c>
      <c r="H80">
        <v>1087.1586955814491</v>
      </c>
      <c r="I80" t="str">
        <f t="shared" si="22"/>
        <v>UP</v>
      </c>
      <c r="J80">
        <v>1154.6780635481832</v>
      </c>
      <c r="K80">
        <v>1110.2095508126447</v>
      </c>
      <c r="L80" t="str">
        <f t="shared" si="23"/>
        <v>DOWN</v>
      </c>
      <c r="M80" t="str">
        <f t="shared" si="24"/>
        <v>No Trend</v>
      </c>
      <c r="N80">
        <v>34.996309822684218</v>
      </c>
      <c r="O80" t="str">
        <f t="shared" si="25"/>
        <v>DOWN</v>
      </c>
      <c r="P80" t="str">
        <f t="shared" si="26"/>
        <v>No Trend + Momentum</v>
      </c>
      <c r="Q80">
        <f t="shared" si="27"/>
        <v>45.100000000000136</v>
      </c>
      <c r="R80">
        <f t="shared" si="28"/>
        <v>48.450000000000045</v>
      </c>
      <c r="S80">
        <f t="shared" si="29"/>
        <v>0.93085655314757676</v>
      </c>
      <c r="T80" t="str">
        <f t="shared" si="30"/>
        <v>UP</v>
      </c>
      <c r="U80" t="str">
        <f t="shared" si="31"/>
        <v>No T+M+I</v>
      </c>
      <c r="V80">
        <v>1155.7688203807272</v>
      </c>
      <c r="W80">
        <v>1201.8502289668509</v>
      </c>
      <c r="X80">
        <f t="shared" si="32"/>
        <v>-46.081408586123644</v>
      </c>
      <c r="Y80">
        <v>-27.178461922982876</v>
      </c>
      <c r="Z80" t="str">
        <f t="shared" si="33"/>
        <v>DOWN</v>
      </c>
      <c r="AA80" t="str">
        <f t="shared" si="34"/>
        <v>No TMIM</v>
      </c>
      <c r="AB80" t="str">
        <f t="shared" si="35"/>
        <v>DOWN</v>
      </c>
      <c r="AC80" t="str">
        <f t="shared" si="36"/>
        <v>No Alert</v>
      </c>
      <c r="AD80" t="str">
        <f t="shared" si="37"/>
        <v>No Alert</v>
      </c>
      <c r="AE80" t="str">
        <f t="shared" si="38"/>
        <v>No Alert</v>
      </c>
      <c r="AF80" t="str">
        <f t="shared" si="39"/>
        <v>No Alert</v>
      </c>
      <c r="AG80" t="str">
        <f t="shared" si="40"/>
        <v>No Alert</v>
      </c>
    </row>
    <row r="81" spans="1:33" x14ac:dyDescent="0.25">
      <c r="A81" t="s">
        <v>5</v>
      </c>
      <c r="B81" s="1">
        <v>42970</v>
      </c>
      <c r="C81">
        <v>1109</v>
      </c>
      <c r="D81">
        <v>1135</v>
      </c>
      <c r="E81">
        <v>1082.75</v>
      </c>
      <c r="F81">
        <v>1089.75</v>
      </c>
      <c r="G81">
        <f t="shared" si="21"/>
        <v>1102.5</v>
      </c>
      <c r="H81">
        <v>1094.8293477907246</v>
      </c>
      <c r="I81" t="str">
        <f t="shared" si="22"/>
        <v>DOWN</v>
      </c>
      <c r="J81">
        <v>1150.3051605374758</v>
      </c>
      <c r="K81">
        <v>1104.1074284098347</v>
      </c>
      <c r="L81" t="str">
        <f t="shared" si="23"/>
        <v>DOWN</v>
      </c>
      <c r="M81" t="str">
        <f t="shared" si="24"/>
        <v>DOWN</v>
      </c>
      <c r="N81">
        <v>31.808974228990699</v>
      </c>
      <c r="O81" t="str">
        <f t="shared" si="25"/>
        <v>DOWN</v>
      </c>
      <c r="P81" t="str">
        <f t="shared" si="26"/>
        <v>DOWN</v>
      </c>
      <c r="Q81">
        <f t="shared" si="27"/>
        <v>7</v>
      </c>
      <c r="R81">
        <f t="shared" si="28"/>
        <v>52.25</v>
      </c>
      <c r="S81">
        <f t="shared" si="29"/>
        <v>0.13397129186602871</v>
      </c>
      <c r="T81" t="str">
        <f t="shared" si="30"/>
        <v>DOWN</v>
      </c>
      <c r="U81" t="str">
        <f t="shared" si="31"/>
        <v>DOWN</v>
      </c>
      <c r="V81">
        <v>1145.6120787836924</v>
      </c>
      <c r="W81">
        <v>1193.5465083026397</v>
      </c>
      <c r="X81">
        <f t="shared" si="32"/>
        <v>-47.934429518947354</v>
      </c>
      <c r="Y81">
        <v>-31.32965544217577</v>
      </c>
      <c r="Z81" t="str">
        <f t="shared" si="33"/>
        <v>DOWN</v>
      </c>
      <c r="AA81" t="str">
        <f t="shared" si="34"/>
        <v>DOWN</v>
      </c>
      <c r="AB81" t="str">
        <f t="shared" si="35"/>
        <v>DOWN</v>
      </c>
      <c r="AC81" t="str">
        <f t="shared" si="36"/>
        <v>DOWN</v>
      </c>
      <c r="AD81">
        <f t="shared" si="37"/>
        <v>1129.05</v>
      </c>
      <c r="AE81">
        <f t="shared" si="38"/>
        <v>1115.05</v>
      </c>
      <c r="AF81">
        <f t="shared" si="39"/>
        <v>1108.9000000000001</v>
      </c>
      <c r="AG81">
        <f t="shared" si="40"/>
        <v>1102.7</v>
      </c>
    </row>
    <row r="82" spans="1:33" x14ac:dyDescent="0.25">
      <c r="A82" t="s">
        <v>5</v>
      </c>
      <c r="B82" s="1">
        <v>42971</v>
      </c>
      <c r="C82">
        <v>1093</v>
      </c>
      <c r="D82">
        <v>1099.45</v>
      </c>
      <c r="E82">
        <v>1073.5999999999999</v>
      </c>
      <c r="F82">
        <v>1084</v>
      </c>
      <c r="G82">
        <f t="shared" si="21"/>
        <v>1085.6833333333334</v>
      </c>
      <c r="H82">
        <v>1090.256340562029</v>
      </c>
      <c r="I82" t="str">
        <f t="shared" si="22"/>
        <v>DOWN</v>
      </c>
      <c r="J82">
        <v>1139.0040137513702</v>
      </c>
      <c r="K82">
        <v>1097.3279998743158</v>
      </c>
      <c r="L82" t="str">
        <f t="shared" si="23"/>
        <v>DOWN</v>
      </c>
      <c r="M82" t="str">
        <f t="shared" si="24"/>
        <v>DOWN</v>
      </c>
      <c r="N82">
        <v>30.150419541961298</v>
      </c>
      <c r="O82" t="str">
        <f t="shared" si="25"/>
        <v>DOWN</v>
      </c>
      <c r="P82" t="str">
        <f t="shared" si="26"/>
        <v>DOWN</v>
      </c>
      <c r="Q82">
        <f t="shared" si="27"/>
        <v>10.400000000000091</v>
      </c>
      <c r="R82">
        <f t="shared" si="28"/>
        <v>25.850000000000136</v>
      </c>
      <c r="S82">
        <f t="shared" si="29"/>
        <v>0.40232108317214837</v>
      </c>
      <c r="T82" t="str">
        <f t="shared" si="30"/>
        <v>No Indication</v>
      </c>
      <c r="U82" t="str">
        <f t="shared" si="31"/>
        <v>No T+M+I</v>
      </c>
      <c r="V82">
        <v>1136.133297432355</v>
      </c>
      <c r="W82">
        <v>1185.4319521320738</v>
      </c>
      <c r="X82">
        <f t="shared" si="32"/>
        <v>-49.298654699718782</v>
      </c>
      <c r="Y82">
        <v>-34.92345529368437</v>
      </c>
      <c r="Z82" t="str">
        <f t="shared" si="33"/>
        <v>DOWN</v>
      </c>
      <c r="AA82" t="str">
        <f t="shared" si="34"/>
        <v>No TMIM</v>
      </c>
      <c r="AB82" t="str">
        <f t="shared" si="35"/>
        <v>DOWN</v>
      </c>
      <c r="AC82" t="str">
        <f t="shared" si="36"/>
        <v>No Alert</v>
      </c>
      <c r="AD82" t="str">
        <f t="shared" si="37"/>
        <v>No Alert</v>
      </c>
      <c r="AE82" t="str">
        <f t="shared" si="38"/>
        <v>No Alert</v>
      </c>
      <c r="AF82" t="str">
        <f t="shared" si="39"/>
        <v>No Alert</v>
      </c>
      <c r="AG82" t="str">
        <f t="shared" si="40"/>
        <v>No Alert</v>
      </c>
    </row>
    <row r="83" spans="1:33" x14ac:dyDescent="0.25">
      <c r="A83" t="s">
        <v>5</v>
      </c>
      <c r="B83" s="1">
        <v>42975</v>
      </c>
      <c r="C83">
        <v>1091.3499999999999</v>
      </c>
      <c r="D83">
        <v>1105</v>
      </c>
      <c r="E83">
        <v>1085</v>
      </c>
      <c r="F83">
        <v>1088</v>
      </c>
      <c r="G83">
        <f t="shared" si="21"/>
        <v>1092.6666666666667</v>
      </c>
      <c r="H83">
        <v>1091.4615036143477</v>
      </c>
      <c r="I83" t="str">
        <f t="shared" si="22"/>
        <v>DOWN</v>
      </c>
      <c r="J83">
        <v>1131.4475662510656</v>
      </c>
      <c r="K83">
        <v>1094.58844434669</v>
      </c>
      <c r="L83" t="str">
        <f t="shared" si="23"/>
        <v>DOWN</v>
      </c>
      <c r="M83" t="str">
        <f t="shared" si="24"/>
        <v>DOWN</v>
      </c>
      <c r="N83">
        <v>33.180041854414767</v>
      </c>
      <c r="O83" t="str">
        <f t="shared" si="25"/>
        <v>DOWN</v>
      </c>
      <c r="P83" t="str">
        <f t="shared" si="26"/>
        <v>DOWN</v>
      </c>
      <c r="Q83">
        <f t="shared" si="27"/>
        <v>3</v>
      </c>
      <c r="R83">
        <f t="shared" si="28"/>
        <v>20</v>
      </c>
      <c r="S83">
        <f t="shared" si="29"/>
        <v>0.15</v>
      </c>
      <c r="T83" t="str">
        <f t="shared" si="30"/>
        <v>DOWN</v>
      </c>
      <c r="U83" t="str">
        <f t="shared" si="31"/>
        <v>DOWN</v>
      </c>
      <c r="V83">
        <v>1128.7281747504542</v>
      </c>
      <c r="W83">
        <v>1178.2147704926608</v>
      </c>
      <c r="X83">
        <f t="shared" si="32"/>
        <v>-49.486595742206646</v>
      </c>
      <c r="Y83">
        <v>-37.836083383388825</v>
      </c>
      <c r="Z83" t="str">
        <f t="shared" si="33"/>
        <v>DOWN</v>
      </c>
      <c r="AA83" t="str">
        <f t="shared" si="34"/>
        <v>DOWN</v>
      </c>
      <c r="AB83" t="str">
        <f t="shared" si="35"/>
        <v>DOWN</v>
      </c>
      <c r="AC83" t="str">
        <f t="shared" si="36"/>
        <v>DOWN</v>
      </c>
      <c r="AD83">
        <f t="shared" si="37"/>
        <v>1102.7</v>
      </c>
      <c r="AE83">
        <f t="shared" si="38"/>
        <v>1097.3500000000001</v>
      </c>
      <c r="AF83">
        <f t="shared" si="39"/>
        <v>1095</v>
      </c>
      <c r="AG83">
        <f t="shared" si="40"/>
        <v>1092.6500000000001</v>
      </c>
    </row>
    <row r="84" spans="1:33" x14ac:dyDescent="0.25">
      <c r="A84" t="s">
        <v>5</v>
      </c>
      <c r="B84" s="1">
        <v>42976</v>
      </c>
      <c r="C84">
        <v>1092</v>
      </c>
      <c r="D84">
        <v>1092</v>
      </c>
      <c r="E84">
        <v>1067.6500000000001</v>
      </c>
      <c r="F84">
        <v>1076.5</v>
      </c>
      <c r="G84">
        <f t="shared" si="21"/>
        <v>1078.7166666666667</v>
      </c>
      <c r="H84">
        <v>1085.0890851405072</v>
      </c>
      <c r="I84" t="str">
        <f t="shared" si="22"/>
        <v>DOWN</v>
      </c>
      <c r="J84">
        <v>1122.6814404174954</v>
      </c>
      <c r="K84">
        <v>1088.6021233807589</v>
      </c>
      <c r="L84" t="str">
        <f t="shared" si="23"/>
        <v>DOWN</v>
      </c>
      <c r="M84" t="str">
        <f t="shared" si="24"/>
        <v>DOWN</v>
      </c>
      <c r="N84">
        <v>28.705597229846504</v>
      </c>
      <c r="O84" t="str">
        <f t="shared" si="25"/>
        <v>DOWN</v>
      </c>
      <c r="P84" t="str">
        <f t="shared" si="26"/>
        <v>DOWN</v>
      </c>
      <c r="Q84">
        <f t="shared" si="27"/>
        <v>8.8499999999999091</v>
      </c>
      <c r="R84">
        <f t="shared" si="28"/>
        <v>24.349999999999909</v>
      </c>
      <c r="S84">
        <f t="shared" si="29"/>
        <v>0.36344969199178406</v>
      </c>
      <c r="T84" t="str">
        <f t="shared" si="30"/>
        <v>No Indication</v>
      </c>
      <c r="U84" t="str">
        <f t="shared" si="31"/>
        <v>No T+M+I</v>
      </c>
      <c r="V84">
        <v>1120.693070942692</v>
      </c>
      <c r="W84">
        <v>1170.6803430487601</v>
      </c>
      <c r="X84">
        <f t="shared" si="32"/>
        <v>-49.987272106068076</v>
      </c>
      <c r="Y84">
        <v>-40.266321127924677</v>
      </c>
      <c r="Z84" t="str">
        <f t="shared" si="33"/>
        <v>DOWN</v>
      </c>
      <c r="AA84" t="str">
        <f t="shared" si="34"/>
        <v>No TMIM</v>
      </c>
      <c r="AB84" t="str">
        <f t="shared" si="35"/>
        <v>DOWN</v>
      </c>
      <c r="AC84" t="str">
        <f t="shared" si="36"/>
        <v>No Alert</v>
      </c>
      <c r="AD84" t="str">
        <f t="shared" si="37"/>
        <v>No Alert</v>
      </c>
      <c r="AE84" t="str">
        <f t="shared" si="38"/>
        <v>No Alert</v>
      </c>
      <c r="AF84" t="str">
        <f t="shared" si="39"/>
        <v>No Alert</v>
      </c>
      <c r="AG84" t="str">
        <f t="shared" si="40"/>
        <v>No Alert</v>
      </c>
    </row>
    <row r="85" spans="1:33" x14ac:dyDescent="0.25">
      <c r="A85" t="s">
        <v>5</v>
      </c>
      <c r="B85" s="1">
        <v>42977</v>
      </c>
      <c r="C85">
        <v>1077</v>
      </c>
      <c r="D85">
        <v>1104.95</v>
      </c>
      <c r="E85">
        <v>1077</v>
      </c>
      <c r="F85">
        <v>1086.7</v>
      </c>
      <c r="G85">
        <f t="shared" si="21"/>
        <v>1089.55</v>
      </c>
      <c r="H85">
        <v>1087.3195425702536</v>
      </c>
      <c r="I85" t="str">
        <f t="shared" si="22"/>
        <v>DOWN</v>
      </c>
      <c r="J85">
        <v>1118.7411203247186</v>
      </c>
      <c r="K85">
        <v>1086.0238737405903</v>
      </c>
      <c r="L85" t="str">
        <f t="shared" si="23"/>
        <v>No Confirmation</v>
      </c>
      <c r="M85" t="str">
        <f t="shared" si="24"/>
        <v>No Trend</v>
      </c>
      <c r="N85">
        <v>37.978520654704823</v>
      </c>
      <c r="O85" t="str">
        <f t="shared" si="25"/>
        <v>DOWN</v>
      </c>
      <c r="P85" t="str">
        <f t="shared" si="26"/>
        <v>No Trend + Momentum</v>
      </c>
      <c r="Q85">
        <f t="shared" si="27"/>
        <v>9.7000000000000455</v>
      </c>
      <c r="R85">
        <f t="shared" si="28"/>
        <v>27.950000000000045</v>
      </c>
      <c r="S85">
        <f t="shared" si="29"/>
        <v>0.34704830053667368</v>
      </c>
      <c r="T85" t="str">
        <f t="shared" si="30"/>
        <v>No Indication</v>
      </c>
      <c r="U85" t="str">
        <f t="shared" si="31"/>
        <v>No T+M+I</v>
      </c>
      <c r="V85">
        <v>1115.4633677207394</v>
      </c>
      <c r="W85">
        <v>1164.459576897</v>
      </c>
      <c r="X85">
        <f t="shared" si="32"/>
        <v>-48.996209176260663</v>
      </c>
      <c r="Y85">
        <v>-42.012298737591877</v>
      </c>
      <c r="Z85" t="str">
        <f t="shared" si="33"/>
        <v>DOWN</v>
      </c>
      <c r="AA85" t="str">
        <f t="shared" si="34"/>
        <v>No TMIM</v>
      </c>
      <c r="AB85" t="str">
        <f t="shared" si="35"/>
        <v>No Confirmation</v>
      </c>
      <c r="AC85" t="str">
        <f t="shared" si="36"/>
        <v>No Alert</v>
      </c>
      <c r="AD85" t="str">
        <f t="shared" si="37"/>
        <v>No Alert</v>
      </c>
      <c r="AE85" t="str">
        <f t="shared" si="38"/>
        <v>No Alert</v>
      </c>
      <c r="AF85" t="str">
        <f t="shared" si="39"/>
        <v>No Alert</v>
      </c>
      <c r="AG85" t="str">
        <f t="shared" si="40"/>
        <v>No Alert</v>
      </c>
    </row>
    <row r="86" spans="1:33" x14ac:dyDescent="0.25">
      <c r="A86" t="s">
        <v>5</v>
      </c>
      <c r="B86" s="1">
        <v>42978</v>
      </c>
      <c r="C86">
        <v>1091</v>
      </c>
      <c r="D86">
        <v>1092.5</v>
      </c>
      <c r="E86">
        <v>1075.2</v>
      </c>
      <c r="F86">
        <v>1082</v>
      </c>
      <c r="G86">
        <f t="shared" si="21"/>
        <v>1083.2333333333333</v>
      </c>
      <c r="H86">
        <v>1085.2764379517935</v>
      </c>
      <c r="I86" t="str">
        <f t="shared" si="22"/>
        <v>DOWN</v>
      </c>
      <c r="J86">
        <v>1112.909760252559</v>
      </c>
      <c r="K86">
        <v>1083.6185684649035</v>
      </c>
      <c r="L86" t="str">
        <f t="shared" si="23"/>
        <v>DOWN</v>
      </c>
      <c r="M86" t="str">
        <f t="shared" si="24"/>
        <v>DOWN</v>
      </c>
      <c r="N86">
        <v>35.331649218287289</v>
      </c>
      <c r="O86" t="str">
        <f t="shared" si="25"/>
        <v>DOWN</v>
      </c>
      <c r="P86" t="str">
        <f t="shared" si="26"/>
        <v>DOWN</v>
      </c>
      <c r="Q86">
        <f t="shared" si="27"/>
        <v>6.7999999999999545</v>
      </c>
      <c r="R86">
        <f t="shared" si="28"/>
        <v>17.299999999999955</v>
      </c>
      <c r="S86">
        <f t="shared" si="29"/>
        <v>0.39306358381502732</v>
      </c>
      <c r="T86" t="str">
        <f t="shared" si="30"/>
        <v>No Indication</v>
      </c>
      <c r="U86" t="str">
        <f t="shared" si="31"/>
        <v>No T+M+I</v>
      </c>
      <c r="V86">
        <v>1110.3151573021642</v>
      </c>
      <c r="W86">
        <v>1158.3514600898147</v>
      </c>
      <c r="X86">
        <f t="shared" si="32"/>
        <v>-48.036302787650584</v>
      </c>
      <c r="Y86">
        <v>-43.217099547603617</v>
      </c>
      <c r="Z86" t="str">
        <f t="shared" si="33"/>
        <v>DOWN</v>
      </c>
      <c r="AA86" t="str">
        <f t="shared" si="34"/>
        <v>No TMIM</v>
      </c>
      <c r="AB86" t="str">
        <f t="shared" si="35"/>
        <v>No Confirmation</v>
      </c>
      <c r="AC86" t="str">
        <f t="shared" si="36"/>
        <v>No Alert</v>
      </c>
      <c r="AD86" t="str">
        <f t="shared" si="37"/>
        <v>No Alert</v>
      </c>
      <c r="AE86" t="str">
        <f t="shared" si="38"/>
        <v>No Alert</v>
      </c>
      <c r="AF86" t="str">
        <f t="shared" si="39"/>
        <v>No Alert</v>
      </c>
      <c r="AG86" t="str">
        <f t="shared" si="40"/>
        <v>No Alert</v>
      </c>
    </row>
    <row r="87" spans="1:33" x14ac:dyDescent="0.25">
      <c r="A87" t="s">
        <v>5</v>
      </c>
      <c r="B87" s="1">
        <v>42979</v>
      </c>
      <c r="C87">
        <v>1095</v>
      </c>
      <c r="D87">
        <v>1095</v>
      </c>
      <c r="E87">
        <v>1080.95</v>
      </c>
      <c r="F87">
        <v>1090.5999999999999</v>
      </c>
      <c r="G87">
        <f t="shared" si="21"/>
        <v>1088.8499999999999</v>
      </c>
      <c r="H87">
        <v>1087.0632189758967</v>
      </c>
      <c r="I87" t="str">
        <f t="shared" si="22"/>
        <v>UP</v>
      </c>
      <c r="J87">
        <v>1108.9298135297681</v>
      </c>
      <c r="K87">
        <v>1083.0255532504805</v>
      </c>
      <c r="L87" t="str">
        <f t="shared" si="23"/>
        <v>No Confirmation</v>
      </c>
      <c r="M87" t="str">
        <f t="shared" si="24"/>
        <v>No Trend</v>
      </c>
      <c r="N87">
        <v>44.222873161527168</v>
      </c>
      <c r="O87" t="str">
        <f t="shared" si="25"/>
        <v>No Momentum</v>
      </c>
      <c r="P87" t="str">
        <f t="shared" si="26"/>
        <v>No Trend + Momentum</v>
      </c>
      <c r="Q87">
        <f t="shared" si="27"/>
        <v>9.6499999999998636</v>
      </c>
      <c r="R87">
        <f t="shared" si="28"/>
        <v>14.049999999999955</v>
      </c>
      <c r="S87">
        <f t="shared" si="29"/>
        <v>0.68683274021351559</v>
      </c>
      <c r="T87" t="str">
        <f t="shared" si="30"/>
        <v>No Indication</v>
      </c>
      <c r="U87" t="str">
        <f t="shared" si="31"/>
        <v>No T+M+I</v>
      </c>
      <c r="V87">
        <v>1107.2820561787544</v>
      </c>
      <c r="W87">
        <v>1153.3328334164951</v>
      </c>
      <c r="X87">
        <f t="shared" si="32"/>
        <v>-46.050777237740704</v>
      </c>
      <c r="Y87">
        <v>-43.783835085631033</v>
      </c>
      <c r="Z87" t="str">
        <f t="shared" si="33"/>
        <v>DOWN</v>
      </c>
      <c r="AA87" t="str">
        <f t="shared" si="34"/>
        <v>No TMIM</v>
      </c>
      <c r="AB87" t="str">
        <f t="shared" si="35"/>
        <v>No Confirmation</v>
      </c>
      <c r="AC87" t="str">
        <f t="shared" si="36"/>
        <v>No Alert</v>
      </c>
      <c r="AD87" t="str">
        <f t="shared" si="37"/>
        <v>No Alert</v>
      </c>
      <c r="AE87" t="str">
        <f t="shared" si="38"/>
        <v>No Alert</v>
      </c>
      <c r="AF87" t="str">
        <f t="shared" si="39"/>
        <v>No Alert</v>
      </c>
      <c r="AG87" t="str">
        <f t="shared" si="40"/>
        <v>No Alert</v>
      </c>
    </row>
    <row r="88" spans="1:33" x14ac:dyDescent="0.25">
      <c r="A88" t="s">
        <v>5</v>
      </c>
      <c r="B88" s="1">
        <v>42982</v>
      </c>
      <c r="C88">
        <v>1099</v>
      </c>
      <c r="D88">
        <v>1117.4000000000001</v>
      </c>
      <c r="E88">
        <v>1086.55</v>
      </c>
      <c r="F88">
        <v>1114.8</v>
      </c>
      <c r="G88">
        <f t="shared" si="21"/>
        <v>1106.25</v>
      </c>
      <c r="H88">
        <v>1096.6566094879483</v>
      </c>
      <c r="I88" t="str">
        <f t="shared" si="22"/>
        <v>UP</v>
      </c>
      <c r="J88">
        <v>1110.8120771898198</v>
      </c>
      <c r="K88">
        <v>1083.8087636392627</v>
      </c>
      <c r="L88" t="str">
        <f t="shared" si="23"/>
        <v>UP</v>
      </c>
      <c r="M88" t="str">
        <f t="shared" si="24"/>
        <v>UP</v>
      </c>
      <c r="N88">
        <v>62.404494818247358</v>
      </c>
      <c r="O88" t="str">
        <f t="shared" si="25"/>
        <v>UP</v>
      </c>
      <c r="P88" t="str">
        <f t="shared" si="26"/>
        <v>UP</v>
      </c>
      <c r="Q88">
        <f t="shared" si="27"/>
        <v>28.25</v>
      </c>
      <c r="R88">
        <f t="shared" si="28"/>
        <v>30.850000000000136</v>
      </c>
      <c r="S88">
        <f t="shared" si="29"/>
        <v>0.91572123176660858</v>
      </c>
      <c r="T88" t="str">
        <f t="shared" si="30"/>
        <v>UP</v>
      </c>
      <c r="U88" t="str">
        <f t="shared" si="31"/>
        <v>UP</v>
      </c>
      <c r="V88">
        <v>1108.4386629204844</v>
      </c>
      <c r="W88">
        <v>1150.4785494597177</v>
      </c>
      <c r="X88">
        <f t="shared" si="32"/>
        <v>-42.039886539233294</v>
      </c>
      <c r="Y88">
        <v>-43.435045376351482</v>
      </c>
      <c r="Z88" t="str">
        <f t="shared" si="33"/>
        <v>UP</v>
      </c>
      <c r="AA88" t="str">
        <f t="shared" si="34"/>
        <v>UP</v>
      </c>
      <c r="AB88" t="str">
        <f t="shared" si="35"/>
        <v>No Confirmation</v>
      </c>
      <c r="AC88" t="str">
        <f t="shared" si="36"/>
        <v>No Alert</v>
      </c>
      <c r="AD88" t="str">
        <f t="shared" si="37"/>
        <v>No Alert</v>
      </c>
      <c r="AE88" t="str">
        <f t="shared" si="38"/>
        <v>No Alert</v>
      </c>
      <c r="AF88" t="str">
        <f t="shared" si="39"/>
        <v>No Alert</v>
      </c>
      <c r="AG88" t="str">
        <f t="shared" si="40"/>
        <v>No Alert</v>
      </c>
    </row>
    <row r="89" spans="1:33" x14ac:dyDescent="0.25">
      <c r="A89" t="s">
        <v>5</v>
      </c>
      <c r="B89" s="1">
        <v>42983</v>
      </c>
      <c r="C89">
        <v>1119.9000000000001</v>
      </c>
      <c r="D89">
        <v>1122.2</v>
      </c>
      <c r="E89">
        <v>1097</v>
      </c>
      <c r="F89">
        <v>1100</v>
      </c>
      <c r="G89">
        <f t="shared" si="21"/>
        <v>1106.3999999999999</v>
      </c>
      <c r="H89">
        <v>1101.5283047439741</v>
      </c>
      <c r="I89" t="str">
        <f t="shared" si="22"/>
        <v>DOWN</v>
      </c>
      <c r="J89">
        <v>1113.3427267031932</v>
      </c>
      <c r="K89">
        <v>1086.7401494972044</v>
      </c>
      <c r="L89" t="str">
        <f t="shared" si="23"/>
        <v>No Confirmation</v>
      </c>
      <c r="M89" t="str">
        <f t="shared" si="24"/>
        <v>No Trend</v>
      </c>
      <c r="N89">
        <v>49.955916169996243</v>
      </c>
      <c r="O89" t="str">
        <f t="shared" si="25"/>
        <v>No Momentum</v>
      </c>
      <c r="P89" t="str">
        <f t="shared" si="26"/>
        <v>No Trend + Momentum</v>
      </c>
      <c r="Q89">
        <f t="shared" si="27"/>
        <v>3</v>
      </c>
      <c r="R89">
        <f t="shared" si="28"/>
        <v>25.200000000000045</v>
      </c>
      <c r="S89">
        <f t="shared" si="29"/>
        <v>0.11904761904761883</v>
      </c>
      <c r="T89" t="str">
        <f t="shared" si="30"/>
        <v>DOWN</v>
      </c>
      <c r="U89" t="str">
        <f t="shared" si="31"/>
        <v>No T+M+I</v>
      </c>
      <c r="V89">
        <v>1107.1404070865638</v>
      </c>
      <c r="W89">
        <v>1146.7393976478868</v>
      </c>
      <c r="X89">
        <f t="shared" si="32"/>
        <v>-39.598990561323035</v>
      </c>
      <c r="Y89">
        <v>-42.667834413345794</v>
      </c>
      <c r="Z89" t="str">
        <f t="shared" si="33"/>
        <v>UP</v>
      </c>
      <c r="AA89" t="str">
        <f t="shared" si="34"/>
        <v>No TMIM</v>
      </c>
      <c r="AB89" t="str">
        <f t="shared" si="35"/>
        <v>No Confirmation</v>
      </c>
      <c r="AC89" t="str">
        <f t="shared" si="36"/>
        <v>No Alert</v>
      </c>
      <c r="AD89" t="str">
        <f t="shared" si="37"/>
        <v>No Alert</v>
      </c>
      <c r="AE89" t="str">
        <f t="shared" si="38"/>
        <v>No Alert</v>
      </c>
      <c r="AF89" t="str">
        <f t="shared" si="39"/>
        <v>No Alert</v>
      </c>
      <c r="AG89" t="str">
        <f t="shared" si="40"/>
        <v>No Alert</v>
      </c>
    </row>
    <row r="90" spans="1:33" x14ac:dyDescent="0.25">
      <c r="A90" t="s">
        <v>5</v>
      </c>
      <c r="B90" s="1">
        <v>42984</v>
      </c>
      <c r="C90">
        <v>1099.9000000000001</v>
      </c>
      <c r="D90">
        <v>1108</v>
      </c>
      <c r="E90">
        <v>1082</v>
      </c>
      <c r="F90">
        <v>1100</v>
      </c>
      <c r="G90">
        <f t="shared" si="21"/>
        <v>1096.6666666666667</v>
      </c>
      <c r="H90">
        <v>1099.0974857053204</v>
      </c>
      <c r="I90" t="str">
        <f t="shared" si="22"/>
        <v>UP</v>
      </c>
      <c r="J90">
        <v>1112.1554541024836</v>
      </c>
      <c r="K90">
        <v>1085.6867829422702</v>
      </c>
      <c r="L90" t="str">
        <f t="shared" si="23"/>
        <v>No Confirmation</v>
      </c>
      <c r="M90" t="str">
        <f t="shared" si="24"/>
        <v>No Trend</v>
      </c>
      <c r="N90">
        <v>49.955916169996257</v>
      </c>
      <c r="O90" t="str">
        <f t="shared" si="25"/>
        <v>No Momentum</v>
      </c>
      <c r="P90" t="str">
        <f t="shared" si="26"/>
        <v>No Trend + Momentum</v>
      </c>
      <c r="Q90">
        <f t="shared" si="27"/>
        <v>18</v>
      </c>
      <c r="R90">
        <f t="shared" si="28"/>
        <v>26</v>
      </c>
      <c r="S90">
        <f t="shared" si="29"/>
        <v>0.69230769230769229</v>
      </c>
      <c r="T90" t="str">
        <f t="shared" si="30"/>
        <v>No Indication</v>
      </c>
      <c r="U90" t="str">
        <f t="shared" si="31"/>
        <v>No T+M+I</v>
      </c>
      <c r="V90">
        <v>1106.0418829194</v>
      </c>
      <c r="W90">
        <v>1143.2772200443396</v>
      </c>
      <c r="X90">
        <f t="shared" si="32"/>
        <v>-37.235337124939633</v>
      </c>
      <c r="Y90">
        <v>-41.581334955664559</v>
      </c>
      <c r="Z90" t="str">
        <f t="shared" si="33"/>
        <v>UP</v>
      </c>
      <c r="AA90" t="str">
        <f t="shared" si="34"/>
        <v>No TMIM</v>
      </c>
      <c r="AB90" t="str">
        <f t="shared" si="35"/>
        <v>No Confirmation</v>
      </c>
      <c r="AC90" t="str">
        <f t="shared" si="36"/>
        <v>No Alert</v>
      </c>
      <c r="AD90" t="str">
        <f t="shared" si="37"/>
        <v>No Alert</v>
      </c>
      <c r="AE90" t="str">
        <f t="shared" si="38"/>
        <v>No Alert</v>
      </c>
      <c r="AF90" t="str">
        <f t="shared" si="39"/>
        <v>No Alert</v>
      </c>
      <c r="AG90" t="str">
        <f t="shared" si="40"/>
        <v>No Alert</v>
      </c>
    </row>
    <row r="91" spans="1:33" x14ac:dyDescent="0.25">
      <c r="A91" t="s">
        <v>5</v>
      </c>
      <c r="B91" s="1">
        <v>42985</v>
      </c>
      <c r="C91">
        <v>1100.3</v>
      </c>
      <c r="D91">
        <v>1112.9000000000001</v>
      </c>
      <c r="E91">
        <v>1095.8</v>
      </c>
      <c r="F91">
        <v>1103</v>
      </c>
      <c r="G91">
        <f t="shared" si="21"/>
        <v>1103.8999999999999</v>
      </c>
      <c r="H91">
        <v>1101.4987428526601</v>
      </c>
      <c r="I91" t="str">
        <f t="shared" si="22"/>
        <v>UP</v>
      </c>
      <c r="J91">
        <v>1112.3209087463763</v>
      </c>
      <c r="K91">
        <v>1087.9341645106545</v>
      </c>
      <c r="L91" t="str">
        <f t="shared" si="23"/>
        <v>No Confirmation</v>
      </c>
      <c r="M91" t="str">
        <f t="shared" si="24"/>
        <v>No Trend</v>
      </c>
      <c r="N91">
        <v>52.929835456952759</v>
      </c>
      <c r="O91" t="str">
        <f t="shared" si="25"/>
        <v>No Momentum</v>
      </c>
      <c r="P91" t="str">
        <f t="shared" si="26"/>
        <v>No Trend + Momentum</v>
      </c>
      <c r="Q91">
        <f t="shared" si="27"/>
        <v>7.2000000000000455</v>
      </c>
      <c r="R91">
        <f t="shared" si="28"/>
        <v>17.100000000000136</v>
      </c>
      <c r="S91">
        <f t="shared" si="29"/>
        <v>0.42105263157894668</v>
      </c>
      <c r="T91" t="str">
        <f t="shared" si="30"/>
        <v>No Indication</v>
      </c>
      <c r="U91" t="str">
        <f t="shared" si="31"/>
        <v>No T+M+I</v>
      </c>
      <c r="V91">
        <v>1105.5739009317999</v>
      </c>
      <c r="W91">
        <v>1140.2937222632775</v>
      </c>
      <c r="X91">
        <f t="shared" si="32"/>
        <v>-34.719821331477533</v>
      </c>
      <c r="Y91">
        <v>-40.209032230827155</v>
      </c>
      <c r="Z91" t="str">
        <f t="shared" si="33"/>
        <v>UP</v>
      </c>
      <c r="AA91" t="str">
        <f t="shared" si="34"/>
        <v>No TMIM</v>
      </c>
      <c r="AB91" t="str">
        <f t="shared" si="35"/>
        <v>No Confirmation</v>
      </c>
      <c r="AC91" t="str">
        <f t="shared" si="36"/>
        <v>No Alert</v>
      </c>
      <c r="AD91" t="str">
        <f t="shared" si="37"/>
        <v>No Alert</v>
      </c>
      <c r="AE91" t="str">
        <f t="shared" si="38"/>
        <v>No Alert</v>
      </c>
      <c r="AF91" t="str">
        <f t="shared" si="39"/>
        <v>No Alert</v>
      </c>
      <c r="AG91" t="str">
        <f t="shared" si="40"/>
        <v>No Alert</v>
      </c>
    </row>
    <row r="92" spans="1:33" x14ac:dyDescent="0.25">
      <c r="A92" t="s">
        <v>5</v>
      </c>
      <c r="B92" s="1">
        <v>42986</v>
      </c>
      <c r="C92">
        <v>1102</v>
      </c>
      <c r="D92">
        <v>1109.1500000000001</v>
      </c>
      <c r="E92">
        <v>1090</v>
      </c>
      <c r="F92">
        <v>1091.9000000000001</v>
      </c>
      <c r="G92">
        <f t="shared" si="21"/>
        <v>1097.0166666666667</v>
      </c>
      <c r="H92">
        <v>1099.2577047596633</v>
      </c>
      <c r="I92" t="str">
        <f t="shared" si="22"/>
        <v>DOWN</v>
      </c>
      <c r="J92">
        <v>1111.6162623582927</v>
      </c>
      <c r="K92">
        <v>1088.3932390638424</v>
      </c>
      <c r="L92" t="str">
        <f t="shared" si="23"/>
        <v>No Confirmation</v>
      </c>
      <c r="M92" t="str">
        <f t="shared" si="24"/>
        <v>No Trend</v>
      </c>
      <c r="N92">
        <v>41.51863697996415</v>
      </c>
      <c r="O92" t="str">
        <f t="shared" si="25"/>
        <v>No Momentum</v>
      </c>
      <c r="P92" t="str">
        <f t="shared" si="26"/>
        <v>No Trend + Momentum</v>
      </c>
      <c r="Q92">
        <f t="shared" si="27"/>
        <v>1.9000000000000909</v>
      </c>
      <c r="R92">
        <f t="shared" si="28"/>
        <v>19.150000000000091</v>
      </c>
      <c r="S92">
        <f t="shared" si="29"/>
        <v>9.9216710182771908E-2</v>
      </c>
      <c r="T92" t="str">
        <f t="shared" si="30"/>
        <v>DOWN</v>
      </c>
      <c r="U92" t="str">
        <f t="shared" si="31"/>
        <v>No T+M+I</v>
      </c>
      <c r="V92">
        <v>1103.4702238653692</v>
      </c>
      <c r="W92">
        <v>1136.7090020956273</v>
      </c>
      <c r="X92">
        <f t="shared" si="32"/>
        <v>-33.238778230258049</v>
      </c>
      <c r="Y92">
        <v>-38.814981430713331</v>
      </c>
      <c r="Z92" t="str">
        <f t="shared" si="33"/>
        <v>UP</v>
      </c>
      <c r="AA92" t="str">
        <f t="shared" si="34"/>
        <v>No TMIM</v>
      </c>
      <c r="AB92" t="str">
        <f t="shared" si="35"/>
        <v>No Confirmation</v>
      </c>
      <c r="AC92" t="str">
        <f t="shared" si="36"/>
        <v>No Alert</v>
      </c>
      <c r="AD92" t="str">
        <f t="shared" si="37"/>
        <v>No Alert</v>
      </c>
      <c r="AE92" t="str">
        <f t="shared" si="38"/>
        <v>No Alert</v>
      </c>
      <c r="AF92" t="str">
        <f t="shared" si="39"/>
        <v>No Alert</v>
      </c>
      <c r="AG92" t="str">
        <f t="shared" si="40"/>
        <v>No Alert</v>
      </c>
    </row>
    <row r="93" spans="1:33" x14ac:dyDescent="0.25">
      <c r="A93" t="s">
        <v>5</v>
      </c>
      <c r="B93" s="1">
        <v>42989</v>
      </c>
      <c r="C93">
        <v>1098.8</v>
      </c>
      <c r="D93">
        <v>1106.95</v>
      </c>
      <c r="E93">
        <v>1089</v>
      </c>
      <c r="F93">
        <v>1095</v>
      </c>
      <c r="G93">
        <f t="shared" si="21"/>
        <v>1096.9833333333333</v>
      </c>
      <c r="H93">
        <v>1098.1205190464984</v>
      </c>
      <c r="I93" t="str">
        <f t="shared" si="22"/>
        <v>DOWN</v>
      </c>
      <c r="J93">
        <v>1110.5793151675609</v>
      </c>
      <c r="K93">
        <v>1088.5280748274331</v>
      </c>
      <c r="L93" t="str">
        <f t="shared" si="23"/>
        <v>No Confirmation</v>
      </c>
      <c r="M93" t="str">
        <f t="shared" si="24"/>
        <v>No Trend</v>
      </c>
      <c r="N93">
        <v>45.612019901921933</v>
      </c>
      <c r="O93" t="str">
        <f t="shared" si="25"/>
        <v>No Momentum</v>
      </c>
      <c r="P93" t="str">
        <f t="shared" si="26"/>
        <v>No Trend + Momentum</v>
      </c>
      <c r="Q93">
        <f t="shared" si="27"/>
        <v>6</v>
      </c>
      <c r="R93">
        <f t="shared" si="28"/>
        <v>17.950000000000045</v>
      </c>
      <c r="S93">
        <f t="shared" si="29"/>
        <v>0.33426183844011059</v>
      </c>
      <c r="T93" t="str">
        <f t="shared" si="30"/>
        <v>No Indication</v>
      </c>
      <c r="U93" t="str">
        <f t="shared" si="31"/>
        <v>No T+M+I</v>
      </c>
      <c r="V93">
        <v>1102.1671125014664</v>
      </c>
      <c r="W93">
        <v>1133.6194463848401</v>
      </c>
      <c r="X93">
        <f t="shared" si="32"/>
        <v>-31.45233388337374</v>
      </c>
      <c r="Y93">
        <v>-37.342451921245413</v>
      </c>
      <c r="Z93" t="str">
        <f t="shared" si="33"/>
        <v>UP</v>
      </c>
      <c r="AA93" t="str">
        <f t="shared" si="34"/>
        <v>No TMIM</v>
      </c>
      <c r="AB93" t="str">
        <f t="shared" si="35"/>
        <v>No Confirmation</v>
      </c>
      <c r="AC93" t="str">
        <f t="shared" si="36"/>
        <v>No Alert</v>
      </c>
      <c r="AD93" t="str">
        <f t="shared" si="37"/>
        <v>No Alert</v>
      </c>
      <c r="AE93" t="str">
        <f t="shared" si="38"/>
        <v>No Alert</v>
      </c>
      <c r="AF93" t="str">
        <f t="shared" si="39"/>
        <v>No Alert</v>
      </c>
      <c r="AG93" t="str">
        <f t="shared" si="40"/>
        <v>No Alert</v>
      </c>
    </row>
    <row r="94" spans="1:33" x14ac:dyDescent="0.25">
      <c r="A94" t="s">
        <v>5</v>
      </c>
      <c r="B94" s="1">
        <v>42990</v>
      </c>
      <c r="C94">
        <v>1097.5</v>
      </c>
      <c r="D94">
        <v>1109.4000000000001</v>
      </c>
      <c r="E94">
        <v>1089.5</v>
      </c>
      <c r="F94">
        <v>1091.55</v>
      </c>
      <c r="G94">
        <f t="shared" si="21"/>
        <v>1096.8166666666666</v>
      </c>
      <c r="H94">
        <v>1097.4685928565825</v>
      </c>
      <c r="I94" t="str">
        <f t="shared" si="22"/>
        <v>DOWN</v>
      </c>
      <c r="J94">
        <v>1110.3172451303251</v>
      </c>
      <c r="K94">
        <v>1088.7440581991145</v>
      </c>
      <c r="L94" t="str">
        <f t="shared" si="23"/>
        <v>No Confirmation</v>
      </c>
      <c r="M94" t="str">
        <f t="shared" si="24"/>
        <v>No Trend</v>
      </c>
      <c r="N94">
        <v>41.564789855874395</v>
      </c>
      <c r="O94" t="str">
        <f t="shared" si="25"/>
        <v>No Momentum</v>
      </c>
      <c r="P94" t="str">
        <f t="shared" si="26"/>
        <v>No Trend + Momentum</v>
      </c>
      <c r="Q94">
        <f t="shared" si="27"/>
        <v>2.0499999999999545</v>
      </c>
      <c r="R94">
        <f t="shared" si="28"/>
        <v>19.900000000000091</v>
      </c>
      <c r="S94">
        <f t="shared" si="29"/>
        <v>0.10301507537688166</v>
      </c>
      <c r="T94" t="str">
        <f t="shared" si="30"/>
        <v>DOWN</v>
      </c>
      <c r="U94" t="str">
        <f t="shared" si="31"/>
        <v>No T+M+I</v>
      </c>
      <c r="V94">
        <v>1100.5337105781639</v>
      </c>
      <c r="W94">
        <v>1130.5031910970743</v>
      </c>
      <c r="X94">
        <f t="shared" si="32"/>
        <v>-29.969480518910359</v>
      </c>
      <c r="Y94">
        <v>-35.867857640778404</v>
      </c>
      <c r="Z94" t="str">
        <f t="shared" si="33"/>
        <v>UP</v>
      </c>
      <c r="AA94" t="str">
        <f t="shared" si="34"/>
        <v>No TMIM</v>
      </c>
      <c r="AB94" t="str">
        <f t="shared" si="35"/>
        <v>No Confirmation</v>
      </c>
      <c r="AC94" t="str">
        <f t="shared" si="36"/>
        <v>No Alert</v>
      </c>
      <c r="AD94" t="str">
        <f t="shared" si="37"/>
        <v>No Alert</v>
      </c>
      <c r="AE94" t="str">
        <f t="shared" si="38"/>
        <v>No Alert</v>
      </c>
      <c r="AF94" t="str">
        <f t="shared" si="39"/>
        <v>No Alert</v>
      </c>
      <c r="AG94" t="str">
        <f t="shared" si="40"/>
        <v>No Alert</v>
      </c>
    </row>
    <row r="95" spans="1:33" x14ac:dyDescent="0.25">
      <c r="A95" t="s">
        <v>5</v>
      </c>
      <c r="B95" s="1">
        <v>42991</v>
      </c>
      <c r="C95">
        <v>1094.5999999999999</v>
      </c>
      <c r="D95">
        <v>1098.8</v>
      </c>
      <c r="E95">
        <v>1067</v>
      </c>
      <c r="F95">
        <v>1068</v>
      </c>
      <c r="G95">
        <f t="shared" si="21"/>
        <v>1077.9333333333334</v>
      </c>
      <c r="H95">
        <v>1087.7009630949578</v>
      </c>
      <c r="I95" t="str">
        <f t="shared" si="22"/>
        <v>DOWN</v>
      </c>
      <c r="J95">
        <v>1107.7578573235862</v>
      </c>
      <c r="K95">
        <v>1083.9120452659779</v>
      </c>
      <c r="L95" t="str">
        <f t="shared" si="23"/>
        <v>DOWN</v>
      </c>
      <c r="M95" t="str">
        <f t="shared" si="24"/>
        <v>DOWN</v>
      </c>
      <c r="N95">
        <v>23.655167170717437</v>
      </c>
      <c r="O95" t="str">
        <f t="shared" si="25"/>
        <v>DOWN</v>
      </c>
      <c r="P95" t="str">
        <f t="shared" si="26"/>
        <v>DOWN</v>
      </c>
      <c r="Q95">
        <f t="shared" si="27"/>
        <v>1</v>
      </c>
      <c r="R95">
        <f t="shared" si="28"/>
        <v>31.799999999999955</v>
      </c>
      <c r="S95">
        <f t="shared" si="29"/>
        <v>3.1446540880503186E-2</v>
      </c>
      <c r="T95" t="str">
        <f t="shared" si="30"/>
        <v>DOWN</v>
      </c>
      <c r="U95" t="str">
        <f t="shared" si="31"/>
        <v>DOWN</v>
      </c>
      <c r="V95">
        <v>1095.5285243353694</v>
      </c>
      <c r="W95">
        <v>1125.8733250898836</v>
      </c>
      <c r="X95">
        <f t="shared" si="32"/>
        <v>-30.344800754514154</v>
      </c>
      <c r="Y95">
        <v>-34.763246263525552</v>
      </c>
      <c r="Z95" t="str">
        <f t="shared" si="33"/>
        <v>UP</v>
      </c>
      <c r="AA95" t="str">
        <f t="shared" si="34"/>
        <v>No TMIM</v>
      </c>
      <c r="AB95" t="str">
        <f t="shared" si="35"/>
        <v>No Confirmation</v>
      </c>
      <c r="AC95" t="str">
        <f t="shared" si="36"/>
        <v>No Alert</v>
      </c>
      <c r="AD95" t="str">
        <f t="shared" si="37"/>
        <v>No Alert</v>
      </c>
      <c r="AE95" t="str">
        <f t="shared" si="38"/>
        <v>No Alert</v>
      </c>
      <c r="AF95" t="str">
        <f t="shared" si="39"/>
        <v>No Alert</v>
      </c>
      <c r="AG95" t="str">
        <f t="shared" si="40"/>
        <v>No Alert</v>
      </c>
    </row>
    <row r="96" spans="1:33" x14ac:dyDescent="0.25">
      <c r="A96" t="s">
        <v>5</v>
      </c>
      <c r="B96" s="1">
        <v>42992</v>
      </c>
      <c r="C96">
        <v>1068.1500000000001</v>
      </c>
      <c r="D96">
        <v>1076</v>
      </c>
      <c r="E96">
        <v>1048</v>
      </c>
      <c r="F96">
        <v>1063.0999999999999</v>
      </c>
      <c r="G96">
        <f t="shared" si="21"/>
        <v>1062.3666666666666</v>
      </c>
      <c r="H96">
        <v>1075.0338148808123</v>
      </c>
      <c r="I96" t="str">
        <f t="shared" si="22"/>
        <v>DOWN</v>
      </c>
      <c r="J96">
        <v>1100.7005556961226</v>
      </c>
      <c r="K96">
        <v>1075.9315907624273</v>
      </c>
      <c r="L96" t="str">
        <f t="shared" si="23"/>
        <v>DOWN</v>
      </c>
      <c r="M96" t="str">
        <f t="shared" si="24"/>
        <v>DOWN</v>
      </c>
      <c r="N96">
        <v>21.271359187162243</v>
      </c>
      <c r="O96" t="str">
        <f t="shared" si="25"/>
        <v>DOWN</v>
      </c>
      <c r="P96" t="str">
        <f t="shared" si="26"/>
        <v>DOWN</v>
      </c>
      <c r="Q96">
        <f t="shared" si="27"/>
        <v>15.099999999999909</v>
      </c>
      <c r="R96">
        <f t="shared" si="28"/>
        <v>28</v>
      </c>
      <c r="S96">
        <f t="shared" si="29"/>
        <v>0.53928571428571104</v>
      </c>
      <c r="T96" t="str">
        <f t="shared" si="30"/>
        <v>No Indication</v>
      </c>
      <c r="U96" t="str">
        <f t="shared" si="31"/>
        <v>No T+M+I</v>
      </c>
      <c r="V96">
        <v>1090.5395205914665</v>
      </c>
      <c r="W96">
        <v>1121.2234491572997</v>
      </c>
      <c r="X96">
        <f t="shared" si="32"/>
        <v>-30.683928565833185</v>
      </c>
      <c r="Y96">
        <v>-33.947382723987076</v>
      </c>
      <c r="Z96" t="str">
        <f t="shared" si="33"/>
        <v>UP</v>
      </c>
      <c r="AA96" t="str">
        <f t="shared" si="34"/>
        <v>No TMIM</v>
      </c>
      <c r="AB96" t="str">
        <f t="shared" si="35"/>
        <v>DOWN</v>
      </c>
      <c r="AC96" t="str">
        <f t="shared" si="36"/>
        <v>No Alert</v>
      </c>
      <c r="AD96" t="str">
        <f t="shared" si="37"/>
        <v>No Alert</v>
      </c>
      <c r="AE96" t="str">
        <f t="shared" si="38"/>
        <v>No Alert</v>
      </c>
      <c r="AF96" t="str">
        <f t="shared" si="39"/>
        <v>No Alert</v>
      </c>
      <c r="AG96" t="str">
        <f t="shared" si="40"/>
        <v>No Alert</v>
      </c>
    </row>
    <row r="97" spans="1:33" x14ac:dyDescent="0.25">
      <c r="A97" t="s">
        <v>5</v>
      </c>
      <c r="B97" s="1">
        <v>42993</v>
      </c>
      <c r="C97">
        <v>1064.0999999999999</v>
      </c>
      <c r="D97">
        <v>1075.7</v>
      </c>
      <c r="E97">
        <v>1054.95</v>
      </c>
      <c r="F97">
        <v>1055.25</v>
      </c>
      <c r="G97">
        <f t="shared" si="21"/>
        <v>1061.9666666666667</v>
      </c>
      <c r="H97">
        <v>1068.5002407737395</v>
      </c>
      <c r="I97" t="str">
        <f t="shared" si="22"/>
        <v>DOWN</v>
      </c>
      <c r="J97">
        <v>1095.1448766525398</v>
      </c>
      <c r="K97">
        <v>1071.2690150374435</v>
      </c>
      <c r="L97" t="str">
        <f t="shared" si="23"/>
        <v>DOWN</v>
      </c>
      <c r="M97" t="str">
        <f t="shared" si="24"/>
        <v>DOWN</v>
      </c>
      <c r="N97">
        <v>17.699530749925572</v>
      </c>
      <c r="O97" t="str">
        <f t="shared" si="25"/>
        <v>DOWN</v>
      </c>
      <c r="P97" t="str">
        <f t="shared" si="26"/>
        <v>DOWN</v>
      </c>
      <c r="Q97">
        <f t="shared" si="27"/>
        <v>0.29999999999995453</v>
      </c>
      <c r="R97">
        <f t="shared" si="28"/>
        <v>20.75</v>
      </c>
      <c r="S97">
        <f t="shared" si="29"/>
        <v>1.4457831325299013E-2</v>
      </c>
      <c r="T97" t="str">
        <f t="shared" si="30"/>
        <v>DOWN</v>
      </c>
      <c r="U97" t="str">
        <f t="shared" si="31"/>
        <v>DOWN</v>
      </c>
      <c r="V97">
        <v>1085.1103635773948</v>
      </c>
      <c r="W97">
        <v>1116.3365269974997</v>
      </c>
      <c r="X97">
        <f t="shared" si="32"/>
        <v>-31.226163420104967</v>
      </c>
      <c r="Y97">
        <v>-33.403138863210657</v>
      </c>
      <c r="Z97" t="str">
        <f t="shared" si="33"/>
        <v>UP</v>
      </c>
      <c r="AA97" t="str">
        <f t="shared" si="34"/>
        <v>No TMIM</v>
      </c>
      <c r="AB97" t="str">
        <f t="shared" si="35"/>
        <v>DOWN</v>
      </c>
      <c r="AC97" t="str">
        <f t="shared" si="36"/>
        <v>No Alert</v>
      </c>
      <c r="AD97" t="str">
        <f t="shared" si="37"/>
        <v>No Alert</v>
      </c>
      <c r="AE97" t="str">
        <f t="shared" si="38"/>
        <v>No Alert</v>
      </c>
      <c r="AF97" t="str">
        <f t="shared" si="39"/>
        <v>No Alert</v>
      </c>
      <c r="AG97" t="str">
        <f t="shared" si="40"/>
        <v>No Alert</v>
      </c>
    </row>
    <row r="98" spans="1:33" x14ac:dyDescent="0.25">
      <c r="A98" t="s">
        <v>5</v>
      </c>
      <c r="B98" s="1">
        <v>42996</v>
      </c>
      <c r="C98">
        <v>1062.75</v>
      </c>
      <c r="D98">
        <v>1073.5</v>
      </c>
      <c r="E98">
        <v>1057.8</v>
      </c>
      <c r="F98">
        <v>1060</v>
      </c>
      <c r="G98">
        <f t="shared" si="21"/>
        <v>1063.7666666666667</v>
      </c>
      <c r="H98">
        <v>1066.1334537202031</v>
      </c>
      <c r="I98" t="str">
        <f t="shared" si="22"/>
        <v>DOWN</v>
      </c>
      <c r="J98">
        <v>1090.3349040630865</v>
      </c>
      <c r="K98">
        <v>1068.2759005846783</v>
      </c>
      <c r="L98" t="str">
        <f t="shared" si="23"/>
        <v>DOWN</v>
      </c>
      <c r="M98" t="str">
        <f t="shared" si="24"/>
        <v>DOWN</v>
      </c>
      <c r="N98">
        <v>26.97433658260579</v>
      </c>
      <c r="O98" t="str">
        <f t="shared" si="25"/>
        <v>DOWN</v>
      </c>
      <c r="P98" t="str">
        <f t="shared" si="26"/>
        <v>DOWN</v>
      </c>
      <c r="Q98">
        <f t="shared" si="27"/>
        <v>2.2000000000000455</v>
      </c>
      <c r="R98">
        <f t="shared" si="28"/>
        <v>15.700000000000045</v>
      </c>
      <c r="S98">
        <f t="shared" si="29"/>
        <v>0.14012738853503434</v>
      </c>
      <c r="T98" t="str">
        <f t="shared" si="30"/>
        <v>DOWN</v>
      </c>
      <c r="U98" t="str">
        <f t="shared" si="31"/>
        <v>DOWN</v>
      </c>
      <c r="V98">
        <v>1081.2472307193341</v>
      </c>
      <c r="W98">
        <v>1112.1634509236108</v>
      </c>
      <c r="X98">
        <f t="shared" si="32"/>
        <v>-30.916220204276669</v>
      </c>
      <c r="Y98">
        <v>-32.905755131423859</v>
      </c>
      <c r="Z98" t="str">
        <f t="shared" si="33"/>
        <v>UP</v>
      </c>
      <c r="AA98" t="str">
        <f t="shared" si="34"/>
        <v>No TMIM</v>
      </c>
      <c r="AB98" t="str">
        <f t="shared" si="35"/>
        <v>DOWN</v>
      </c>
      <c r="AC98" t="str">
        <f t="shared" si="36"/>
        <v>No Alert</v>
      </c>
      <c r="AD98" t="str">
        <f t="shared" si="37"/>
        <v>No Alert</v>
      </c>
      <c r="AE98" t="str">
        <f t="shared" si="38"/>
        <v>No Alert</v>
      </c>
      <c r="AF98" t="str">
        <f t="shared" si="39"/>
        <v>No Alert</v>
      </c>
      <c r="AG98" t="str">
        <f t="shared" si="40"/>
        <v>No Alert</v>
      </c>
    </row>
    <row r="99" spans="1:33" x14ac:dyDescent="0.25">
      <c r="A99" t="s">
        <v>5</v>
      </c>
      <c r="B99" s="1">
        <v>42997</v>
      </c>
      <c r="C99">
        <v>1065</v>
      </c>
      <c r="D99">
        <v>1066.95</v>
      </c>
      <c r="E99">
        <v>1050</v>
      </c>
      <c r="F99">
        <v>1058.25</v>
      </c>
      <c r="G99">
        <f t="shared" si="21"/>
        <v>1058.3999999999999</v>
      </c>
      <c r="H99">
        <v>1062.2667268601015</v>
      </c>
      <c r="I99" t="str">
        <f t="shared" si="22"/>
        <v>DOWN</v>
      </c>
      <c r="J99">
        <v>1085.1382587157339</v>
      </c>
      <c r="K99">
        <v>1064.2145893436386</v>
      </c>
      <c r="L99" t="str">
        <f t="shared" si="23"/>
        <v>DOWN</v>
      </c>
      <c r="M99" t="str">
        <f t="shared" si="24"/>
        <v>DOWN</v>
      </c>
      <c r="N99">
        <v>25.64347221662312</v>
      </c>
      <c r="O99" t="str">
        <f t="shared" si="25"/>
        <v>DOWN</v>
      </c>
      <c r="P99" t="str">
        <f t="shared" si="26"/>
        <v>DOWN</v>
      </c>
      <c r="Q99">
        <f t="shared" si="27"/>
        <v>8.25</v>
      </c>
      <c r="R99">
        <f t="shared" si="28"/>
        <v>16.950000000000045</v>
      </c>
      <c r="S99">
        <f t="shared" si="29"/>
        <v>0.48672566371681286</v>
      </c>
      <c r="T99" t="str">
        <f t="shared" si="30"/>
        <v>No Indication</v>
      </c>
      <c r="U99" t="str">
        <f t="shared" si="31"/>
        <v>No T+M+I</v>
      </c>
      <c r="V99">
        <v>1077.7091952240519</v>
      </c>
      <c r="W99">
        <v>1108.1698619663061</v>
      </c>
      <c r="X99">
        <f t="shared" si="32"/>
        <v>-30.460666742254261</v>
      </c>
      <c r="Y99">
        <v>-32.416737453589938</v>
      </c>
      <c r="Z99" t="str">
        <f t="shared" si="33"/>
        <v>UP</v>
      </c>
      <c r="AA99" t="str">
        <f t="shared" si="34"/>
        <v>No TMIM</v>
      </c>
      <c r="AB99" t="str">
        <f t="shared" si="35"/>
        <v>DOWN</v>
      </c>
      <c r="AC99" t="str">
        <f t="shared" si="36"/>
        <v>No Alert</v>
      </c>
      <c r="AD99" t="str">
        <f t="shared" si="37"/>
        <v>No Alert</v>
      </c>
      <c r="AE99" t="str">
        <f t="shared" si="38"/>
        <v>No Alert</v>
      </c>
      <c r="AF99" t="str">
        <f t="shared" si="39"/>
        <v>No Alert</v>
      </c>
      <c r="AG99" t="str">
        <f t="shared" si="40"/>
        <v>No Alert</v>
      </c>
    </row>
    <row r="100" spans="1:33" x14ac:dyDescent="0.25">
      <c r="A100" t="s">
        <v>5</v>
      </c>
      <c r="B100" s="1">
        <v>42998</v>
      </c>
      <c r="C100">
        <v>1060</v>
      </c>
      <c r="D100">
        <v>1071.7</v>
      </c>
      <c r="E100">
        <v>1057.1500000000001</v>
      </c>
      <c r="F100">
        <v>1064.5</v>
      </c>
      <c r="G100">
        <f t="shared" si="21"/>
        <v>1064.45</v>
      </c>
      <c r="H100">
        <v>1063.3583634300508</v>
      </c>
      <c r="I100" t="str">
        <f t="shared" si="22"/>
        <v>UP</v>
      </c>
      <c r="J100">
        <v>1082.1519790011264</v>
      </c>
      <c r="K100">
        <v>1062.6446806006079</v>
      </c>
      <c r="L100" t="str">
        <f t="shared" si="23"/>
        <v>No Confirmation</v>
      </c>
      <c r="M100" t="str">
        <f t="shared" si="24"/>
        <v>No Trend</v>
      </c>
      <c r="N100">
        <v>39.064996633129631</v>
      </c>
      <c r="O100" t="str">
        <f t="shared" si="25"/>
        <v>DOWN</v>
      </c>
      <c r="P100" t="str">
        <f t="shared" si="26"/>
        <v>No Trend + Momentum</v>
      </c>
      <c r="Q100">
        <f t="shared" si="27"/>
        <v>7.3499999999999091</v>
      </c>
      <c r="R100">
        <f t="shared" si="28"/>
        <v>14.549999999999955</v>
      </c>
      <c r="S100">
        <f t="shared" si="29"/>
        <v>0.50515463917525305</v>
      </c>
      <c r="T100" t="str">
        <f t="shared" si="30"/>
        <v>No Indication</v>
      </c>
      <c r="U100" t="str">
        <f t="shared" si="31"/>
        <v>No T+M+I</v>
      </c>
      <c r="V100">
        <v>1075.6770113434286</v>
      </c>
      <c r="W100">
        <v>1104.9350573762094</v>
      </c>
      <c r="X100">
        <f t="shared" si="32"/>
        <v>-29.25804603278084</v>
      </c>
      <c r="Y100">
        <v>-31.784999169428119</v>
      </c>
      <c r="Z100" t="str">
        <f t="shared" si="33"/>
        <v>UP</v>
      </c>
      <c r="AA100" t="str">
        <f t="shared" si="34"/>
        <v>No TMIM</v>
      </c>
      <c r="AB100" t="str">
        <f t="shared" si="35"/>
        <v>No Confirmation</v>
      </c>
      <c r="AC100" t="str">
        <f t="shared" si="36"/>
        <v>No Alert</v>
      </c>
      <c r="AD100" t="str">
        <f t="shared" si="37"/>
        <v>No Alert</v>
      </c>
      <c r="AE100" t="str">
        <f t="shared" si="38"/>
        <v>No Alert</v>
      </c>
      <c r="AF100" t="str">
        <f t="shared" si="39"/>
        <v>No Alert</v>
      </c>
      <c r="AG100" t="str">
        <f t="shared" si="40"/>
        <v>No Alert</v>
      </c>
    </row>
    <row r="101" spans="1:33" x14ac:dyDescent="0.25">
      <c r="A101" t="s">
        <v>5</v>
      </c>
      <c r="B101" s="1">
        <v>42999</v>
      </c>
      <c r="C101">
        <v>1066.5</v>
      </c>
      <c r="D101">
        <v>1077.5</v>
      </c>
      <c r="E101">
        <v>1057.5</v>
      </c>
      <c r="F101">
        <v>1061.1500000000001</v>
      </c>
      <c r="G101">
        <f t="shared" si="21"/>
        <v>1065.3833333333334</v>
      </c>
      <c r="H101">
        <v>1064.3708483816922</v>
      </c>
      <c r="I101" t="str">
        <f t="shared" si="22"/>
        <v>DOWN</v>
      </c>
      <c r="J101">
        <v>1081.118205889765</v>
      </c>
      <c r="K101">
        <v>1061.5014182449172</v>
      </c>
      <c r="L101" t="str">
        <f t="shared" si="23"/>
        <v>DOWN</v>
      </c>
      <c r="M101" t="str">
        <f t="shared" si="24"/>
        <v>DOWN</v>
      </c>
      <c r="N101">
        <v>34.850319498868402</v>
      </c>
      <c r="O101" t="str">
        <f t="shared" si="25"/>
        <v>DOWN</v>
      </c>
      <c r="P101" t="str">
        <f t="shared" si="26"/>
        <v>DOWN</v>
      </c>
      <c r="Q101">
        <f t="shared" si="27"/>
        <v>3.6500000000000909</v>
      </c>
      <c r="R101">
        <f t="shared" si="28"/>
        <v>20</v>
      </c>
      <c r="S101">
        <f t="shared" si="29"/>
        <v>0.18250000000000455</v>
      </c>
      <c r="T101" t="str">
        <f t="shared" si="30"/>
        <v>DOWN</v>
      </c>
      <c r="U101" t="str">
        <f t="shared" si="31"/>
        <v>DOWN</v>
      </c>
      <c r="V101">
        <v>1073.4420865213626</v>
      </c>
      <c r="W101">
        <v>1101.6917197927864</v>
      </c>
      <c r="X101">
        <f t="shared" si="32"/>
        <v>-28.249633271423818</v>
      </c>
      <c r="Y101">
        <v>-31.077925989827257</v>
      </c>
      <c r="Z101" t="str">
        <f t="shared" si="33"/>
        <v>UP</v>
      </c>
      <c r="AA101" t="str">
        <f t="shared" si="34"/>
        <v>No TMIM</v>
      </c>
      <c r="AB101" t="str">
        <f t="shared" si="35"/>
        <v>No Confirmation</v>
      </c>
      <c r="AC101" t="str">
        <f t="shared" si="36"/>
        <v>No Alert</v>
      </c>
      <c r="AD101" t="str">
        <f t="shared" si="37"/>
        <v>No Alert</v>
      </c>
      <c r="AE101" t="str">
        <f t="shared" si="38"/>
        <v>No Alert</v>
      </c>
      <c r="AF101" t="str">
        <f t="shared" si="39"/>
        <v>No Alert</v>
      </c>
      <c r="AG101" t="str">
        <f t="shared" si="40"/>
        <v>No Alert</v>
      </c>
    </row>
    <row r="102" spans="1:33" x14ac:dyDescent="0.25">
      <c r="A102" t="s">
        <v>5</v>
      </c>
      <c r="B102" s="1">
        <v>43000</v>
      </c>
      <c r="C102">
        <v>1059</v>
      </c>
      <c r="D102">
        <v>1059</v>
      </c>
      <c r="E102">
        <v>1032</v>
      </c>
      <c r="F102">
        <v>1032</v>
      </c>
      <c r="G102">
        <f t="shared" si="21"/>
        <v>1041</v>
      </c>
      <c r="H102">
        <v>1052.6854241908461</v>
      </c>
      <c r="I102" t="str">
        <f t="shared" si="22"/>
        <v>DOWN</v>
      </c>
      <c r="J102">
        <v>1076.2030490253728</v>
      </c>
      <c r="K102">
        <v>1054.9455475238244</v>
      </c>
      <c r="L102" t="str">
        <f t="shared" si="23"/>
        <v>DOWN</v>
      </c>
      <c r="M102" t="str">
        <f t="shared" si="24"/>
        <v>DOWN</v>
      </c>
      <c r="N102">
        <v>16.034249460168084</v>
      </c>
      <c r="O102" t="str">
        <f t="shared" si="25"/>
        <v>DOWN</v>
      </c>
      <c r="P102" t="str">
        <f t="shared" si="26"/>
        <v>DOWN</v>
      </c>
      <c r="Q102">
        <f t="shared" si="27"/>
        <v>0</v>
      </c>
      <c r="R102">
        <f t="shared" si="28"/>
        <v>27</v>
      </c>
      <c r="S102">
        <f t="shared" si="29"/>
        <v>0</v>
      </c>
      <c r="T102" t="str">
        <f t="shared" si="30"/>
        <v>DOWN</v>
      </c>
      <c r="U102" t="str">
        <f t="shared" si="31"/>
        <v>DOWN</v>
      </c>
      <c r="V102">
        <v>1067.0663809026914</v>
      </c>
      <c r="W102">
        <v>1096.529370178506</v>
      </c>
      <c r="X102">
        <f t="shared" si="32"/>
        <v>-29.462989275814607</v>
      </c>
      <c r="Y102">
        <v>-30.754938647024726</v>
      </c>
      <c r="Z102" t="str">
        <f t="shared" si="33"/>
        <v>UP</v>
      </c>
      <c r="AA102" t="str">
        <f t="shared" si="34"/>
        <v>No TMIM</v>
      </c>
      <c r="AB102" t="str">
        <f t="shared" si="35"/>
        <v>DOWN</v>
      </c>
      <c r="AC102" t="str">
        <f t="shared" si="36"/>
        <v>No Alert</v>
      </c>
      <c r="AD102" t="str">
        <f t="shared" si="37"/>
        <v>No Alert</v>
      </c>
      <c r="AE102" t="str">
        <f t="shared" si="38"/>
        <v>No Alert</v>
      </c>
      <c r="AF102" t="str">
        <f t="shared" si="39"/>
        <v>No Alert</v>
      </c>
      <c r="AG102" t="str">
        <f t="shared" si="40"/>
        <v>No Alert</v>
      </c>
    </row>
    <row r="103" spans="1:33" x14ac:dyDescent="0.25">
      <c r="A103" t="s">
        <v>5</v>
      </c>
      <c r="B103" s="1">
        <v>43003</v>
      </c>
      <c r="C103">
        <v>1032.0999999999999</v>
      </c>
      <c r="D103">
        <v>1032.0999999999999</v>
      </c>
      <c r="E103">
        <v>999</v>
      </c>
      <c r="F103">
        <v>1016.5</v>
      </c>
      <c r="G103">
        <f t="shared" si="21"/>
        <v>1015.8666666666667</v>
      </c>
      <c r="H103">
        <v>1034.2760454287563</v>
      </c>
      <c r="I103" t="str">
        <f t="shared" si="22"/>
        <v>DOWN</v>
      </c>
      <c r="J103">
        <v>1066.4023714641789</v>
      </c>
      <c r="K103">
        <v>1042.5132036296411</v>
      </c>
      <c r="L103" t="str">
        <f t="shared" si="23"/>
        <v>DOWN</v>
      </c>
      <c r="M103" t="str">
        <f t="shared" si="24"/>
        <v>DOWN</v>
      </c>
      <c r="N103">
        <v>11.799778462236109</v>
      </c>
      <c r="O103" t="str">
        <f t="shared" si="25"/>
        <v>DOWN</v>
      </c>
      <c r="P103" t="str">
        <f t="shared" si="26"/>
        <v>DOWN</v>
      </c>
      <c r="Q103">
        <f t="shared" si="27"/>
        <v>17.5</v>
      </c>
      <c r="R103">
        <f t="shared" si="28"/>
        <v>33.099999999999909</v>
      </c>
      <c r="S103">
        <f t="shared" si="29"/>
        <v>0.52870090634441236</v>
      </c>
      <c r="T103" t="str">
        <f t="shared" si="30"/>
        <v>No Indication</v>
      </c>
      <c r="U103" t="str">
        <f t="shared" si="31"/>
        <v>No T+M+I</v>
      </c>
      <c r="V103">
        <v>1059.2869376868928</v>
      </c>
      <c r="W103">
        <v>1090.6012686838019</v>
      </c>
      <c r="X103">
        <f t="shared" si="32"/>
        <v>-31.314330996909121</v>
      </c>
      <c r="Y103">
        <v>-30.866817117001606</v>
      </c>
      <c r="Z103" t="str">
        <f t="shared" si="33"/>
        <v>DOWN</v>
      </c>
      <c r="AA103" t="str">
        <f t="shared" si="34"/>
        <v>No TMIM</v>
      </c>
      <c r="AB103" t="str">
        <f t="shared" si="35"/>
        <v>DOWN</v>
      </c>
      <c r="AC103" t="str">
        <f t="shared" si="36"/>
        <v>No Alert</v>
      </c>
      <c r="AD103" t="str">
        <f t="shared" si="37"/>
        <v>No Alert</v>
      </c>
      <c r="AE103" t="str">
        <f t="shared" si="38"/>
        <v>No Alert</v>
      </c>
      <c r="AF103" t="str">
        <f t="shared" si="39"/>
        <v>No Alert</v>
      </c>
      <c r="AG103" t="str">
        <f t="shared" si="40"/>
        <v>No Alert</v>
      </c>
    </row>
    <row r="104" spans="1:33" x14ac:dyDescent="0.25">
      <c r="A104" t="s">
        <v>5</v>
      </c>
      <c r="B104" s="1">
        <v>43004</v>
      </c>
      <c r="C104">
        <v>1005.35</v>
      </c>
      <c r="D104">
        <v>1024.45</v>
      </c>
      <c r="E104">
        <v>1005.35</v>
      </c>
      <c r="F104">
        <v>1010.5</v>
      </c>
      <c r="G104">
        <f t="shared" si="21"/>
        <v>1013.4333333333334</v>
      </c>
      <c r="H104">
        <v>1023.8546893810449</v>
      </c>
      <c r="I104" t="str">
        <f t="shared" si="22"/>
        <v>DOWN</v>
      </c>
      <c r="J104">
        <v>1057.0796222499171</v>
      </c>
      <c r="K104">
        <v>1034.2547139341652</v>
      </c>
      <c r="L104" t="str">
        <f t="shared" si="23"/>
        <v>DOWN</v>
      </c>
      <c r="M104" t="str">
        <f t="shared" si="24"/>
        <v>DOWN</v>
      </c>
      <c r="N104">
        <v>10.462790160919177</v>
      </c>
      <c r="O104" t="str">
        <f t="shared" si="25"/>
        <v>DOWN</v>
      </c>
      <c r="P104" t="str">
        <f t="shared" si="26"/>
        <v>DOWN</v>
      </c>
      <c r="Q104">
        <f t="shared" si="27"/>
        <v>5.1499999999999773</v>
      </c>
      <c r="R104">
        <f t="shared" si="28"/>
        <v>19.100000000000023</v>
      </c>
      <c r="S104">
        <f t="shared" si="29"/>
        <v>0.26963350785340162</v>
      </c>
      <c r="T104" t="str">
        <f t="shared" si="30"/>
        <v>No Indication</v>
      </c>
      <c r="U104" t="str">
        <f t="shared" si="31"/>
        <v>No T+M+I</v>
      </c>
      <c r="V104">
        <v>1051.7812549658324</v>
      </c>
      <c r="W104">
        <v>1084.6678413738907</v>
      </c>
      <c r="X104">
        <f t="shared" si="32"/>
        <v>-32.886586408058292</v>
      </c>
      <c r="Y104">
        <v>-31.270770975212944</v>
      </c>
      <c r="Z104" t="str">
        <f t="shared" si="33"/>
        <v>DOWN</v>
      </c>
      <c r="AA104" t="str">
        <f t="shared" si="34"/>
        <v>No TMIM</v>
      </c>
      <c r="AB104" t="str">
        <f t="shared" si="35"/>
        <v>DOWN</v>
      </c>
      <c r="AC104" t="str">
        <f t="shared" si="36"/>
        <v>No Alert</v>
      </c>
      <c r="AD104" t="str">
        <f t="shared" si="37"/>
        <v>No Alert</v>
      </c>
      <c r="AE104" t="str">
        <f t="shared" si="38"/>
        <v>No Alert</v>
      </c>
      <c r="AF104" t="str">
        <f t="shared" si="39"/>
        <v>No Alert</v>
      </c>
      <c r="AG104" t="str">
        <f t="shared" si="40"/>
        <v>No Alert</v>
      </c>
    </row>
    <row r="105" spans="1:33" x14ac:dyDescent="0.25">
      <c r="A105" t="s">
        <v>5</v>
      </c>
      <c r="B105" s="1">
        <v>43005</v>
      </c>
      <c r="C105">
        <v>1017</v>
      </c>
      <c r="D105">
        <v>1017</v>
      </c>
      <c r="E105">
        <v>997.65</v>
      </c>
      <c r="F105">
        <v>1005.9</v>
      </c>
      <c r="G105">
        <f t="shared" si="21"/>
        <v>1006.85</v>
      </c>
      <c r="H105">
        <v>1015.3523446905224</v>
      </c>
      <c r="I105" t="str">
        <f t="shared" si="22"/>
        <v>DOWN</v>
      </c>
      <c r="J105">
        <v>1048.1730395277132</v>
      </c>
      <c r="K105">
        <v>1026.1203330599062</v>
      </c>
      <c r="L105" t="str">
        <f t="shared" si="23"/>
        <v>DOWN</v>
      </c>
      <c r="M105" t="str">
        <f t="shared" si="24"/>
        <v>DOWN</v>
      </c>
      <c r="N105">
        <v>9.4379672756453807</v>
      </c>
      <c r="O105" t="str">
        <f t="shared" si="25"/>
        <v>DOWN</v>
      </c>
      <c r="P105" t="str">
        <f t="shared" si="26"/>
        <v>DOWN</v>
      </c>
      <c r="Q105">
        <f t="shared" si="27"/>
        <v>8.25</v>
      </c>
      <c r="R105">
        <f t="shared" si="28"/>
        <v>19.350000000000023</v>
      </c>
      <c r="S105">
        <f t="shared" si="29"/>
        <v>0.4263565891472863</v>
      </c>
      <c r="T105" t="str">
        <f t="shared" si="30"/>
        <v>No Indication</v>
      </c>
      <c r="U105" t="str">
        <f t="shared" si="31"/>
        <v>No T+M+I</v>
      </c>
      <c r="V105">
        <v>1044.7226003557043</v>
      </c>
      <c r="W105">
        <v>1078.8331864573063</v>
      </c>
      <c r="X105">
        <f t="shared" si="32"/>
        <v>-34.110586101601939</v>
      </c>
      <c r="Y105">
        <v>-31.838734000490742</v>
      </c>
      <c r="Z105" t="str">
        <f t="shared" si="33"/>
        <v>DOWN</v>
      </c>
      <c r="AA105" t="str">
        <f t="shared" si="34"/>
        <v>No TMIM</v>
      </c>
      <c r="AB105" t="str">
        <f t="shared" si="35"/>
        <v>DOWN</v>
      </c>
      <c r="AC105" t="str">
        <f t="shared" si="36"/>
        <v>No Alert</v>
      </c>
      <c r="AD105" t="str">
        <f t="shared" si="37"/>
        <v>No Alert</v>
      </c>
      <c r="AE105" t="str">
        <f t="shared" si="38"/>
        <v>No Alert</v>
      </c>
      <c r="AF105" t="str">
        <f t="shared" si="39"/>
        <v>No Alert</v>
      </c>
      <c r="AG105" t="str">
        <f t="shared" si="40"/>
        <v>No Alert</v>
      </c>
    </row>
    <row r="106" spans="1:33" x14ac:dyDescent="0.25">
      <c r="A106" t="s">
        <v>5</v>
      </c>
      <c r="B106" s="1">
        <v>43006</v>
      </c>
      <c r="C106">
        <v>1006</v>
      </c>
      <c r="D106">
        <v>1013.85</v>
      </c>
      <c r="E106">
        <v>985.9</v>
      </c>
      <c r="F106">
        <v>993.5</v>
      </c>
      <c r="G106">
        <f t="shared" si="21"/>
        <v>997.75</v>
      </c>
      <c r="H106">
        <v>1006.5511723452612</v>
      </c>
      <c r="I106" t="str">
        <f t="shared" si="22"/>
        <v>DOWN</v>
      </c>
      <c r="J106">
        <v>1040.5456974104436</v>
      </c>
      <c r="K106">
        <v>1017.182481268816</v>
      </c>
      <c r="L106" t="str">
        <f t="shared" si="23"/>
        <v>DOWN</v>
      </c>
      <c r="M106" t="str">
        <f t="shared" si="24"/>
        <v>DOWN</v>
      </c>
      <c r="N106">
        <v>7.0959677642051977</v>
      </c>
      <c r="O106" t="str">
        <f t="shared" si="25"/>
        <v>DOWN</v>
      </c>
      <c r="P106" t="str">
        <f t="shared" si="26"/>
        <v>DOWN</v>
      </c>
      <c r="Q106">
        <f t="shared" si="27"/>
        <v>7.6000000000000227</v>
      </c>
      <c r="R106">
        <f t="shared" si="28"/>
        <v>27.950000000000045</v>
      </c>
      <c r="S106">
        <f t="shared" si="29"/>
        <v>0.27191413237924905</v>
      </c>
      <c r="T106" t="str">
        <f t="shared" si="30"/>
        <v>No Indication</v>
      </c>
      <c r="U106" t="str">
        <f t="shared" si="31"/>
        <v>No T+M+I</v>
      </c>
      <c r="V106">
        <v>1036.8422003009805</v>
      </c>
      <c r="W106">
        <v>1072.512209682691</v>
      </c>
      <c r="X106">
        <f t="shared" si="32"/>
        <v>-35.670009381710543</v>
      </c>
      <c r="Y106">
        <v>-32.604989076734704</v>
      </c>
      <c r="Z106" t="str">
        <f t="shared" si="33"/>
        <v>DOWN</v>
      </c>
      <c r="AA106" t="str">
        <f t="shared" si="34"/>
        <v>No TMIM</v>
      </c>
      <c r="AB106" t="str">
        <f t="shared" si="35"/>
        <v>DOWN</v>
      </c>
      <c r="AC106" t="str">
        <f t="shared" si="36"/>
        <v>No Alert</v>
      </c>
      <c r="AD106" t="str">
        <f t="shared" si="37"/>
        <v>No Alert</v>
      </c>
      <c r="AE106" t="str">
        <f t="shared" si="38"/>
        <v>No Alert</v>
      </c>
      <c r="AF106" t="str">
        <f t="shared" si="39"/>
        <v>No Alert</v>
      </c>
      <c r="AG106" t="str">
        <f t="shared" si="40"/>
        <v>No Alert</v>
      </c>
    </row>
    <row r="107" spans="1:33" x14ac:dyDescent="0.25">
      <c r="A107" t="s">
        <v>5</v>
      </c>
      <c r="B107" s="1">
        <v>43007</v>
      </c>
      <c r="C107">
        <v>997.7</v>
      </c>
      <c r="D107">
        <v>1026.8499999999999</v>
      </c>
      <c r="E107">
        <v>987</v>
      </c>
      <c r="F107">
        <v>1004.9</v>
      </c>
      <c r="G107">
        <f t="shared" si="21"/>
        <v>1006.25</v>
      </c>
      <c r="H107">
        <v>1006.4005861726306</v>
      </c>
      <c r="I107" t="str">
        <f t="shared" si="22"/>
        <v>DOWN</v>
      </c>
      <c r="J107">
        <v>1037.5022090970117</v>
      </c>
      <c r="K107">
        <v>1010.4752632090791</v>
      </c>
      <c r="L107" t="str">
        <f t="shared" si="23"/>
        <v>DOWN</v>
      </c>
      <c r="M107" t="str">
        <f t="shared" si="24"/>
        <v>DOWN</v>
      </c>
      <c r="N107">
        <v>27.710619976529781</v>
      </c>
      <c r="O107" t="str">
        <f t="shared" si="25"/>
        <v>DOWN</v>
      </c>
      <c r="P107" t="str">
        <f t="shared" si="26"/>
        <v>DOWN</v>
      </c>
      <c r="Q107">
        <f t="shared" si="27"/>
        <v>17.899999999999977</v>
      </c>
      <c r="R107">
        <f t="shared" si="28"/>
        <v>39.849999999999909</v>
      </c>
      <c r="S107">
        <f t="shared" si="29"/>
        <v>0.44918444165621124</v>
      </c>
      <c r="T107" t="str">
        <f t="shared" si="30"/>
        <v>No Indication</v>
      </c>
      <c r="U107" t="str">
        <f t="shared" si="31"/>
        <v>No T+M+I</v>
      </c>
      <c r="V107">
        <v>1031.9280156392913</v>
      </c>
      <c r="W107">
        <v>1067.5038978543434</v>
      </c>
      <c r="X107">
        <f t="shared" si="32"/>
        <v>-35.575882215052161</v>
      </c>
      <c r="Y107">
        <v>-33.199167704398192</v>
      </c>
      <c r="Z107" t="str">
        <f t="shared" si="33"/>
        <v>DOWN</v>
      </c>
      <c r="AA107" t="str">
        <f t="shared" si="34"/>
        <v>No TMIM</v>
      </c>
      <c r="AB107" t="str">
        <f t="shared" si="35"/>
        <v>DOWN</v>
      </c>
      <c r="AC107" t="str">
        <f t="shared" si="36"/>
        <v>No Alert</v>
      </c>
      <c r="AD107" t="str">
        <f t="shared" si="37"/>
        <v>No Alert</v>
      </c>
      <c r="AE107" t="str">
        <f t="shared" si="38"/>
        <v>No Alert</v>
      </c>
      <c r="AF107" t="str">
        <f t="shared" si="39"/>
        <v>No Alert</v>
      </c>
      <c r="AG107" t="str">
        <f t="shared" si="40"/>
        <v>No Alert</v>
      </c>
    </row>
    <row r="108" spans="1:33" x14ac:dyDescent="0.25">
      <c r="A108" t="s">
        <v>5</v>
      </c>
      <c r="B108" s="1">
        <v>43011</v>
      </c>
      <c r="C108">
        <v>1011.5</v>
      </c>
      <c r="D108">
        <v>1058</v>
      </c>
      <c r="E108">
        <v>1011.5</v>
      </c>
      <c r="F108">
        <v>1058</v>
      </c>
      <c r="G108">
        <f t="shared" si="21"/>
        <v>1042.5</v>
      </c>
      <c r="H108">
        <v>1024.4502930863152</v>
      </c>
      <c r="I108" t="str">
        <f t="shared" si="22"/>
        <v>UP</v>
      </c>
      <c r="J108">
        <v>1042.0572737421203</v>
      </c>
      <c r="K108">
        <v>1010.7029824959504</v>
      </c>
      <c r="L108" t="str">
        <f t="shared" si="23"/>
        <v>UP</v>
      </c>
      <c r="M108" t="str">
        <f t="shared" si="24"/>
        <v>UP</v>
      </c>
      <c r="N108">
        <v>68.4592555321003</v>
      </c>
      <c r="O108" t="str">
        <f t="shared" si="25"/>
        <v>UP</v>
      </c>
      <c r="P108" t="str">
        <f t="shared" si="26"/>
        <v>UP</v>
      </c>
      <c r="Q108">
        <f t="shared" si="27"/>
        <v>46.5</v>
      </c>
      <c r="R108">
        <f t="shared" si="28"/>
        <v>46.5</v>
      </c>
      <c r="S108">
        <f t="shared" si="29"/>
        <v>1</v>
      </c>
      <c r="T108" t="str">
        <f t="shared" si="30"/>
        <v>UP</v>
      </c>
      <c r="U108" t="str">
        <f t="shared" si="31"/>
        <v>UP</v>
      </c>
      <c r="V108">
        <v>1035.9390901563233</v>
      </c>
      <c r="W108">
        <v>1066.7999054206884</v>
      </c>
      <c r="X108">
        <f t="shared" si="32"/>
        <v>-30.860815264365101</v>
      </c>
      <c r="Y108">
        <v>-32.731497216391574</v>
      </c>
      <c r="Z108" t="str">
        <f t="shared" si="33"/>
        <v>UP</v>
      </c>
      <c r="AA108" t="str">
        <f t="shared" si="34"/>
        <v>UP</v>
      </c>
      <c r="AB108" t="str">
        <f t="shared" si="35"/>
        <v>No Confirmation</v>
      </c>
      <c r="AC108" t="str">
        <f t="shared" si="36"/>
        <v>No Alert</v>
      </c>
      <c r="AD108" t="str">
        <f t="shared" si="37"/>
        <v>No Alert</v>
      </c>
      <c r="AE108" t="str">
        <f t="shared" si="38"/>
        <v>No Alert</v>
      </c>
      <c r="AF108" t="str">
        <f t="shared" si="39"/>
        <v>No Alert</v>
      </c>
      <c r="AG108" t="str">
        <f t="shared" si="40"/>
        <v>No Alert</v>
      </c>
    </row>
    <row r="109" spans="1:33" x14ac:dyDescent="0.25">
      <c r="A109" t="s">
        <v>5</v>
      </c>
      <c r="B109" s="1">
        <v>43012</v>
      </c>
      <c r="C109">
        <v>1058</v>
      </c>
      <c r="D109">
        <v>1059.95</v>
      </c>
      <c r="E109">
        <v>1032.4000000000001</v>
      </c>
      <c r="F109">
        <v>1045.3</v>
      </c>
      <c r="G109">
        <f t="shared" si="21"/>
        <v>1045.8833333333334</v>
      </c>
      <c r="H109">
        <v>1035.1668132098243</v>
      </c>
      <c r="I109" t="str">
        <f t="shared" si="22"/>
        <v>UP</v>
      </c>
      <c r="J109">
        <v>1046.0334351327601</v>
      </c>
      <c r="K109">
        <v>1015.5245419412948</v>
      </c>
      <c r="L109" t="str">
        <f t="shared" si="23"/>
        <v>No Confirmation</v>
      </c>
      <c r="M109" t="str">
        <f t="shared" si="24"/>
        <v>No Trend</v>
      </c>
      <c r="N109">
        <v>58.586170154595585</v>
      </c>
      <c r="O109" t="str">
        <f t="shared" si="25"/>
        <v>No Momentum</v>
      </c>
      <c r="P109" t="str">
        <f t="shared" si="26"/>
        <v>No Trend + Momentum</v>
      </c>
      <c r="Q109">
        <f t="shared" si="27"/>
        <v>12.899999999999864</v>
      </c>
      <c r="R109">
        <f t="shared" si="28"/>
        <v>27.549999999999955</v>
      </c>
      <c r="S109">
        <f t="shared" si="29"/>
        <v>0.468239564428308</v>
      </c>
      <c r="T109" t="str">
        <f t="shared" si="30"/>
        <v>No Indication</v>
      </c>
      <c r="U109" t="str">
        <f t="shared" si="31"/>
        <v>No T+M+I</v>
      </c>
      <c r="V109">
        <v>1037.3792301322735</v>
      </c>
      <c r="W109">
        <v>1065.2073198339708</v>
      </c>
      <c r="X109">
        <f t="shared" si="32"/>
        <v>-27.828089701697309</v>
      </c>
      <c r="Y109">
        <v>-31.75081571345272</v>
      </c>
      <c r="Z109" t="str">
        <f t="shared" si="33"/>
        <v>UP</v>
      </c>
      <c r="AA109" t="str">
        <f t="shared" si="34"/>
        <v>No TMIM</v>
      </c>
      <c r="AB109" t="str">
        <f t="shared" si="35"/>
        <v>No Confirmation</v>
      </c>
      <c r="AC109" t="str">
        <f t="shared" si="36"/>
        <v>No Alert</v>
      </c>
      <c r="AD109" t="str">
        <f t="shared" si="37"/>
        <v>No Alert</v>
      </c>
      <c r="AE109" t="str">
        <f t="shared" si="38"/>
        <v>No Alert</v>
      </c>
      <c r="AF109" t="str">
        <f t="shared" si="39"/>
        <v>No Alert</v>
      </c>
      <c r="AG109" t="str">
        <f t="shared" si="40"/>
        <v>No Alert</v>
      </c>
    </row>
    <row r="110" spans="1:33" x14ac:dyDescent="0.25">
      <c r="A110" t="s">
        <v>5</v>
      </c>
      <c r="B110" s="1">
        <v>43013</v>
      </c>
      <c r="C110">
        <v>1048.95</v>
      </c>
      <c r="D110">
        <v>1094.95</v>
      </c>
      <c r="E110">
        <v>1046</v>
      </c>
      <c r="F110">
        <v>1079</v>
      </c>
      <c r="G110">
        <f t="shared" si="21"/>
        <v>1073.3166666666666</v>
      </c>
      <c r="H110">
        <v>1054.2417399382455</v>
      </c>
      <c r="I110" t="str">
        <f t="shared" si="22"/>
        <v>UP</v>
      </c>
      <c r="J110">
        <v>1056.9037828810356</v>
      </c>
      <c r="K110">
        <v>1022.2968659543404</v>
      </c>
      <c r="L110" t="str">
        <f t="shared" si="23"/>
        <v>UP</v>
      </c>
      <c r="M110" t="str">
        <f t="shared" si="24"/>
        <v>UP</v>
      </c>
      <c r="N110">
        <v>71.98668362371869</v>
      </c>
      <c r="O110" t="str">
        <f t="shared" si="25"/>
        <v>UP</v>
      </c>
      <c r="P110" t="str">
        <f t="shared" si="26"/>
        <v>UP</v>
      </c>
      <c r="Q110">
        <f t="shared" si="27"/>
        <v>33</v>
      </c>
      <c r="R110">
        <f t="shared" si="28"/>
        <v>48.950000000000045</v>
      </c>
      <c r="S110">
        <f t="shared" si="29"/>
        <v>0.67415730337078594</v>
      </c>
      <c r="T110" t="str">
        <f t="shared" si="30"/>
        <v>No Indication</v>
      </c>
      <c r="U110" t="str">
        <f t="shared" si="31"/>
        <v>No T+M+I</v>
      </c>
      <c r="V110">
        <v>1043.7824254965392</v>
      </c>
      <c r="W110">
        <v>1066.2289998462693</v>
      </c>
      <c r="X110">
        <f t="shared" si="32"/>
        <v>-22.446574349730099</v>
      </c>
      <c r="Y110">
        <v>-29.889967440708197</v>
      </c>
      <c r="Z110" t="str">
        <f t="shared" si="33"/>
        <v>UP</v>
      </c>
      <c r="AA110" t="str">
        <f t="shared" si="34"/>
        <v>No TMIM</v>
      </c>
      <c r="AB110" t="str">
        <f t="shared" si="35"/>
        <v>No Confirmation</v>
      </c>
      <c r="AC110" t="str">
        <f t="shared" si="36"/>
        <v>No Alert</v>
      </c>
      <c r="AD110" t="str">
        <f t="shared" si="37"/>
        <v>No Alert</v>
      </c>
      <c r="AE110" t="str">
        <f t="shared" si="38"/>
        <v>No Alert</v>
      </c>
      <c r="AF110" t="str">
        <f t="shared" si="39"/>
        <v>No Alert</v>
      </c>
      <c r="AG110" t="str">
        <f t="shared" si="40"/>
        <v>No Alert</v>
      </c>
    </row>
    <row r="111" spans="1:33" x14ac:dyDescent="0.25">
      <c r="A111" t="s">
        <v>5</v>
      </c>
      <c r="B111" s="1">
        <v>43014</v>
      </c>
      <c r="C111">
        <v>1095</v>
      </c>
      <c r="D111">
        <v>1095</v>
      </c>
      <c r="E111">
        <v>1060</v>
      </c>
      <c r="F111">
        <v>1062</v>
      </c>
      <c r="G111">
        <f t="shared" si="21"/>
        <v>1072.3333333333333</v>
      </c>
      <c r="H111">
        <v>1063.2875366357894</v>
      </c>
      <c r="I111" t="str">
        <f t="shared" si="22"/>
        <v>DOWN</v>
      </c>
      <c r="J111">
        <v>1065.3696089074722</v>
      </c>
      <c r="K111">
        <v>1030.6753401867093</v>
      </c>
      <c r="L111" t="str">
        <f t="shared" si="23"/>
        <v>No Confirmation</v>
      </c>
      <c r="M111" t="str">
        <f t="shared" si="24"/>
        <v>No Trend</v>
      </c>
      <c r="N111">
        <v>59.787856848551954</v>
      </c>
      <c r="O111" t="str">
        <f t="shared" si="25"/>
        <v>No Momentum</v>
      </c>
      <c r="P111" t="str">
        <f t="shared" si="26"/>
        <v>No Trend + Momentum</v>
      </c>
      <c r="Q111">
        <f t="shared" si="27"/>
        <v>2</v>
      </c>
      <c r="R111">
        <f t="shared" si="28"/>
        <v>35</v>
      </c>
      <c r="S111">
        <f t="shared" si="29"/>
        <v>5.7142857142857141E-2</v>
      </c>
      <c r="T111" t="str">
        <f t="shared" si="30"/>
        <v>DOWN</v>
      </c>
      <c r="U111" t="str">
        <f t="shared" si="31"/>
        <v>No T+M+I</v>
      </c>
      <c r="V111">
        <v>1046.5851292663024</v>
      </c>
      <c r="W111">
        <v>1065.9157405983974</v>
      </c>
      <c r="X111">
        <f t="shared" si="32"/>
        <v>-19.330611332095032</v>
      </c>
      <c r="Y111">
        <v>-27.778096218985564</v>
      </c>
      <c r="Z111" t="str">
        <f t="shared" si="33"/>
        <v>UP</v>
      </c>
      <c r="AA111" t="str">
        <f t="shared" si="34"/>
        <v>No TMIM</v>
      </c>
      <c r="AB111" t="str">
        <f t="shared" si="35"/>
        <v>No Confirmation</v>
      </c>
      <c r="AC111" t="str">
        <f t="shared" si="36"/>
        <v>No Alert</v>
      </c>
      <c r="AD111" t="str">
        <f t="shared" si="37"/>
        <v>No Alert</v>
      </c>
      <c r="AE111" t="str">
        <f t="shared" si="38"/>
        <v>No Alert</v>
      </c>
      <c r="AF111" t="str">
        <f t="shared" si="39"/>
        <v>No Alert</v>
      </c>
      <c r="AG111" t="str">
        <f t="shared" si="40"/>
        <v>No Alert</v>
      </c>
    </row>
    <row r="112" spans="1:33" x14ac:dyDescent="0.25">
      <c r="A112" t="s">
        <v>5</v>
      </c>
      <c r="B112" s="1">
        <v>43017</v>
      </c>
      <c r="C112">
        <v>1063.5</v>
      </c>
      <c r="D112">
        <v>1080</v>
      </c>
      <c r="E112">
        <v>1050</v>
      </c>
      <c r="F112">
        <v>1050</v>
      </c>
      <c r="G112">
        <f t="shared" si="21"/>
        <v>1060</v>
      </c>
      <c r="H112">
        <v>1061.6437683178947</v>
      </c>
      <c r="I112" t="str">
        <f t="shared" si="22"/>
        <v>DOWN</v>
      </c>
      <c r="J112">
        <v>1068.620806928034</v>
      </c>
      <c r="K112">
        <v>1034.9697090341072</v>
      </c>
      <c r="L112" t="str">
        <f t="shared" si="23"/>
        <v>No Confirmation</v>
      </c>
      <c r="M112" t="str">
        <f t="shared" si="24"/>
        <v>No Trend</v>
      </c>
      <c r="N112">
        <v>52.01101036369775</v>
      </c>
      <c r="O112" t="str">
        <f t="shared" si="25"/>
        <v>No Momentum</v>
      </c>
      <c r="P112" t="str">
        <f t="shared" si="26"/>
        <v>No Trend + Momentum</v>
      </c>
      <c r="Q112">
        <f t="shared" si="27"/>
        <v>0</v>
      </c>
      <c r="R112">
        <f t="shared" si="28"/>
        <v>30</v>
      </c>
      <c r="S112">
        <f t="shared" si="29"/>
        <v>0</v>
      </c>
      <c r="T112" t="str">
        <f t="shared" si="30"/>
        <v>DOWN</v>
      </c>
      <c r="U112" t="str">
        <f t="shared" si="31"/>
        <v>No T+M+I</v>
      </c>
      <c r="V112">
        <v>1047.1104939945635</v>
      </c>
      <c r="W112">
        <v>1064.7367968503679</v>
      </c>
      <c r="X112">
        <f t="shared" si="32"/>
        <v>-17.626302855804397</v>
      </c>
      <c r="Y112">
        <v>-25.747737546349331</v>
      </c>
      <c r="Z112" t="str">
        <f t="shared" si="33"/>
        <v>UP</v>
      </c>
      <c r="AA112" t="str">
        <f t="shared" si="34"/>
        <v>No TMIM</v>
      </c>
      <c r="AB112" t="str">
        <f t="shared" si="35"/>
        <v>No Confirmation</v>
      </c>
      <c r="AC112" t="str">
        <f t="shared" si="36"/>
        <v>No Alert</v>
      </c>
      <c r="AD112" t="str">
        <f t="shared" si="37"/>
        <v>No Alert</v>
      </c>
      <c r="AE112" t="str">
        <f t="shared" si="38"/>
        <v>No Alert</v>
      </c>
      <c r="AF112" t="str">
        <f t="shared" si="39"/>
        <v>No Alert</v>
      </c>
      <c r="AG112" t="str">
        <f t="shared" si="40"/>
        <v>No Alert</v>
      </c>
    </row>
    <row r="113" spans="1:33" x14ac:dyDescent="0.25">
      <c r="A113" t="s">
        <v>5</v>
      </c>
      <c r="B113" s="1">
        <v>43018</v>
      </c>
      <c r="C113">
        <v>1053.5</v>
      </c>
      <c r="D113">
        <v>1093</v>
      </c>
      <c r="E113">
        <v>1053.5</v>
      </c>
      <c r="F113">
        <v>1091</v>
      </c>
      <c r="G113">
        <f t="shared" si="21"/>
        <v>1079.1666666666667</v>
      </c>
      <c r="H113">
        <v>1070.4052174922808</v>
      </c>
      <c r="I113" t="str">
        <f t="shared" si="22"/>
        <v>UP</v>
      </c>
      <c r="J113">
        <v>1074.0384053884709</v>
      </c>
      <c r="K113">
        <v>1039.0875514709721</v>
      </c>
      <c r="L113" t="str">
        <f t="shared" si="23"/>
        <v>UP</v>
      </c>
      <c r="M113" t="str">
        <f t="shared" si="24"/>
        <v>UP</v>
      </c>
      <c r="N113">
        <v>69.149317966540266</v>
      </c>
      <c r="O113" t="str">
        <f t="shared" si="25"/>
        <v>UP</v>
      </c>
      <c r="P113" t="str">
        <f t="shared" si="26"/>
        <v>UP</v>
      </c>
      <c r="Q113">
        <f t="shared" si="27"/>
        <v>37.5</v>
      </c>
      <c r="R113">
        <f t="shared" si="28"/>
        <v>39.5</v>
      </c>
      <c r="S113">
        <f t="shared" si="29"/>
        <v>0.94936708860759489</v>
      </c>
      <c r="T113" t="str">
        <f t="shared" si="30"/>
        <v>UP</v>
      </c>
      <c r="U113" t="str">
        <f t="shared" si="31"/>
        <v>UP</v>
      </c>
      <c r="V113">
        <v>1053.8627256877076</v>
      </c>
      <c r="W113">
        <v>1066.6822193058963</v>
      </c>
      <c r="X113">
        <f t="shared" si="32"/>
        <v>-12.819493618188744</v>
      </c>
      <c r="Y113">
        <v>-23.162088760717214</v>
      </c>
      <c r="Z113" t="str">
        <f t="shared" si="33"/>
        <v>UP</v>
      </c>
      <c r="AA113" t="str">
        <f t="shared" si="34"/>
        <v>UP</v>
      </c>
      <c r="AB113" t="str">
        <f t="shared" si="35"/>
        <v>No Confirmation</v>
      </c>
      <c r="AC113" t="str">
        <f t="shared" si="36"/>
        <v>No Alert</v>
      </c>
      <c r="AD113" t="str">
        <f t="shared" si="37"/>
        <v>No Alert</v>
      </c>
      <c r="AE113" t="str">
        <f t="shared" si="38"/>
        <v>No Alert</v>
      </c>
      <c r="AF113" t="str">
        <f t="shared" si="39"/>
        <v>No Alert</v>
      </c>
      <c r="AG113" t="str">
        <f t="shared" si="40"/>
        <v>No Alert</v>
      </c>
    </row>
    <row r="114" spans="1:33" x14ac:dyDescent="0.25">
      <c r="A114" t="s">
        <v>5</v>
      </c>
      <c r="B114" s="1">
        <v>43019</v>
      </c>
      <c r="C114">
        <v>1096</v>
      </c>
      <c r="D114">
        <v>1097.25</v>
      </c>
      <c r="E114">
        <v>1073.4000000000001</v>
      </c>
      <c r="F114">
        <v>1075</v>
      </c>
      <c r="G114">
        <f t="shared" si="21"/>
        <v>1081.8833333333334</v>
      </c>
      <c r="H114">
        <v>1076.144275412807</v>
      </c>
      <c r="I114" t="str">
        <f t="shared" si="22"/>
        <v>DOWN</v>
      </c>
      <c r="J114">
        <v>1079.1965375243662</v>
      </c>
      <c r="K114">
        <v>1046.7125400329783</v>
      </c>
      <c r="L114" t="str">
        <f t="shared" si="23"/>
        <v>No Confirmation</v>
      </c>
      <c r="M114" t="str">
        <f t="shared" si="24"/>
        <v>No Trend</v>
      </c>
      <c r="N114">
        <v>58.890089923599888</v>
      </c>
      <c r="O114" t="str">
        <f t="shared" si="25"/>
        <v>No Momentum</v>
      </c>
      <c r="P114" t="str">
        <f t="shared" si="26"/>
        <v>No Trend + Momentum</v>
      </c>
      <c r="Q114">
        <f t="shared" si="27"/>
        <v>1.5999999999999091</v>
      </c>
      <c r="R114">
        <f t="shared" si="28"/>
        <v>23.849999999999909</v>
      </c>
      <c r="S114">
        <f t="shared" si="29"/>
        <v>6.7085953878403146E-2</v>
      </c>
      <c r="T114" t="str">
        <f t="shared" si="30"/>
        <v>DOWN</v>
      </c>
      <c r="U114" t="str">
        <f t="shared" si="31"/>
        <v>No T+M+I</v>
      </c>
      <c r="V114">
        <v>1057.1146140434448</v>
      </c>
      <c r="W114">
        <v>1067.2983512091632</v>
      </c>
      <c r="X114">
        <f t="shared" si="32"/>
        <v>-10.183737165718412</v>
      </c>
      <c r="Y114">
        <v>-20.566418441717452</v>
      </c>
      <c r="Z114" t="str">
        <f t="shared" si="33"/>
        <v>UP</v>
      </c>
      <c r="AA114" t="str">
        <f t="shared" si="34"/>
        <v>No TMIM</v>
      </c>
      <c r="AB114" t="str">
        <f t="shared" si="35"/>
        <v>No Confirmation</v>
      </c>
      <c r="AC114" t="str">
        <f t="shared" si="36"/>
        <v>No Alert</v>
      </c>
      <c r="AD114" t="str">
        <f t="shared" si="37"/>
        <v>No Alert</v>
      </c>
      <c r="AE114" t="str">
        <f t="shared" si="38"/>
        <v>No Alert</v>
      </c>
      <c r="AF114" t="str">
        <f t="shared" si="39"/>
        <v>No Alert</v>
      </c>
      <c r="AG114" t="str">
        <f t="shared" si="40"/>
        <v>No Alert</v>
      </c>
    </row>
    <row r="115" spans="1:33" x14ac:dyDescent="0.25">
      <c r="A115" t="s">
        <v>5</v>
      </c>
      <c r="B115" s="1">
        <v>43020</v>
      </c>
      <c r="C115">
        <v>1077</v>
      </c>
      <c r="D115">
        <v>1090</v>
      </c>
      <c r="E115">
        <v>1071</v>
      </c>
      <c r="F115">
        <v>1077.9000000000001</v>
      </c>
      <c r="G115">
        <f t="shared" si="21"/>
        <v>1079.6333333333334</v>
      </c>
      <c r="H115">
        <v>1077.8888043730703</v>
      </c>
      <c r="I115" t="str">
        <f t="shared" si="22"/>
        <v>UP</v>
      </c>
      <c r="J115">
        <v>1081.597306963396</v>
      </c>
      <c r="K115">
        <v>1052.1097533589832</v>
      </c>
      <c r="L115" t="str">
        <f t="shared" si="23"/>
        <v>No Confirmation</v>
      </c>
      <c r="M115" t="str">
        <f t="shared" si="24"/>
        <v>No Trend</v>
      </c>
      <c r="N115">
        <v>60.22700287212389</v>
      </c>
      <c r="O115" t="str">
        <f t="shared" si="25"/>
        <v>UP</v>
      </c>
      <c r="P115" t="str">
        <f t="shared" si="26"/>
        <v>No Trend + Momentum</v>
      </c>
      <c r="Q115">
        <f t="shared" si="27"/>
        <v>6.9000000000000909</v>
      </c>
      <c r="R115">
        <f t="shared" si="28"/>
        <v>19</v>
      </c>
      <c r="S115">
        <f t="shared" si="29"/>
        <v>0.3631578947368469</v>
      </c>
      <c r="T115" t="str">
        <f t="shared" si="30"/>
        <v>No Indication</v>
      </c>
      <c r="U115" t="str">
        <f t="shared" si="31"/>
        <v>No T+M+I</v>
      </c>
      <c r="V115">
        <v>1060.3123657290687</v>
      </c>
      <c r="W115">
        <v>1068.0836585270031</v>
      </c>
      <c r="X115">
        <f t="shared" si="32"/>
        <v>-7.7712927979343931</v>
      </c>
      <c r="Y115">
        <v>-18.00739331296084</v>
      </c>
      <c r="Z115" t="str">
        <f t="shared" si="33"/>
        <v>UP</v>
      </c>
      <c r="AA115" t="str">
        <f t="shared" si="34"/>
        <v>No TMIM</v>
      </c>
      <c r="AB115" t="str">
        <f t="shared" si="35"/>
        <v>No Confirmation</v>
      </c>
      <c r="AC115" t="str">
        <f t="shared" si="36"/>
        <v>No Alert</v>
      </c>
      <c r="AD115" t="str">
        <f t="shared" si="37"/>
        <v>No Alert</v>
      </c>
      <c r="AE115" t="str">
        <f t="shared" si="38"/>
        <v>No Alert</v>
      </c>
      <c r="AF115" t="str">
        <f t="shared" si="39"/>
        <v>No Alert</v>
      </c>
      <c r="AG115" t="str">
        <f t="shared" si="40"/>
        <v>No Alert</v>
      </c>
    </row>
    <row r="116" spans="1:33" x14ac:dyDescent="0.25">
      <c r="A116" t="s">
        <v>5</v>
      </c>
      <c r="B116" s="1">
        <v>43021</v>
      </c>
      <c r="C116">
        <v>1070.1500000000001</v>
      </c>
      <c r="D116">
        <v>1086.05</v>
      </c>
      <c r="E116">
        <v>1068</v>
      </c>
      <c r="F116">
        <v>1070.3499999999999</v>
      </c>
      <c r="G116">
        <f t="shared" si="21"/>
        <v>1074.8</v>
      </c>
      <c r="H116">
        <v>1076.3444021865353</v>
      </c>
      <c r="I116" t="str">
        <f t="shared" si="22"/>
        <v>DOWN</v>
      </c>
      <c r="J116">
        <v>1082.5867943048636</v>
      </c>
      <c r="K116">
        <v>1055.6409192792091</v>
      </c>
      <c r="L116" t="str">
        <f t="shared" si="23"/>
        <v>No Confirmation</v>
      </c>
      <c r="M116" t="str">
        <f t="shared" si="24"/>
        <v>No Trend</v>
      </c>
      <c r="N116">
        <v>54.463084720555536</v>
      </c>
      <c r="O116" t="str">
        <f t="shared" si="25"/>
        <v>No Momentum</v>
      </c>
      <c r="P116" t="str">
        <f t="shared" si="26"/>
        <v>No Trend + Momentum</v>
      </c>
      <c r="Q116">
        <f t="shared" si="27"/>
        <v>2.3499999999999091</v>
      </c>
      <c r="R116">
        <f t="shared" si="28"/>
        <v>18.049999999999955</v>
      </c>
      <c r="S116">
        <f t="shared" si="29"/>
        <v>0.1301939058171698</v>
      </c>
      <c r="T116" t="str">
        <f t="shared" si="30"/>
        <v>DOWN</v>
      </c>
      <c r="U116" t="str">
        <f t="shared" si="31"/>
        <v>No T+M+I</v>
      </c>
      <c r="V116">
        <v>1061.8566171553657</v>
      </c>
      <c r="W116">
        <v>1068.251535673151</v>
      </c>
      <c r="X116">
        <f t="shared" si="32"/>
        <v>-6.3949185177852996</v>
      </c>
      <c r="Y116">
        <v>-15.684898353925732</v>
      </c>
      <c r="Z116" t="str">
        <f t="shared" si="33"/>
        <v>UP</v>
      </c>
      <c r="AA116" t="str">
        <f t="shared" si="34"/>
        <v>No TMIM</v>
      </c>
      <c r="AB116" t="str">
        <f t="shared" si="35"/>
        <v>No Confirmation</v>
      </c>
      <c r="AC116" t="str">
        <f t="shared" si="36"/>
        <v>No Alert</v>
      </c>
      <c r="AD116" t="str">
        <f t="shared" si="37"/>
        <v>No Alert</v>
      </c>
      <c r="AE116" t="str">
        <f t="shared" si="38"/>
        <v>No Alert</v>
      </c>
      <c r="AF116" t="str">
        <f t="shared" si="39"/>
        <v>No Alert</v>
      </c>
      <c r="AG116" t="str">
        <f t="shared" si="40"/>
        <v>No Alert</v>
      </c>
    </row>
    <row r="117" spans="1:33" x14ac:dyDescent="0.25">
      <c r="A117" t="s">
        <v>5</v>
      </c>
      <c r="B117" s="1">
        <v>43024</v>
      </c>
      <c r="C117">
        <v>1076.8499999999999</v>
      </c>
      <c r="D117">
        <v>1088.0999999999999</v>
      </c>
      <c r="E117">
        <v>1071.5</v>
      </c>
      <c r="F117">
        <v>1080</v>
      </c>
      <c r="G117">
        <f t="shared" si="21"/>
        <v>1079.8666666666666</v>
      </c>
      <c r="H117">
        <v>1078.105534426601</v>
      </c>
      <c r="I117" t="str">
        <f t="shared" si="22"/>
        <v>UP</v>
      </c>
      <c r="J117">
        <v>1083.8119511260049</v>
      </c>
      <c r="K117">
        <v>1059.165159439385</v>
      </c>
      <c r="L117" t="str">
        <f t="shared" si="23"/>
        <v>No Confirmation</v>
      </c>
      <c r="M117" t="str">
        <f t="shared" si="24"/>
        <v>No Trend</v>
      </c>
      <c r="N117">
        <v>60.502399195617848</v>
      </c>
      <c r="O117" t="str">
        <f t="shared" si="25"/>
        <v>UP</v>
      </c>
      <c r="P117" t="str">
        <f t="shared" si="26"/>
        <v>No Trend + Momentum</v>
      </c>
      <c r="Q117">
        <f t="shared" si="27"/>
        <v>8.5</v>
      </c>
      <c r="R117">
        <f t="shared" si="28"/>
        <v>16.599999999999909</v>
      </c>
      <c r="S117">
        <f t="shared" si="29"/>
        <v>0.51204819277108715</v>
      </c>
      <c r="T117" t="str">
        <f t="shared" si="30"/>
        <v>No Indication</v>
      </c>
      <c r="U117" t="str">
        <f t="shared" si="31"/>
        <v>No T+M+I</v>
      </c>
      <c r="V117">
        <v>1064.6479068237709</v>
      </c>
      <c r="W117">
        <v>1069.1217922899546</v>
      </c>
      <c r="X117">
        <f t="shared" si="32"/>
        <v>-4.473885466183674</v>
      </c>
      <c r="Y117">
        <v>-13.44269577637732</v>
      </c>
      <c r="Z117" t="str">
        <f t="shared" si="33"/>
        <v>UP</v>
      </c>
      <c r="AA117" t="str">
        <f t="shared" si="34"/>
        <v>No TMIM</v>
      </c>
      <c r="AB117" t="str">
        <f t="shared" si="35"/>
        <v>No Confirmation</v>
      </c>
      <c r="AC117" t="str">
        <f t="shared" si="36"/>
        <v>No Alert</v>
      </c>
      <c r="AD117" t="str">
        <f t="shared" si="37"/>
        <v>No Alert</v>
      </c>
      <c r="AE117" t="str">
        <f t="shared" si="38"/>
        <v>No Alert</v>
      </c>
      <c r="AF117" t="str">
        <f t="shared" si="39"/>
        <v>No Alert</v>
      </c>
      <c r="AG117" t="str">
        <f t="shared" si="40"/>
        <v>No Alert</v>
      </c>
    </row>
    <row r="118" spans="1:33" x14ac:dyDescent="0.25">
      <c r="A118" t="s">
        <v>5</v>
      </c>
      <c r="B118" s="1">
        <v>43025</v>
      </c>
      <c r="C118">
        <v>1082</v>
      </c>
      <c r="D118">
        <v>1083</v>
      </c>
      <c r="E118">
        <v>1065.5999999999999</v>
      </c>
      <c r="F118">
        <v>1070</v>
      </c>
      <c r="G118">
        <f t="shared" si="21"/>
        <v>1072.8666666666666</v>
      </c>
      <c r="H118">
        <v>1075.4861005466337</v>
      </c>
      <c r="I118" t="str">
        <f t="shared" si="22"/>
        <v>DOWN</v>
      </c>
      <c r="J118">
        <v>1083.6315175424484</v>
      </c>
      <c r="K118">
        <v>1060.5951240084105</v>
      </c>
      <c r="L118" t="str">
        <f t="shared" si="23"/>
        <v>No Confirmation</v>
      </c>
      <c r="M118" t="str">
        <f t="shared" si="24"/>
        <v>No Trend</v>
      </c>
      <c r="N118">
        <v>51.632304683848659</v>
      </c>
      <c r="O118" t="str">
        <f t="shared" si="25"/>
        <v>No Momentum</v>
      </c>
      <c r="P118" t="str">
        <f t="shared" si="26"/>
        <v>No Trend + Momentum</v>
      </c>
      <c r="Q118">
        <f t="shared" si="27"/>
        <v>4.4000000000000909</v>
      </c>
      <c r="R118">
        <f t="shared" si="28"/>
        <v>17.400000000000091</v>
      </c>
      <c r="S118">
        <f t="shared" si="29"/>
        <v>0.25287356321839471</v>
      </c>
      <c r="T118" t="str">
        <f t="shared" si="30"/>
        <v>No Indication</v>
      </c>
      <c r="U118" t="str">
        <f t="shared" si="31"/>
        <v>No T+M+I</v>
      </c>
      <c r="V118">
        <v>1065.47130577396</v>
      </c>
      <c r="W118">
        <v>1069.1868447129209</v>
      </c>
      <c r="X118">
        <f t="shared" si="32"/>
        <v>-3.7155389389608899</v>
      </c>
      <c r="Y118">
        <v>-11.497264408894035</v>
      </c>
      <c r="Z118" t="str">
        <f t="shared" si="33"/>
        <v>UP</v>
      </c>
      <c r="AA118" t="str">
        <f t="shared" si="34"/>
        <v>No TMIM</v>
      </c>
      <c r="AB118" t="str">
        <f t="shared" si="35"/>
        <v>No Confirmation</v>
      </c>
      <c r="AC118" t="str">
        <f t="shared" si="36"/>
        <v>No Alert</v>
      </c>
      <c r="AD118" t="str">
        <f t="shared" si="37"/>
        <v>No Alert</v>
      </c>
      <c r="AE118" t="str">
        <f t="shared" si="38"/>
        <v>No Alert</v>
      </c>
      <c r="AF118" t="str">
        <f t="shared" si="39"/>
        <v>No Alert</v>
      </c>
      <c r="AG118" t="str">
        <f t="shared" si="40"/>
        <v>No Alert</v>
      </c>
    </row>
    <row r="119" spans="1:33" x14ac:dyDescent="0.25">
      <c r="A119" t="s">
        <v>5</v>
      </c>
      <c r="B119" s="1">
        <v>43026</v>
      </c>
      <c r="C119">
        <v>1069.9000000000001</v>
      </c>
      <c r="D119">
        <v>1077.6500000000001</v>
      </c>
      <c r="E119">
        <v>1060.9000000000001</v>
      </c>
      <c r="F119">
        <v>1065.2</v>
      </c>
      <c r="G119">
        <f t="shared" si="21"/>
        <v>1067.9166666666667</v>
      </c>
      <c r="H119">
        <v>1071.7013836066503</v>
      </c>
      <c r="I119" t="str">
        <f t="shared" si="22"/>
        <v>DOWN</v>
      </c>
      <c r="J119">
        <v>1082.3022914219043</v>
      </c>
      <c r="K119">
        <v>1060.6628742287637</v>
      </c>
      <c r="L119" t="str">
        <f t="shared" si="23"/>
        <v>No Confirmation</v>
      </c>
      <c r="M119" t="str">
        <f t="shared" si="24"/>
        <v>No Trend</v>
      </c>
      <c r="N119">
        <v>47.457715624578775</v>
      </c>
      <c r="O119" t="str">
        <f t="shared" si="25"/>
        <v>No Momentum</v>
      </c>
      <c r="P119" t="str">
        <f t="shared" si="26"/>
        <v>No Trend + Momentum</v>
      </c>
      <c r="Q119">
        <f t="shared" si="27"/>
        <v>4.2999999999999545</v>
      </c>
      <c r="R119">
        <f t="shared" si="28"/>
        <v>16.75</v>
      </c>
      <c r="S119">
        <f t="shared" si="29"/>
        <v>0.25671641791044503</v>
      </c>
      <c r="T119" t="str">
        <f t="shared" si="30"/>
        <v>No Indication</v>
      </c>
      <c r="U119" t="str">
        <f t="shared" si="31"/>
        <v>No T+M+I</v>
      </c>
      <c r="V119">
        <v>1065.4295664241199</v>
      </c>
      <c r="W119">
        <v>1068.8915228823341</v>
      </c>
      <c r="X119">
        <f t="shared" si="32"/>
        <v>-3.4619564582142175</v>
      </c>
      <c r="Y119">
        <v>-9.8902028187580715</v>
      </c>
      <c r="Z119" t="str">
        <f t="shared" si="33"/>
        <v>UP</v>
      </c>
      <c r="AA119" t="str">
        <f t="shared" si="34"/>
        <v>No TMIM</v>
      </c>
      <c r="AB119" t="str">
        <f t="shared" si="35"/>
        <v>No Confirmation</v>
      </c>
      <c r="AC119" t="str">
        <f t="shared" si="36"/>
        <v>No Alert</v>
      </c>
      <c r="AD119" t="str">
        <f t="shared" si="37"/>
        <v>No Alert</v>
      </c>
      <c r="AE119" t="str">
        <f t="shared" si="38"/>
        <v>No Alert</v>
      </c>
      <c r="AF119" t="str">
        <f t="shared" si="39"/>
        <v>No Alert</v>
      </c>
      <c r="AG119" t="str">
        <f t="shared" si="40"/>
        <v>No Alert</v>
      </c>
    </row>
    <row r="120" spans="1:33" x14ac:dyDescent="0.25">
      <c r="A120" t="s">
        <v>5</v>
      </c>
      <c r="B120" s="1">
        <v>43027</v>
      </c>
      <c r="C120">
        <v>1062.95</v>
      </c>
      <c r="D120">
        <v>1063.95</v>
      </c>
      <c r="E120">
        <v>1054.2</v>
      </c>
      <c r="F120">
        <v>1060</v>
      </c>
      <c r="G120">
        <f t="shared" si="21"/>
        <v>1059.3833333333334</v>
      </c>
      <c r="H120">
        <v>1065.542358469992</v>
      </c>
      <c r="I120" t="str">
        <f t="shared" si="22"/>
        <v>DOWN</v>
      </c>
      <c r="J120">
        <v>1078.224004439259</v>
      </c>
      <c r="K120">
        <v>1059.2266799557051</v>
      </c>
      <c r="L120" t="str">
        <f t="shared" si="23"/>
        <v>No Confirmation</v>
      </c>
      <c r="M120" t="str">
        <f t="shared" si="24"/>
        <v>No Trend</v>
      </c>
      <c r="N120">
        <v>42.774450171941055</v>
      </c>
      <c r="O120" t="str">
        <f t="shared" si="25"/>
        <v>No Momentum</v>
      </c>
      <c r="P120" t="str">
        <f t="shared" si="26"/>
        <v>No Trend + Momentum</v>
      </c>
      <c r="Q120">
        <f t="shared" si="27"/>
        <v>5.7999999999999545</v>
      </c>
      <c r="R120">
        <f t="shared" si="28"/>
        <v>9.75</v>
      </c>
      <c r="S120">
        <f t="shared" si="29"/>
        <v>0.5948717948717902</v>
      </c>
      <c r="T120" t="str">
        <f t="shared" si="30"/>
        <v>No Indication</v>
      </c>
      <c r="U120" t="str">
        <f t="shared" si="31"/>
        <v>No T+M+I</v>
      </c>
      <c r="V120">
        <v>1064.5942485127168</v>
      </c>
      <c r="W120">
        <v>1068.2328915577168</v>
      </c>
      <c r="X120">
        <f t="shared" si="32"/>
        <v>-3.6386430449999807</v>
      </c>
      <c r="Y120">
        <v>-8.6398908640064533</v>
      </c>
      <c r="Z120" t="str">
        <f t="shared" si="33"/>
        <v>UP</v>
      </c>
      <c r="AA120" t="str">
        <f t="shared" si="34"/>
        <v>No TMIM</v>
      </c>
      <c r="AB120" t="str">
        <f t="shared" si="35"/>
        <v>No Confirmation</v>
      </c>
      <c r="AC120" t="str">
        <f t="shared" si="36"/>
        <v>No Alert</v>
      </c>
      <c r="AD120" t="str">
        <f t="shared" si="37"/>
        <v>No Alert</v>
      </c>
      <c r="AE120" t="str">
        <f t="shared" si="38"/>
        <v>No Alert</v>
      </c>
      <c r="AF120" t="str">
        <f t="shared" si="39"/>
        <v>No Alert</v>
      </c>
      <c r="AG120" t="str">
        <f t="shared" si="40"/>
        <v>No Alert</v>
      </c>
    </row>
    <row r="121" spans="1:33" x14ac:dyDescent="0.25">
      <c r="A121" t="s">
        <v>5</v>
      </c>
      <c r="B121" s="1">
        <v>43031</v>
      </c>
      <c r="C121">
        <v>1056</v>
      </c>
      <c r="D121">
        <v>1076.5</v>
      </c>
      <c r="E121">
        <v>1045.0999999999999</v>
      </c>
      <c r="F121">
        <v>1062.4000000000001</v>
      </c>
      <c r="G121">
        <f t="shared" si="21"/>
        <v>1061.3333333333333</v>
      </c>
      <c r="H121">
        <v>1063.4378459016625</v>
      </c>
      <c r="I121" t="str">
        <f t="shared" si="22"/>
        <v>DOWN</v>
      </c>
      <c r="J121">
        <v>1077.8408923416459</v>
      </c>
      <c r="K121">
        <v>1056.0874177433261</v>
      </c>
      <c r="L121" t="str">
        <f t="shared" si="23"/>
        <v>No Confirmation</v>
      </c>
      <c r="M121" t="str">
        <f t="shared" si="24"/>
        <v>No Trend</v>
      </c>
      <c r="N121">
        <v>45.856946723464795</v>
      </c>
      <c r="O121" t="str">
        <f t="shared" si="25"/>
        <v>No Momentum</v>
      </c>
      <c r="P121" t="str">
        <f t="shared" si="26"/>
        <v>No Trend + Momentum</v>
      </c>
      <c r="Q121">
        <f t="shared" si="27"/>
        <v>17.300000000000182</v>
      </c>
      <c r="R121">
        <f t="shared" si="28"/>
        <v>31.400000000000091</v>
      </c>
      <c r="S121">
        <f t="shared" si="29"/>
        <v>0.55095541401274306</v>
      </c>
      <c r="T121" t="str">
        <f t="shared" si="30"/>
        <v>No Indication</v>
      </c>
      <c r="U121" t="str">
        <f t="shared" si="31"/>
        <v>No T+M+I</v>
      </c>
      <c r="V121">
        <v>1064.2566718184528</v>
      </c>
      <c r="W121">
        <v>1067.8008255164045</v>
      </c>
      <c r="X121">
        <f t="shared" si="32"/>
        <v>-3.5441536979517423</v>
      </c>
      <c r="Y121">
        <v>-7.6207434307955113</v>
      </c>
      <c r="Z121" t="str">
        <f t="shared" si="33"/>
        <v>UP</v>
      </c>
      <c r="AA121" t="str">
        <f t="shared" si="34"/>
        <v>No TMIM</v>
      </c>
      <c r="AB121" t="str">
        <f t="shared" si="35"/>
        <v>No Confirmation</v>
      </c>
      <c r="AC121" t="str">
        <f t="shared" si="36"/>
        <v>No Alert</v>
      </c>
      <c r="AD121" t="str">
        <f t="shared" si="37"/>
        <v>No Alert</v>
      </c>
      <c r="AE121" t="str">
        <f t="shared" si="38"/>
        <v>No Alert</v>
      </c>
      <c r="AF121" t="str">
        <f t="shared" si="39"/>
        <v>No Alert</v>
      </c>
      <c r="AG121" t="str">
        <f t="shared" si="40"/>
        <v>No Alert</v>
      </c>
    </row>
    <row r="122" spans="1:33" x14ac:dyDescent="0.25">
      <c r="A122" t="s">
        <v>5</v>
      </c>
      <c r="B122" s="1">
        <v>43032</v>
      </c>
      <c r="C122">
        <v>1066.95</v>
      </c>
      <c r="D122">
        <v>1072</v>
      </c>
      <c r="E122">
        <v>1052.5</v>
      </c>
      <c r="F122">
        <v>1057</v>
      </c>
      <c r="G122">
        <f t="shared" si="21"/>
        <v>1060.5</v>
      </c>
      <c r="H122">
        <v>1061.9689229508313</v>
      </c>
      <c r="I122" t="str">
        <f t="shared" si="22"/>
        <v>DOWN</v>
      </c>
      <c r="J122">
        <v>1076.5429162657247</v>
      </c>
      <c r="K122">
        <v>1055.2902138003647</v>
      </c>
      <c r="L122" t="str">
        <f t="shared" si="23"/>
        <v>No Confirmation</v>
      </c>
      <c r="M122" t="str">
        <f t="shared" si="24"/>
        <v>No Trend</v>
      </c>
      <c r="N122">
        <v>39.823752137460247</v>
      </c>
      <c r="O122" t="str">
        <f t="shared" si="25"/>
        <v>DOWN</v>
      </c>
      <c r="P122" t="str">
        <f t="shared" si="26"/>
        <v>No Trend + Momentum</v>
      </c>
      <c r="Q122">
        <f t="shared" si="27"/>
        <v>4.5</v>
      </c>
      <c r="R122">
        <f t="shared" si="28"/>
        <v>19.5</v>
      </c>
      <c r="S122">
        <f t="shared" si="29"/>
        <v>0.23076923076923078</v>
      </c>
      <c r="T122" t="str">
        <f t="shared" si="30"/>
        <v>No Indication</v>
      </c>
      <c r="U122" t="str">
        <f t="shared" si="31"/>
        <v>No T+M+I</v>
      </c>
      <c r="V122">
        <v>1063.1402607694602</v>
      </c>
      <c r="W122">
        <v>1067.0007643670413</v>
      </c>
      <c r="X122">
        <f t="shared" si="32"/>
        <v>-3.8605035975811006</v>
      </c>
      <c r="Y122">
        <v>-6.868695464152629</v>
      </c>
      <c r="Z122" t="str">
        <f t="shared" si="33"/>
        <v>UP</v>
      </c>
      <c r="AA122" t="str">
        <f t="shared" si="34"/>
        <v>No TMIM</v>
      </c>
      <c r="AB122" t="str">
        <f t="shared" si="35"/>
        <v>No Confirmation</v>
      </c>
      <c r="AC122" t="str">
        <f t="shared" si="36"/>
        <v>No Alert</v>
      </c>
      <c r="AD122" t="str">
        <f t="shared" si="37"/>
        <v>No Alert</v>
      </c>
      <c r="AE122" t="str">
        <f t="shared" si="38"/>
        <v>No Alert</v>
      </c>
      <c r="AF122" t="str">
        <f t="shared" si="39"/>
        <v>No Alert</v>
      </c>
      <c r="AG122" t="str">
        <f t="shared" si="40"/>
        <v>No Alert</v>
      </c>
    </row>
    <row r="123" spans="1:33" x14ac:dyDescent="0.25">
      <c r="A123" t="s">
        <v>5</v>
      </c>
      <c r="B123" s="1">
        <v>43033</v>
      </c>
      <c r="C123">
        <v>1057.5</v>
      </c>
      <c r="D123">
        <v>1065.95</v>
      </c>
      <c r="E123">
        <v>1031</v>
      </c>
      <c r="F123">
        <v>1036</v>
      </c>
      <c r="G123">
        <f t="shared" si="21"/>
        <v>1044.3166666666666</v>
      </c>
      <c r="H123">
        <v>1053.1427948087489</v>
      </c>
      <c r="I123" t="str">
        <f t="shared" si="22"/>
        <v>DOWN</v>
      </c>
      <c r="J123">
        <v>1074.1889348733414</v>
      </c>
      <c r="K123">
        <v>1049.8923885113948</v>
      </c>
      <c r="L123" t="str">
        <f t="shared" si="23"/>
        <v>DOWN</v>
      </c>
      <c r="M123" t="str">
        <f t="shared" si="24"/>
        <v>DOWN</v>
      </c>
      <c r="N123">
        <v>24.289369741151443</v>
      </c>
      <c r="O123" t="str">
        <f t="shared" si="25"/>
        <v>DOWN</v>
      </c>
      <c r="P123" t="str">
        <f t="shared" si="26"/>
        <v>DOWN</v>
      </c>
      <c r="Q123">
        <f t="shared" si="27"/>
        <v>5</v>
      </c>
      <c r="R123">
        <f t="shared" si="28"/>
        <v>34.950000000000045</v>
      </c>
      <c r="S123">
        <f t="shared" si="29"/>
        <v>0.14306151645207421</v>
      </c>
      <c r="T123" t="str">
        <f t="shared" si="30"/>
        <v>DOWN</v>
      </c>
      <c r="U123" t="str">
        <f t="shared" si="31"/>
        <v>DOWN</v>
      </c>
      <c r="V123">
        <v>1058.9648360356971</v>
      </c>
      <c r="W123">
        <v>1064.704411450964</v>
      </c>
      <c r="X123">
        <f t="shared" si="32"/>
        <v>-5.7395754152669269</v>
      </c>
      <c r="Y123">
        <v>-6.6428714543754888</v>
      </c>
      <c r="Z123" t="str">
        <f t="shared" si="33"/>
        <v>UP</v>
      </c>
      <c r="AA123" t="str">
        <f t="shared" si="34"/>
        <v>No TMIM</v>
      </c>
      <c r="AB123" t="str">
        <f t="shared" si="35"/>
        <v>No Confirmation</v>
      </c>
      <c r="AC123" t="str">
        <f t="shared" si="36"/>
        <v>No Alert</v>
      </c>
      <c r="AD123" t="str">
        <f t="shared" si="37"/>
        <v>No Alert</v>
      </c>
      <c r="AE123" t="str">
        <f t="shared" si="38"/>
        <v>No Alert</v>
      </c>
      <c r="AF123" t="str">
        <f t="shared" si="39"/>
        <v>No Alert</v>
      </c>
      <c r="AG123" t="str">
        <f t="shared" si="40"/>
        <v>No Alert</v>
      </c>
    </row>
    <row r="124" spans="1:33" x14ac:dyDescent="0.25">
      <c r="A124" t="s">
        <v>5</v>
      </c>
      <c r="B124" s="1">
        <v>43034</v>
      </c>
      <c r="C124">
        <v>1032</v>
      </c>
      <c r="D124">
        <v>1045.8</v>
      </c>
      <c r="E124">
        <v>1020</v>
      </c>
      <c r="F124">
        <v>1026</v>
      </c>
      <c r="G124">
        <f t="shared" si="21"/>
        <v>1030.6000000000001</v>
      </c>
      <c r="H124">
        <v>1041.8713974043744</v>
      </c>
      <c r="I124" t="str">
        <f t="shared" si="22"/>
        <v>DOWN</v>
      </c>
      <c r="J124">
        <v>1067.8802826792655</v>
      </c>
      <c r="K124">
        <v>1043.2496355088626</v>
      </c>
      <c r="L124" t="str">
        <f t="shared" si="23"/>
        <v>DOWN</v>
      </c>
      <c r="M124" t="str">
        <f t="shared" si="24"/>
        <v>DOWN</v>
      </c>
      <c r="N124">
        <v>19.71236582597092</v>
      </c>
      <c r="O124" t="str">
        <f t="shared" si="25"/>
        <v>DOWN</v>
      </c>
      <c r="P124" t="str">
        <f t="shared" si="26"/>
        <v>DOWN</v>
      </c>
      <c r="Q124">
        <f t="shared" si="27"/>
        <v>6</v>
      </c>
      <c r="R124">
        <f t="shared" si="28"/>
        <v>25.799999999999955</v>
      </c>
      <c r="S124">
        <f t="shared" si="29"/>
        <v>0.23255813953488413</v>
      </c>
      <c r="T124" t="str">
        <f t="shared" si="30"/>
        <v>No Indication</v>
      </c>
      <c r="U124" t="str">
        <f t="shared" si="31"/>
        <v>No T+M+I</v>
      </c>
      <c r="V124">
        <v>1053.893322799436</v>
      </c>
      <c r="W124">
        <v>1061.8374180101519</v>
      </c>
      <c r="X124">
        <f t="shared" si="32"/>
        <v>-7.9440952107158864</v>
      </c>
      <c r="Y124">
        <v>-6.9031162056435686</v>
      </c>
      <c r="Z124" t="str">
        <f t="shared" si="33"/>
        <v>DOWN</v>
      </c>
      <c r="AA124" t="str">
        <f t="shared" si="34"/>
        <v>No TMIM</v>
      </c>
      <c r="AB124" t="str">
        <f t="shared" si="35"/>
        <v>DOWN</v>
      </c>
      <c r="AC124" t="str">
        <f t="shared" si="36"/>
        <v>No Alert</v>
      </c>
      <c r="AD124" t="str">
        <f t="shared" si="37"/>
        <v>No Alert</v>
      </c>
      <c r="AE124" t="str">
        <f t="shared" si="38"/>
        <v>No Alert</v>
      </c>
      <c r="AF124" t="str">
        <f t="shared" si="39"/>
        <v>No Alert</v>
      </c>
      <c r="AG124" t="str">
        <f t="shared" si="40"/>
        <v>No Alert</v>
      </c>
    </row>
    <row r="125" spans="1:33" x14ac:dyDescent="0.25">
      <c r="A125" t="s">
        <v>5</v>
      </c>
      <c r="B125" s="1">
        <v>43035</v>
      </c>
      <c r="C125">
        <v>1026.5</v>
      </c>
      <c r="D125">
        <v>1045</v>
      </c>
      <c r="E125">
        <v>1022.35</v>
      </c>
      <c r="F125">
        <v>1026.5</v>
      </c>
      <c r="G125">
        <f t="shared" si="21"/>
        <v>1031.2833333333333</v>
      </c>
      <c r="H125">
        <v>1036.5773653688539</v>
      </c>
      <c r="I125" t="str">
        <f t="shared" si="22"/>
        <v>DOWN</v>
      </c>
      <c r="J125">
        <v>1062.7957754172064</v>
      </c>
      <c r="K125">
        <v>1038.6052720624486</v>
      </c>
      <c r="L125" t="str">
        <f t="shared" si="23"/>
        <v>DOWN</v>
      </c>
      <c r="M125" t="str">
        <f t="shared" si="24"/>
        <v>DOWN</v>
      </c>
      <c r="N125">
        <v>20.646929277109304</v>
      </c>
      <c r="O125" t="str">
        <f t="shared" si="25"/>
        <v>DOWN</v>
      </c>
      <c r="P125" t="str">
        <f t="shared" si="26"/>
        <v>DOWN</v>
      </c>
      <c r="Q125">
        <f t="shared" si="27"/>
        <v>4.1499999999999773</v>
      </c>
      <c r="R125">
        <f t="shared" si="28"/>
        <v>22.649999999999977</v>
      </c>
      <c r="S125">
        <f t="shared" si="29"/>
        <v>0.18322295805739433</v>
      </c>
      <c r="T125" t="str">
        <f t="shared" si="30"/>
        <v>DOWN</v>
      </c>
      <c r="U125" t="str">
        <f t="shared" si="31"/>
        <v>DOWN</v>
      </c>
      <c r="V125">
        <v>1049.6789654456766</v>
      </c>
      <c r="W125">
        <v>1059.2198314908812</v>
      </c>
      <c r="X125">
        <f t="shared" si="32"/>
        <v>-9.5408660452046661</v>
      </c>
      <c r="Y125">
        <v>-7.430666173555788</v>
      </c>
      <c r="Z125" t="str">
        <f t="shared" si="33"/>
        <v>DOWN</v>
      </c>
      <c r="AA125" t="str">
        <f t="shared" si="34"/>
        <v>DOWN</v>
      </c>
      <c r="AB125" t="str">
        <f t="shared" si="35"/>
        <v>DOWN</v>
      </c>
      <c r="AC125" t="str">
        <f t="shared" si="36"/>
        <v>DOWN</v>
      </c>
      <c r="AD125">
        <f t="shared" si="37"/>
        <v>1042.4000000000001</v>
      </c>
      <c r="AE125">
        <f t="shared" si="38"/>
        <v>1036.3500000000001</v>
      </c>
      <c r="AF125">
        <f t="shared" si="39"/>
        <v>1033.6500000000001</v>
      </c>
      <c r="AG125">
        <f t="shared" si="40"/>
        <v>1031</v>
      </c>
    </row>
    <row r="126" spans="1:33" x14ac:dyDescent="0.25">
      <c r="A126" t="s">
        <v>5</v>
      </c>
      <c r="B126" s="1">
        <v>43038</v>
      </c>
      <c r="C126">
        <v>1036.95</v>
      </c>
      <c r="D126">
        <v>1039.75</v>
      </c>
      <c r="E126">
        <v>1022.55</v>
      </c>
      <c r="F126">
        <v>1029.25</v>
      </c>
      <c r="G126">
        <f t="shared" si="21"/>
        <v>1030.5166666666667</v>
      </c>
      <c r="H126">
        <v>1033.5470160177601</v>
      </c>
      <c r="I126" t="str">
        <f t="shared" si="22"/>
        <v>DOWN</v>
      </c>
      <c r="J126">
        <v>1057.6744919911605</v>
      </c>
      <c r="K126">
        <v>1035.0374338263489</v>
      </c>
      <c r="L126" t="str">
        <f t="shared" si="23"/>
        <v>DOWN</v>
      </c>
      <c r="M126" t="str">
        <f t="shared" si="24"/>
        <v>DOWN</v>
      </c>
      <c r="N126">
        <v>26.526724936045206</v>
      </c>
      <c r="O126" t="str">
        <f t="shared" si="25"/>
        <v>DOWN</v>
      </c>
      <c r="P126" t="str">
        <f t="shared" si="26"/>
        <v>DOWN</v>
      </c>
      <c r="Q126">
        <f t="shared" si="27"/>
        <v>6.7000000000000455</v>
      </c>
      <c r="R126">
        <f t="shared" si="28"/>
        <v>17.200000000000045</v>
      </c>
      <c r="S126">
        <f t="shared" si="29"/>
        <v>0.38953488372093187</v>
      </c>
      <c r="T126" t="str">
        <f t="shared" si="30"/>
        <v>No Indication</v>
      </c>
      <c r="U126" t="str">
        <f t="shared" si="31"/>
        <v>No T+M+I</v>
      </c>
      <c r="V126">
        <v>1046.5360476848032</v>
      </c>
      <c r="W126">
        <v>1056.9998439730382</v>
      </c>
      <c r="X126">
        <f t="shared" si="32"/>
        <v>-10.463796288235017</v>
      </c>
      <c r="Y126">
        <v>-8.0372921964916344</v>
      </c>
      <c r="Z126" t="str">
        <f t="shared" si="33"/>
        <v>DOWN</v>
      </c>
      <c r="AA126" t="str">
        <f t="shared" si="34"/>
        <v>No TMIM</v>
      </c>
      <c r="AB126" t="str">
        <f t="shared" si="35"/>
        <v>DOWN</v>
      </c>
      <c r="AC126" t="str">
        <f t="shared" si="36"/>
        <v>No Alert</v>
      </c>
      <c r="AD126" t="str">
        <f t="shared" si="37"/>
        <v>No Alert</v>
      </c>
      <c r="AE126" t="str">
        <f t="shared" si="38"/>
        <v>No Alert</v>
      </c>
      <c r="AF126" t="str">
        <f t="shared" si="39"/>
        <v>No Alert</v>
      </c>
      <c r="AG126" t="str">
        <f t="shared" si="40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2017-07-05T05:05:51Z</dcterms:created>
  <dcterms:modified xsi:type="dcterms:W3CDTF">2017-10-31T10:53:02Z</dcterms:modified>
</cp:coreProperties>
</file>