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psp/Desktop/GT Analytics/ISyE 6740/Homework 5/hw5/"/>
    </mc:Choice>
  </mc:AlternateContent>
  <xr:revisionPtr revIDLastSave="0" documentId="13_ncr:1_{F531148A-A1F3-C946-9BFB-25B04ADA7749}" xr6:coauthVersionLast="45" xr6:coauthVersionMax="45" xr10:uidLastSave="{00000000-0000-0000-0000-000000000000}"/>
  <bookViews>
    <workbookView xWindow="380" yWindow="460" windowWidth="28040" windowHeight="16000" xr2:uid="{55A045A8-568B-E243-9FAD-D08E33F7B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6" i="1" l="1"/>
  <c r="Q56" i="1"/>
  <c r="P56" i="1"/>
  <c r="O56" i="1"/>
  <c r="N56" i="1"/>
  <c r="M56" i="1"/>
  <c r="L56" i="1"/>
  <c r="K56" i="1"/>
  <c r="J58" i="1"/>
  <c r="J57" i="1"/>
  <c r="J56" i="1"/>
  <c r="I58" i="1"/>
  <c r="I57" i="1"/>
  <c r="I56" i="1"/>
  <c r="I13" i="1"/>
  <c r="N47" i="1" l="1"/>
  <c r="N46" i="1"/>
  <c r="N45" i="1"/>
  <c r="N44" i="1"/>
  <c r="N43" i="1"/>
  <c r="N42" i="1"/>
  <c r="N41" i="1"/>
  <c r="N40" i="1"/>
  <c r="N29" i="1"/>
  <c r="N28" i="1"/>
  <c r="N27" i="1"/>
  <c r="N26" i="1"/>
  <c r="N25" i="1"/>
  <c r="N24" i="1"/>
  <c r="N23" i="1"/>
  <c r="N22" i="1"/>
  <c r="N5" i="1"/>
  <c r="N6" i="1"/>
  <c r="N7" i="1"/>
  <c r="N8" i="1"/>
  <c r="N9" i="1"/>
  <c r="N10" i="1"/>
  <c r="N11" i="1"/>
  <c r="N4" i="1"/>
  <c r="I49" i="1" l="1"/>
  <c r="I50" i="1" s="1"/>
  <c r="I31" i="1"/>
  <c r="I32" i="1" s="1"/>
  <c r="L5" i="1" l="1"/>
  <c r="L6" i="1"/>
  <c r="L7" i="1"/>
  <c r="L8" i="1"/>
  <c r="L9" i="1"/>
  <c r="L10" i="1"/>
  <c r="L11" i="1"/>
  <c r="L4" i="1"/>
  <c r="I14" i="1" l="1"/>
  <c r="O11" i="1" s="1"/>
  <c r="O6" i="1"/>
  <c r="O7" i="1" l="1"/>
  <c r="O8" i="1"/>
  <c r="O9" i="1"/>
  <c r="O10" i="1"/>
  <c r="O47" i="1"/>
  <c r="O43" i="1"/>
  <c r="O29" i="1"/>
  <c r="O46" i="1"/>
  <c r="O42" i="1"/>
  <c r="O26" i="1"/>
  <c r="O25" i="1"/>
  <c r="O45" i="1"/>
  <c r="O41" i="1"/>
  <c r="O24" i="1"/>
  <c r="O28" i="1"/>
  <c r="O27" i="1"/>
  <c r="O22" i="1"/>
  <c r="O44" i="1"/>
  <c r="O40" i="1"/>
  <c r="O23" i="1"/>
  <c r="O5" i="1"/>
  <c r="O4" i="1"/>
  <c r="I51" i="1" l="1"/>
  <c r="I15" i="1"/>
  <c r="P27" i="1" s="1"/>
  <c r="P46" i="1"/>
  <c r="P43" i="1"/>
  <c r="P45" i="1"/>
  <c r="I33" i="1"/>
  <c r="P10" i="1" l="1"/>
  <c r="P29" i="1"/>
  <c r="P47" i="1"/>
  <c r="P28" i="1"/>
  <c r="P11" i="1"/>
  <c r="P6" i="1"/>
  <c r="P7" i="1"/>
  <c r="P23" i="1"/>
  <c r="P4" i="1"/>
  <c r="P42" i="1"/>
  <c r="P44" i="1"/>
  <c r="P22" i="1"/>
  <c r="P25" i="1"/>
  <c r="P40" i="1"/>
  <c r="P26" i="1"/>
  <c r="P41" i="1"/>
  <c r="P24" i="1"/>
  <c r="P9" i="1"/>
  <c r="P8" i="1"/>
  <c r="P5" i="1"/>
</calcChain>
</file>

<file path=xl/sharedStrings.xml><?xml version="1.0" encoding="utf-8"?>
<sst xmlns="http://schemas.openxmlformats.org/spreadsheetml/2006/main" count="53" uniqueCount="35">
  <si>
    <t>Iteration 1</t>
  </si>
  <si>
    <t>X1</t>
  </si>
  <si>
    <t>X2</t>
  </si>
  <si>
    <t>Label</t>
  </si>
  <si>
    <t>D1</t>
  </si>
  <si>
    <t>Predicted Value</t>
  </si>
  <si>
    <t>Error</t>
  </si>
  <si>
    <t>D2</t>
  </si>
  <si>
    <t>Let X1 = 0.75 be the first stump</t>
  </si>
  <si>
    <t>epsilon</t>
  </si>
  <si>
    <t>alpha</t>
  </si>
  <si>
    <t>Z1</t>
  </si>
  <si>
    <t>Iteration 2</t>
  </si>
  <si>
    <t>Let X2 = 0.25 be the second stump</t>
  </si>
  <si>
    <t>D2/Z1</t>
  </si>
  <si>
    <t>Z2</t>
  </si>
  <si>
    <t>D3</t>
  </si>
  <si>
    <t>D3/Z2</t>
  </si>
  <si>
    <t>D4</t>
  </si>
  <si>
    <t>D4/Z3</t>
  </si>
  <si>
    <t>Z3</t>
  </si>
  <si>
    <t>Iteration 3</t>
  </si>
  <si>
    <t>Let X1 = -0.25 be the third stump</t>
  </si>
  <si>
    <t>t</t>
  </si>
  <si>
    <t>Dt(1)</t>
  </si>
  <si>
    <t>Dt(2)</t>
  </si>
  <si>
    <t>Dt(3)</t>
  </si>
  <si>
    <t>Dt(4)</t>
  </si>
  <si>
    <t>Dt(5)</t>
  </si>
  <si>
    <t>Dt(6)</t>
  </si>
  <si>
    <t>Dt(7)</t>
  </si>
  <si>
    <t>Dt(8)</t>
  </si>
  <si>
    <t>Data Point</t>
  </si>
  <si>
    <t>e_t</t>
  </si>
  <si>
    <t>a_t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</si>
</sst>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  <family val="2"/>
    </font>
    <font>
      <b/>
      <sz val="11"/>
      <color theme="0"/>
      <name val="Calibri (Body)"/>
    </font>
    <font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(Sheet1!$I$4,Sheet1!$I$5,Sheet1!$I$8,Sheet1!$I$9)</c:f>
              <c:numCache>
                <c:formatCode>General</c:formatCode>
                <c:ptCount val="4"/>
                <c:pt idx="0">
                  <c:v>-1</c:v>
                </c:pt>
                <c:pt idx="1">
                  <c:v>-0.5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(Sheet1!$J$4,Sheet1!$J$5,Sheet1!$J$8,Sheet1!$J$9)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9-BE40-BDD2-EA40F79EA0A5}"/>
            </c:ext>
          </c:extLst>
        </c:ser>
        <c:ser>
          <c:idx val="1"/>
          <c:order val="1"/>
          <c:tx>
            <c:v>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(Sheet1!$I$6,Sheet1!$I$7,Sheet1!$I$10,Sheet1!$I$11)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(Sheet1!$J$6,Sheet1!$J$7,Sheet1!$J$10,Sheet1!$J$11)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9-BE40-BDD2-EA40F79E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9088"/>
        <c:axId val="1577388576"/>
      </c:scatterChart>
      <c:valAx>
        <c:axId val="15772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576"/>
        <c:crosses val="autoZero"/>
        <c:crossBetween val="midCat"/>
      </c:valAx>
      <c:valAx>
        <c:axId val="15773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(Sheet1!$I$4,Sheet1!$I$5,Sheet1!$I$8,Sheet1!$I$9)</c:f>
              <c:numCache>
                <c:formatCode>General</c:formatCode>
                <c:ptCount val="4"/>
                <c:pt idx="0">
                  <c:v>-1</c:v>
                </c:pt>
                <c:pt idx="1">
                  <c:v>-0.5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(Sheet1!$J$4,Sheet1!$J$5,Sheet1!$J$8,Sheet1!$J$9)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6-054E-B06A-BEC4AEAB4F08}"/>
            </c:ext>
          </c:extLst>
        </c:ser>
        <c:ser>
          <c:idx val="1"/>
          <c:order val="1"/>
          <c:tx>
            <c:v>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(Sheet1!$I$6,Sheet1!$I$7,Sheet1!$I$10,Sheet1!$I$11)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(Sheet1!$J$6,Sheet1!$J$7,Sheet1!$J$10,Sheet1!$J$11)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6-054E-B06A-BEC4AEAB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9088"/>
        <c:axId val="1577388576"/>
      </c:scatterChart>
      <c:valAx>
        <c:axId val="15772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576"/>
        <c:crosses val="autoZero"/>
        <c:crossBetween val="midCat"/>
      </c:valAx>
      <c:valAx>
        <c:axId val="15773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(Sheet1!$I$4,Sheet1!$I$5,Sheet1!$I$8,Sheet1!$I$9)</c:f>
              <c:numCache>
                <c:formatCode>General</c:formatCode>
                <c:ptCount val="4"/>
                <c:pt idx="0">
                  <c:v>-1</c:v>
                </c:pt>
                <c:pt idx="1">
                  <c:v>-0.5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(Sheet1!$J$4,Sheet1!$J$5,Sheet1!$J$8,Sheet1!$J$9)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C-B244-801B-B67CA1E1AAD2}"/>
            </c:ext>
          </c:extLst>
        </c:ser>
        <c:ser>
          <c:idx val="1"/>
          <c:order val="1"/>
          <c:tx>
            <c:v>Negative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(Sheet1!$I$6,Sheet1!$I$7,Sheet1!$I$10,Sheet1!$I$11)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(Sheet1!$J$6,Sheet1!$J$7,Sheet1!$J$10,Sheet1!$J$11)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C-B244-801B-B67CA1E1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59088"/>
        <c:axId val="1577388576"/>
      </c:scatterChart>
      <c:valAx>
        <c:axId val="15772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576"/>
        <c:crosses val="autoZero"/>
        <c:crossBetween val="midCat"/>
      </c:valAx>
      <c:valAx>
        <c:axId val="15773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37</xdr:row>
      <xdr:rowOff>152400</xdr:rowOff>
    </xdr:from>
    <xdr:to>
      <xdr:col>6</xdr:col>
      <xdr:colOff>368300</xdr:colOff>
      <xdr:row>52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1F8488-5794-1340-AA5C-38B5D74E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60</xdr:row>
      <xdr:rowOff>0</xdr:rowOff>
    </xdr:from>
    <xdr:to>
      <xdr:col>18</xdr:col>
      <xdr:colOff>12700</xdr:colOff>
      <xdr:row>64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825DDF9-E269-AF4B-9223-7BE29F236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12192000"/>
          <a:ext cx="9334500" cy="825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</xdr:row>
      <xdr:rowOff>114300</xdr:rowOff>
    </xdr:from>
    <xdr:to>
      <xdr:col>6</xdr:col>
      <xdr:colOff>279400</xdr:colOff>
      <xdr:row>16</xdr:row>
      <xdr:rowOff>12700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E81C2DB-EE50-0940-901A-A12FD24C7745}"/>
            </a:ext>
          </a:extLst>
        </xdr:cNvPr>
        <xdr:cNvGrpSpPr/>
      </xdr:nvGrpSpPr>
      <xdr:grpSpPr>
        <a:xfrm>
          <a:off x="844550" y="520700"/>
          <a:ext cx="4387850" cy="2743200"/>
          <a:chOff x="844550" y="520700"/>
          <a:chExt cx="4387850" cy="27432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7BE42E4-013B-2D4F-A3BF-F710086FC799}"/>
              </a:ext>
            </a:extLst>
          </xdr:cNvPr>
          <xdr:cNvGraphicFramePr/>
        </xdr:nvGraphicFramePr>
        <xdr:xfrm>
          <a:off x="844550" y="533400"/>
          <a:ext cx="4387850" cy="2730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4BE5C7F0-8431-1646-A70F-5265678972F0}"/>
              </a:ext>
            </a:extLst>
          </xdr:cNvPr>
          <xdr:cNvCxnSpPr/>
        </xdr:nvCxnSpPr>
        <xdr:spPr>
          <a:xfrm>
            <a:off x="4038600" y="520700"/>
            <a:ext cx="0" cy="2679700"/>
          </a:xfrm>
          <a:prstGeom prst="line">
            <a:avLst/>
          </a:prstGeom>
          <a:ln w="38100">
            <a:solidFill>
              <a:schemeClr val="accent6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FD4EB596-2516-9840-97D3-C644EB66D3FC}"/>
              </a:ext>
            </a:extLst>
          </xdr:cNvPr>
          <xdr:cNvSpPr txBox="1"/>
        </xdr:nvSpPr>
        <xdr:spPr>
          <a:xfrm>
            <a:off x="4394200" y="889000"/>
            <a:ext cx="457200" cy="35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/>
              <a:t>+</a:t>
            </a:r>
            <a:endParaRPr lang="en-US" sz="1100"/>
          </a:p>
        </xdr:txBody>
      </xdr:sp>
    </xdr:grpSp>
    <xdr:clientData/>
  </xdr:twoCellAnchor>
  <xdr:twoCellAnchor>
    <xdr:from>
      <xdr:col>0</xdr:col>
      <xdr:colOff>546100</xdr:colOff>
      <xdr:row>18</xdr:row>
      <xdr:rowOff>12700</xdr:rowOff>
    </xdr:from>
    <xdr:to>
      <xdr:col>6</xdr:col>
      <xdr:colOff>552391</xdr:colOff>
      <xdr:row>33</xdr:row>
      <xdr:rowOff>50800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C5309095-C7BD-4745-AD82-F0FF90E9DA27}"/>
            </a:ext>
          </a:extLst>
        </xdr:cNvPr>
        <xdr:cNvGrpSpPr/>
      </xdr:nvGrpSpPr>
      <xdr:grpSpPr>
        <a:xfrm>
          <a:off x="546100" y="3670300"/>
          <a:ext cx="4959291" cy="3086100"/>
          <a:chOff x="508000" y="3594100"/>
          <a:chExt cx="4959291" cy="3086100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550A66AA-67D1-5F4B-97DE-98EC2DE0EA10}"/>
              </a:ext>
            </a:extLst>
          </xdr:cNvPr>
          <xdr:cNvGrpSpPr/>
        </xdr:nvGrpSpPr>
        <xdr:grpSpPr>
          <a:xfrm>
            <a:off x="508000" y="3594100"/>
            <a:ext cx="4959291" cy="3086100"/>
            <a:chOff x="431800" y="3797300"/>
            <a:chExt cx="4959291" cy="3086100"/>
          </a:xfrm>
        </xdr:grpSpPr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391D080-94A6-2446-BFBE-2ED95EB532B6}"/>
                </a:ext>
              </a:extLst>
            </xdr:cNvPr>
            <xdr:cNvGraphicFramePr>
              <a:graphicFrameLocks/>
            </xdr:cNvGraphicFramePr>
          </xdr:nvGraphicFramePr>
          <xdr:xfrm>
            <a:off x="431800" y="3797300"/>
            <a:ext cx="4959291" cy="30861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5FF00303-A02A-E348-A283-134A4C48BF65}"/>
                </a:ext>
              </a:extLst>
            </xdr:cNvPr>
            <xdr:cNvCxnSpPr/>
          </xdr:nvCxnSpPr>
          <xdr:spPr>
            <a:xfrm>
              <a:off x="790649" y="4888200"/>
              <a:ext cx="4550203" cy="173"/>
            </a:xfrm>
            <a:prstGeom prst="line">
              <a:avLst/>
            </a:prstGeom>
            <a:ln w="38100">
              <a:solidFill>
                <a:schemeClr val="accent6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01363DC-8CB0-A442-928C-FE26B1E4B313}"/>
              </a:ext>
            </a:extLst>
          </xdr:cNvPr>
          <xdr:cNvSpPr txBox="1"/>
        </xdr:nvSpPr>
        <xdr:spPr>
          <a:xfrm>
            <a:off x="3708400" y="5334000"/>
            <a:ext cx="457200" cy="35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800"/>
              <a:t>+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0.41968</cdr:x>
      <cdr:y>0.03256</cdr:y>
    </cdr:from>
    <cdr:to>
      <cdr:x>0.41968</cdr:x>
      <cdr:y>0.86977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5FF00303-A02A-E348-A283-134A4C48BF65}"/>
            </a:ext>
          </a:extLst>
        </cdr:cNvPr>
        <cdr:cNvCxnSpPr/>
      </cdr:nvCxnSpPr>
      <cdr:spPr>
        <a:xfrm xmlns:a="http://schemas.openxmlformats.org/drawingml/2006/main">
          <a:off x="1841500" y="88900"/>
          <a:ext cx="0" cy="22860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0.22691</cdr:x>
      <cdr:y>0.23529</cdr:y>
    </cdr:from>
    <cdr:to>
      <cdr:x>0.3219</cdr:x>
      <cdr:y>0.35294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FD4EB596-2516-9840-97D3-C644EB66D3FC}"/>
            </a:ext>
          </a:extLst>
        </cdr:cNvPr>
        <cdr:cNvSpPr txBox="1"/>
      </cdr:nvSpPr>
      <cdr:spPr>
        <a:xfrm xmlns:a="http://schemas.openxmlformats.org/drawingml/2006/main">
          <a:off x="1092200" y="711200"/>
          <a:ext cx="4572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/>
            <a:t>+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A5C7-BBD4-C449-BCF6-12675D424CDB}">
  <dimension ref="H2:R58"/>
  <sheetViews>
    <sheetView tabSelected="1" workbookViewId="0"/>
  </sheetViews>
  <sheetFormatPr baseColWidth="10" defaultRowHeight="16"/>
  <cols>
    <col min="13" max="13" width="14" bestFit="1" customWidth="1"/>
    <col min="14" max="16" width="10.83203125" style="1"/>
  </cols>
  <sheetData>
    <row r="2" spans="8:16">
      <c r="H2" s="4" t="s">
        <v>0</v>
      </c>
      <c r="I2" s="5" t="s">
        <v>8</v>
      </c>
    </row>
    <row r="3" spans="8:16">
      <c r="H3" s="6" t="s">
        <v>32</v>
      </c>
      <c r="I3" s="6" t="s">
        <v>1</v>
      </c>
      <c r="J3" s="6" t="s">
        <v>2</v>
      </c>
      <c r="K3" s="6" t="s">
        <v>3</v>
      </c>
      <c r="L3" s="6" t="s">
        <v>4</v>
      </c>
      <c r="M3" s="6" t="s">
        <v>5</v>
      </c>
      <c r="N3" s="6" t="s">
        <v>6</v>
      </c>
      <c r="O3" s="6" t="s">
        <v>7</v>
      </c>
      <c r="P3" s="6" t="s">
        <v>14</v>
      </c>
    </row>
    <row r="4" spans="8:16">
      <c r="H4" s="2">
        <v>1</v>
      </c>
      <c r="I4" s="2">
        <v>-1</v>
      </c>
      <c r="J4" s="2">
        <v>0</v>
      </c>
      <c r="K4" s="2">
        <v>1</v>
      </c>
      <c r="L4" s="2">
        <f>1/COUNT($H$4:$H$11)</f>
        <v>0.125</v>
      </c>
      <c r="M4" s="2">
        <v>-1</v>
      </c>
      <c r="N4" s="2">
        <f>IF(K4=M4,0,1)</f>
        <v>1</v>
      </c>
      <c r="O4" s="2">
        <f>L4*EXP(-$I$14*K4*M4)</f>
        <v>0.21650635094610968</v>
      </c>
      <c r="P4" s="2">
        <f>O4/$I$15</f>
        <v>0.24999999999999997</v>
      </c>
    </row>
    <row r="5" spans="8:16">
      <c r="H5" s="2">
        <v>2</v>
      </c>
      <c r="I5" s="2">
        <v>-0.5</v>
      </c>
      <c r="J5" s="2">
        <v>0.5</v>
      </c>
      <c r="K5" s="2">
        <v>1</v>
      </c>
      <c r="L5" s="2">
        <f t="shared" ref="L5:L11" si="0">1/COUNT($H$4:$H$11)</f>
        <v>0.125</v>
      </c>
      <c r="M5" s="2">
        <v>-1</v>
      </c>
      <c r="N5" s="2">
        <f t="shared" ref="N5:N11" si="1">IF(K5=M5,0,1)</f>
        <v>1</v>
      </c>
      <c r="O5" s="2">
        <f t="shared" ref="O5:O11" si="2">L5*EXP(-$I$14*K5*M5)</f>
        <v>0.21650635094610968</v>
      </c>
      <c r="P5" s="2">
        <f t="shared" ref="P5:P11" si="3">O5/$I$15</f>
        <v>0.24999999999999997</v>
      </c>
    </row>
    <row r="6" spans="8:16">
      <c r="H6" s="2">
        <v>3</v>
      </c>
      <c r="I6" s="2">
        <v>0</v>
      </c>
      <c r="J6" s="2">
        <v>1</v>
      </c>
      <c r="K6" s="2">
        <v>-1</v>
      </c>
      <c r="L6" s="2">
        <f t="shared" si="0"/>
        <v>0.125</v>
      </c>
      <c r="M6" s="2">
        <v>-1</v>
      </c>
      <c r="N6" s="2">
        <f t="shared" si="1"/>
        <v>0</v>
      </c>
      <c r="O6" s="2">
        <f t="shared" si="2"/>
        <v>7.2168783648703216E-2</v>
      </c>
      <c r="P6" s="2">
        <f t="shared" si="3"/>
        <v>8.3333333333333315E-2</v>
      </c>
    </row>
    <row r="7" spans="8:16">
      <c r="H7" s="2">
        <v>4</v>
      </c>
      <c r="I7" s="2">
        <v>0.5</v>
      </c>
      <c r="J7" s="2">
        <v>1</v>
      </c>
      <c r="K7" s="2">
        <v>-1</v>
      </c>
      <c r="L7" s="2">
        <f t="shared" si="0"/>
        <v>0.125</v>
      </c>
      <c r="M7" s="2">
        <v>-1</v>
      </c>
      <c r="N7" s="2">
        <f t="shared" si="1"/>
        <v>0</v>
      </c>
      <c r="O7" s="2">
        <f t="shared" si="2"/>
        <v>7.2168783648703216E-2</v>
      </c>
      <c r="P7" s="2">
        <f t="shared" si="3"/>
        <v>8.3333333333333315E-2</v>
      </c>
    </row>
    <row r="8" spans="8:16">
      <c r="H8" s="2">
        <v>5</v>
      </c>
      <c r="I8" s="2">
        <v>1</v>
      </c>
      <c r="J8" s="2">
        <v>0</v>
      </c>
      <c r="K8" s="2">
        <v>1</v>
      </c>
      <c r="L8" s="2">
        <f t="shared" si="0"/>
        <v>0.125</v>
      </c>
      <c r="M8" s="2">
        <v>1</v>
      </c>
      <c r="N8" s="2">
        <f t="shared" si="1"/>
        <v>0</v>
      </c>
      <c r="O8" s="2">
        <f t="shared" si="2"/>
        <v>7.2168783648703216E-2</v>
      </c>
      <c r="P8" s="2">
        <f t="shared" si="3"/>
        <v>8.3333333333333315E-2</v>
      </c>
    </row>
    <row r="9" spans="8:16">
      <c r="H9" s="2">
        <v>6</v>
      </c>
      <c r="I9" s="2">
        <v>1</v>
      </c>
      <c r="J9" s="2">
        <v>-1</v>
      </c>
      <c r="K9" s="2">
        <v>1</v>
      </c>
      <c r="L9" s="2">
        <f t="shared" si="0"/>
        <v>0.125</v>
      </c>
      <c r="M9" s="2">
        <v>1</v>
      </c>
      <c r="N9" s="2">
        <f t="shared" si="1"/>
        <v>0</v>
      </c>
      <c r="O9" s="2">
        <f t="shared" si="2"/>
        <v>7.2168783648703216E-2</v>
      </c>
      <c r="P9" s="2">
        <f t="shared" si="3"/>
        <v>8.3333333333333315E-2</v>
      </c>
    </row>
    <row r="10" spans="8:16">
      <c r="H10" s="2">
        <v>7</v>
      </c>
      <c r="I10" s="2">
        <v>0</v>
      </c>
      <c r="J10" s="2">
        <v>-1</v>
      </c>
      <c r="K10" s="2">
        <v>-1</v>
      </c>
      <c r="L10" s="2">
        <f t="shared" si="0"/>
        <v>0.125</v>
      </c>
      <c r="M10" s="2">
        <v>-1</v>
      </c>
      <c r="N10" s="2">
        <f t="shared" si="1"/>
        <v>0</v>
      </c>
      <c r="O10" s="2">
        <f t="shared" si="2"/>
        <v>7.2168783648703216E-2</v>
      </c>
      <c r="P10" s="2">
        <f t="shared" si="3"/>
        <v>8.3333333333333315E-2</v>
      </c>
    </row>
    <row r="11" spans="8:16">
      <c r="H11" s="2">
        <v>8</v>
      </c>
      <c r="I11" s="2">
        <v>0</v>
      </c>
      <c r="J11" s="2">
        <v>0</v>
      </c>
      <c r="K11" s="2">
        <v>-1</v>
      </c>
      <c r="L11" s="2">
        <f t="shared" si="0"/>
        <v>0.125</v>
      </c>
      <c r="M11" s="2">
        <v>-1</v>
      </c>
      <c r="N11" s="2">
        <f t="shared" si="1"/>
        <v>0</v>
      </c>
      <c r="O11" s="2">
        <f t="shared" si="2"/>
        <v>7.2168783648703216E-2</v>
      </c>
      <c r="P11" s="2">
        <f t="shared" si="3"/>
        <v>8.3333333333333315E-2</v>
      </c>
    </row>
    <row r="13" spans="8:16">
      <c r="H13" s="7" t="s">
        <v>9</v>
      </c>
      <c r="I13" s="3">
        <f>SUMIF(N4:N11,1,L4:L11)/SUM(L4:L11)</f>
        <v>0.25</v>
      </c>
    </row>
    <row r="14" spans="8:16">
      <c r="H14" s="7" t="s">
        <v>10</v>
      </c>
      <c r="I14" s="3">
        <f>0.5*LN((1-I13)/I13)</f>
        <v>0.54930614433405489</v>
      </c>
    </row>
    <row r="15" spans="8:16">
      <c r="H15" s="7" t="s">
        <v>11</v>
      </c>
      <c r="I15" s="3">
        <f>SUM(O4:O11)</f>
        <v>0.86602540378443882</v>
      </c>
    </row>
    <row r="20" spans="8:16">
      <c r="H20" s="4" t="s">
        <v>12</v>
      </c>
      <c r="I20" s="5" t="s">
        <v>13</v>
      </c>
    </row>
    <row r="21" spans="8:16">
      <c r="H21" s="6" t="s">
        <v>32</v>
      </c>
      <c r="I21" s="6" t="s">
        <v>1</v>
      </c>
      <c r="J21" s="6" t="s">
        <v>2</v>
      </c>
      <c r="K21" s="6" t="s">
        <v>3</v>
      </c>
      <c r="L21" s="6" t="s">
        <v>7</v>
      </c>
      <c r="M21" s="6" t="s">
        <v>5</v>
      </c>
      <c r="N21" s="6" t="s">
        <v>6</v>
      </c>
      <c r="O21" s="6" t="s">
        <v>16</v>
      </c>
      <c r="P21" s="6" t="s">
        <v>17</v>
      </c>
    </row>
    <row r="22" spans="8:16">
      <c r="H22" s="2">
        <v>1</v>
      </c>
      <c r="I22" s="2">
        <v>-1</v>
      </c>
      <c r="J22" s="2">
        <v>0</v>
      </c>
      <c r="K22" s="2">
        <v>1</v>
      </c>
      <c r="L22" s="2">
        <v>0.24999999999999997</v>
      </c>
      <c r="M22" s="2">
        <v>1</v>
      </c>
      <c r="N22" s="2">
        <f>IF(K22=M22,0,1)</f>
        <v>0</v>
      </c>
      <c r="O22" s="2">
        <f>L22*EXP(-$I$14*K22*M22)</f>
        <v>0.14433756729740641</v>
      </c>
      <c r="P22" s="2">
        <f>O22/$I$15</f>
        <v>0.1666666666666666</v>
      </c>
    </row>
    <row r="23" spans="8:16">
      <c r="H23" s="2">
        <v>2</v>
      </c>
      <c r="I23" s="2">
        <v>-0.5</v>
      </c>
      <c r="J23" s="2">
        <v>0.5</v>
      </c>
      <c r="K23" s="2">
        <v>1</v>
      </c>
      <c r="L23" s="2">
        <v>0.24999999999999997</v>
      </c>
      <c r="M23" s="2">
        <v>-1</v>
      </c>
      <c r="N23" s="2">
        <f t="shared" ref="N23:N29" si="4">IF(K23=M23,0,1)</f>
        <v>1</v>
      </c>
      <c r="O23" s="2">
        <f t="shared" ref="O23:O29" si="5">L23*EXP(-$I$14*K23*M23)</f>
        <v>0.4330127018922193</v>
      </c>
      <c r="P23" s="2">
        <f t="shared" ref="P23:P29" si="6">O23/$I$15</f>
        <v>0.49999999999999989</v>
      </c>
    </row>
    <row r="24" spans="8:16">
      <c r="H24" s="2">
        <v>3</v>
      </c>
      <c r="I24" s="2">
        <v>0</v>
      </c>
      <c r="J24" s="2">
        <v>1</v>
      </c>
      <c r="K24" s="2">
        <v>-1</v>
      </c>
      <c r="L24" s="2">
        <v>8.3333333333333315E-2</v>
      </c>
      <c r="M24" s="2">
        <v>-1</v>
      </c>
      <c r="N24" s="2">
        <f t="shared" si="4"/>
        <v>0</v>
      </c>
      <c r="O24" s="2">
        <f t="shared" si="5"/>
        <v>4.8112522432468802E-2</v>
      </c>
      <c r="P24" s="2">
        <f t="shared" si="6"/>
        <v>5.5555555555555532E-2</v>
      </c>
    </row>
    <row r="25" spans="8:16">
      <c r="H25" s="2">
        <v>4</v>
      </c>
      <c r="I25" s="2">
        <v>0.5</v>
      </c>
      <c r="J25" s="2">
        <v>1</v>
      </c>
      <c r="K25" s="2">
        <v>-1</v>
      </c>
      <c r="L25" s="2">
        <v>8.3333333333333315E-2</v>
      </c>
      <c r="M25" s="2">
        <v>-1</v>
      </c>
      <c r="N25" s="2">
        <f t="shared" si="4"/>
        <v>0</v>
      </c>
      <c r="O25" s="2">
        <f t="shared" si="5"/>
        <v>4.8112522432468802E-2</v>
      </c>
      <c r="P25" s="2">
        <f t="shared" si="6"/>
        <v>5.5555555555555532E-2</v>
      </c>
    </row>
    <row r="26" spans="8:16">
      <c r="H26" s="2">
        <v>5</v>
      </c>
      <c r="I26" s="2">
        <v>1</v>
      </c>
      <c r="J26" s="2">
        <v>0</v>
      </c>
      <c r="K26" s="2">
        <v>1</v>
      </c>
      <c r="L26" s="2">
        <v>8.3333333333333315E-2</v>
      </c>
      <c r="M26" s="2">
        <v>1</v>
      </c>
      <c r="N26" s="2">
        <f t="shared" si="4"/>
        <v>0</v>
      </c>
      <c r="O26" s="2">
        <f t="shared" si="5"/>
        <v>4.8112522432468802E-2</v>
      </c>
      <c r="P26" s="2">
        <f t="shared" si="6"/>
        <v>5.5555555555555532E-2</v>
      </c>
    </row>
    <row r="27" spans="8:16">
      <c r="H27" s="2">
        <v>6</v>
      </c>
      <c r="I27" s="2">
        <v>1</v>
      </c>
      <c r="J27" s="2">
        <v>-1</v>
      </c>
      <c r="K27" s="2">
        <v>1</v>
      </c>
      <c r="L27" s="2">
        <v>8.3333333333333315E-2</v>
      </c>
      <c r="M27" s="2">
        <v>1</v>
      </c>
      <c r="N27" s="2">
        <f t="shared" si="4"/>
        <v>0</v>
      </c>
      <c r="O27" s="2">
        <f t="shared" si="5"/>
        <v>4.8112522432468802E-2</v>
      </c>
      <c r="P27" s="2">
        <f t="shared" si="6"/>
        <v>5.5555555555555532E-2</v>
      </c>
    </row>
    <row r="28" spans="8:16">
      <c r="H28" s="2">
        <v>7</v>
      </c>
      <c r="I28" s="2">
        <v>0</v>
      </c>
      <c r="J28" s="2">
        <v>-1</v>
      </c>
      <c r="K28" s="2">
        <v>-1</v>
      </c>
      <c r="L28" s="2">
        <v>8.3333333333333315E-2</v>
      </c>
      <c r="M28" s="2">
        <v>1</v>
      </c>
      <c r="N28" s="2">
        <f t="shared" si="4"/>
        <v>1</v>
      </c>
      <c r="O28" s="2">
        <f t="shared" si="5"/>
        <v>0.14433756729740643</v>
      </c>
      <c r="P28" s="2">
        <f t="shared" si="6"/>
        <v>0.16666666666666663</v>
      </c>
    </row>
    <row r="29" spans="8:16">
      <c r="H29" s="2">
        <v>8</v>
      </c>
      <c r="I29" s="2">
        <v>0</v>
      </c>
      <c r="J29" s="2">
        <v>0</v>
      </c>
      <c r="K29" s="2">
        <v>-1</v>
      </c>
      <c r="L29" s="2">
        <v>8.3333333333333315E-2</v>
      </c>
      <c r="M29" s="2">
        <v>1</v>
      </c>
      <c r="N29" s="2">
        <f t="shared" si="4"/>
        <v>1</v>
      </c>
      <c r="O29" s="2">
        <f t="shared" si="5"/>
        <v>0.14433756729740643</v>
      </c>
      <c r="P29" s="2">
        <f t="shared" si="6"/>
        <v>0.16666666666666663</v>
      </c>
    </row>
    <row r="31" spans="8:16">
      <c r="H31" s="7" t="s">
        <v>9</v>
      </c>
      <c r="I31" s="3">
        <f>SUMIF(N22:N29,1,L22:L29)/SUM(L22:L29)</f>
        <v>0.41666666666666674</v>
      </c>
    </row>
    <row r="32" spans="8:16">
      <c r="H32" s="7" t="s">
        <v>10</v>
      </c>
      <c r="I32" s="3">
        <f>0.5*LN((1-I31)/I31)</f>
        <v>0.16823611831060628</v>
      </c>
    </row>
    <row r="33" spans="8:16">
      <c r="H33" s="7" t="s">
        <v>15</v>
      </c>
      <c r="I33" s="3">
        <f>SUM(O22:O29)</f>
        <v>1.0584754935143137</v>
      </c>
    </row>
    <row r="38" spans="8:16">
      <c r="H38" s="4" t="s">
        <v>21</v>
      </c>
      <c r="I38" s="5" t="s">
        <v>22</v>
      </c>
    </row>
    <row r="39" spans="8:16">
      <c r="H39" s="6" t="s">
        <v>32</v>
      </c>
      <c r="I39" s="6" t="s">
        <v>1</v>
      </c>
      <c r="J39" s="6" t="s">
        <v>2</v>
      </c>
      <c r="K39" s="6" t="s">
        <v>3</v>
      </c>
      <c r="L39" s="6" t="s">
        <v>16</v>
      </c>
      <c r="M39" s="6" t="s">
        <v>5</v>
      </c>
      <c r="N39" s="6" t="s">
        <v>6</v>
      </c>
      <c r="O39" s="6" t="s">
        <v>18</v>
      </c>
      <c r="P39" s="6" t="s">
        <v>19</v>
      </c>
    </row>
    <row r="40" spans="8:16">
      <c r="H40" s="2">
        <v>1</v>
      </c>
      <c r="I40" s="2">
        <v>-1</v>
      </c>
      <c r="J40" s="2">
        <v>0</v>
      </c>
      <c r="K40" s="2">
        <v>1</v>
      </c>
      <c r="L40" s="2">
        <v>0.1666666666666666</v>
      </c>
      <c r="M40" s="2">
        <v>1</v>
      </c>
      <c r="N40" s="2">
        <f>IF(K40=M40,0,1)</f>
        <v>0</v>
      </c>
      <c r="O40" s="2">
        <f>L40*EXP(-$I$14*K40*M40)</f>
        <v>9.6225044864937589E-2</v>
      </c>
      <c r="P40" s="2">
        <f>O40/$I$15</f>
        <v>0.11111111111111105</v>
      </c>
    </row>
    <row r="41" spans="8:16">
      <c r="H41" s="2">
        <v>2</v>
      </c>
      <c r="I41" s="2">
        <v>-0.5</v>
      </c>
      <c r="J41" s="2">
        <v>0.5</v>
      </c>
      <c r="K41" s="2">
        <v>1</v>
      </c>
      <c r="L41" s="2">
        <v>0.49999999999999989</v>
      </c>
      <c r="M41" s="2">
        <v>1</v>
      </c>
      <c r="N41" s="2">
        <f t="shared" ref="N41:N47" si="7">IF(K41=M41,0,1)</f>
        <v>0</v>
      </c>
      <c r="O41" s="2">
        <f t="shared" ref="O41:O47" si="8">L41*EXP(-$I$14*K41*M41)</f>
        <v>0.28867513459481281</v>
      </c>
      <c r="P41" s="2">
        <f t="shared" ref="P41:P47" si="9">O41/$I$15</f>
        <v>0.3333333333333332</v>
      </c>
    </row>
    <row r="42" spans="8:16">
      <c r="H42" s="2">
        <v>3</v>
      </c>
      <c r="I42" s="2">
        <v>0</v>
      </c>
      <c r="J42" s="2">
        <v>1</v>
      </c>
      <c r="K42" s="2">
        <v>-1</v>
      </c>
      <c r="L42" s="2">
        <v>5.5555555555555532E-2</v>
      </c>
      <c r="M42" s="2">
        <v>-1</v>
      </c>
      <c r="N42" s="2">
        <f t="shared" si="7"/>
        <v>0</v>
      </c>
      <c r="O42" s="2">
        <f t="shared" si="8"/>
        <v>3.2075014954979192E-2</v>
      </c>
      <c r="P42" s="2">
        <f t="shared" si="9"/>
        <v>3.7037037037037007E-2</v>
      </c>
    </row>
    <row r="43" spans="8:16">
      <c r="H43" s="2">
        <v>4</v>
      </c>
      <c r="I43" s="2">
        <v>0.5</v>
      </c>
      <c r="J43" s="2">
        <v>1</v>
      </c>
      <c r="K43" s="2">
        <v>-1</v>
      </c>
      <c r="L43" s="2">
        <v>5.5555555555555532E-2</v>
      </c>
      <c r="M43" s="2">
        <v>-1</v>
      </c>
      <c r="N43" s="2">
        <f t="shared" si="7"/>
        <v>0</v>
      </c>
      <c r="O43" s="2">
        <f t="shared" si="8"/>
        <v>3.2075014954979192E-2</v>
      </c>
      <c r="P43" s="2">
        <f t="shared" si="9"/>
        <v>3.7037037037037007E-2</v>
      </c>
    </row>
    <row r="44" spans="8:16">
      <c r="H44" s="2">
        <v>5</v>
      </c>
      <c r="I44" s="2">
        <v>1</v>
      </c>
      <c r="J44" s="2">
        <v>0</v>
      </c>
      <c r="K44" s="2">
        <v>1</v>
      </c>
      <c r="L44" s="2">
        <v>5.5555555555555532E-2</v>
      </c>
      <c r="M44" s="2">
        <v>-1</v>
      </c>
      <c r="N44" s="2">
        <f t="shared" si="7"/>
        <v>1</v>
      </c>
      <c r="O44" s="2">
        <f t="shared" si="8"/>
        <v>9.6225044864937589E-2</v>
      </c>
      <c r="P44" s="2">
        <f t="shared" si="9"/>
        <v>0.11111111111111105</v>
      </c>
    </row>
    <row r="45" spans="8:16">
      <c r="H45" s="2">
        <v>6</v>
      </c>
      <c r="I45" s="2">
        <v>1</v>
      </c>
      <c r="J45" s="2">
        <v>-1</v>
      </c>
      <c r="K45" s="2">
        <v>1</v>
      </c>
      <c r="L45" s="2">
        <v>5.5555555555555532E-2</v>
      </c>
      <c r="M45" s="2">
        <v>-1</v>
      </c>
      <c r="N45" s="2">
        <f t="shared" si="7"/>
        <v>1</v>
      </c>
      <c r="O45" s="2">
        <f t="shared" si="8"/>
        <v>9.6225044864937589E-2</v>
      </c>
      <c r="P45" s="2">
        <f t="shared" si="9"/>
        <v>0.11111111111111105</v>
      </c>
    </row>
    <row r="46" spans="8:16">
      <c r="H46" s="2">
        <v>7</v>
      </c>
      <c r="I46" s="2">
        <v>0</v>
      </c>
      <c r="J46" s="2">
        <v>-1</v>
      </c>
      <c r="K46" s="2">
        <v>-1</v>
      </c>
      <c r="L46" s="2">
        <v>0.16666666666666663</v>
      </c>
      <c r="M46" s="2">
        <v>-1</v>
      </c>
      <c r="N46" s="2">
        <f t="shared" si="7"/>
        <v>0</v>
      </c>
      <c r="O46" s="2">
        <f t="shared" si="8"/>
        <v>9.6225044864937603E-2</v>
      </c>
      <c r="P46" s="2">
        <f t="shared" si="9"/>
        <v>0.11111111111111106</v>
      </c>
    </row>
    <row r="47" spans="8:16">
      <c r="H47" s="2">
        <v>8</v>
      </c>
      <c r="I47" s="2">
        <v>0</v>
      </c>
      <c r="J47" s="2">
        <v>0</v>
      </c>
      <c r="K47" s="2">
        <v>-1</v>
      </c>
      <c r="L47" s="2">
        <v>0.16666666666666663</v>
      </c>
      <c r="M47" s="2">
        <v>-1</v>
      </c>
      <c r="N47" s="2">
        <f t="shared" si="7"/>
        <v>0</v>
      </c>
      <c r="O47" s="2">
        <f t="shared" si="8"/>
        <v>9.6225044864937603E-2</v>
      </c>
      <c r="P47" s="2">
        <f t="shared" si="9"/>
        <v>0.11111111111111106</v>
      </c>
    </row>
    <row r="49" spans="8:18">
      <c r="H49" s="7" t="s">
        <v>9</v>
      </c>
      <c r="I49" s="3">
        <f>SUMIF(N40:N47,1,L40:L47)/SUM(L40:L47)</f>
        <v>9.0909090909090898E-2</v>
      </c>
    </row>
    <row r="50" spans="8:18">
      <c r="H50" s="7" t="s">
        <v>10</v>
      </c>
      <c r="I50" s="3">
        <f>0.5*LN((1-I49)/I49)</f>
        <v>1.151292546497023</v>
      </c>
    </row>
    <row r="51" spans="8:18">
      <c r="H51" s="7" t="s">
        <v>20</v>
      </c>
      <c r="I51" s="3">
        <f>SUM(O40:O47)</f>
        <v>0.83395038882945904</v>
      </c>
    </row>
    <row r="55" spans="8:18">
      <c r="H55" s="8" t="s">
        <v>23</v>
      </c>
      <c r="I55" s="8" t="s">
        <v>33</v>
      </c>
      <c r="J55" s="8" t="s">
        <v>34</v>
      </c>
      <c r="K55" s="8" t="s">
        <v>24</v>
      </c>
      <c r="L55" s="8" t="s">
        <v>25</v>
      </c>
      <c r="M55" s="8" t="s">
        <v>26</v>
      </c>
      <c r="N55" s="8" t="s">
        <v>27</v>
      </c>
      <c r="O55" s="8" t="s">
        <v>28</v>
      </c>
      <c r="P55" s="8" t="s">
        <v>29</v>
      </c>
      <c r="Q55" s="8" t="s">
        <v>30</v>
      </c>
      <c r="R55" s="8" t="s">
        <v>31</v>
      </c>
    </row>
    <row r="56" spans="8:18">
      <c r="H56" s="9">
        <v>1</v>
      </c>
      <c r="I56" s="9">
        <f>I13</f>
        <v>0.25</v>
      </c>
      <c r="J56" s="9">
        <f>I14</f>
        <v>0.54930614433405489</v>
      </c>
      <c r="K56" s="10">
        <f>1/COUNT($H$4:$H$11)</f>
        <v>0.125</v>
      </c>
      <c r="L56" s="10">
        <f>1/COUNT($H$4:$H$11)</f>
        <v>0.125</v>
      </c>
      <c r="M56" s="10">
        <f>1/COUNT($H$4:$H$11)</f>
        <v>0.125</v>
      </c>
      <c r="N56" s="10">
        <f>1/COUNT($H$4:$H$11)</f>
        <v>0.125</v>
      </c>
      <c r="O56" s="10">
        <f>1/COUNT($H$4:$H$11)</f>
        <v>0.125</v>
      </c>
      <c r="P56" s="10">
        <f>1/COUNT($H$4:$H$11)</f>
        <v>0.125</v>
      </c>
      <c r="Q56" s="10">
        <f>1/COUNT($H$4:$H$11)</f>
        <v>0.125</v>
      </c>
      <c r="R56" s="10">
        <f>1/COUNT($H$4:$H$11)</f>
        <v>0.125</v>
      </c>
    </row>
    <row r="57" spans="8:18">
      <c r="H57" s="9">
        <v>2</v>
      </c>
      <c r="I57" s="9">
        <f>I31</f>
        <v>0.41666666666666674</v>
      </c>
      <c r="J57" s="9">
        <f>I32</f>
        <v>0.16823611831060628</v>
      </c>
      <c r="K57" s="10">
        <v>0.24999999999999997</v>
      </c>
      <c r="L57" s="10">
        <v>0.24999999999999997</v>
      </c>
      <c r="M57" s="10">
        <v>8.3333333333333315E-2</v>
      </c>
      <c r="N57" s="10">
        <v>8.3333333333333315E-2</v>
      </c>
      <c r="O57" s="10">
        <v>8.3333333333333315E-2</v>
      </c>
      <c r="P57" s="10">
        <v>8.3333333333333315E-2</v>
      </c>
      <c r="Q57" s="10">
        <v>8.3333333333333315E-2</v>
      </c>
      <c r="R57" s="10">
        <v>8.3333333333333315E-2</v>
      </c>
    </row>
    <row r="58" spans="8:18">
      <c r="H58" s="9">
        <v>3</v>
      </c>
      <c r="I58" s="9">
        <f>I49</f>
        <v>9.0909090909090898E-2</v>
      </c>
      <c r="J58" s="9">
        <f>I50</f>
        <v>1.151292546497023</v>
      </c>
      <c r="K58" s="10">
        <v>0.1666666666666666</v>
      </c>
      <c r="L58" s="10">
        <v>0.49999999999999989</v>
      </c>
      <c r="M58" s="10">
        <v>5.5555555555555532E-2</v>
      </c>
      <c r="N58" s="10">
        <v>5.5555555555555532E-2</v>
      </c>
      <c r="O58" s="10">
        <v>5.5555555555555532E-2</v>
      </c>
      <c r="P58" s="10">
        <v>5.5555555555555532E-2</v>
      </c>
      <c r="Q58" s="10">
        <v>0.16666666666666663</v>
      </c>
      <c r="R58" s="10">
        <v>0.16666666666666663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arjunviveksingh@gmail.com</dc:creator>
  <cp:lastModifiedBy>arjunviveksingh@gmail.com</cp:lastModifiedBy>
  <dcterms:created xsi:type="dcterms:W3CDTF">2020-07-18T18:27:02Z</dcterms:created>
  <dcterms:modified xsi:type="dcterms:W3CDTF">2020-07-20T02:30:22Z</dcterms:modified>
</cp:coreProperties>
</file>