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ng.shen\Desktop\"/>
    </mc:Choice>
  </mc:AlternateContent>
  <xr:revisionPtr revIDLastSave="0" documentId="13_ncr:1_{9B8BAD9B-008D-4884-A4F1-729B20FE3E03}" xr6:coauthVersionLast="45" xr6:coauthVersionMax="45" xr10:uidLastSave="{00000000-0000-0000-0000-000000000000}"/>
  <bookViews>
    <workbookView xWindow="10" yWindow="10" windowWidth="19180" windowHeight="10180" activeTab="2" xr2:uid="{3BF458CC-3AE5-4AFA-9C36-E227E3DF2801}"/>
  </bookViews>
  <sheets>
    <sheet name="Sheet3" sheetId="4" r:id="rId1"/>
    <sheet name="Column Mapping" sheetId="1" r:id="rId2"/>
    <sheet name="FNL dictionary" sheetId="2" r:id="rId3"/>
    <sheet name="Sheet4" sheetId="5" r:id="rId4"/>
    <sheet name="Sheet2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" i="2" l="1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W3" i="1" l="1"/>
  <c r="BV3" i="1"/>
  <c r="BT3" i="1" l="1"/>
  <c r="BP3" i="1"/>
  <c r="BQ3" i="1"/>
  <c r="BR3" i="1"/>
  <c r="BS3" i="1"/>
  <c r="BO3" i="1"/>
  <c r="BM3" i="1"/>
  <c r="BN3" i="1"/>
  <c r="BK3" i="1"/>
  <c r="BJ3" i="1" l="1"/>
  <c r="BF3" i="1" l="1"/>
  <c r="BH3" i="1"/>
  <c r="BE3" i="1"/>
  <c r="A62" i="4" l="1"/>
  <c r="A61" i="4"/>
  <c r="A60" i="4"/>
  <c r="A59" i="4"/>
  <c r="A58" i="4"/>
  <c r="A57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19" i="4"/>
  <c r="A18" i="4"/>
  <c r="A17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B3" i="1"/>
  <c r="AZ3" i="1"/>
  <c r="AX3" i="1"/>
  <c r="AV3" i="1"/>
  <c r="AT3" i="1"/>
  <c r="AR3" i="1"/>
  <c r="AQ3" i="1"/>
  <c r="AN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R3" i="1"/>
  <c r="S3" i="1"/>
  <c r="T3" i="1"/>
  <c r="V3" i="1"/>
  <c r="W3" i="1"/>
  <c r="AL3" i="1"/>
  <c r="AK3" i="1"/>
  <c r="AI3" i="1"/>
  <c r="AF3" i="1"/>
  <c r="AG3" i="1"/>
  <c r="AC3" i="1"/>
  <c r="AD3" i="1"/>
  <c r="Z3" i="1"/>
  <c r="AA3" i="1"/>
  <c r="X3" i="1"/>
  <c r="Y3" i="1"/>
  <c r="AB3" i="1"/>
  <c r="AE3" i="1"/>
  <c r="AH3" i="1"/>
  <c r="AJ3" i="1"/>
  <c r="AM3" i="1"/>
  <c r="AO3" i="1"/>
  <c r="AP3" i="1"/>
  <c r="AS3" i="1"/>
  <c r="AU3" i="1"/>
  <c r="AW3" i="1"/>
  <c r="AY3" i="1"/>
  <c r="BA3" i="1"/>
  <c r="BC3" i="1"/>
  <c r="BD3" i="1"/>
  <c r="BG3" i="1"/>
  <c r="BI3" i="1"/>
  <c r="BL3" i="1"/>
  <c r="BU3" i="1"/>
  <c r="BX3" i="1"/>
  <c r="A34" i="3" l="1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<sst xmlns="http://schemas.openxmlformats.org/spreadsheetml/2006/main" count="3312" uniqueCount="384">
  <si>
    <t>Product Category</t>
  </si>
  <si>
    <t>ACCOUNT_NAME</t>
  </si>
  <si>
    <t>STRATEGIC_ACCOUNT_DIVISION_NAME</t>
  </si>
  <si>
    <t>ACCOUNT_NUMBER</t>
  </si>
  <si>
    <t>SHIPPING_CITY</t>
  </si>
  <si>
    <t>SHIPPING_STATE</t>
  </si>
  <si>
    <t>MFGCODE</t>
  </si>
  <si>
    <t>MAUFACTURER_NAME</t>
  </si>
  <si>
    <t>PART_NUMBER</t>
  </si>
  <si>
    <t>PRODUCT_GROUP_DESCRIPTION</t>
  </si>
  <si>
    <t>SKU_NUMBER</t>
  </si>
  <si>
    <t>INVOICE_DATE: Day</t>
  </si>
  <si>
    <t>INVOICE_NUMBER</t>
  </si>
  <si>
    <t>CUSTOMER_PART_NUMBER</t>
  </si>
  <si>
    <t>CUSTOMER_PURCHASE_ORDER_NUMBER</t>
  </si>
  <si>
    <t>CSP_L(Y/N)</t>
  </si>
  <si>
    <t>PRODUCT_DESCRIPTION</t>
  </si>
  <si>
    <t>GRAINGER_ITEM_#</t>
  </si>
  <si>
    <t>BRAND_NAME</t>
  </si>
  <si>
    <t>PRODUCT_CATEGORY</t>
  </si>
  <si>
    <t>PRODUCT_SUBCATEGORY</t>
  </si>
  <si>
    <t>Subtrack_Code</t>
  </si>
  <si>
    <t>Total EXTENDED_PRICE</t>
  </si>
  <si>
    <t>Total CRP</t>
  </si>
  <si>
    <t>Total CSP_LPRICE</t>
  </si>
  <si>
    <t>Total LIST_PRICE</t>
  </si>
  <si>
    <t>Total SHIPPED_QUANTITY</t>
  </si>
  <si>
    <t>Total UNIT_PRICE</t>
  </si>
  <si>
    <t>Manufacturer Part Number</t>
  </si>
  <si>
    <t>Unit Price</t>
  </si>
  <si>
    <t>Member Name</t>
  </si>
  <si>
    <t>Account Name BillTo</t>
  </si>
  <si>
    <t>Account Number BillTo</t>
  </si>
  <si>
    <t>City BillTo</t>
  </si>
  <si>
    <t>State BillTo</t>
  </si>
  <si>
    <t>Manufacturer Name</t>
  </si>
  <si>
    <t>SKU Number</t>
  </si>
  <si>
    <t>PA Distributor Part Number</t>
  </si>
  <si>
    <t>Invoice Date</t>
  </si>
  <si>
    <t>Invoice Number</t>
  </si>
  <si>
    <t>Customer Part Number</t>
  </si>
  <si>
    <t>Customer PO Number</t>
  </si>
  <si>
    <t>CSP Status</t>
  </si>
  <si>
    <t>Long Product Description</t>
  </si>
  <si>
    <t>Short Product Description</t>
  </si>
  <si>
    <t>Brand Name</t>
  </si>
  <si>
    <t>Product Group Description</t>
  </si>
  <si>
    <t>Product Subcategory</t>
  </si>
  <si>
    <t>Sub Track Code</t>
  </si>
  <si>
    <t>Extended Price</t>
  </si>
  <si>
    <t>Vendor Reference Price</t>
  </si>
  <si>
    <t>CSP Price</t>
  </si>
  <si>
    <t>Shipped Quantity</t>
  </si>
  <si>
    <t>./GRAINGER/WWG-US/WWG_US_052019-062019.csv</t>
  </si>
  <si>
    <t>./GRAINGER/WWG-US/WWG_US_042019.csv</t>
  </si>
  <si>
    <t>./GRAINGER/WWG-US/WWG_US_012019-032019.csv</t>
  </si>
  <si>
    <t>./GRAINGER/WWG-US/WWG_US_102018-122018.csv</t>
  </si>
  <si>
    <t>./GRAINGER/WWG-US/WWG_US_072018-082018.csv</t>
  </si>
  <si>
    <t>ACCOUNT NAME</t>
  </si>
  <si>
    <t>STRATEGIC ACCOUNT DIVISION NAME</t>
  </si>
  <si>
    <t>ACCOUNT NUMBER</t>
  </si>
  <si>
    <t>SHIPPING CITY</t>
  </si>
  <si>
    <t>SHIPPING STATE</t>
  </si>
  <si>
    <t>MFG CODE</t>
  </si>
  <si>
    <t>MAUFACTURER NAME</t>
  </si>
  <si>
    <t>PART NUMBER</t>
  </si>
  <si>
    <t>PRODUCT GROUP DESCRIPTION</t>
  </si>
  <si>
    <t>SKU NUMBER</t>
  </si>
  <si>
    <t>INVOICE DATE: Day</t>
  </si>
  <si>
    <t>INVOICE NUMBER</t>
  </si>
  <si>
    <t>CUSTOMER PART NUMBER</t>
  </si>
  <si>
    <t>CUSTOMER PURCHASE ORDER NUMBER</t>
  </si>
  <si>
    <t>CSP L (Y/N)</t>
  </si>
  <si>
    <t>PRODUCT DESCRIPTION</t>
  </si>
  <si>
    <t>GRAINGER ITEM #</t>
  </si>
  <si>
    <t>BRAND NAME</t>
  </si>
  <si>
    <t>PRODUCT CATEGORY</t>
  </si>
  <si>
    <t>PRODUCT SUBCATEGORY</t>
  </si>
  <si>
    <t>SHIPPED QUANTITY</t>
  </si>
  <si>
    <t>UNIT PRICE AMOUNT</t>
  </si>
  <si>
    <t>EXTENDED PRICE AMOUNT</t>
  </si>
  <si>
    <t>CSP L PRICE</t>
  </si>
  <si>
    <t>LIST PRICE</t>
  </si>
  <si>
    <t>./GRAINGER/WWG-US/WWG_US_092018.csv</t>
  </si>
  <si>
    <t>./GRAINGER/WWG-US/WWG_US_072019-082019.csv</t>
  </si>
  <si>
    <t>MANUFACTURER NAME</t>
  </si>
  <si>
    <t>Imperial Item #</t>
  </si>
  <si>
    <t>Subtrack Code</t>
  </si>
  <si>
    <t>Imperial SKU NUMBER</t>
  </si>
  <si>
    <t>UNIT PRICE</t>
  </si>
  <si>
    <t>EXTENDED PRICE</t>
  </si>
  <si>
    <t>CRP</t>
  </si>
  <si>
    <t>E&amp;R SKU NUMBER</t>
  </si>
  <si>
    <t>E&amp;R ITEM #</t>
  </si>
  <si>
    <t>PRODUCT GROUP  DESCRIPTION</t>
  </si>
  <si>
    <t>AGI SKU NUMBER</t>
  </si>
  <si>
    <t>AGI ITEM #</t>
  </si>
  <si>
    <t>Manufacturer Code</t>
  </si>
  <si>
    <t>CROMWELL SKU NUMBER</t>
  </si>
  <si>
    <t>CROMWELL ITEM #</t>
  </si>
  <si>
    <t>SUBTRACK CODE</t>
  </si>
  <si>
    <t>GMEX SKU NUMBER</t>
  </si>
  <si>
    <t>GMEX ITEM #</t>
  </si>
  <si>
    <t>List Price</t>
  </si>
  <si>
    <t>Current Wholesale</t>
  </si>
  <si>
    <t>Invoice Ext Price</t>
  </si>
  <si>
    <t>InvoicePrice/EA</t>
  </si>
  <si>
    <t>Qty Shipped</t>
  </si>
  <si>
    <t>Invoice Sequence</t>
  </si>
  <si>
    <t>STD/BSS</t>
  </si>
  <si>
    <t>Long Description</t>
  </si>
  <si>
    <t>Description</t>
  </si>
  <si>
    <t>Customer Part</t>
  </si>
  <si>
    <t>Fastenal Part Number</t>
  </si>
  <si>
    <t>Bin Location</t>
  </si>
  <si>
    <t>Job No</t>
  </si>
  <si>
    <t>Po Ref</t>
  </si>
  <si>
    <t>Invoice Date: Day</t>
  </si>
  <si>
    <t>Invoice</t>
  </si>
  <si>
    <t>Currency</t>
  </si>
  <si>
    <t>State</t>
  </si>
  <si>
    <t>City</t>
  </si>
  <si>
    <t>Address</t>
  </si>
  <si>
    <t>Sub Set 2</t>
  </si>
  <si>
    <t>Sub Set</t>
  </si>
  <si>
    <t>Division</t>
  </si>
  <si>
    <t>Customer</t>
  </si>
  <si>
    <t>Customer Account</t>
  </si>
  <si>
    <t>Street Address Bill to</t>
  </si>
  <si>
    <t>Account Group</t>
  </si>
  <si>
    <t>Account Name Level2</t>
  </si>
  <si>
    <t>Job Number</t>
  </si>
  <si>
    <t>Standard BSS</t>
  </si>
  <si>
    <t>Cust Acct</t>
  </si>
  <si>
    <t>Address(ship to)</t>
  </si>
  <si>
    <t>City(ship to)</t>
  </si>
  <si>
    <t>State(ship to)</t>
  </si>
  <si>
    <t>InvoiceDate: Day</t>
  </si>
  <si>
    <t>BinLocation</t>
  </si>
  <si>
    <t>Fastenal PartNumber</t>
  </si>
  <si>
    <t>Cust Part</t>
  </si>
  <si>
    <t>Long Descr</t>
  </si>
  <si>
    <t>Prod Catg</t>
  </si>
  <si>
    <t>InvoiceSequence</t>
  </si>
  <si>
    <t>InvoiceExt Price</t>
  </si>
  <si>
    <t>CurrentWholesale</t>
  </si>
  <si>
    <t>./FNL/FNL/FNL_US/FNL_US_012018-122018.csv</t>
  </si>
  <si>
    <t>Strategic Account Name-FNL (sub set 2)</t>
  </si>
  <si>
    <t>INVOICE SEQUENCE AS CATEGORY</t>
  </si>
  <si>
    <t>Total Qty Shipped</t>
  </si>
  <si>
    <t>Total Invoice Price/EA</t>
  </si>
  <si>
    <t>Total Invoice Ext Price</t>
  </si>
  <si>
    <t>Total Current Wholesale</t>
  </si>
  <si>
    <t>./FNL/FNL/FNL_US/FNL_US_012017-122017.csv</t>
  </si>
  <si>
    <t>Addressship to</t>
  </si>
  <si>
    <t>Cityship to</t>
  </si>
  <si>
    <t>Stateship to</t>
  </si>
  <si>
    <t>Prod Concept</t>
  </si>
  <si>
    <t>EffectivePackage</t>
  </si>
  <si>
    <t>Category Path1</t>
  </si>
  <si>
    <t>Category Path2</t>
  </si>
  <si>
    <t>Manufacturer</t>
  </si>
  <si>
    <t>ManufacturerPart</t>
  </si>
  <si>
    <t>EffectiveWholesale</t>
  </si>
  <si>
    <t>EffectiveContractPrice</t>
  </si>
  <si>
    <t>Product Family</t>
  </si>
  <si>
    <t>Pricing Methodology</t>
  </si>
  <si>
    <t>Address ship to</t>
  </si>
  <si>
    <t>City ship to</t>
  </si>
  <si>
    <t>State ship to</t>
  </si>
  <si>
    <t>Category Path1 (Product Subcategory)</t>
  </si>
  <si>
    <t>Category Path2 (Product Family)</t>
  </si>
  <si>
    <t>Manufacturer Part</t>
  </si>
  <si>
    <t>InvoicecExt Price</t>
  </si>
  <si>
    <t>Effective Wholesale (List Price)</t>
  </si>
  <si>
    <t>Effective Contract Price (CSP Price)</t>
  </si>
  <si>
    <t>Category Path1  (PRODUCT SUBCATEGORY)</t>
  </si>
  <si>
    <t>Category Path2 (PRODUCT FAMILY)</t>
  </si>
  <si>
    <t>Manufacturer Part #</t>
  </si>
  <si>
    <t>EffectiveWholesale (LIST PRICE)</t>
  </si>
  <si>
    <t>EffectiveContractPrice (CSP PRICE)</t>
  </si>
  <si>
    <t>Customer Hierarchy Level 3 Name</t>
  </si>
  <si>
    <t>Sold To</t>
  </si>
  <si>
    <t>Sold To Name</t>
  </si>
  <si>
    <t>Ship To City</t>
  </si>
  <si>
    <t>Ship To State</t>
  </si>
  <si>
    <t>Prefix and Purc Grp - BD</t>
  </si>
  <si>
    <t>Catalog Number - Billing Document</t>
  </si>
  <si>
    <t>Material Group Category Short Desc</t>
  </si>
  <si>
    <t>Material Group Short Desc</t>
  </si>
  <si>
    <t>Material - Billing Document</t>
  </si>
  <si>
    <t>Billing Created On Date MM/DD/YYYY: Day</t>
  </si>
  <si>
    <t>Billing document</t>
  </si>
  <si>
    <t>Customer purchase order</t>
  </si>
  <si>
    <t>External Material Group Description</t>
  </si>
  <si>
    <t>Material Description - Master data</t>
  </si>
  <si>
    <t>Pricing Procedure</t>
  </si>
  <si>
    <t>Product SubCategory</t>
  </si>
  <si>
    <t>Billing Qty:SlsUnits</t>
  </si>
  <si>
    <t>Unit Sell Price</t>
  </si>
  <si>
    <t>Sales From Billing</t>
  </si>
  <si>
    <t>List Per</t>
  </si>
  <si>
    <t>Unit Sales Price Per</t>
  </si>
  <si>
    <t>UOM Standard</t>
  </si>
  <si>
    <t>UOM PA Purchase</t>
  </si>
  <si>
    <t>UOM Alternate</t>
  </si>
  <si>
    <t>Billing Date: Day</t>
  </si>
  <si>
    <t>Invoice Doc</t>
  </si>
  <si>
    <t>Service Center - Key</t>
  </si>
  <si>
    <t>Sold-to Party Number</t>
  </si>
  <si>
    <t>Sold-to Party Name</t>
  </si>
  <si>
    <t>Ship-to Party Number</t>
  </si>
  <si>
    <t>Ship-to Party Name</t>
  </si>
  <si>
    <t>Ship-To Party - Street Name (Key)</t>
  </si>
  <si>
    <t>Ship-To Party - Location (Key)</t>
  </si>
  <si>
    <t>Ship-To Party - Region (Key)</t>
  </si>
  <si>
    <t>Material Group</t>
  </si>
  <si>
    <t>Material Group Name</t>
  </si>
  <si>
    <t>Material</t>
  </si>
  <si>
    <t>Customer Material - Key</t>
  </si>
  <si>
    <t>Customer PO No_ - Key</t>
  </si>
  <si>
    <t>Product Hierarchy Detail</t>
  </si>
  <si>
    <t>On CSPL</t>
  </si>
  <si>
    <t>Part Type</t>
  </si>
  <si>
    <t>Short Description</t>
  </si>
  <si>
    <t>Sub Sub Category</t>
  </si>
  <si>
    <t>Sales</t>
  </si>
  <si>
    <t>Applied Price</t>
  </si>
  <si>
    <t>CSPL Price</t>
  </si>
  <si>
    <t>Account NameShipto</t>
  </si>
  <si>
    <t>Account Number Shipto</t>
  </si>
  <si>
    <t>Service Center</t>
  </si>
  <si>
    <t>./AIT/AIT MSS/MSS_AIT_NODATE.csv</t>
  </si>
  <si>
    <t>Standard Name</t>
  </si>
  <si>
    <t>Billing Date</t>
  </si>
  <si>
    <t>PA - Division</t>
  </si>
  <si>
    <t>Month</t>
  </si>
  <si>
    <t>Year: Year</t>
  </si>
  <si>
    <t>BLANK CATEGORY</t>
  </si>
  <si>
    <t>BLANK NUMBER</t>
  </si>
  <si>
    <t>Optimized for SQL</t>
  </si>
  <si>
    <t>currency</t>
  </si>
  <si>
    <t>account_name_billto</t>
  </si>
  <si>
    <t>member_name</t>
  </si>
  <si>
    <t>account_number_billto</t>
  </si>
  <si>
    <t>account_number_shipto</t>
  </si>
  <si>
    <t>service_center</t>
  </si>
  <si>
    <t>account_group</t>
  </si>
  <si>
    <t>account_name_level2</t>
  </si>
  <si>
    <t>street_address_bill_to</t>
  </si>
  <si>
    <t>city_billto</t>
  </si>
  <si>
    <t>state_billto</t>
  </si>
  <si>
    <t>long_product_description</t>
  </si>
  <si>
    <t>manufacturer_code</t>
  </si>
  <si>
    <t>manufacturer_name</t>
  </si>
  <si>
    <t>manufacturer_part_number</t>
  </si>
  <si>
    <t>product_group_description</t>
  </si>
  <si>
    <t>sku_number</t>
  </si>
  <si>
    <t>invoice_date</t>
  </si>
  <si>
    <t>invoice_number</t>
  </si>
  <si>
    <t>customer_part_number</t>
  </si>
  <si>
    <t>customer_po_number</t>
  </si>
  <si>
    <t>csp_status</t>
  </si>
  <si>
    <t>short_product_description</t>
  </si>
  <si>
    <t>pa_distributor_part_number</t>
  </si>
  <si>
    <t>brand_name</t>
  </si>
  <si>
    <t>product_category</t>
  </si>
  <si>
    <t>product_subcategory</t>
  </si>
  <si>
    <t>product_family</t>
  </si>
  <si>
    <t>sub_track_code</t>
  </si>
  <si>
    <t>extended_price</t>
  </si>
  <si>
    <t>vendor_reference_price</t>
  </si>
  <si>
    <t>csp_price</t>
  </si>
  <si>
    <t>list_price</t>
  </si>
  <si>
    <t>shipped_quantity</t>
  </si>
  <si>
    <t>unit_price</t>
  </si>
  <si>
    <t>job_number</t>
  </si>
  <si>
    <t>invoice_sequence</t>
  </si>
  <si>
    <t>bin_location</t>
  </si>
  <si>
    <t>standard_bss</t>
  </si>
  <si>
    <t>pricing_methodology</t>
  </si>
  <si>
    <t>uom_standard</t>
  </si>
  <si>
    <t>uom_pa_purchase</t>
  </si>
  <si>
    <t>uom_alternate</t>
  </si>
  <si>
    <t>account_name_shipto</t>
  </si>
  <si>
    <t>File Name</t>
  </si>
  <si>
    <t>file_name</t>
  </si>
  <si>
    <t>PA Vendor Name</t>
  </si>
  <si>
    <t>pa_vendor_name</t>
  </si>
  <si>
    <t>PA Vendor Location</t>
  </si>
  <si>
    <t>pa_vendor_location</t>
  </si>
  <si>
    <t>US</t>
  </si>
  <si>
    <t>IMPERIAL</t>
  </si>
  <si>
    <t>E&amp;R</t>
  </si>
  <si>
    <t>CANADA</t>
  </si>
  <si>
    <t>UK</t>
  </si>
  <si>
    <t>MEXICO</t>
  </si>
  <si>
    <t>FASTENAL</t>
  </si>
  <si>
    <t>GRAINGER</t>
  </si>
  <si>
    <t>CHINA</t>
  </si>
  <si>
    <t>THAILAND</t>
  </si>
  <si>
    <t>CZECH REPUBLIC</t>
  </si>
  <si>
    <t>GRAYBAR</t>
  </si>
  <si>
    <t>AIT</t>
  </si>
  <si>
    <t>AIT MSS</t>
  </si>
  <si>
    <t>PA Standard Column Name</t>
  </si>
  <si>
    <t>USD</t>
  </si>
  <si>
    <t>CAD</t>
  </si>
  <si>
    <t>GBP</t>
  </si>
  <si>
    <t>MXN</t>
  </si>
  <si>
    <t>GBE_US_012017-102019.csv</t>
  </si>
  <si>
    <t>./GRAINGER/WWG-US/WWG_US_092019-102019.csv</t>
  </si>
  <si>
    <t>./GRAINGER/WWG-US/WWG_US_112019.csv</t>
  </si>
  <si>
    <t>./GRAINGER/WWG-US/WWG_US_122019.csv</t>
  </si>
  <si>
    <t>./GRAINGER/WWG-US/WWG_US_092017-122017.csv</t>
  </si>
  <si>
    <t>./GRAINGER/WWG-US/WWG_US_072016-122016.csv</t>
  </si>
  <si>
    <t>./GRAINGER/WWG-US/WWG_US_042018-062018.csv</t>
  </si>
  <si>
    <t>./GRAINGER/WWG-US/WWG_US_012018-032018.csv</t>
  </si>
  <si>
    <t>./GRAINGER/WWG-US/WWG_US_012017-04017.csv</t>
  </si>
  <si>
    <t>./GRAINGER/WWG-US/WWG_US_072015-122015.csv</t>
  </si>
  <si>
    <t>./GRAINGER/WWG-US/WWG_US_052017-082017.csv</t>
  </si>
  <si>
    <t>./GRAINGER/WWG-US/WWG_US_012016-062016.csv</t>
  </si>
  <si>
    <t>./GRAINGER/WWG-US/WWG_US_012015-062015.csv</t>
  </si>
  <si>
    <t>./IMPERIAL/IMPERIAL_US_012017-102019.csv</t>
  </si>
  <si>
    <t>./IMPERIAL/IMPERIAL_US_112019.csv</t>
  </si>
  <si>
    <t>./IMPERIAL/IMPERIAL_US_122019.csv</t>
  </si>
  <si>
    <t>./E&amp;R/E&amp;R_US_112019.csv</t>
  </si>
  <si>
    <t>./E&amp;R/E&amp;R_US_122019.csv</t>
  </si>
  <si>
    <t>./E&amp;R/E&amp;R_US_012017-102019.csv</t>
  </si>
  <si>
    <t>./GRAINGER/WWG-CANADA/WWG_CAN_012017-102019.csv</t>
  </si>
  <si>
    <t>./GRAINGER/WWG-CANADA/WWG_CAN_112019.csv</t>
  </si>
  <si>
    <t>./GRAINGER/WWG-CANADA/WWG_CAN_122019.csv</t>
  </si>
  <si>
    <t>./GRAINGER/WWG-UK-CROMWELL/WWG_UK_122019.csv</t>
  </si>
  <si>
    <t>./GRAINGER/WWG-UK-CROMWELL/WWG_UK_012017-102019.csv</t>
  </si>
  <si>
    <t>./GRAINGER/WWG-UK-CROMWELL/WWG_UK_112019.csv</t>
  </si>
  <si>
    <t>./GRAINGER/WWG-MEX/WWG_MEX_012017-102019.csv</t>
  </si>
  <si>
    <t>./GRAINGER/WWG-MEX/WWG_MEX_112019.csv</t>
  </si>
  <si>
    <t>./FNL/FNL/FNL_CAN_012018-102019.csv</t>
  </si>
  <si>
    <t>./FNL/FNL/FNL_CAN_01015-122017.csv</t>
  </si>
  <si>
    <t>./FNL/FNL/FNL_CAN_112019.csv</t>
  </si>
  <si>
    <t>./FNL/FNL/FNL_CHN_022015-102019.csv</t>
  </si>
  <si>
    <t>./FNL/FNL/FNL_CHN_112019.csv</t>
  </si>
  <si>
    <t>./FNL/FNL/FNL_US/FNL_US_012015-122016.csv</t>
  </si>
  <si>
    <t>./FNL/FNL/FNL_US/FNL_US_012019-102019.csv</t>
  </si>
  <si>
    <t>./FNL/FNL/FNL_US/FNL_US_112019.csv</t>
  </si>
  <si>
    <t>./FNL/FNL/FNL_US/FNL_US_122019.csv</t>
  </si>
  <si>
    <t>./FNL/DOVER/DOVER-TH/DOVER_TH_082017-102019.csv</t>
  </si>
  <si>
    <t>./FNL/DOVER/DOVER-TH/DOVER_TH_112019.csv</t>
  </si>
  <si>
    <t>./FNL/DOVER/DOVER-US/DOVER_US_082017-102019.csv</t>
  </si>
  <si>
    <t>./FNL/DOVER/DOVER-US/DOVER_US_112019.csv</t>
  </si>
  <si>
    <t>./FNL/DOVER/DOVER-CHN/DOVER_CHN_082017-102019.csv</t>
  </si>
  <si>
    <t>./FNL/DOVER/DOVER-CHN/DOVER_CHN_112019.csv</t>
  </si>
  <si>
    <t>./FNL/DOVER/DOVER CAN/DOVER_CAN_082017-102019.csv</t>
  </si>
  <si>
    <t>./FNL/DOVER/DOVER-CAN/DOVER_CAN_112019.csv</t>
  </si>
  <si>
    <t>./FNL/DOVER/DOVER-CAN/DOVER_CAN_082017-102019.csv</t>
  </si>
  <si>
    <t>./FNL/DOVER/DOVER-CZK/DOVER_CZK_082017-102019.csv</t>
  </si>
  <si>
    <t>./FNL/Apergy/APERGY_CAN/APERGY_CANADA_082018-102019.csv</t>
  </si>
  <si>
    <t>./FNL/DOVER/DOVER CHN/DOVER_CHN_082017-102019.csv</t>
  </si>
  <si>
    <t>./FNL/Apergy/APERGY_US/APERGY_US_082018-102019.csv</t>
  </si>
  <si>
    <t>./FNL/Apergy/APERGY_US/APERGY_US_112019.csv</t>
  </si>
  <si>
    <t>./FNL/Apergy/APERGY_CAN/APERGY_CAN_112019.csv</t>
  </si>
  <si>
    <t>./FNL/Apergy/APERGY_CAN/APERGY_CAN_082018-102019.csv</t>
  </si>
  <si>
    <t>./FNL/Apergy/APERGY_US/APERGY_US_122019.csv</t>
  </si>
  <si>
    <t>./Graybar/GBE_US_012017-102019.csv</t>
  </si>
  <si>
    <t>./Graybar/GBE_US_112019.csv</t>
  </si>
  <si>
    <t>./Graybar/GBE_US_122019.csv</t>
  </si>
  <si>
    <t>./AIT/AIT-MEX/AIT_MEX_112019.csv</t>
  </si>
  <si>
    <t>./AIT/AIT-MEX/AIT_MEX_122019.csv</t>
  </si>
  <si>
    <t>MEX</t>
  </si>
  <si>
    <t>./AIT/AIT-MEX/AIT_MEX_012018-102019.csv</t>
  </si>
  <si>
    <t>./AIT/AIT-US/AIT_US_112019.csv</t>
  </si>
  <si>
    <t>./AIT/AIT-US/AIT_US_012015-122016.csv</t>
  </si>
  <si>
    <t>./AIT/AIT-US/AIT_US_012017-122017.csv</t>
  </si>
  <si>
    <t>./AIT/AIT-US/AIT_US_012018-122018.csv</t>
  </si>
  <si>
    <t>./AIT/AIT-US/AIT_US_012019-102019.csv</t>
  </si>
  <si>
    <t>./AIT/AIT-US/AIT_US_122019.csv</t>
  </si>
  <si>
    <t>./AIT/AIT-CAN/AIT_CAN_012018-102019.csv</t>
  </si>
  <si>
    <t>CAN</t>
  </si>
  <si>
    <t>./AIT/AIT-CAN/AIT_CAN_112019.csv</t>
  </si>
  <si>
    <t>./AIT/AIT-CAN/AIT_CAN_122019.csv</t>
  </si>
  <si>
    <t>./FNL/FNL/FNL_CHN/FNL_CHN_112019.csv</t>
  </si>
  <si>
    <t>./FNL/FNL/FNL_CHN/FNL_CHN_022015-102019.csv</t>
  </si>
  <si>
    <t>./FNL/FNL/FNL_CAN/FNL_CAN_01015-122017.csv</t>
  </si>
  <si>
    <t>./FNL/FNL/FNL_CAN/FNL_CAN_012018-102019.csv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</si>
</sst>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name val="Arial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Arial"/>
    </font>
    <font>
      <sz val="8"/>
      <name val="Arial"/>
    </font>
    <font>
      <b/>
      <sz val="10"/>
      <color theme="0"/>
      <name val="Arial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0" fillId="0" borderId="1" xfId="0" applyBorder="1"/>
    <xf numFmtId="0" fontId="0" fillId="0" borderId="6" xfId="0" applyBorder="1"/>
    <xf numFmtId="0" fontId="1" fillId="3" borderId="1" xfId="0" applyFont="1" applyFill="1" applyBorder="1"/>
    <xf numFmtId="0" fontId="1" fillId="0" borderId="1" xfId="0" applyFont="1" applyFill="1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0" fillId="0" borderId="5" xfId="0" applyFill="1" applyBorder="1"/>
    <xf numFmtId="0" fontId="4" fillId="0" borderId="1" xfId="0" applyFont="1" applyFill="1" applyBorder="1"/>
    <xf numFmtId="0" fontId="1" fillId="0" borderId="6" xfId="0" applyFont="1" applyFill="1" applyBorder="1"/>
    <xf numFmtId="0" fontId="0" fillId="0" borderId="1" xfId="0" applyFill="1" applyBorder="1"/>
    <xf numFmtId="0" fontId="0" fillId="0" borderId="6" xfId="0" applyFill="1" applyBorder="1"/>
    <xf numFmtId="0" fontId="3" fillId="0" borderId="0" xfId="0" applyFont="1"/>
    <xf numFmtId="0" fontId="3" fillId="3" borderId="2" xfId="0" applyFont="1" applyFill="1" applyBorder="1"/>
    <xf numFmtId="0" fontId="0" fillId="3" borderId="3" xfId="0" applyFill="1" applyBorder="1"/>
    <xf numFmtId="0" fontId="3" fillId="3" borderId="3" xfId="0" applyFont="1" applyFill="1" applyBorder="1"/>
    <xf numFmtId="0" fontId="0" fillId="3" borderId="4" xfId="0" applyFill="1" applyBorder="1"/>
    <xf numFmtId="0" fontId="5" fillId="0" borderId="10" xfId="0" applyFont="1" applyFill="1" applyBorder="1"/>
    <xf numFmtId="0" fontId="6" fillId="0" borderId="10" xfId="0" applyFont="1" applyFill="1" applyBorder="1"/>
    <xf numFmtId="0" fontId="0" fillId="3" borderId="0" xfId="0" applyFill="1"/>
    <xf numFmtId="0" fontId="5" fillId="4" borderId="10" xfId="0" applyFont="1" applyFill="1" applyBorder="1"/>
    <xf numFmtId="0" fontId="6" fillId="4" borderId="10" xfId="0" applyFont="1" applyFill="1" applyBorder="1"/>
    <xf numFmtId="0" fontId="0" fillId="4" borderId="0" xfId="0" applyFill="1"/>
    <xf numFmtId="0" fontId="3" fillId="0" borderId="3" xfId="0" applyFont="1" applyBorder="1"/>
    <xf numFmtId="0" fontId="0" fillId="0" borderId="9" xfId="0" applyBorder="1"/>
    <xf numFmtId="0" fontId="3" fillId="3" borderId="4" xfId="0" applyFont="1" applyFill="1" applyBorder="1"/>
    <xf numFmtId="0" fontId="1" fillId="3" borderId="6" xfId="0" applyFont="1" applyFill="1" applyBorder="1"/>
    <xf numFmtId="0" fontId="2" fillId="5" borderId="5" xfId="0" applyFont="1" applyFill="1" applyBorder="1"/>
    <xf numFmtId="0" fontId="8" fillId="5" borderId="1" xfId="0" applyFont="1" applyFill="1" applyBorder="1"/>
    <xf numFmtId="0" fontId="2" fillId="5" borderId="1" xfId="0" applyFont="1" applyFill="1" applyBorder="1"/>
    <xf numFmtId="0" fontId="8" fillId="5" borderId="6" xfId="0" applyFont="1" applyFill="1" applyBorder="1"/>
    <xf numFmtId="0" fontId="6" fillId="3" borderId="10" xfId="0" applyFont="1" applyFill="1" applyBorder="1"/>
    <xf numFmtId="0" fontId="5" fillId="3" borderId="10" xfId="0" applyFont="1" applyFill="1" applyBorder="1"/>
    <xf numFmtId="0" fontId="1" fillId="0" borderId="1" xfId="0" applyFont="1" applyBorder="1"/>
    <xf numFmtId="0" fontId="1" fillId="6" borderId="1" xfId="0" applyFont="1" applyFill="1" applyBorder="1"/>
    <xf numFmtId="0" fontId="6" fillId="0" borderId="1" xfId="0" applyFont="1" applyBorder="1"/>
    <xf numFmtId="0" fontId="6" fillId="6" borderId="1" xfId="0" applyFont="1" applyFill="1" applyBorder="1"/>
    <xf numFmtId="0" fontId="9" fillId="3" borderId="10" xfId="0" applyFont="1" applyFill="1" applyBorder="1"/>
    <xf numFmtId="0" fontId="9" fillId="0" borderId="1" xfId="0" applyFont="1" applyBorder="1"/>
    <xf numFmtId="0" fontId="9" fillId="6" borderId="1" xfId="0" applyFont="1" applyFill="1" applyBorder="1"/>
  </cellXfs>
  <cellStyles count="1">
    <cellStyle name="Normal" xfId="0" builtinId="0"/>
  </cellStyles>
  <dxfs count="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B0AFAA-0B59-4224-B63A-6E8EBD29B287}" name="Table1" displayName="Table1" ref="B2:BX53" totalsRowShown="0" headerRowDxfId="81" headerRowBorderDxfId="80" tableBorderDxfId="79" totalsRowBorderDxfId="78">
  <autoFilter ref="B2:BX53" xr:uid="{6BB5BF50-D93A-424B-9183-7FC111BD7457}"/>
  <tableColumns count="75">
    <tableColumn id="1" xr3:uid="{A5BB6D6A-B0E4-4F80-9CA5-36D381D20A1A}" name="Optimized for SQL" dataDxfId="77"/>
    <tableColumn id="39" xr3:uid="{937A6E89-38BF-4BB4-83EE-916503E2DED5}" name="./GRAINGER/WWG-US/WWG_US_122019.csv" dataDxfId="76"/>
    <tableColumn id="37" xr3:uid="{9ADDF3D4-22CF-4820-97E1-7AC3653C2900}" name="./GRAINGER/WWG-US/WWG_US_112019.csv" dataDxfId="75"/>
    <tableColumn id="36" xr3:uid="{13A05B0C-2B47-4BBE-9554-2B5664E97C1B}" name="./GRAINGER/WWG-US/WWG_US_092019-102019.csv" dataDxfId="74"/>
    <tableColumn id="35" xr3:uid="{B913B99A-9BDD-40FE-AF98-80C0D444D49A}" name="./GRAINGER/WWG-US/WWG_US_072019-082019.csv" dataDxfId="73"/>
    <tableColumn id="2" xr3:uid="{462867E7-81FC-4A3E-AF10-CC1E8824FA43}" name="./GRAINGER/WWG-US/WWG_US_052019-062019.csv" dataDxfId="72"/>
    <tableColumn id="3" xr3:uid="{EB1AFCE6-37A4-4C66-A11B-CC9D5D986889}" name="./GRAINGER/WWG-US/WWG_US_042019.csv" dataDxfId="71"/>
    <tableColumn id="4" xr3:uid="{5ED799B9-9394-445F-8B25-16345DCE33CF}" name="./GRAINGER/WWG-US/WWG_US_012019-032019.csv" dataDxfId="70"/>
    <tableColumn id="5" xr3:uid="{B12061B9-0A77-4AB3-A3DC-93990E14C2BA}" name="./GRAINGER/WWG-US/WWG_US_102018-122018.csv" dataDxfId="69"/>
    <tableColumn id="45" xr3:uid="{9AFD5571-60A4-4983-8841-C19F485D4FF1}" name="./GRAINGER/WWG-US/WWG_US_092018.csv" dataDxfId="68"/>
    <tableColumn id="6" xr3:uid="{F7252913-20CA-46CA-88DE-8438E94FB8C7}" name="./GRAINGER/WWG-US/WWG_US_072018-082018.csv" dataDxfId="67"/>
    <tableColumn id="46" xr3:uid="{548DA1D6-0AAA-4ED8-8C18-26A7EC1CD153}" name="./GRAINGER/WWG-US/WWG_US_042018-062018.csv" dataDxfId="66"/>
    <tableColumn id="47" xr3:uid="{62888798-B87A-4142-8642-DB328D11E74B}" name="./GRAINGER/WWG-US/WWG_US_012018-032018.csv" dataDxfId="65"/>
    <tableColumn id="50" xr3:uid="{8D9ABB76-F614-409E-9CCD-8CA8CF9B673F}" name="./GRAINGER/WWG-US/WWG_US_092017-122017.csv" dataDxfId="64"/>
    <tableColumn id="49" xr3:uid="{DCB20D8D-899D-40D0-91FD-8BF66505E87B}" name="./GRAINGER/WWG-US/WWG_US_052017-082017.csv" dataDxfId="63"/>
    <tableColumn id="48" xr3:uid="{6E6A75AB-90D1-48C3-A5D8-BD32B508E49B}" name="./GRAINGER/WWG-US/WWG_US_012017-04017.csv" dataDxfId="62"/>
    <tableColumn id="7" xr3:uid="{B771E116-B0CF-4B7A-9643-E71474395E83}" name="./GRAINGER/WWG-US/WWG_US_072016-122016.csv" dataDxfId="61"/>
    <tableColumn id="8" xr3:uid="{B948FF07-5290-4880-8FFD-C25C4CAACCC7}" name="./GRAINGER/WWG-US/WWG_US_012016-062016.csv" dataDxfId="60"/>
    <tableColumn id="43" xr3:uid="{57EEC57F-8257-4A92-AEF5-04F47287D80D}" name="./GRAINGER/WWG-US/WWG_US_072015-122015.csv" dataDxfId="59"/>
    <tableColumn id="42" xr3:uid="{59A98766-E6C8-436A-8932-6762EBF31321}" name="./GRAINGER/WWG-US/WWG_US_012015-062015.csv" dataDxfId="58"/>
    <tableColumn id="12" xr3:uid="{D3A64732-877D-43E8-BE6D-CB8CCD24A7E6}" name="./IMPERIAL/IMPERIAL_US_012017-102019.csv" dataDxfId="57"/>
    <tableColumn id="52" xr3:uid="{66331C9C-16B0-4D11-A949-ECD06FA79ADD}" name="./IMPERIAL/IMPERIAL_US_112019.csv" dataDxfId="56"/>
    <tableColumn id="51" xr3:uid="{AA59F3EF-F47E-455A-B495-CF86AB9A2F97}" name="./IMPERIAL/IMPERIAL_US_122019.csv" dataDxfId="55"/>
    <tableColumn id="13" xr3:uid="{B8185553-ECEE-4B1D-969C-25AD955528F7}" name="./E&amp;R/E&amp;R_US_012017-102019.csv" dataDxfId="54"/>
    <tableColumn id="55" xr3:uid="{9D51B2E8-7F56-4BEF-9060-CC369B7023D2}" name="./E&amp;R/E&amp;R_US_112019.csv" dataDxfId="53"/>
    <tableColumn id="54" xr3:uid="{2E216F1D-97BA-4A3D-B46A-8A13B6EC1E06}" name="./E&amp;R/E&amp;R_US_122019.csv" dataDxfId="52"/>
    <tableColumn id="14" xr3:uid="{3FD94A50-FA9E-4BE4-B14D-79921EA9DED0}" name="./GRAINGER/WWG-CANADA/WWG_CAN_012017-102019.csv" dataDxfId="51"/>
    <tableColumn id="57" xr3:uid="{3DC7020C-03EC-4072-BED3-C01B3A25E976}" name="./GRAINGER/WWG-CANADA/WWG_CAN_112019.csv" dataDxfId="50"/>
    <tableColumn id="56" xr3:uid="{652A15EE-DA55-4684-A8DE-51FE9265B707}" name="./GRAINGER/WWG-CANADA/WWG_CAN_122019.csv" dataDxfId="49"/>
    <tableColumn id="15" xr3:uid="{2BA239ED-B3A8-4AD5-B7CB-4F1B78A27346}" name="./GRAINGER/WWG-UK-CROMWELL/WWG_UK_012017-102019.csv" dataDxfId="48"/>
    <tableColumn id="59" xr3:uid="{FC880326-4C5C-4759-AB5C-4110B47F9BC0}" name="./GRAINGER/WWG-UK-CROMWELL/WWG_UK_112019.csv" dataDxfId="47"/>
    <tableColumn id="58" xr3:uid="{2FC0F60C-E2E7-48A3-BC70-85743D2EDAF4}" name="./GRAINGER/WWG-UK-CROMWELL/WWG_UK_122019.csv" dataDxfId="46"/>
    <tableColumn id="16" xr3:uid="{0FA62A30-B9E2-4E18-AF2E-D51E83F13396}" name="./GRAINGER/WWG-MEX/WWG_MEX_012017-102019.csv" dataDxfId="45"/>
    <tableColumn id="61" xr3:uid="{A411ABAF-E43E-4B3D-937F-61D5A25624D7}" name="./GRAINGER/WWG-MEX/WWG_MEX_112019.csv" dataDxfId="44"/>
    <tableColumn id="17" xr3:uid="{40EE4898-0F67-4501-86D7-12CBD2290CA1}" name="./FNL/FNL/FNL_CAN/FNL_CAN_012018-102019.csv" dataDxfId="43"/>
    <tableColumn id="64" xr3:uid="{4E5C8CDF-0990-41F7-807D-227771D7D283}" name="./FNL/FNL/FNL_CAN/FNL_CAN_01015-122017.csv" dataDxfId="42"/>
    <tableColumn id="63" xr3:uid="{32BEDE46-81EC-4B1E-8967-CECA21DA7451}" name="./FNL/FNL/FNL_CAN_112019.csv" dataDxfId="41"/>
    <tableColumn id="18" xr3:uid="{C4930B9F-719F-4826-B5A4-112E333C2D5B}" name="./FNL/FNL/FNL_CHN/FNL_CHN_022015-102019.csv" dataDxfId="40"/>
    <tableColumn id="66" xr3:uid="{24CB2755-5100-4211-9D63-1B80CDA9F795}" name="./FNL/FNL/FNL_CHN/FNL_CHN_112019.csv" dataDxfId="39"/>
    <tableColumn id="19" xr3:uid="{A584192D-061B-4D89-8D90-563B45E39044}" name="./FNL/FNL/FNL_US/FNL_US_012018-122018.csv" dataDxfId="38"/>
    <tableColumn id="20" xr3:uid="{FE0B3DD4-D57A-4067-8B7B-308CB0632A94}" name="./FNL/FNL/FNL_US/FNL_US_012015-122016.csv" dataDxfId="37"/>
    <tableColumn id="67" xr3:uid="{30850077-470B-453C-B557-0755668D2082}" name="./FNL/FNL/FNL_US/FNL_US_012017-122017.csv" dataDxfId="36"/>
    <tableColumn id="21" xr3:uid="{2D11081F-3B39-4FC8-A9B0-96D19E894F63}" name="./FNL/FNL/FNL_US/FNL_US_112019.csv" dataDxfId="35"/>
    <tableColumn id="22" xr3:uid="{FB3CCDED-C828-4702-9AEB-DDB2DFBB17A1}" name="./FNL/FNL/FNL_US/FNL_US_012019-102019.csv" dataDxfId="34"/>
    <tableColumn id="68" xr3:uid="{B1F0F25C-AEED-496E-B303-D70F53CC102C}" name="./FNL/FNL/FNL_US/FNL_US_122019.csv" dataDxfId="33"/>
    <tableColumn id="23" xr3:uid="{DA3D0D9D-9840-4AC3-B077-82B0A4ABA381}" name="./FNL/DOVER/DOVER-TH/DOVER_TH_082017-102019.csv" dataDxfId="32"/>
    <tableColumn id="69" xr3:uid="{0A41BB4F-A83F-4166-967C-19DC7C1D50DC}" name="./FNL/DOVER/DOVER-TH/DOVER_TH_112019.csv" dataDxfId="31"/>
    <tableColumn id="24" xr3:uid="{A6381262-6E08-461F-8FED-510AC86C3F5C}" name="./FNL/DOVER/DOVER-US/DOVER_US_082017-102019.csv" dataDxfId="30"/>
    <tableColumn id="70" xr3:uid="{A0EB966B-1887-4E90-A331-8149D90D03AA}" name="./FNL/DOVER/DOVER-US/DOVER_US_112019.csv" dataDxfId="29"/>
    <tableColumn id="25" xr3:uid="{C833868C-3D29-4ECB-A707-872A43A6F761}" name="./FNL/DOVER/DOVER-CHN/DOVER_CHN_082017-102019.csv" dataDxfId="28"/>
    <tableColumn id="71" xr3:uid="{90935A86-4520-4BAA-B618-95814D09057F}" name="./FNL/DOVER/DOVER-CHN/DOVER_CHN_112019.csv" dataDxfId="27"/>
    <tableColumn id="26" xr3:uid="{BAC1E5C1-625F-47CC-95B7-58849477B5DA}" name="./FNL/DOVER/DOVER-CAN/DOVER_CAN_112019.csv" dataDxfId="26"/>
    <tableColumn id="72" xr3:uid="{43AE323C-CFD0-4140-88D2-CD8364F3389D}" name="./FNL/DOVER/DOVER-CAN/DOVER_CAN_082017-102019.csv" dataDxfId="25"/>
    <tableColumn id="27" xr3:uid="{AA82E3CF-DA63-4008-B227-A85350DDF71A}" name="./FNL/DOVER/DOVER-CZK/DOVER_CZK_082017-102019.csv" dataDxfId="24"/>
    <tableColumn id="28" xr3:uid="{11D7D3C5-DC64-4536-88CF-EF08D1CED941}" name="./FNL/Apergy/APERGY_US/APERGY_US_082018-102019.csv" dataDxfId="23"/>
    <tableColumn id="75" xr3:uid="{6DA02ACE-553E-48CB-ADB7-B2D7D0CC2221}" name="./FNL/Apergy/APERGY_US/APERGY_US_112019.csv" dataDxfId="22"/>
    <tableColumn id="77" xr3:uid="{22378BD8-85C0-4FCF-861E-B307B58BD160}" name="./FNL/Apergy/APERGY_US/APERGY_US_122019.csv" dataDxfId="21"/>
    <tableColumn id="29" xr3:uid="{ECA4A53F-7470-452F-B579-DA623B11B05C}" name="./FNL/Apergy/APERGY_CAN/APERGY_CAN_112019.csv" dataDxfId="20"/>
    <tableColumn id="76" xr3:uid="{900A6F29-8ED0-4C88-9287-BC66BB2E6A83}" name="./FNL/Apergy/APERGY_CAN/APERGY_CAN_082018-102019.csv" dataDxfId="19"/>
    <tableColumn id="30" xr3:uid="{60BAEEC0-D019-4F6F-A740-CE3F0E242205}" name="./Graybar/GBE_US_012017-102019.csv" dataDxfId="18"/>
    <tableColumn id="78" xr3:uid="{5FD990DA-75D7-42F9-BE74-28F16B0AB051}" name="./Graybar/GBE_US_112019.csv" dataDxfId="17"/>
    <tableColumn id="9" xr3:uid="{089BF750-AD74-440A-9ABE-19C86B45E45E}" name="./Graybar/GBE_US_122019.csv" dataDxfId="16"/>
    <tableColumn id="31" xr3:uid="{C9AF5EC9-BE9B-48BD-A5CA-0D8978CEBC59}" name="./AIT/AIT-MEX/AIT_MEX_012018-102019.csv" dataDxfId="15"/>
    <tableColumn id="11" xr3:uid="{8AE568DA-5B88-4EC8-889E-F51D0BFA8261}" name="./AIT/AIT-MEX/AIT_MEX_112019.csv" dataDxfId="14"/>
    <tableColumn id="10" xr3:uid="{66ADB2C1-99E1-42FD-879A-01FD64D8A80A}" name="./AIT/AIT-MEX/AIT_MEX_122019.csv" dataDxfId="13"/>
    <tableColumn id="38" xr3:uid="{23006C05-0555-4B17-9CCA-BCCBD89C8799}" name="./AIT/AIT-US/AIT_US_012015-122016.csv" dataDxfId="12"/>
    <tableColumn id="41" xr3:uid="{AFAA89BE-BD20-4213-8D61-E7D32AA0DFA2}" name="./AIT/AIT-US/AIT_US_012017-122017.csv" dataDxfId="11"/>
    <tableColumn id="40" xr3:uid="{2B1B6D2D-BC79-41BE-A5C3-4350A899D171}" name="./AIT/AIT-US/AIT_US_012018-122018.csv" dataDxfId="10"/>
    <tableColumn id="33" xr3:uid="{AD10F376-FAB6-45D9-8473-9DEB002E1A76}" name="./AIT/AIT-US/AIT_US_012019-102019.csv" dataDxfId="9"/>
    <tableColumn id="44" xr3:uid="{4D215975-4EA6-4D40-92DE-A30EC28D5DF7}" name="./AIT/AIT-US/AIT_US_112019.csv" dataDxfId="8"/>
    <tableColumn id="53" xr3:uid="{6D84AC2F-BF59-42E7-9F55-13357022E23C}" name="./AIT/AIT-US/AIT_US_122019.csv" dataDxfId="7"/>
    <tableColumn id="32" xr3:uid="{E0D3B40F-5570-40E6-802A-7BB67F45D50A}" name="./AIT/AIT MSS/MSS_AIT_NODATE.csv" dataDxfId="6"/>
    <tableColumn id="62" xr3:uid="{C1F5E779-3898-413E-ACD6-D1ED2D78430D}" name="./AIT/AIT-CAN/AIT_CAN_012018-102019.csv"/>
    <tableColumn id="60" xr3:uid="{31D67A0F-61A1-4B7A-8754-1182A326B331}" name="./AIT/AIT-CAN/AIT_CAN_112019.csv"/>
    <tableColumn id="34" xr3:uid="{6A2CE1C4-3C12-49EE-A05E-1231AE4CBB10}" name="./AIT/AIT-CAN/AIT_CAN_122019.csv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D68F1-F996-44B6-A504-A51FB068654C}">
  <dimension ref="A1:B62"/>
  <sheetViews>
    <sheetView workbookViewId="0">
      <selection activeCell="C320534" sqref="C320534"/>
    </sheetView>
  </sheetViews>
  <sheetFormatPr defaultRowHeight="12.5" x14ac:dyDescent="0.25"/>
  <cols>
    <col min="1" max="1" width="58.6328125" style="30" bestFit="1" customWidth="1"/>
    <col min="2" max="2" width="59.453125" bestFit="1" customWidth="1"/>
  </cols>
  <sheetData>
    <row r="1" spans="1:2" x14ac:dyDescent="0.25">
      <c r="A1" s="28" t="s">
        <v>286</v>
      </c>
    </row>
    <row r="2" spans="1:2" x14ac:dyDescent="0.25">
      <c r="A2" s="29" t="str">
        <f>Table1[[#Headers],[./GRAINGER/WWG-US/WWG_US_122019.csv]]</f>
        <v>./GRAINGER/WWG-US/WWG_US_122019.csv</v>
      </c>
      <c r="B2" t="s">
        <v>319</v>
      </c>
    </row>
    <row r="3" spans="1:2" x14ac:dyDescent="0.25">
      <c r="A3" s="29" t="str">
        <f>Table1[[#Headers],[./GRAINGER/WWG-US/WWG_US_112019.csv]]</f>
        <v>./GRAINGER/WWG-US/WWG_US_112019.csv</v>
      </c>
    </row>
    <row r="4" spans="1:2" x14ac:dyDescent="0.25">
      <c r="A4" s="29" t="str">
        <f>Table1[[#Headers],[./GRAINGER/WWG-US/WWG_US_092019-102019.csv]]</f>
        <v>./GRAINGER/WWG-US/WWG_US_092019-102019.csv</v>
      </c>
    </row>
    <row r="5" spans="1:2" x14ac:dyDescent="0.25">
      <c r="A5" s="29" t="str">
        <f>Table1[[#Headers],[./GRAINGER/WWG-US/WWG_US_072019-082019.csv]]</f>
        <v>./GRAINGER/WWG-US/WWG_US_072019-082019.csv</v>
      </c>
    </row>
    <row r="6" spans="1:2" x14ac:dyDescent="0.25">
      <c r="A6" s="29" t="str">
        <f>Table1[[#Headers],[./GRAINGER/WWG-US/WWG_US_052019-062019.csv]]</f>
        <v>./GRAINGER/WWG-US/WWG_US_052019-062019.csv</v>
      </c>
    </row>
    <row r="7" spans="1:2" x14ac:dyDescent="0.25">
      <c r="A7" s="29" t="str">
        <f>Table1[[#Headers],[./GRAINGER/WWG-US/WWG_US_042019.csv]]</f>
        <v>./GRAINGER/WWG-US/WWG_US_042019.csv</v>
      </c>
    </row>
    <row r="8" spans="1:2" x14ac:dyDescent="0.25">
      <c r="A8" s="29" t="str">
        <f>Table1[[#Headers],[./GRAINGER/WWG-US/WWG_US_012019-032019.csv]]</f>
        <v>./GRAINGER/WWG-US/WWG_US_012019-032019.csv</v>
      </c>
    </row>
    <row r="9" spans="1:2" x14ac:dyDescent="0.25">
      <c r="A9" s="29" t="str">
        <f>Table1[[#Headers],[./GRAINGER/WWG-US/WWG_US_102018-122018.csv]]</f>
        <v>./GRAINGER/WWG-US/WWG_US_102018-122018.csv</v>
      </c>
    </row>
    <row r="10" spans="1:2" x14ac:dyDescent="0.25">
      <c r="A10" s="29" t="str">
        <f>Table1[[#Headers],[./GRAINGER/WWG-US/WWG_US_092018.csv]]</f>
        <v>./GRAINGER/WWG-US/WWG_US_092018.csv</v>
      </c>
    </row>
    <row r="11" spans="1:2" x14ac:dyDescent="0.25">
      <c r="A11" s="29" t="str">
        <f>Table1[[#Headers],[./GRAINGER/WWG-US/WWG_US_072018-082018.csv]]</f>
        <v>./GRAINGER/WWG-US/WWG_US_072018-082018.csv</v>
      </c>
    </row>
    <row r="12" spans="1:2" x14ac:dyDescent="0.25">
      <c r="A12" s="29" t="str">
        <f>Table1[[#Headers],[./GRAINGER/WWG-US/WWG_US_042018-062018.csv]]</f>
        <v>./GRAINGER/WWG-US/WWG_US_042018-062018.csv</v>
      </c>
    </row>
    <row r="13" spans="1:2" x14ac:dyDescent="0.25">
      <c r="A13" s="29" t="str">
        <f>Table1[[#Headers],[./GRAINGER/WWG-US/WWG_US_012018-032018.csv]]</f>
        <v>./GRAINGER/WWG-US/WWG_US_012018-032018.csv</v>
      </c>
    </row>
    <row r="14" spans="1:2" x14ac:dyDescent="0.25">
      <c r="A14" s="29" t="str">
        <f>Table1[[#Headers],[./GRAINGER/WWG-US/WWG_US_092017-122017.csv]]</f>
        <v>./GRAINGER/WWG-US/WWG_US_092017-122017.csv</v>
      </c>
    </row>
    <row r="15" spans="1:2" x14ac:dyDescent="0.25">
      <c r="A15" s="29" t="str">
        <f>Table1[[#Headers],[./GRAINGER/WWG-US/WWG_US_052017-082017.csv]]</f>
        <v>./GRAINGER/WWG-US/WWG_US_052017-082017.csv</v>
      </c>
    </row>
    <row r="16" spans="1:2" x14ac:dyDescent="0.25">
      <c r="A16" s="29" t="s">
        <v>318</v>
      </c>
    </row>
    <row r="17" spans="1:2" x14ac:dyDescent="0.25">
      <c r="A17" s="29" t="str">
        <f>Table1[[#Headers],[./GRAINGER/WWG-US/WWG_US_072016-122016.csv]]</f>
        <v>./GRAINGER/WWG-US/WWG_US_072016-122016.csv</v>
      </c>
    </row>
    <row r="18" spans="1:2" x14ac:dyDescent="0.25">
      <c r="A18" s="29" t="str">
        <f>Table1[[#Headers],[./GRAINGER/WWG-US/WWG_US_012016-062016.csv]]</f>
        <v>./GRAINGER/WWG-US/WWG_US_012016-062016.csv</v>
      </c>
    </row>
    <row r="19" spans="1:2" x14ac:dyDescent="0.25">
      <c r="A19" s="29" t="str">
        <f>Table1[[#Headers],[./GRAINGER/WWG-US/WWG_US_072015-122015.csv]]</f>
        <v>./GRAINGER/WWG-US/WWG_US_072015-122015.csv</v>
      </c>
    </row>
    <row r="20" spans="1:2" x14ac:dyDescent="0.25">
      <c r="A20" s="29" t="s">
        <v>322</v>
      </c>
    </row>
    <row r="21" spans="1:2" x14ac:dyDescent="0.25">
      <c r="A21" s="29" t="str">
        <f>Table1[[#Headers],[./IMPERIAL/IMPERIAL_US_012017-102019.csv]]</f>
        <v>./IMPERIAL/IMPERIAL_US_012017-102019.csv</v>
      </c>
    </row>
    <row r="22" spans="1:2" x14ac:dyDescent="0.25">
      <c r="A22" s="29" t="str">
        <f>Table1[[#Headers],[./IMPERIAL/IMPERIAL_US_112019.csv]]</f>
        <v>./IMPERIAL/IMPERIAL_US_112019.csv</v>
      </c>
    </row>
    <row r="23" spans="1:2" x14ac:dyDescent="0.25">
      <c r="A23" s="29" t="str">
        <f>Table1[[#Headers],[./IMPERIAL/IMPERIAL_US_122019.csv]]</f>
        <v>./IMPERIAL/IMPERIAL_US_122019.csv</v>
      </c>
    </row>
    <row r="24" spans="1:2" x14ac:dyDescent="0.25">
      <c r="A24" s="29" t="str">
        <f>Table1[[#Headers],[./E&amp;R/E&amp;R_US_012017-102019.csv]]</f>
        <v>./E&amp;R/E&amp;R_US_012017-102019.csv</v>
      </c>
      <c r="B24" t="s">
        <v>328</v>
      </c>
    </row>
    <row r="25" spans="1:2" x14ac:dyDescent="0.25">
      <c r="A25" s="29" t="str">
        <f>Table1[[#Headers],[./E&amp;R/E&amp;R_US_112019.csv]]</f>
        <v>./E&amp;R/E&amp;R_US_112019.csv</v>
      </c>
    </row>
    <row r="26" spans="1:2" x14ac:dyDescent="0.25">
      <c r="A26" s="29" t="str">
        <f>Table1[[#Headers],[./E&amp;R/E&amp;R_US_122019.csv]]</f>
        <v>./E&amp;R/E&amp;R_US_122019.csv</v>
      </c>
    </row>
    <row r="27" spans="1:2" x14ac:dyDescent="0.25">
      <c r="A27" s="29" t="str">
        <f>Table1[[#Headers],[./GRAINGER/WWG-CANADA/WWG_CAN_012017-102019.csv]]</f>
        <v>./GRAINGER/WWG-CANADA/WWG_CAN_012017-102019.csv</v>
      </c>
    </row>
    <row r="28" spans="1:2" x14ac:dyDescent="0.25">
      <c r="A28" s="29" t="str">
        <f>Table1[[#Headers],[./GRAINGER/WWG-CANADA/WWG_CAN_112019.csv]]</f>
        <v>./GRAINGER/WWG-CANADA/WWG_CAN_112019.csv</v>
      </c>
    </row>
    <row r="29" spans="1:2" x14ac:dyDescent="0.25">
      <c r="A29" s="29" t="str">
        <f>Table1[[#Headers],[./GRAINGER/WWG-CANADA/WWG_CAN_122019.csv]]</f>
        <v>./GRAINGER/WWG-CANADA/WWG_CAN_122019.csv</v>
      </c>
    </row>
    <row r="30" spans="1:2" x14ac:dyDescent="0.25">
      <c r="A30" s="29" t="str">
        <f>Table1[[#Headers],[./GRAINGER/WWG-UK-CROMWELL/WWG_UK_012017-102019.csv]]</f>
        <v>./GRAINGER/WWG-UK-CROMWELL/WWG_UK_012017-102019.csv</v>
      </c>
    </row>
    <row r="31" spans="1:2" x14ac:dyDescent="0.25">
      <c r="A31" s="29" t="str">
        <f>Table1[[#Headers],[./GRAINGER/WWG-UK-CROMWELL/WWG_UK_112019.csv]]</f>
        <v>./GRAINGER/WWG-UK-CROMWELL/WWG_UK_112019.csv</v>
      </c>
    </row>
    <row r="32" spans="1:2" x14ac:dyDescent="0.25">
      <c r="A32" s="29" t="str">
        <f>Table1[[#Headers],[./GRAINGER/WWG-UK-CROMWELL/WWG_UK_122019.csv]]</f>
        <v>./GRAINGER/WWG-UK-CROMWELL/WWG_UK_122019.csv</v>
      </c>
    </row>
    <row r="33" spans="1:2" x14ac:dyDescent="0.25">
      <c r="A33" s="29" t="str">
        <f>Table1[[#Headers],[./GRAINGER/WWG-MEX/WWG_MEX_012017-102019.csv]]</f>
        <v>./GRAINGER/WWG-MEX/WWG_MEX_012017-102019.csv</v>
      </c>
    </row>
    <row r="34" spans="1:2" x14ac:dyDescent="0.25">
      <c r="A34" s="29" t="str">
        <f>Table1[[#Headers],[./GRAINGER/WWG-MEX/WWG_MEX_112019.csv]]</f>
        <v>./GRAINGER/WWG-MEX/WWG_MEX_112019.csv</v>
      </c>
    </row>
    <row r="35" spans="1:2" x14ac:dyDescent="0.25">
      <c r="A35" s="29" t="str">
        <f>Table1[[#Headers],[./FNL/FNL/FNL_CAN/FNL_CAN_012018-102019.csv]]</f>
        <v>./FNL/FNL/FNL_CAN/FNL_CAN_012018-102019.csv</v>
      </c>
    </row>
    <row r="36" spans="1:2" x14ac:dyDescent="0.25">
      <c r="A36" s="29" t="str">
        <f>Table1[[#Headers],[./FNL/FNL/FNL_CAN/FNL_CAN_01015-122017.csv]]</f>
        <v>./FNL/FNL/FNL_CAN/FNL_CAN_01015-122017.csv</v>
      </c>
    </row>
    <row r="37" spans="1:2" x14ac:dyDescent="0.25">
      <c r="A37" s="29" t="str">
        <f>Table1[[#Headers],[./FNL/FNL/FNL_CAN_112019.csv]]</f>
        <v>./FNL/FNL/FNL_CAN_112019.csv</v>
      </c>
    </row>
    <row r="38" spans="1:2" x14ac:dyDescent="0.25">
      <c r="A38" s="29" t="str">
        <f>Table1[[#Headers],[./FNL/FNL/FNL_CHN/FNL_CHN_022015-102019.csv]]</f>
        <v>./FNL/FNL/FNL_CHN/FNL_CHN_022015-102019.csv</v>
      </c>
    </row>
    <row r="39" spans="1:2" x14ac:dyDescent="0.25">
      <c r="A39" s="29" t="str">
        <f>Table1[[#Headers],[./FNL/FNL/FNL_CHN/FNL_CHN_112019.csv]]</f>
        <v>./FNL/FNL/FNL_CHN/FNL_CHN_112019.csv</v>
      </c>
    </row>
    <row r="40" spans="1:2" x14ac:dyDescent="0.25">
      <c r="A40" s="29" t="str">
        <f>Table1[[#Headers],[./FNL/FNL/FNL_US/FNL_US_012018-122018.csv]]</f>
        <v>./FNL/FNL/FNL_US/FNL_US_012018-122018.csv</v>
      </c>
    </row>
    <row r="41" spans="1:2" x14ac:dyDescent="0.25">
      <c r="A41" s="29" t="str">
        <f>Table1[[#Headers],[./FNL/FNL/FNL_US/FNL_US_012015-122016.csv]]</f>
        <v>./FNL/FNL/FNL_US/FNL_US_012015-122016.csv</v>
      </c>
    </row>
    <row r="42" spans="1:2" x14ac:dyDescent="0.25">
      <c r="A42" s="29" t="str">
        <f>Table1[[#Headers],[./FNL/FNL/FNL_US/FNL_US_012017-122017.csv]]</f>
        <v>./FNL/FNL/FNL_US/FNL_US_012017-122017.csv</v>
      </c>
    </row>
    <row r="43" spans="1:2" x14ac:dyDescent="0.25">
      <c r="A43" s="29" t="str">
        <f>Table1[[#Headers],[./FNL/FNL/FNL_US/FNL_US_112019.csv]]</f>
        <v>./FNL/FNL/FNL_US/FNL_US_112019.csv</v>
      </c>
    </row>
    <row r="44" spans="1:2" x14ac:dyDescent="0.25">
      <c r="A44" s="29" t="str">
        <f>Table1[[#Headers],[./FNL/FNL/FNL_US/FNL_US_012019-102019.csv]]</f>
        <v>./FNL/FNL/FNL_US/FNL_US_012019-102019.csv</v>
      </c>
    </row>
    <row r="45" spans="1:2" x14ac:dyDescent="0.25">
      <c r="A45" s="29" t="str">
        <f>Table1[[#Headers],[./FNL/FNL/FNL_US/FNL_US_122019.csv]]</f>
        <v>./FNL/FNL/FNL_US/FNL_US_122019.csv</v>
      </c>
    </row>
    <row r="46" spans="1:2" x14ac:dyDescent="0.25">
      <c r="A46" s="29" t="str">
        <f>Table1[[#Headers],[./FNL/DOVER/DOVER-TH/DOVER_TH_082017-102019.csv]]</f>
        <v>./FNL/DOVER/DOVER-TH/DOVER_TH_082017-102019.csv</v>
      </c>
      <c r="B46" t="s">
        <v>352</v>
      </c>
    </row>
    <row r="47" spans="1:2" x14ac:dyDescent="0.25">
      <c r="A47" s="29" t="str">
        <f>Table1[[#Headers],[./FNL/DOVER/DOVER-TH/DOVER_TH_112019.csv]]</f>
        <v>./FNL/DOVER/DOVER-TH/DOVER_TH_112019.csv</v>
      </c>
    </row>
    <row r="48" spans="1:2" x14ac:dyDescent="0.25">
      <c r="A48" s="29" t="str">
        <f>Table1[[#Headers],[./FNL/DOVER/DOVER-US/DOVER_US_082017-102019.csv]]</f>
        <v>./FNL/DOVER/DOVER-US/DOVER_US_082017-102019.csv</v>
      </c>
    </row>
    <row r="49" spans="1:2" x14ac:dyDescent="0.25">
      <c r="A49" s="29" t="str">
        <f>Table1[[#Headers],[./FNL/DOVER/DOVER-US/DOVER_US_112019.csv]]</f>
        <v>./FNL/DOVER/DOVER-US/DOVER_US_112019.csv</v>
      </c>
    </row>
    <row r="50" spans="1:2" x14ac:dyDescent="0.25">
      <c r="A50" s="29" t="str">
        <f>Table1[[#Headers],[./FNL/DOVER/DOVER-CHN/DOVER_CHN_082017-102019.csv]]</f>
        <v>./FNL/DOVER/DOVER-CHN/DOVER_CHN_082017-102019.csv</v>
      </c>
      <c r="B50" t="s">
        <v>357</v>
      </c>
    </row>
    <row r="51" spans="1:2" x14ac:dyDescent="0.25">
      <c r="A51" s="29" t="str">
        <f>Table1[[#Headers],[./FNL/DOVER/DOVER-CHN/DOVER_CHN_112019.csv]]</f>
        <v>./FNL/DOVER/DOVER-CHN/DOVER_CHN_112019.csv</v>
      </c>
    </row>
    <row r="52" spans="1:2" x14ac:dyDescent="0.25">
      <c r="A52" s="29" t="str">
        <f>Table1[[#Headers],[./FNL/DOVER/DOVER-CAN/DOVER_CAN_112019.csv]]</f>
        <v>./FNL/DOVER/DOVER-CAN/DOVER_CAN_112019.csv</v>
      </c>
      <c r="B52" t="s">
        <v>352</v>
      </c>
    </row>
    <row r="53" spans="1:2" x14ac:dyDescent="0.25">
      <c r="A53" s="29" t="str">
        <f>Table1[[#Headers],[./FNL/DOVER/DOVER-CAN/DOVER_CAN_082017-102019.csv]]</f>
        <v>./FNL/DOVER/DOVER-CAN/DOVER_CAN_082017-102019.csv</v>
      </c>
    </row>
    <row r="54" spans="1:2" x14ac:dyDescent="0.25">
      <c r="A54" s="29" t="str">
        <f>Table1[[#Headers],[./FNL/DOVER/DOVER-CZK/DOVER_CZK_082017-102019.csv]]</f>
        <v>./FNL/DOVER/DOVER-CZK/DOVER_CZK_082017-102019.csv</v>
      </c>
    </row>
    <row r="55" spans="1:2" x14ac:dyDescent="0.25">
      <c r="A55" s="29" t="str">
        <f>Table1[[#Headers],[./FNL/Apergy/APERGY_US/APERGY_US_082018-102019.csv]]</f>
        <v>./FNL/Apergy/APERGY_US/APERGY_US_082018-102019.csv</v>
      </c>
      <c r="B55" t="s">
        <v>356</v>
      </c>
    </row>
    <row r="56" spans="1:2" x14ac:dyDescent="0.25">
      <c r="A56" s="29"/>
    </row>
    <row r="57" spans="1:2" x14ac:dyDescent="0.25">
      <c r="A57" s="29" t="str">
        <f>Table1[[#Headers],[./FNL/Apergy/APERGY_CAN/APERGY_CAN_112019.csv]]</f>
        <v>./FNL/Apergy/APERGY_CAN/APERGY_CAN_112019.csv</v>
      </c>
    </row>
    <row r="58" spans="1:2" x14ac:dyDescent="0.25">
      <c r="A58" s="29" t="str">
        <f>Table1[[#Headers],[./Graybar/GBE_US_012017-102019.csv]]</f>
        <v>./Graybar/GBE_US_012017-102019.csv</v>
      </c>
    </row>
    <row r="59" spans="1:2" x14ac:dyDescent="0.25">
      <c r="A59" s="29" t="str">
        <f>Table1[[#Headers],[./AIT/AIT-MEX/AIT_MEX_012018-102019.csv]]</f>
        <v>./AIT/AIT-MEX/AIT_MEX_012018-102019.csv</v>
      </c>
    </row>
    <row r="60" spans="1:2" x14ac:dyDescent="0.25">
      <c r="A60" s="29" t="str">
        <f>Table1[[#Headers],[./AIT/AIT MSS/MSS_AIT_NODATE.csv]]</f>
        <v>./AIT/AIT MSS/MSS_AIT_NODATE.csv</v>
      </c>
    </row>
    <row r="61" spans="1:2" x14ac:dyDescent="0.25">
      <c r="A61" s="29" t="e">
        <f>#REF!</f>
        <v>#REF!</v>
      </c>
    </row>
    <row r="62" spans="1:2" x14ac:dyDescent="0.25">
      <c r="A62" s="29" t="str">
        <f>Table1[[#Headers],[./AIT/AIT-CAN/AIT_CAN_122019.csv]]</f>
        <v>./AIT/AIT-CAN/AIT_CAN_122019.csv</v>
      </c>
    </row>
  </sheetData>
  <conditionalFormatting sqref="A1">
    <cfRule type="duplicateValues" dxfId="4" priority="1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65FA8-0913-41E5-95E8-E66E9C14B41A}">
  <dimension ref="A1:CH53"/>
  <sheetViews>
    <sheetView showGridLines="0" workbookViewId="0">
      <pane xSplit="1" ySplit="1" topLeftCell="B44" activePane="bottomRight" state="frozen"/>
      <selection pane="topRight" activeCell="B1" sqref="B1"/>
      <selection pane="bottomLeft" activeCell="A3" sqref="A3"/>
      <selection pane="bottomRight" activeCell="B3" sqref="B3:B49"/>
    </sheetView>
  </sheetViews>
  <sheetFormatPr defaultRowHeight="12.5" x14ac:dyDescent="0.25"/>
  <cols>
    <col min="1" max="1" width="26" bestFit="1" customWidth="1"/>
    <col min="2" max="2" width="23.90625" bestFit="1" customWidth="1"/>
    <col min="3" max="3" width="43.81640625" bestFit="1" customWidth="1"/>
    <col min="4" max="4" width="44.90625" bestFit="1" customWidth="1"/>
    <col min="5" max="6" width="50.6328125" bestFit="1" customWidth="1"/>
    <col min="7" max="7" width="49.08984375" customWidth="1"/>
    <col min="8" max="8" width="42.54296875" customWidth="1"/>
    <col min="9" max="17" width="49.08984375" customWidth="1"/>
    <col min="18" max="18" width="49.6328125" customWidth="1"/>
    <col min="19" max="19" width="42.54296875" customWidth="1"/>
    <col min="20" max="21" width="49.08984375" customWidth="1"/>
    <col min="22" max="24" width="43.08984375" customWidth="1"/>
    <col min="25" max="27" width="32.90625" customWidth="1"/>
    <col min="28" max="30" width="62" customWidth="1"/>
    <col min="31" max="33" width="67.54296875" customWidth="1"/>
    <col min="34" max="35" width="47" customWidth="1"/>
    <col min="36" max="40" width="33" customWidth="1"/>
    <col min="41" max="46" width="44.453125" customWidth="1"/>
    <col min="47" max="48" width="54.08984375" customWidth="1"/>
    <col min="49" max="50" width="47.54296875" customWidth="1"/>
    <col min="51" max="54" width="50.08984375" customWidth="1"/>
    <col min="55" max="55" width="49.54296875" customWidth="1"/>
    <col min="56" max="60" width="48.90625" customWidth="1"/>
    <col min="61" max="63" width="31.54296875" customWidth="1"/>
    <col min="64" max="72" width="39.54296875" customWidth="1"/>
    <col min="73" max="75" width="36.36328125" customWidth="1"/>
    <col min="76" max="76" width="48.6328125" customWidth="1"/>
    <col min="77" max="77" width="30.08984375" bestFit="1" customWidth="1"/>
  </cols>
  <sheetData>
    <row r="1" spans="1:86" ht="13.25" x14ac:dyDescent="0.25">
      <c r="A1" s="20" t="s">
        <v>305</v>
      </c>
      <c r="BJ1" s="27"/>
      <c r="BK1" s="27"/>
    </row>
    <row r="2" spans="1:86" ht="13" x14ac:dyDescent="0.3">
      <c r="A2" s="2"/>
      <c r="B2" s="3" t="s">
        <v>240</v>
      </c>
      <c r="C2" s="3" t="s">
        <v>313</v>
      </c>
      <c r="D2" s="3" t="s">
        <v>312</v>
      </c>
      <c r="E2" s="3" t="s">
        <v>311</v>
      </c>
      <c r="F2" s="3" t="s">
        <v>84</v>
      </c>
      <c r="G2" s="4" t="s">
        <v>53</v>
      </c>
      <c r="H2" s="4" t="s">
        <v>54</v>
      </c>
      <c r="I2" s="4" t="s">
        <v>55</v>
      </c>
      <c r="J2" s="4" t="s">
        <v>56</v>
      </c>
      <c r="K2" s="4" t="s">
        <v>83</v>
      </c>
      <c r="L2" s="4" t="s">
        <v>57</v>
      </c>
      <c r="M2" s="4" t="s">
        <v>316</v>
      </c>
      <c r="N2" s="4" t="s">
        <v>317</v>
      </c>
      <c r="O2" s="4" t="s">
        <v>314</v>
      </c>
      <c r="P2" s="4" t="s">
        <v>320</v>
      </c>
      <c r="Q2" s="4" t="s">
        <v>318</v>
      </c>
      <c r="R2" s="4" t="s">
        <v>315</v>
      </c>
      <c r="S2" s="4" t="s">
        <v>321</v>
      </c>
      <c r="T2" s="4" t="s">
        <v>319</v>
      </c>
      <c r="U2" s="4" t="s">
        <v>322</v>
      </c>
      <c r="V2" s="4" t="s">
        <v>323</v>
      </c>
      <c r="W2" s="4" t="s">
        <v>324</v>
      </c>
      <c r="X2" s="4" t="s">
        <v>325</v>
      </c>
      <c r="Y2" s="4" t="s">
        <v>328</v>
      </c>
      <c r="Z2" s="4" t="s">
        <v>326</v>
      </c>
      <c r="AA2" s="4" t="s">
        <v>327</v>
      </c>
      <c r="AB2" s="4" t="s">
        <v>329</v>
      </c>
      <c r="AC2" s="4" t="s">
        <v>330</v>
      </c>
      <c r="AD2" s="4" t="s">
        <v>331</v>
      </c>
      <c r="AE2" s="4" t="s">
        <v>333</v>
      </c>
      <c r="AF2" s="4" t="s">
        <v>334</v>
      </c>
      <c r="AG2" s="4" t="s">
        <v>332</v>
      </c>
      <c r="AH2" s="4" t="s">
        <v>335</v>
      </c>
      <c r="AI2" s="4" t="s">
        <v>336</v>
      </c>
      <c r="AJ2" s="4" t="s">
        <v>383</v>
      </c>
      <c r="AK2" s="4" t="s">
        <v>382</v>
      </c>
      <c r="AL2" s="4" t="s">
        <v>339</v>
      </c>
      <c r="AM2" s="4" t="s">
        <v>381</v>
      </c>
      <c r="AN2" s="4" t="s">
        <v>380</v>
      </c>
      <c r="AO2" s="4" t="s">
        <v>146</v>
      </c>
      <c r="AP2" s="4" t="s">
        <v>342</v>
      </c>
      <c r="AQ2" s="4" t="s">
        <v>153</v>
      </c>
      <c r="AR2" s="4" t="s">
        <v>344</v>
      </c>
      <c r="AS2" s="4" t="s">
        <v>343</v>
      </c>
      <c r="AT2" s="4" t="s">
        <v>345</v>
      </c>
      <c r="AU2" s="4" t="s">
        <v>346</v>
      </c>
      <c r="AV2" s="4" t="s">
        <v>347</v>
      </c>
      <c r="AW2" s="4" t="s">
        <v>348</v>
      </c>
      <c r="AX2" s="4" t="s">
        <v>349</v>
      </c>
      <c r="AY2" s="4" t="s">
        <v>350</v>
      </c>
      <c r="AZ2" s="4" t="s">
        <v>351</v>
      </c>
      <c r="BA2" s="4" t="s">
        <v>353</v>
      </c>
      <c r="BB2" s="4" t="s">
        <v>354</v>
      </c>
      <c r="BC2" s="4" t="s">
        <v>355</v>
      </c>
      <c r="BD2" s="31" t="s">
        <v>358</v>
      </c>
      <c r="BE2" s="31" t="s">
        <v>359</v>
      </c>
      <c r="BF2" s="31" t="s">
        <v>362</v>
      </c>
      <c r="BG2" s="31" t="s">
        <v>360</v>
      </c>
      <c r="BH2" s="31" t="s">
        <v>361</v>
      </c>
      <c r="BI2" s="31" t="s">
        <v>363</v>
      </c>
      <c r="BJ2" s="31" t="s">
        <v>364</v>
      </c>
      <c r="BK2" s="31" t="s">
        <v>365</v>
      </c>
      <c r="BL2" s="4" t="s">
        <v>369</v>
      </c>
      <c r="BM2" s="4" t="s">
        <v>366</v>
      </c>
      <c r="BN2" s="4" t="s">
        <v>367</v>
      </c>
      <c r="BO2" s="4" t="s">
        <v>371</v>
      </c>
      <c r="BP2" s="4" t="s">
        <v>372</v>
      </c>
      <c r="BQ2" s="4" t="s">
        <v>373</v>
      </c>
      <c r="BR2" s="4" t="s">
        <v>374</v>
      </c>
      <c r="BS2" s="4" t="s">
        <v>370</v>
      </c>
      <c r="BT2" s="4" t="s">
        <v>375</v>
      </c>
      <c r="BU2" s="4" t="s">
        <v>232</v>
      </c>
      <c r="BV2" s="5" t="s">
        <v>376</v>
      </c>
      <c r="BW2" s="5" t="s">
        <v>378</v>
      </c>
      <c r="BX2" s="5" t="s">
        <v>379</v>
      </c>
    </row>
    <row r="3" spans="1:86" ht="13" x14ac:dyDescent="0.3">
      <c r="A3" s="2" t="s">
        <v>285</v>
      </c>
      <c r="B3" s="21" t="s">
        <v>286</v>
      </c>
      <c r="C3" s="22" t="str">
        <f>Table1[[#Headers],[./GRAINGER/WWG-US/WWG_US_122019.csv]]</f>
        <v>./GRAINGER/WWG-US/WWG_US_122019.csv</v>
      </c>
      <c r="D3" s="22" t="str">
        <f>Table1[[#Headers],[./GRAINGER/WWG-US/WWG_US_112019.csv]]</f>
        <v>./GRAINGER/WWG-US/WWG_US_112019.csv</v>
      </c>
      <c r="E3" s="22" t="str">
        <f>Table1[[#Headers],[./GRAINGER/WWG-US/WWG_US_092019-102019.csv]]</f>
        <v>./GRAINGER/WWG-US/WWG_US_092019-102019.csv</v>
      </c>
      <c r="F3" s="22" t="str">
        <f>Table1[[#Headers],[./GRAINGER/WWG-US/WWG_US_072019-082019.csv]]</f>
        <v>./GRAINGER/WWG-US/WWG_US_072019-082019.csv</v>
      </c>
      <c r="G3" s="22" t="str">
        <f>Table1[[#Headers],[./GRAINGER/WWG-US/WWG_US_052019-062019.csv]]</f>
        <v>./GRAINGER/WWG-US/WWG_US_052019-062019.csv</v>
      </c>
      <c r="H3" s="22" t="str">
        <f>Table1[[#Headers],[./GRAINGER/WWG-US/WWG_US_042019.csv]]</f>
        <v>./GRAINGER/WWG-US/WWG_US_042019.csv</v>
      </c>
      <c r="I3" s="22" t="str">
        <f>Table1[[#Headers],[./GRAINGER/WWG-US/WWG_US_012019-032019.csv]]</f>
        <v>./GRAINGER/WWG-US/WWG_US_012019-032019.csv</v>
      </c>
      <c r="J3" s="22" t="str">
        <f>Table1[[#Headers],[./GRAINGER/WWG-US/WWG_US_102018-122018.csv]]</f>
        <v>./GRAINGER/WWG-US/WWG_US_102018-122018.csv</v>
      </c>
      <c r="K3" s="22" t="str">
        <f>Table1[[#Headers],[./GRAINGER/WWG-US/WWG_US_092018.csv]]</f>
        <v>./GRAINGER/WWG-US/WWG_US_092018.csv</v>
      </c>
      <c r="L3" s="22" t="str">
        <f>Table1[[#Headers],[./GRAINGER/WWG-US/WWG_US_072018-082018.csv]]</f>
        <v>./GRAINGER/WWG-US/WWG_US_072018-082018.csv</v>
      </c>
      <c r="M3" s="22" t="str">
        <f>Table1[[#Headers],[./GRAINGER/WWG-US/WWG_US_042018-062018.csv]]</f>
        <v>./GRAINGER/WWG-US/WWG_US_042018-062018.csv</v>
      </c>
      <c r="N3" s="22" t="str">
        <f>Table1[[#Headers],[./GRAINGER/WWG-US/WWG_US_012018-032018.csv]]</f>
        <v>./GRAINGER/WWG-US/WWG_US_012018-032018.csv</v>
      </c>
      <c r="O3" s="22" t="str">
        <f>Table1[[#Headers],[./GRAINGER/WWG-US/WWG_US_092017-122017.csv]]</f>
        <v>./GRAINGER/WWG-US/WWG_US_092017-122017.csv</v>
      </c>
      <c r="P3" s="22" t="str">
        <f>Table1[[#Headers],[./GRAINGER/WWG-US/WWG_US_052017-082017.csv]]</f>
        <v>./GRAINGER/WWG-US/WWG_US_052017-082017.csv</v>
      </c>
      <c r="Q3" s="22" t="s">
        <v>318</v>
      </c>
      <c r="R3" s="22" t="str">
        <f>Table1[[#Headers],[./GRAINGER/WWG-US/WWG_US_072016-122016.csv]]</f>
        <v>./GRAINGER/WWG-US/WWG_US_072016-122016.csv</v>
      </c>
      <c r="S3" s="22" t="str">
        <f>Table1[[#Headers],[./GRAINGER/WWG-US/WWG_US_012016-062016.csv]]</f>
        <v>./GRAINGER/WWG-US/WWG_US_012016-062016.csv</v>
      </c>
      <c r="T3" s="22" t="str">
        <f>Table1[[#Headers],[./GRAINGER/WWG-US/WWG_US_072015-122015.csv]]</f>
        <v>./GRAINGER/WWG-US/WWG_US_072015-122015.csv</v>
      </c>
      <c r="U3" s="22" t="s">
        <v>322</v>
      </c>
      <c r="V3" s="22" t="str">
        <f>Table1[[#Headers],[./IMPERIAL/IMPERIAL_US_012017-102019.csv]]</f>
        <v>./IMPERIAL/IMPERIAL_US_012017-102019.csv</v>
      </c>
      <c r="W3" s="22" t="str">
        <f>Table1[[#Headers],[./IMPERIAL/IMPERIAL_US_112019.csv]]</f>
        <v>./IMPERIAL/IMPERIAL_US_112019.csv</v>
      </c>
      <c r="X3" s="22" t="str">
        <f>Table1[[#Headers],[./IMPERIAL/IMPERIAL_US_122019.csv]]</f>
        <v>./IMPERIAL/IMPERIAL_US_122019.csv</v>
      </c>
      <c r="Y3" s="22" t="str">
        <f>Table1[[#Headers],[./E&amp;R/E&amp;R_US_012017-102019.csv]]</f>
        <v>./E&amp;R/E&amp;R_US_012017-102019.csv</v>
      </c>
      <c r="Z3" s="22" t="str">
        <f>Table1[[#Headers],[./E&amp;R/E&amp;R_US_112019.csv]]</f>
        <v>./E&amp;R/E&amp;R_US_112019.csv</v>
      </c>
      <c r="AA3" s="22" t="str">
        <f>Table1[[#Headers],[./E&amp;R/E&amp;R_US_122019.csv]]</f>
        <v>./E&amp;R/E&amp;R_US_122019.csv</v>
      </c>
      <c r="AB3" s="22" t="str">
        <f>Table1[[#Headers],[./GRAINGER/WWG-CANADA/WWG_CAN_012017-102019.csv]]</f>
        <v>./GRAINGER/WWG-CANADA/WWG_CAN_012017-102019.csv</v>
      </c>
      <c r="AC3" s="22" t="str">
        <f>Table1[[#Headers],[./GRAINGER/WWG-CANADA/WWG_CAN_112019.csv]]</f>
        <v>./GRAINGER/WWG-CANADA/WWG_CAN_112019.csv</v>
      </c>
      <c r="AD3" s="22" t="str">
        <f>Table1[[#Headers],[./GRAINGER/WWG-CANADA/WWG_CAN_122019.csv]]</f>
        <v>./GRAINGER/WWG-CANADA/WWG_CAN_122019.csv</v>
      </c>
      <c r="AE3" s="22" t="str">
        <f>Table1[[#Headers],[./GRAINGER/WWG-UK-CROMWELL/WWG_UK_012017-102019.csv]]</f>
        <v>./GRAINGER/WWG-UK-CROMWELL/WWG_UK_012017-102019.csv</v>
      </c>
      <c r="AF3" s="22" t="str">
        <f>Table1[[#Headers],[./GRAINGER/WWG-UK-CROMWELL/WWG_UK_112019.csv]]</f>
        <v>./GRAINGER/WWG-UK-CROMWELL/WWG_UK_112019.csv</v>
      </c>
      <c r="AG3" s="22" t="str">
        <f>Table1[[#Headers],[./GRAINGER/WWG-UK-CROMWELL/WWG_UK_122019.csv]]</f>
        <v>./GRAINGER/WWG-UK-CROMWELL/WWG_UK_122019.csv</v>
      </c>
      <c r="AH3" s="22" t="str">
        <f>Table1[[#Headers],[./GRAINGER/WWG-MEX/WWG_MEX_012017-102019.csv]]</f>
        <v>./GRAINGER/WWG-MEX/WWG_MEX_012017-102019.csv</v>
      </c>
      <c r="AI3" s="22" t="str">
        <f>Table1[[#Headers],[./GRAINGER/WWG-MEX/WWG_MEX_112019.csv]]</f>
        <v>./GRAINGER/WWG-MEX/WWG_MEX_112019.csv</v>
      </c>
      <c r="AJ3" s="22" t="str">
        <f>Table1[[#Headers],[./FNL/FNL/FNL_CAN/FNL_CAN_012018-102019.csv]]</f>
        <v>./FNL/FNL/FNL_CAN/FNL_CAN_012018-102019.csv</v>
      </c>
      <c r="AK3" s="22" t="str">
        <f>Table1[[#Headers],[./FNL/FNL/FNL_CAN/FNL_CAN_01015-122017.csv]]</f>
        <v>./FNL/FNL/FNL_CAN/FNL_CAN_01015-122017.csv</v>
      </c>
      <c r="AL3" s="22" t="str">
        <f>Table1[[#Headers],[./FNL/FNL/FNL_CAN_112019.csv]]</f>
        <v>./FNL/FNL/FNL_CAN_112019.csv</v>
      </c>
      <c r="AM3" s="22" t="str">
        <f>Table1[[#Headers],[./FNL/FNL/FNL_CHN/FNL_CHN_022015-102019.csv]]</f>
        <v>./FNL/FNL/FNL_CHN/FNL_CHN_022015-102019.csv</v>
      </c>
      <c r="AN3" s="22" t="str">
        <f>Table1[[#Headers],[./FNL/FNL/FNL_CHN/FNL_CHN_112019.csv]]</f>
        <v>./FNL/FNL/FNL_CHN/FNL_CHN_112019.csv</v>
      </c>
      <c r="AO3" s="22" t="str">
        <f>Table1[[#Headers],[./FNL/FNL/FNL_US/FNL_US_012018-122018.csv]]</f>
        <v>./FNL/FNL/FNL_US/FNL_US_012018-122018.csv</v>
      </c>
      <c r="AP3" s="22" t="str">
        <f>Table1[[#Headers],[./FNL/FNL/FNL_US/FNL_US_012015-122016.csv]]</f>
        <v>./FNL/FNL/FNL_US/FNL_US_012015-122016.csv</v>
      </c>
      <c r="AQ3" s="22" t="str">
        <f>Table1[[#Headers],[./FNL/FNL/FNL_US/FNL_US_012017-122017.csv]]</f>
        <v>./FNL/FNL/FNL_US/FNL_US_012017-122017.csv</v>
      </c>
      <c r="AR3" s="22" t="str">
        <f>Table1[[#Headers],[./FNL/FNL/FNL_US/FNL_US_112019.csv]]</f>
        <v>./FNL/FNL/FNL_US/FNL_US_112019.csv</v>
      </c>
      <c r="AS3" s="22" t="str">
        <f>Table1[[#Headers],[./FNL/FNL/FNL_US/FNL_US_012019-102019.csv]]</f>
        <v>./FNL/FNL/FNL_US/FNL_US_012019-102019.csv</v>
      </c>
      <c r="AT3" s="22" t="str">
        <f>Table1[[#Headers],[./FNL/FNL/FNL_US/FNL_US_122019.csv]]</f>
        <v>./FNL/FNL/FNL_US/FNL_US_122019.csv</v>
      </c>
      <c r="AU3" s="22" t="str">
        <f>Table1[[#Headers],[./FNL/DOVER/DOVER-TH/DOVER_TH_082017-102019.csv]]</f>
        <v>./FNL/DOVER/DOVER-TH/DOVER_TH_082017-102019.csv</v>
      </c>
      <c r="AV3" s="22" t="str">
        <f>Table1[[#Headers],[./FNL/DOVER/DOVER-TH/DOVER_TH_112019.csv]]</f>
        <v>./FNL/DOVER/DOVER-TH/DOVER_TH_112019.csv</v>
      </c>
      <c r="AW3" s="22" t="str">
        <f>Table1[[#Headers],[./FNL/DOVER/DOVER-US/DOVER_US_082017-102019.csv]]</f>
        <v>./FNL/DOVER/DOVER-US/DOVER_US_082017-102019.csv</v>
      </c>
      <c r="AX3" s="22" t="str">
        <f>Table1[[#Headers],[./FNL/DOVER/DOVER-US/DOVER_US_112019.csv]]</f>
        <v>./FNL/DOVER/DOVER-US/DOVER_US_112019.csv</v>
      </c>
      <c r="AY3" s="22" t="str">
        <f>Table1[[#Headers],[./FNL/DOVER/DOVER-CHN/DOVER_CHN_082017-102019.csv]]</f>
        <v>./FNL/DOVER/DOVER-CHN/DOVER_CHN_082017-102019.csv</v>
      </c>
      <c r="AZ3" s="22" t="str">
        <f>Table1[[#Headers],[./FNL/DOVER/DOVER-CHN/DOVER_CHN_112019.csv]]</f>
        <v>./FNL/DOVER/DOVER-CHN/DOVER_CHN_112019.csv</v>
      </c>
      <c r="BA3" s="22" t="str">
        <f>Table1[[#Headers],[./FNL/DOVER/DOVER-CAN/DOVER_CAN_112019.csv]]</f>
        <v>./FNL/DOVER/DOVER-CAN/DOVER_CAN_112019.csv</v>
      </c>
      <c r="BB3" s="22" t="str">
        <f>Table1[[#Headers],[./FNL/DOVER/DOVER-CAN/DOVER_CAN_082017-102019.csv]]</f>
        <v>./FNL/DOVER/DOVER-CAN/DOVER_CAN_082017-102019.csv</v>
      </c>
      <c r="BC3" s="22" t="str">
        <f>Table1[[#Headers],[./FNL/DOVER/DOVER-CZK/DOVER_CZK_082017-102019.csv]]</f>
        <v>./FNL/DOVER/DOVER-CZK/DOVER_CZK_082017-102019.csv</v>
      </c>
      <c r="BD3" s="22" t="str">
        <f>Table1[[#Headers],[./FNL/Apergy/APERGY_US/APERGY_US_082018-102019.csv]]</f>
        <v>./FNL/Apergy/APERGY_US/APERGY_US_082018-102019.csv</v>
      </c>
      <c r="BE3" s="22" t="str">
        <f>Table1[[#Headers],[./FNL/Apergy/APERGY_US/APERGY_US_112019.csv]]</f>
        <v>./FNL/Apergy/APERGY_US/APERGY_US_112019.csv</v>
      </c>
      <c r="BF3" s="22" t="str">
        <f>Table1[[#Headers],[./FNL/Apergy/APERGY_US/APERGY_US_122019.csv]]</f>
        <v>./FNL/Apergy/APERGY_US/APERGY_US_122019.csv</v>
      </c>
      <c r="BG3" s="22" t="str">
        <f>Table1[[#Headers],[./FNL/Apergy/APERGY_CAN/APERGY_CAN_112019.csv]]</f>
        <v>./FNL/Apergy/APERGY_CAN/APERGY_CAN_112019.csv</v>
      </c>
      <c r="BH3" s="22" t="str">
        <f>Table1[[#Headers],[./FNL/Apergy/APERGY_CAN/APERGY_CAN_082018-102019.csv]]</f>
        <v>./FNL/Apergy/APERGY_CAN/APERGY_CAN_082018-102019.csv</v>
      </c>
      <c r="BI3" s="22" t="str">
        <f>Table1[[#Headers],[./Graybar/GBE_US_012017-102019.csv]]</f>
        <v>./Graybar/GBE_US_012017-102019.csv</v>
      </c>
      <c r="BJ3" s="22" t="str">
        <f>Table1[[#Headers],[./Graybar/GBE_US_112019.csv]]</f>
        <v>./Graybar/GBE_US_112019.csv</v>
      </c>
      <c r="BK3" s="22" t="str">
        <f>Table1[[#Headers],[./Graybar/GBE_US_122019.csv]]</f>
        <v>./Graybar/GBE_US_122019.csv</v>
      </c>
      <c r="BL3" s="22" t="str">
        <f>Table1[[#Headers],[./AIT/AIT-MEX/AIT_MEX_012018-102019.csv]]</f>
        <v>./AIT/AIT-MEX/AIT_MEX_012018-102019.csv</v>
      </c>
      <c r="BM3" s="22" t="str">
        <f>Table1[[#Headers],[./AIT/AIT-MEX/AIT_MEX_112019.csv]]</f>
        <v>./AIT/AIT-MEX/AIT_MEX_112019.csv</v>
      </c>
      <c r="BN3" s="22" t="str">
        <f>Table1[[#Headers],[./AIT/AIT-MEX/AIT_MEX_122019.csv]]</f>
        <v>./AIT/AIT-MEX/AIT_MEX_122019.csv</v>
      </c>
      <c r="BO3" s="22" t="str">
        <f>Table1[[#Headers],[./AIT/AIT-US/AIT_US_012015-122016.csv]]</f>
        <v>./AIT/AIT-US/AIT_US_012015-122016.csv</v>
      </c>
      <c r="BP3" s="22" t="str">
        <f>Table1[[#Headers],[./AIT/AIT-US/AIT_US_012017-122017.csv]]</f>
        <v>./AIT/AIT-US/AIT_US_012017-122017.csv</v>
      </c>
      <c r="BQ3" s="22" t="str">
        <f>Table1[[#Headers],[./AIT/AIT-US/AIT_US_012018-122018.csv]]</f>
        <v>./AIT/AIT-US/AIT_US_012018-122018.csv</v>
      </c>
      <c r="BR3" s="22" t="str">
        <f>Table1[[#Headers],[./AIT/AIT-US/AIT_US_012019-102019.csv]]</f>
        <v>./AIT/AIT-US/AIT_US_012019-102019.csv</v>
      </c>
      <c r="BS3" s="22" t="str">
        <f>Table1[[#Headers],[./AIT/AIT-US/AIT_US_112019.csv]]</f>
        <v>./AIT/AIT-US/AIT_US_112019.csv</v>
      </c>
      <c r="BT3" s="22" t="str">
        <f>Table1[[#Headers],[./AIT/AIT-US/AIT_US_122019.csv]]</f>
        <v>./AIT/AIT-US/AIT_US_122019.csv</v>
      </c>
      <c r="BU3" s="22" t="str">
        <f>Table1[[#Headers],[./AIT/AIT MSS/MSS_AIT_NODATE.csv]]</f>
        <v>./AIT/AIT MSS/MSS_AIT_NODATE.csv</v>
      </c>
      <c r="BV3" s="22" t="str">
        <f>Table1[[#Headers],[./AIT/AIT-CAN/AIT_CAN_012018-102019.csv]]</f>
        <v>./AIT/AIT-CAN/AIT_CAN_012018-102019.csv</v>
      </c>
      <c r="BW3" s="22" t="str">
        <f>Table1[[#Headers],[./AIT/AIT-CAN/AIT_CAN_112019.csv]]</f>
        <v>./AIT/AIT-CAN/AIT_CAN_112019.csv</v>
      </c>
      <c r="BX3" s="22" t="str">
        <f>Table1[[#Headers],[./AIT/AIT-CAN/AIT_CAN_122019.csv]]</f>
        <v>./AIT/AIT-CAN/AIT_CAN_122019.csv</v>
      </c>
    </row>
    <row r="4" spans="1:86" ht="13" x14ac:dyDescent="0.3">
      <c r="A4" s="2" t="s">
        <v>287</v>
      </c>
      <c r="B4" s="21" t="s">
        <v>288</v>
      </c>
      <c r="C4" s="21" t="s">
        <v>298</v>
      </c>
      <c r="D4" s="21" t="s">
        <v>298</v>
      </c>
      <c r="E4" s="21" t="s">
        <v>298</v>
      </c>
      <c r="F4" s="21" t="s">
        <v>298</v>
      </c>
      <c r="G4" s="22" t="s">
        <v>298</v>
      </c>
      <c r="H4" s="22" t="s">
        <v>298</v>
      </c>
      <c r="I4" s="22" t="s">
        <v>298</v>
      </c>
      <c r="J4" s="22" t="s">
        <v>298</v>
      </c>
      <c r="K4" s="22" t="s">
        <v>298</v>
      </c>
      <c r="L4" s="22" t="s">
        <v>298</v>
      </c>
      <c r="M4" s="22" t="s">
        <v>298</v>
      </c>
      <c r="N4" s="22" t="s">
        <v>298</v>
      </c>
      <c r="O4" s="22" t="s">
        <v>298</v>
      </c>
      <c r="P4" s="22" t="s">
        <v>298</v>
      </c>
      <c r="Q4" s="22" t="s">
        <v>298</v>
      </c>
      <c r="R4" s="22" t="s">
        <v>298</v>
      </c>
      <c r="S4" s="22" t="s">
        <v>298</v>
      </c>
      <c r="T4" s="22" t="s">
        <v>298</v>
      </c>
      <c r="U4" s="22" t="s">
        <v>298</v>
      </c>
      <c r="V4" s="22" t="s">
        <v>292</v>
      </c>
      <c r="W4" s="22" t="s">
        <v>292</v>
      </c>
      <c r="X4" s="22" t="s">
        <v>292</v>
      </c>
      <c r="Y4" s="22" t="s">
        <v>293</v>
      </c>
      <c r="Z4" s="22" t="s">
        <v>293</v>
      </c>
      <c r="AA4" s="22" t="s">
        <v>293</v>
      </c>
      <c r="AB4" s="22" t="s">
        <v>298</v>
      </c>
      <c r="AC4" s="22" t="s">
        <v>298</v>
      </c>
      <c r="AD4" s="22" t="s">
        <v>298</v>
      </c>
      <c r="AE4" s="22" t="s">
        <v>298</v>
      </c>
      <c r="AF4" s="22" t="s">
        <v>298</v>
      </c>
      <c r="AG4" s="22" t="s">
        <v>298</v>
      </c>
      <c r="AH4" s="22" t="s">
        <v>298</v>
      </c>
      <c r="AI4" s="22" t="s">
        <v>298</v>
      </c>
      <c r="AJ4" s="22" t="s">
        <v>297</v>
      </c>
      <c r="AK4" s="22" t="s">
        <v>297</v>
      </c>
      <c r="AL4" s="22" t="s">
        <v>297</v>
      </c>
      <c r="AM4" s="22" t="s">
        <v>297</v>
      </c>
      <c r="AN4" s="22" t="s">
        <v>297</v>
      </c>
      <c r="AO4" s="22" t="s">
        <v>297</v>
      </c>
      <c r="AP4" s="22" t="s">
        <v>297</v>
      </c>
      <c r="AQ4" s="22" t="s">
        <v>297</v>
      </c>
      <c r="AR4" s="22" t="s">
        <v>297</v>
      </c>
      <c r="AS4" s="22" t="s">
        <v>297</v>
      </c>
      <c r="AT4" s="22" t="s">
        <v>297</v>
      </c>
      <c r="AU4" s="22" t="s">
        <v>297</v>
      </c>
      <c r="AV4" s="22" t="s">
        <v>297</v>
      </c>
      <c r="AW4" s="22" t="s">
        <v>297</v>
      </c>
      <c r="AX4" s="22" t="s">
        <v>297</v>
      </c>
      <c r="AY4" s="22" t="s">
        <v>297</v>
      </c>
      <c r="AZ4" s="22" t="s">
        <v>297</v>
      </c>
      <c r="BA4" s="22" t="s">
        <v>297</v>
      </c>
      <c r="BB4" s="22" t="s">
        <v>297</v>
      </c>
      <c r="BC4" s="22" t="s">
        <v>297</v>
      </c>
      <c r="BD4" s="22" t="s">
        <v>297</v>
      </c>
      <c r="BE4" s="22" t="s">
        <v>297</v>
      </c>
      <c r="BF4" s="22" t="s">
        <v>297</v>
      </c>
      <c r="BG4" s="22" t="s">
        <v>297</v>
      </c>
      <c r="BH4" s="22" t="s">
        <v>297</v>
      </c>
      <c r="BI4" s="23" t="s">
        <v>302</v>
      </c>
      <c r="BJ4" s="23" t="s">
        <v>302</v>
      </c>
      <c r="BK4" s="23" t="s">
        <v>302</v>
      </c>
      <c r="BL4" s="23" t="s">
        <v>303</v>
      </c>
      <c r="BM4" s="23" t="s">
        <v>303</v>
      </c>
      <c r="BN4" s="23" t="s">
        <v>303</v>
      </c>
      <c r="BO4" s="23" t="s">
        <v>303</v>
      </c>
      <c r="BP4" s="23" t="s">
        <v>303</v>
      </c>
      <c r="BQ4" s="23" t="s">
        <v>303</v>
      </c>
      <c r="BR4" s="23" t="s">
        <v>303</v>
      </c>
      <c r="BS4" s="23" t="s">
        <v>303</v>
      </c>
      <c r="BT4" s="23" t="s">
        <v>303</v>
      </c>
      <c r="BU4" s="23" t="s">
        <v>304</v>
      </c>
      <c r="BV4" s="23" t="s">
        <v>303</v>
      </c>
      <c r="BW4" s="23" t="s">
        <v>303</v>
      </c>
      <c r="BX4" s="23" t="s">
        <v>303</v>
      </c>
    </row>
    <row r="5" spans="1:86" ht="13" x14ac:dyDescent="0.3">
      <c r="A5" s="2" t="s">
        <v>289</v>
      </c>
      <c r="B5" s="21" t="s">
        <v>290</v>
      </c>
      <c r="C5" s="21" t="s">
        <v>291</v>
      </c>
      <c r="D5" s="21" t="s">
        <v>291</v>
      </c>
      <c r="E5" s="21" t="s">
        <v>291</v>
      </c>
      <c r="F5" s="21" t="s">
        <v>291</v>
      </c>
      <c r="G5" s="22" t="s">
        <v>291</v>
      </c>
      <c r="H5" s="22" t="s">
        <v>291</v>
      </c>
      <c r="I5" s="22" t="s">
        <v>291</v>
      </c>
      <c r="J5" s="22" t="s">
        <v>291</v>
      </c>
      <c r="K5" s="22" t="s">
        <v>291</v>
      </c>
      <c r="L5" s="22" t="s">
        <v>291</v>
      </c>
      <c r="M5" s="22" t="s">
        <v>291</v>
      </c>
      <c r="N5" s="22" t="s">
        <v>291</v>
      </c>
      <c r="O5" s="22" t="s">
        <v>291</v>
      </c>
      <c r="P5" s="22" t="s">
        <v>291</v>
      </c>
      <c r="Q5" s="22" t="s">
        <v>291</v>
      </c>
      <c r="R5" s="22" t="s">
        <v>291</v>
      </c>
      <c r="S5" s="22" t="s">
        <v>291</v>
      </c>
      <c r="T5" s="22" t="s">
        <v>291</v>
      </c>
      <c r="U5" s="22" t="s">
        <v>291</v>
      </c>
      <c r="V5" s="22" t="s">
        <v>291</v>
      </c>
      <c r="W5" s="22" t="s">
        <v>291</v>
      </c>
      <c r="X5" s="22" t="s">
        <v>291</v>
      </c>
      <c r="Y5" s="22" t="s">
        <v>291</v>
      </c>
      <c r="Z5" s="22" t="s">
        <v>291</v>
      </c>
      <c r="AA5" s="22" t="s">
        <v>291</v>
      </c>
      <c r="AB5" s="22" t="s">
        <v>294</v>
      </c>
      <c r="AC5" s="22" t="s">
        <v>294</v>
      </c>
      <c r="AD5" s="22" t="s">
        <v>294</v>
      </c>
      <c r="AE5" s="22" t="s">
        <v>295</v>
      </c>
      <c r="AF5" s="22" t="s">
        <v>295</v>
      </c>
      <c r="AG5" s="22" t="s">
        <v>295</v>
      </c>
      <c r="AH5" s="22" t="s">
        <v>296</v>
      </c>
      <c r="AI5" s="22" t="s">
        <v>296</v>
      </c>
      <c r="AJ5" s="22" t="s">
        <v>294</v>
      </c>
      <c r="AK5" s="22" t="s">
        <v>294</v>
      </c>
      <c r="AL5" s="22" t="s">
        <v>294</v>
      </c>
      <c r="AM5" s="22" t="s">
        <v>299</v>
      </c>
      <c r="AN5" s="22" t="s">
        <v>299</v>
      </c>
      <c r="AO5" s="22" t="s">
        <v>291</v>
      </c>
      <c r="AP5" s="22" t="s">
        <v>291</v>
      </c>
      <c r="AQ5" s="22" t="s">
        <v>291</v>
      </c>
      <c r="AR5" s="22" t="s">
        <v>291</v>
      </c>
      <c r="AS5" s="22" t="s">
        <v>291</v>
      </c>
      <c r="AT5" s="22" t="s">
        <v>291</v>
      </c>
      <c r="AU5" s="22" t="s">
        <v>300</v>
      </c>
      <c r="AV5" s="22" t="s">
        <v>300</v>
      </c>
      <c r="AW5" s="22" t="s">
        <v>291</v>
      </c>
      <c r="AX5" s="22" t="s">
        <v>291</v>
      </c>
      <c r="AY5" s="22" t="s">
        <v>299</v>
      </c>
      <c r="AZ5" s="22" t="s">
        <v>299</v>
      </c>
      <c r="BA5" s="22" t="s">
        <v>294</v>
      </c>
      <c r="BB5" s="22" t="s">
        <v>294</v>
      </c>
      <c r="BC5" s="22" t="s">
        <v>301</v>
      </c>
      <c r="BD5" s="23" t="s">
        <v>291</v>
      </c>
      <c r="BE5" s="23" t="s">
        <v>291</v>
      </c>
      <c r="BF5" s="23" t="s">
        <v>291</v>
      </c>
      <c r="BG5" s="22" t="s">
        <v>294</v>
      </c>
      <c r="BH5" s="22" t="s">
        <v>294</v>
      </c>
      <c r="BI5" s="23" t="s">
        <v>291</v>
      </c>
      <c r="BJ5" s="23" t="s">
        <v>291</v>
      </c>
      <c r="BK5" s="23" t="s">
        <v>291</v>
      </c>
      <c r="BL5" s="23" t="s">
        <v>368</v>
      </c>
      <c r="BM5" s="23" t="s">
        <v>368</v>
      </c>
      <c r="BN5" s="23" t="s">
        <v>368</v>
      </c>
      <c r="BO5" s="23" t="s">
        <v>291</v>
      </c>
      <c r="BP5" s="23" t="s">
        <v>291</v>
      </c>
      <c r="BQ5" s="23" t="s">
        <v>291</v>
      </c>
      <c r="BR5" s="23" t="s">
        <v>291</v>
      </c>
      <c r="BS5" s="23" t="s">
        <v>291</v>
      </c>
      <c r="BT5" s="23" t="s">
        <v>291</v>
      </c>
      <c r="BU5" s="23" t="s">
        <v>291</v>
      </c>
      <c r="BV5" s="33" t="s">
        <v>377</v>
      </c>
      <c r="BW5" s="33" t="s">
        <v>377</v>
      </c>
      <c r="BX5" s="24" t="s">
        <v>294</v>
      </c>
      <c r="CA5" s="1"/>
      <c r="CB5" s="1"/>
      <c r="CC5" s="1"/>
      <c r="CD5" s="1"/>
      <c r="CE5" s="1"/>
      <c r="CF5" s="1"/>
      <c r="CG5" s="1"/>
      <c r="CH5" s="1"/>
    </row>
    <row r="6" spans="1:86" ht="13" x14ac:dyDescent="0.3">
      <c r="A6" s="2" t="s">
        <v>31</v>
      </c>
      <c r="B6" s="15" t="s">
        <v>242</v>
      </c>
      <c r="C6" s="15" t="s">
        <v>1</v>
      </c>
      <c r="D6" s="15" t="s">
        <v>1</v>
      </c>
      <c r="E6" s="15" t="s">
        <v>1</v>
      </c>
      <c r="F6" s="15" t="s">
        <v>1</v>
      </c>
      <c r="G6" s="16" t="s">
        <v>1</v>
      </c>
      <c r="H6" s="11" t="s">
        <v>1</v>
      </c>
      <c r="I6" s="11" t="s">
        <v>1</v>
      </c>
      <c r="J6" s="11" t="s">
        <v>1</v>
      </c>
      <c r="K6" s="11" t="s">
        <v>58</v>
      </c>
      <c r="L6" s="11" t="s">
        <v>1</v>
      </c>
      <c r="M6" s="11" t="s">
        <v>58</v>
      </c>
      <c r="N6" s="11" t="s">
        <v>58</v>
      </c>
      <c r="O6" s="11" t="s">
        <v>1</v>
      </c>
      <c r="P6" s="11" t="s">
        <v>1</v>
      </c>
      <c r="Q6" s="11" t="s">
        <v>1</v>
      </c>
      <c r="R6" s="11" t="s">
        <v>58</v>
      </c>
      <c r="S6" s="11" t="s">
        <v>1</v>
      </c>
      <c r="T6" s="11" t="s">
        <v>1</v>
      </c>
      <c r="U6" s="11" t="s">
        <v>1</v>
      </c>
      <c r="V6" s="11" t="s">
        <v>58</v>
      </c>
      <c r="W6" s="11" t="s">
        <v>58</v>
      </c>
      <c r="X6" s="11" t="s">
        <v>58</v>
      </c>
      <c r="Y6" s="11" t="s">
        <v>58</v>
      </c>
      <c r="Z6" s="11" t="s">
        <v>58</v>
      </c>
      <c r="AA6" s="11" t="s">
        <v>58</v>
      </c>
      <c r="AB6" s="11" t="s">
        <v>58</v>
      </c>
      <c r="AC6" s="11" t="s">
        <v>58</v>
      </c>
      <c r="AD6" s="11" t="s">
        <v>58</v>
      </c>
      <c r="AE6" s="11" t="s">
        <v>58</v>
      </c>
      <c r="AF6" s="11" t="s">
        <v>58</v>
      </c>
      <c r="AG6" s="11" t="s">
        <v>58</v>
      </c>
      <c r="AH6" s="11" t="s">
        <v>58</v>
      </c>
      <c r="AI6" s="11" t="s">
        <v>58</v>
      </c>
      <c r="AJ6" s="11" t="s">
        <v>126</v>
      </c>
      <c r="AK6" s="11" t="s">
        <v>126</v>
      </c>
      <c r="AL6" s="11" t="s">
        <v>126</v>
      </c>
      <c r="AM6" s="11" t="s">
        <v>126</v>
      </c>
      <c r="AN6" s="11" t="s">
        <v>126</v>
      </c>
      <c r="AO6" s="11" t="s">
        <v>126</v>
      </c>
      <c r="AP6" s="11" t="s">
        <v>126</v>
      </c>
      <c r="AQ6" s="11" t="s">
        <v>126</v>
      </c>
      <c r="AR6" s="11" t="s">
        <v>126</v>
      </c>
      <c r="AS6" s="11" t="s">
        <v>126</v>
      </c>
      <c r="AT6" s="11" t="s">
        <v>126</v>
      </c>
      <c r="AU6" s="11" t="s">
        <v>126</v>
      </c>
      <c r="AV6" s="11" t="s">
        <v>126</v>
      </c>
      <c r="AW6" s="11" t="s">
        <v>126</v>
      </c>
      <c r="AX6" s="11"/>
      <c r="AY6" s="11" t="s">
        <v>126</v>
      </c>
      <c r="AZ6" s="11" t="s">
        <v>126</v>
      </c>
      <c r="BA6" s="11" t="s">
        <v>126</v>
      </c>
      <c r="BB6" s="11" t="s">
        <v>126</v>
      </c>
      <c r="BC6" s="11" t="s">
        <v>126</v>
      </c>
      <c r="BD6" s="11" t="s">
        <v>126</v>
      </c>
      <c r="BE6" s="11" t="s">
        <v>126</v>
      </c>
      <c r="BF6" s="11" t="s">
        <v>126</v>
      </c>
      <c r="BG6" s="11" t="s">
        <v>126</v>
      </c>
      <c r="BH6" s="11" t="s">
        <v>126</v>
      </c>
      <c r="BI6" s="11" t="s">
        <v>183</v>
      </c>
      <c r="BJ6" s="11" t="s">
        <v>183</v>
      </c>
      <c r="BK6" s="11" t="s">
        <v>183</v>
      </c>
      <c r="BL6" s="11" t="s">
        <v>210</v>
      </c>
      <c r="BM6" s="11" t="s">
        <v>210</v>
      </c>
      <c r="BN6" s="11" t="s">
        <v>210</v>
      </c>
      <c r="BO6" s="11" t="s">
        <v>210</v>
      </c>
      <c r="BP6" s="11" t="s">
        <v>210</v>
      </c>
      <c r="BQ6" s="11" t="s">
        <v>210</v>
      </c>
      <c r="BR6" s="11" t="s">
        <v>210</v>
      </c>
      <c r="BS6" s="11" t="s">
        <v>210</v>
      </c>
      <c r="BT6" s="11" t="s">
        <v>210</v>
      </c>
      <c r="BU6" s="11" t="s">
        <v>210</v>
      </c>
      <c r="BV6" s="17" t="s">
        <v>210</v>
      </c>
      <c r="BW6" s="17" t="s">
        <v>210</v>
      </c>
      <c r="BX6" s="17" t="s">
        <v>210</v>
      </c>
      <c r="CA6" s="1"/>
    </row>
    <row r="7" spans="1:86" ht="13" x14ac:dyDescent="0.3">
      <c r="A7" s="2" t="s">
        <v>30</v>
      </c>
      <c r="B7" s="15" t="s">
        <v>243</v>
      </c>
      <c r="C7" s="15" t="s">
        <v>2</v>
      </c>
      <c r="D7" s="15" t="s">
        <v>2</v>
      </c>
      <c r="E7" s="15" t="s">
        <v>2</v>
      </c>
      <c r="F7" s="15" t="s">
        <v>2</v>
      </c>
      <c r="G7" s="16" t="s">
        <v>2</v>
      </c>
      <c r="H7" s="11" t="s">
        <v>2</v>
      </c>
      <c r="I7" s="11" t="s">
        <v>2</v>
      </c>
      <c r="J7" s="11" t="s">
        <v>2</v>
      </c>
      <c r="K7" s="11" t="s">
        <v>59</v>
      </c>
      <c r="L7" s="11" t="s">
        <v>2</v>
      </c>
      <c r="M7" s="11" t="s">
        <v>59</v>
      </c>
      <c r="N7" s="11" t="s">
        <v>59</v>
      </c>
      <c r="O7" s="11" t="s">
        <v>2</v>
      </c>
      <c r="P7" s="11" t="s">
        <v>2</v>
      </c>
      <c r="Q7" s="11" t="s">
        <v>2</v>
      </c>
      <c r="R7" s="11" t="s">
        <v>59</v>
      </c>
      <c r="S7" s="11" t="s">
        <v>2</v>
      </c>
      <c r="T7" s="11" t="s">
        <v>2</v>
      </c>
      <c r="U7" s="11" t="s">
        <v>2</v>
      </c>
      <c r="V7" s="11" t="s">
        <v>59</v>
      </c>
      <c r="W7" s="11" t="s">
        <v>59</v>
      </c>
      <c r="X7" s="11" t="s">
        <v>59</v>
      </c>
      <c r="Y7" s="11" t="s">
        <v>59</v>
      </c>
      <c r="Z7" s="11" t="s">
        <v>59</v>
      </c>
      <c r="AA7" s="11" t="s">
        <v>59</v>
      </c>
      <c r="AB7" s="11" t="s">
        <v>59</v>
      </c>
      <c r="AC7" s="11" t="s">
        <v>59</v>
      </c>
      <c r="AD7" s="11" t="s">
        <v>59</v>
      </c>
      <c r="AE7" s="11" t="s">
        <v>59</v>
      </c>
      <c r="AF7" s="11" t="s">
        <v>59</v>
      </c>
      <c r="AG7" s="11" t="s">
        <v>59</v>
      </c>
      <c r="AH7" s="11" t="s">
        <v>59</v>
      </c>
      <c r="AI7" s="11" t="s">
        <v>59</v>
      </c>
      <c r="AJ7" s="11" t="s">
        <v>125</v>
      </c>
      <c r="AK7" s="11" t="s">
        <v>125</v>
      </c>
      <c r="AL7" s="11" t="s">
        <v>125</v>
      </c>
      <c r="AM7" s="11" t="s">
        <v>125</v>
      </c>
      <c r="AN7" s="11" t="s">
        <v>125</v>
      </c>
      <c r="AO7" s="11" t="s">
        <v>125</v>
      </c>
      <c r="AP7" s="11" t="s">
        <v>125</v>
      </c>
      <c r="AQ7" s="11" t="s">
        <v>125</v>
      </c>
      <c r="AR7" s="11" t="s">
        <v>125</v>
      </c>
      <c r="AS7" s="11" t="s">
        <v>125</v>
      </c>
      <c r="AT7" s="11" t="s">
        <v>125</v>
      </c>
      <c r="AU7" s="11" t="s">
        <v>125</v>
      </c>
      <c r="AV7" s="11" t="s">
        <v>125</v>
      </c>
      <c r="AW7" s="11" t="s">
        <v>125</v>
      </c>
      <c r="AX7" s="11"/>
      <c r="AY7" s="11" t="s">
        <v>125</v>
      </c>
      <c r="AZ7" s="11" t="s">
        <v>125</v>
      </c>
      <c r="BA7" s="11" t="s">
        <v>125</v>
      </c>
      <c r="BB7" s="11" t="s">
        <v>125</v>
      </c>
      <c r="BC7" s="11" t="s">
        <v>125</v>
      </c>
      <c r="BD7" s="11" t="s">
        <v>125</v>
      </c>
      <c r="BE7" s="11" t="s">
        <v>125</v>
      </c>
      <c r="BF7" s="11" t="s">
        <v>125</v>
      </c>
      <c r="BG7" s="11" t="s">
        <v>125</v>
      </c>
      <c r="BH7" s="11" t="s">
        <v>125</v>
      </c>
      <c r="BI7" s="11" t="s">
        <v>30</v>
      </c>
      <c r="BJ7" s="11" t="s">
        <v>30</v>
      </c>
      <c r="BK7" s="11" t="s">
        <v>30</v>
      </c>
      <c r="BL7" s="11" t="s">
        <v>125</v>
      </c>
      <c r="BM7" s="11" t="s">
        <v>125</v>
      </c>
      <c r="BN7" s="11" t="s">
        <v>125</v>
      </c>
      <c r="BO7" s="11" t="s">
        <v>125</v>
      </c>
      <c r="BP7" s="11" t="s">
        <v>125</v>
      </c>
      <c r="BQ7" s="11" t="s">
        <v>125</v>
      </c>
      <c r="BR7" s="11" t="s">
        <v>125</v>
      </c>
      <c r="BS7" s="11" t="s">
        <v>125</v>
      </c>
      <c r="BT7" s="11" t="s">
        <v>125</v>
      </c>
      <c r="BU7" s="11" t="s">
        <v>235</v>
      </c>
      <c r="BV7" s="17" t="s">
        <v>235</v>
      </c>
      <c r="BW7" s="17" t="s">
        <v>235</v>
      </c>
      <c r="BX7" s="17" t="s">
        <v>125</v>
      </c>
      <c r="CA7" s="1"/>
    </row>
    <row r="8" spans="1:86" ht="13" x14ac:dyDescent="0.3">
      <c r="A8" s="2" t="s">
        <v>32</v>
      </c>
      <c r="B8" s="15" t="s">
        <v>244</v>
      </c>
      <c r="C8" s="15" t="s">
        <v>3</v>
      </c>
      <c r="D8" s="15" t="s">
        <v>3</v>
      </c>
      <c r="E8" s="15" t="s">
        <v>3</v>
      </c>
      <c r="F8" s="15" t="s">
        <v>3</v>
      </c>
      <c r="G8" s="16" t="s">
        <v>3</v>
      </c>
      <c r="H8" s="11" t="s">
        <v>3</v>
      </c>
      <c r="I8" s="11" t="s">
        <v>3</v>
      </c>
      <c r="J8" s="11" t="s">
        <v>3</v>
      </c>
      <c r="K8" s="11" t="s">
        <v>60</v>
      </c>
      <c r="L8" s="11" t="s">
        <v>3</v>
      </c>
      <c r="M8" s="11" t="s">
        <v>60</v>
      </c>
      <c r="N8" s="11" t="s">
        <v>60</v>
      </c>
      <c r="O8" s="11" t="s">
        <v>3</v>
      </c>
      <c r="P8" s="11" t="s">
        <v>3</v>
      </c>
      <c r="Q8" s="11" t="s">
        <v>3</v>
      </c>
      <c r="R8" s="11" t="s">
        <v>60</v>
      </c>
      <c r="S8" s="11" t="s">
        <v>3</v>
      </c>
      <c r="T8" s="11" t="s">
        <v>3</v>
      </c>
      <c r="U8" s="11" t="s">
        <v>3</v>
      </c>
      <c r="V8" s="11" t="s">
        <v>60</v>
      </c>
      <c r="W8" s="11" t="s">
        <v>60</v>
      </c>
      <c r="X8" s="11" t="s">
        <v>60</v>
      </c>
      <c r="Y8" s="11" t="s">
        <v>60</v>
      </c>
      <c r="Z8" s="11" t="s">
        <v>60</v>
      </c>
      <c r="AA8" s="11" t="s">
        <v>60</v>
      </c>
      <c r="AB8" s="11" t="s">
        <v>60</v>
      </c>
      <c r="AC8" s="11" t="s">
        <v>60</v>
      </c>
      <c r="AD8" s="11" t="s">
        <v>60</v>
      </c>
      <c r="AE8" s="11" t="s">
        <v>60</v>
      </c>
      <c r="AF8" s="11" t="s">
        <v>60</v>
      </c>
      <c r="AG8" s="11" t="s">
        <v>60</v>
      </c>
      <c r="AH8" s="11" t="s">
        <v>60</v>
      </c>
      <c r="AI8" s="11" t="s">
        <v>60</v>
      </c>
      <c r="AJ8" s="11" t="s">
        <v>127</v>
      </c>
      <c r="AK8" s="11" t="s">
        <v>127</v>
      </c>
      <c r="AL8" s="11" t="s">
        <v>127</v>
      </c>
      <c r="AM8" s="11" t="s">
        <v>133</v>
      </c>
      <c r="AN8" s="11" t="s">
        <v>133</v>
      </c>
      <c r="AO8" s="11" t="s">
        <v>127</v>
      </c>
      <c r="AP8" s="11" t="s">
        <v>127</v>
      </c>
      <c r="AQ8" s="11" t="s">
        <v>127</v>
      </c>
      <c r="AR8" s="11" t="s">
        <v>127</v>
      </c>
      <c r="AS8" s="11" t="s">
        <v>127</v>
      </c>
      <c r="AT8" s="11" t="s">
        <v>127</v>
      </c>
      <c r="AU8" s="11" t="s">
        <v>133</v>
      </c>
      <c r="AV8" s="11" t="s">
        <v>133</v>
      </c>
      <c r="AW8" s="11" t="s">
        <v>133</v>
      </c>
      <c r="AX8" s="11"/>
      <c r="AY8" s="11" t="s">
        <v>133</v>
      </c>
      <c r="AZ8" s="11" t="s">
        <v>133</v>
      </c>
      <c r="BA8" s="11" t="s">
        <v>133</v>
      </c>
      <c r="BB8" s="11" t="s">
        <v>133</v>
      </c>
      <c r="BC8" s="11" t="s">
        <v>133</v>
      </c>
      <c r="BD8" s="11" t="s">
        <v>133</v>
      </c>
      <c r="BE8" s="11" t="s">
        <v>133</v>
      </c>
      <c r="BF8" s="11" t="s">
        <v>133</v>
      </c>
      <c r="BG8" s="11" t="s">
        <v>133</v>
      </c>
      <c r="BH8" s="11" t="s">
        <v>133</v>
      </c>
      <c r="BI8" s="11" t="s">
        <v>182</v>
      </c>
      <c r="BJ8" s="11" t="s">
        <v>182</v>
      </c>
      <c r="BK8" s="11" t="s">
        <v>182</v>
      </c>
      <c r="BL8" s="11" t="s">
        <v>209</v>
      </c>
      <c r="BM8" s="11" t="s">
        <v>209</v>
      </c>
      <c r="BN8" s="11" t="s">
        <v>209</v>
      </c>
      <c r="BO8" s="11" t="s">
        <v>209</v>
      </c>
      <c r="BP8" s="11" t="s">
        <v>209</v>
      </c>
      <c r="BQ8" s="11" t="s">
        <v>209</v>
      </c>
      <c r="BR8" s="11" t="s">
        <v>209</v>
      </c>
      <c r="BS8" s="11" t="s">
        <v>209</v>
      </c>
      <c r="BT8" s="11" t="s">
        <v>209</v>
      </c>
      <c r="BU8" s="11" t="s">
        <v>209</v>
      </c>
      <c r="BV8" s="17" t="s">
        <v>209</v>
      </c>
      <c r="BW8" s="17" t="s">
        <v>209</v>
      </c>
      <c r="BX8" s="17" t="s">
        <v>209</v>
      </c>
      <c r="CA8" s="1"/>
    </row>
    <row r="9" spans="1:86" ht="13" x14ac:dyDescent="0.3">
      <c r="A9" s="2" t="s">
        <v>229</v>
      </c>
      <c r="B9" s="15" t="s">
        <v>284</v>
      </c>
      <c r="C9" s="15"/>
      <c r="D9" s="15"/>
      <c r="E9" s="15"/>
      <c r="F9" s="15"/>
      <c r="G9" s="16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 t="s">
        <v>212</v>
      </c>
      <c r="BM9" s="11" t="s">
        <v>212</v>
      </c>
      <c r="BN9" s="11" t="s">
        <v>212</v>
      </c>
      <c r="BO9" s="11" t="s">
        <v>212</v>
      </c>
      <c r="BP9" s="11" t="s">
        <v>212</v>
      </c>
      <c r="BQ9" s="11" t="s">
        <v>212</v>
      </c>
      <c r="BR9" s="11" t="s">
        <v>212</v>
      </c>
      <c r="BS9" s="11" t="s">
        <v>212</v>
      </c>
      <c r="BT9" s="11" t="s">
        <v>212</v>
      </c>
      <c r="BU9" s="11" t="s">
        <v>212</v>
      </c>
      <c r="BV9" s="17" t="s">
        <v>212</v>
      </c>
      <c r="BW9" s="17" t="s">
        <v>212</v>
      </c>
      <c r="BX9" s="17" t="s">
        <v>212</v>
      </c>
      <c r="CA9" s="1"/>
    </row>
    <row r="10" spans="1:86" ht="13" x14ac:dyDescent="0.3">
      <c r="A10" s="2" t="s">
        <v>230</v>
      </c>
      <c r="B10" s="15" t="s">
        <v>245</v>
      </c>
      <c r="C10" s="15"/>
      <c r="D10" s="15"/>
      <c r="E10" s="15"/>
      <c r="F10" s="15"/>
      <c r="G10" s="16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 t="s">
        <v>211</v>
      </c>
      <c r="BM10" s="11" t="s">
        <v>211</v>
      </c>
      <c r="BN10" s="11" t="s">
        <v>211</v>
      </c>
      <c r="BO10" s="11" t="s">
        <v>211</v>
      </c>
      <c r="BP10" s="11" t="s">
        <v>211</v>
      </c>
      <c r="BQ10" s="11" t="s">
        <v>211</v>
      </c>
      <c r="BR10" s="11" t="s">
        <v>211</v>
      </c>
      <c r="BS10" s="11" t="s">
        <v>211</v>
      </c>
      <c r="BT10" s="11" t="s">
        <v>211</v>
      </c>
      <c r="BU10" s="11" t="s">
        <v>211</v>
      </c>
      <c r="BV10" s="17" t="s">
        <v>211</v>
      </c>
      <c r="BW10" s="17" t="s">
        <v>211</v>
      </c>
      <c r="BX10" s="17" t="s">
        <v>211</v>
      </c>
      <c r="CA10" s="1"/>
    </row>
    <row r="11" spans="1:86" ht="13" x14ac:dyDescent="0.3">
      <c r="A11" s="2" t="s">
        <v>231</v>
      </c>
      <c r="B11" s="15" t="s">
        <v>246</v>
      </c>
      <c r="C11" s="15"/>
      <c r="D11" s="15"/>
      <c r="E11" s="15"/>
      <c r="F11" s="15"/>
      <c r="G11" s="16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 t="s">
        <v>208</v>
      </c>
      <c r="BM11" s="11" t="s">
        <v>208</v>
      </c>
      <c r="BN11" s="11" t="s">
        <v>208</v>
      </c>
      <c r="BO11" s="11" t="s">
        <v>208</v>
      </c>
      <c r="BP11" s="11" t="s">
        <v>208</v>
      </c>
      <c r="BQ11" s="11" t="s">
        <v>208</v>
      </c>
      <c r="BR11" s="11" t="s">
        <v>208</v>
      </c>
      <c r="BS11" s="11" t="s">
        <v>208</v>
      </c>
      <c r="BT11" s="11" t="s">
        <v>208</v>
      </c>
      <c r="BU11" s="11" t="s">
        <v>208</v>
      </c>
      <c r="BV11" s="17" t="s">
        <v>208</v>
      </c>
      <c r="BW11" s="17" t="s">
        <v>208</v>
      </c>
      <c r="BX11" s="17" t="s">
        <v>208</v>
      </c>
      <c r="CA11" s="1"/>
    </row>
    <row r="12" spans="1:86" ht="13" x14ac:dyDescent="0.3">
      <c r="A12" s="2" t="s">
        <v>129</v>
      </c>
      <c r="B12" s="15" t="s">
        <v>247</v>
      </c>
      <c r="C12" s="15"/>
      <c r="D12" s="15"/>
      <c r="E12" s="15"/>
      <c r="F12" s="15"/>
      <c r="G12" s="16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 t="s">
        <v>124</v>
      </c>
      <c r="AK12" s="11" t="s">
        <v>124</v>
      </c>
      <c r="AL12" s="11" t="s">
        <v>124</v>
      </c>
      <c r="AM12" s="11" t="s">
        <v>124</v>
      </c>
      <c r="AN12" s="11" t="s">
        <v>124</v>
      </c>
      <c r="AO12" s="11" t="s">
        <v>124</v>
      </c>
      <c r="AP12" s="11" t="s">
        <v>124</v>
      </c>
      <c r="AQ12" s="11" t="s">
        <v>124</v>
      </c>
      <c r="AR12" s="11" t="s">
        <v>124</v>
      </c>
      <c r="AS12" s="11" t="s">
        <v>124</v>
      </c>
      <c r="AT12" s="11" t="s">
        <v>124</v>
      </c>
      <c r="AU12" s="11" t="s">
        <v>124</v>
      </c>
      <c r="AV12" s="11" t="s">
        <v>124</v>
      </c>
      <c r="AW12" s="11" t="s">
        <v>124</v>
      </c>
      <c r="AX12" s="11"/>
      <c r="AY12" s="11" t="s">
        <v>124</v>
      </c>
      <c r="AZ12" s="11" t="s">
        <v>124</v>
      </c>
      <c r="BA12" s="11" t="s">
        <v>124</v>
      </c>
      <c r="BB12" s="11" t="s">
        <v>124</v>
      </c>
      <c r="BC12" s="11" t="s">
        <v>124</v>
      </c>
      <c r="BD12" s="11" t="s">
        <v>124</v>
      </c>
      <c r="BE12" s="11" t="s">
        <v>124</v>
      </c>
      <c r="BF12" s="11" t="s">
        <v>124</v>
      </c>
      <c r="BG12" s="11" t="s">
        <v>124</v>
      </c>
      <c r="BH12" s="11" t="s">
        <v>124</v>
      </c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9"/>
      <c r="BW12" s="19"/>
      <c r="BX12" s="19"/>
      <c r="CA12" s="1"/>
    </row>
    <row r="13" spans="1:86" ht="13" x14ac:dyDescent="0.3">
      <c r="A13" s="2" t="s">
        <v>130</v>
      </c>
      <c r="B13" s="15" t="s">
        <v>248</v>
      </c>
      <c r="C13" s="15"/>
      <c r="D13" s="15"/>
      <c r="E13" s="15"/>
      <c r="F13" s="15"/>
      <c r="G13" s="16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 t="s">
        <v>123</v>
      </c>
      <c r="AK13" s="11" t="s">
        <v>123</v>
      </c>
      <c r="AL13" s="11" t="s">
        <v>123</v>
      </c>
      <c r="AM13" s="11" t="s">
        <v>123</v>
      </c>
      <c r="AN13" s="11" t="s">
        <v>123</v>
      </c>
      <c r="AO13" s="11" t="s">
        <v>147</v>
      </c>
      <c r="AP13" s="11" t="s">
        <v>147</v>
      </c>
      <c r="AQ13" s="11" t="s">
        <v>147</v>
      </c>
      <c r="AR13" s="11" t="s">
        <v>147</v>
      </c>
      <c r="AS13" s="11" t="s">
        <v>147</v>
      </c>
      <c r="AT13" s="11" t="s">
        <v>147</v>
      </c>
      <c r="AU13" s="11" t="s">
        <v>123</v>
      </c>
      <c r="AV13" s="11" t="s">
        <v>123</v>
      </c>
      <c r="AW13" s="11" t="s">
        <v>123</v>
      </c>
      <c r="AX13" s="11"/>
      <c r="AY13" s="11" t="s">
        <v>123</v>
      </c>
      <c r="AZ13" s="11" t="s">
        <v>123</v>
      </c>
      <c r="BA13" s="11" t="s">
        <v>123</v>
      </c>
      <c r="BB13" s="11" t="s">
        <v>123</v>
      </c>
      <c r="BC13" s="11" t="s">
        <v>123</v>
      </c>
      <c r="BD13" s="11" t="s">
        <v>123</v>
      </c>
      <c r="BE13" s="11" t="s">
        <v>123</v>
      </c>
      <c r="BF13" s="11" t="s">
        <v>123</v>
      </c>
      <c r="BG13" s="11" t="s">
        <v>123</v>
      </c>
      <c r="BH13" s="11" t="s">
        <v>123</v>
      </c>
      <c r="BI13" s="11" t="s">
        <v>181</v>
      </c>
      <c r="BJ13" s="11" t="s">
        <v>181</v>
      </c>
      <c r="BK13" s="11" t="s">
        <v>181</v>
      </c>
      <c r="BL13" s="18"/>
      <c r="BM13" s="18"/>
      <c r="BN13" s="18"/>
      <c r="BO13" s="18"/>
      <c r="BP13" s="18"/>
      <c r="BQ13" s="18"/>
      <c r="BR13" s="18"/>
      <c r="BS13" s="18"/>
      <c r="BT13" s="18"/>
      <c r="BU13" s="11" t="s">
        <v>233</v>
      </c>
      <c r="BV13" s="17" t="s">
        <v>233</v>
      </c>
      <c r="BW13" s="17" t="s">
        <v>233</v>
      </c>
      <c r="BX13" s="19"/>
      <c r="CA13" s="1"/>
    </row>
    <row r="14" spans="1:86" ht="13" x14ac:dyDescent="0.3">
      <c r="A14" s="2" t="s">
        <v>128</v>
      </c>
      <c r="B14" s="15" t="s">
        <v>249</v>
      </c>
      <c r="C14" s="15"/>
      <c r="D14" s="15"/>
      <c r="E14" s="15"/>
      <c r="F14" s="15"/>
      <c r="G14" s="16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 t="s">
        <v>122</v>
      </c>
      <c r="AK14" s="11" t="s">
        <v>122</v>
      </c>
      <c r="AL14" s="11" t="s">
        <v>122</v>
      </c>
      <c r="AM14" s="11" t="s">
        <v>134</v>
      </c>
      <c r="AN14" s="11" t="s">
        <v>134</v>
      </c>
      <c r="AO14" s="11" t="s">
        <v>122</v>
      </c>
      <c r="AP14" s="11" t="s">
        <v>122</v>
      </c>
      <c r="AQ14" s="11" t="s">
        <v>122</v>
      </c>
      <c r="AR14" s="11" t="s">
        <v>122</v>
      </c>
      <c r="AS14" s="11" t="s">
        <v>122</v>
      </c>
      <c r="AT14" s="11" t="s">
        <v>122</v>
      </c>
      <c r="AU14" s="11" t="s">
        <v>154</v>
      </c>
      <c r="AV14" s="11" t="s">
        <v>154</v>
      </c>
      <c r="AW14" s="11" t="s">
        <v>167</v>
      </c>
      <c r="AX14" s="11"/>
      <c r="AY14" s="11" t="s">
        <v>154</v>
      </c>
      <c r="AZ14" s="11" t="s">
        <v>154</v>
      </c>
      <c r="BA14" s="11" t="s">
        <v>167</v>
      </c>
      <c r="BB14" s="11" t="s">
        <v>167</v>
      </c>
      <c r="BC14" s="11" t="s">
        <v>167</v>
      </c>
      <c r="BD14" s="11" t="s">
        <v>154</v>
      </c>
      <c r="BE14" s="11" t="s">
        <v>154</v>
      </c>
      <c r="BF14" s="11" t="s">
        <v>154</v>
      </c>
      <c r="BG14" s="11" t="s">
        <v>154</v>
      </c>
      <c r="BH14" s="11" t="s">
        <v>154</v>
      </c>
      <c r="BI14" s="18"/>
      <c r="BJ14" s="18"/>
      <c r="BK14" s="18"/>
      <c r="BL14" s="11" t="s">
        <v>213</v>
      </c>
      <c r="BM14" s="11" t="s">
        <v>213</v>
      </c>
      <c r="BN14" s="11" t="s">
        <v>213</v>
      </c>
      <c r="BO14" s="11" t="s">
        <v>213</v>
      </c>
      <c r="BP14" s="11" t="s">
        <v>213</v>
      </c>
      <c r="BQ14" s="11" t="s">
        <v>213</v>
      </c>
      <c r="BR14" s="11" t="s">
        <v>213</v>
      </c>
      <c r="BS14" s="11" t="s">
        <v>213</v>
      </c>
      <c r="BT14" s="11" t="s">
        <v>213</v>
      </c>
      <c r="BU14" s="11" t="s">
        <v>213</v>
      </c>
      <c r="BV14" s="17" t="s">
        <v>213</v>
      </c>
      <c r="BW14" s="17" t="s">
        <v>213</v>
      </c>
      <c r="BX14" s="17" t="s">
        <v>213</v>
      </c>
      <c r="CA14" s="1"/>
    </row>
    <row r="15" spans="1:86" ht="13" x14ac:dyDescent="0.3">
      <c r="A15" s="2" t="s">
        <v>33</v>
      </c>
      <c r="B15" s="15" t="s">
        <v>250</v>
      </c>
      <c r="C15" s="15" t="s">
        <v>4</v>
      </c>
      <c r="D15" s="15" t="s">
        <v>4</v>
      </c>
      <c r="E15" s="15" t="s">
        <v>4</v>
      </c>
      <c r="F15" s="15" t="s">
        <v>4</v>
      </c>
      <c r="G15" s="16" t="s">
        <v>4</v>
      </c>
      <c r="H15" s="11" t="s">
        <v>4</v>
      </c>
      <c r="I15" s="11" t="s">
        <v>4</v>
      </c>
      <c r="J15" s="11" t="s">
        <v>4</v>
      </c>
      <c r="K15" s="11" t="s">
        <v>61</v>
      </c>
      <c r="L15" s="11" t="s">
        <v>4</v>
      </c>
      <c r="M15" s="11" t="s">
        <v>61</v>
      </c>
      <c r="N15" s="11" t="s">
        <v>61</v>
      </c>
      <c r="O15" s="11" t="s">
        <v>4</v>
      </c>
      <c r="P15" s="11" t="s">
        <v>4</v>
      </c>
      <c r="Q15" s="11" t="s">
        <v>4</v>
      </c>
      <c r="R15" s="11" t="s">
        <v>61</v>
      </c>
      <c r="S15" s="11" t="s">
        <v>4</v>
      </c>
      <c r="T15" s="11" t="s">
        <v>4</v>
      </c>
      <c r="U15" s="11" t="s">
        <v>4</v>
      </c>
      <c r="V15" s="11" t="s">
        <v>61</v>
      </c>
      <c r="W15" s="11" t="s">
        <v>61</v>
      </c>
      <c r="X15" s="11" t="s">
        <v>61</v>
      </c>
      <c r="Y15" s="11" t="s">
        <v>61</v>
      </c>
      <c r="Z15" s="11" t="s">
        <v>61</v>
      </c>
      <c r="AA15" s="11" t="s">
        <v>61</v>
      </c>
      <c r="AB15" s="11" t="s">
        <v>61</v>
      </c>
      <c r="AC15" s="11" t="s">
        <v>61</v>
      </c>
      <c r="AD15" s="11" t="s">
        <v>61</v>
      </c>
      <c r="AE15" s="11" t="s">
        <v>61</v>
      </c>
      <c r="AF15" s="11" t="s">
        <v>61</v>
      </c>
      <c r="AG15" s="11" t="s">
        <v>61</v>
      </c>
      <c r="AH15" s="11" t="s">
        <v>61</v>
      </c>
      <c r="AI15" s="11" t="s">
        <v>61</v>
      </c>
      <c r="AJ15" s="11" t="s">
        <v>121</v>
      </c>
      <c r="AK15" s="11" t="s">
        <v>121</v>
      </c>
      <c r="AL15" s="11" t="s">
        <v>121</v>
      </c>
      <c r="AM15" s="11" t="s">
        <v>135</v>
      </c>
      <c r="AN15" s="11" t="s">
        <v>135</v>
      </c>
      <c r="AO15" s="11" t="s">
        <v>121</v>
      </c>
      <c r="AP15" s="11" t="s">
        <v>121</v>
      </c>
      <c r="AQ15" s="11" t="s">
        <v>121</v>
      </c>
      <c r="AR15" s="11" t="s">
        <v>121</v>
      </c>
      <c r="AS15" s="11" t="s">
        <v>121</v>
      </c>
      <c r="AT15" s="11" t="s">
        <v>121</v>
      </c>
      <c r="AU15" s="11" t="s">
        <v>155</v>
      </c>
      <c r="AV15" s="11" t="s">
        <v>155</v>
      </c>
      <c r="AW15" s="11" t="s">
        <v>168</v>
      </c>
      <c r="AX15" s="11"/>
      <c r="AY15" s="11" t="s">
        <v>155</v>
      </c>
      <c r="AZ15" s="11" t="s">
        <v>155</v>
      </c>
      <c r="BA15" s="11" t="s">
        <v>168</v>
      </c>
      <c r="BB15" s="11" t="s">
        <v>168</v>
      </c>
      <c r="BC15" s="11" t="s">
        <v>168</v>
      </c>
      <c r="BD15" s="11" t="s">
        <v>155</v>
      </c>
      <c r="BE15" s="11" t="s">
        <v>155</v>
      </c>
      <c r="BF15" s="11" t="s">
        <v>155</v>
      </c>
      <c r="BG15" s="11" t="s">
        <v>155</v>
      </c>
      <c r="BH15" s="11" t="s">
        <v>155</v>
      </c>
      <c r="BI15" s="11" t="s">
        <v>184</v>
      </c>
      <c r="BJ15" s="11" t="s">
        <v>184</v>
      </c>
      <c r="BK15" s="11" t="s">
        <v>184</v>
      </c>
      <c r="BL15" s="11" t="s">
        <v>214</v>
      </c>
      <c r="BM15" s="11" t="s">
        <v>214</v>
      </c>
      <c r="BN15" s="11" t="s">
        <v>214</v>
      </c>
      <c r="BO15" s="11" t="s">
        <v>214</v>
      </c>
      <c r="BP15" s="11" t="s">
        <v>214</v>
      </c>
      <c r="BQ15" s="11" t="s">
        <v>214</v>
      </c>
      <c r="BR15" s="11" t="s">
        <v>214</v>
      </c>
      <c r="BS15" s="11" t="s">
        <v>214</v>
      </c>
      <c r="BT15" s="11" t="s">
        <v>214</v>
      </c>
      <c r="BU15" s="11" t="s">
        <v>214</v>
      </c>
      <c r="BV15" s="17" t="s">
        <v>214</v>
      </c>
      <c r="BW15" s="17" t="s">
        <v>214</v>
      </c>
      <c r="BX15" s="17" t="s">
        <v>214</v>
      </c>
      <c r="CA15" s="1"/>
    </row>
    <row r="16" spans="1:86" ht="13" x14ac:dyDescent="0.3">
      <c r="A16" s="2" t="s">
        <v>34</v>
      </c>
      <c r="B16" s="15" t="s">
        <v>251</v>
      </c>
      <c r="C16" s="15" t="s">
        <v>5</v>
      </c>
      <c r="D16" s="15" t="s">
        <v>5</v>
      </c>
      <c r="E16" s="15" t="s">
        <v>5</v>
      </c>
      <c r="F16" s="15" t="s">
        <v>5</v>
      </c>
      <c r="G16" s="16" t="s">
        <v>5</v>
      </c>
      <c r="H16" s="11" t="s">
        <v>5</v>
      </c>
      <c r="I16" s="11" t="s">
        <v>5</v>
      </c>
      <c r="J16" s="11" t="s">
        <v>5</v>
      </c>
      <c r="K16" s="11" t="s">
        <v>62</v>
      </c>
      <c r="L16" s="11" t="s">
        <v>5</v>
      </c>
      <c r="M16" s="11" t="s">
        <v>62</v>
      </c>
      <c r="N16" s="11" t="s">
        <v>62</v>
      </c>
      <c r="O16" s="11" t="s">
        <v>5</v>
      </c>
      <c r="P16" s="11" t="s">
        <v>5</v>
      </c>
      <c r="Q16" s="11" t="s">
        <v>5</v>
      </c>
      <c r="R16" s="11" t="s">
        <v>62</v>
      </c>
      <c r="S16" s="11" t="s">
        <v>5</v>
      </c>
      <c r="T16" s="11" t="s">
        <v>5</v>
      </c>
      <c r="U16" s="11" t="s">
        <v>5</v>
      </c>
      <c r="V16" s="11" t="s">
        <v>62</v>
      </c>
      <c r="W16" s="11" t="s">
        <v>62</v>
      </c>
      <c r="X16" s="11" t="s">
        <v>62</v>
      </c>
      <c r="Y16" s="11" t="s">
        <v>62</v>
      </c>
      <c r="Z16" s="11" t="s">
        <v>62</v>
      </c>
      <c r="AA16" s="11" t="s">
        <v>62</v>
      </c>
      <c r="AB16" s="11" t="s">
        <v>62</v>
      </c>
      <c r="AC16" s="11" t="s">
        <v>62</v>
      </c>
      <c r="AD16" s="11" t="s">
        <v>62</v>
      </c>
      <c r="AE16" s="11" t="s">
        <v>62</v>
      </c>
      <c r="AF16" s="11" t="s">
        <v>62</v>
      </c>
      <c r="AG16" s="11" t="s">
        <v>62</v>
      </c>
      <c r="AH16" s="11" t="s">
        <v>62</v>
      </c>
      <c r="AI16" s="11" t="s">
        <v>62</v>
      </c>
      <c r="AJ16" s="11" t="s">
        <v>120</v>
      </c>
      <c r="AK16" s="11" t="s">
        <v>120</v>
      </c>
      <c r="AL16" s="11" t="s">
        <v>120</v>
      </c>
      <c r="AM16" s="11" t="s">
        <v>136</v>
      </c>
      <c r="AN16" s="11" t="s">
        <v>136</v>
      </c>
      <c r="AO16" s="11" t="s">
        <v>120</v>
      </c>
      <c r="AP16" s="11" t="s">
        <v>120</v>
      </c>
      <c r="AQ16" s="11" t="s">
        <v>120</v>
      </c>
      <c r="AR16" s="11" t="s">
        <v>120</v>
      </c>
      <c r="AS16" s="11" t="s">
        <v>120</v>
      </c>
      <c r="AT16" s="11" t="s">
        <v>120</v>
      </c>
      <c r="AU16" s="11" t="s">
        <v>156</v>
      </c>
      <c r="AV16" s="11" t="s">
        <v>156</v>
      </c>
      <c r="AW16" s="11" t="s">
        <v>169</v>
      </c>
      <c r="AX16" s="11"/>
      <c r="AY16" s="11" t="s">
        <v>156</v>
      </c>
      <c r="AZ16" s="11" t="s">
        <v>156</v>
      </c>
      <c r="BA16" s="11" t="s">
        <v>169</v>
      </c>
      <c r="BB16" s="11" t="s">
        <v>169</v>
      </c>
      <c r="BC16" s="11" t="s">
        <v>169</v>
      </c>
      <c r="BD16" s="11" t="s">
        <v>156</v>
      </c>
      <c r="BE16" s="11" t="s">
        <v>156</v>
      </c>
      <c r="BF16" s="11" t="s">
        <v>156</v>
      </c>
      <c r="BG16" s="11" t="s">
        <v>156</v>
      </c>
      <c r="BH16" s="11" t="s">
        <v>156</v>
      </c>
      <c r="BI16" s="11" t="s">
        <v>185</v>
      </c>
      <c r="BJ16" s="11" t="s">
        <v>185</v>
      </c>
      <c r="BK16" s="11" t="s">
        <v>185</v>
      </c>
      <c r="BL16" s="11" t="s">
        <v>215</v>
      </c>
      <c r="BM16" s="11" t="s">
        <v>215</v>
      </c>
      <c r="BN16" s="11" t="s">
        <v>215</v>
      </c>
      <c r="BO16" s="11" t="s">
        <v>215</v>
      </c>
      <c r="BP16" s="11" t="s">
        <v>215</v>
      </c>
      <c r="BQ16" s="11" t="s">
        <v>215</v>
      </c>
      <c r="BR16" s="11" t="s">
        <v>215</v>
      </c>
      <c r="BS16" s="11" t="s">
        <v>215</v>
      </c>
      <c r="BT16" s="11" t="s">
        <v>215</v>
      </c>
      <c r="BU16" s="11" t="s">
        <v>215</v>
      </c>
      <c r="BV16" s="17" t="s">
        <v>215</v>
      </c>
      <c r="BW16" s="17" t="s">
        <v>215</v>
      </c>
      <c r="BX16" s="17" t="s">
        <v>215</v>
      </c>
      <c r="CA16" s="1"/>
    </row>
    <row r="17" spans="1:79" ht="13" x14ac:dyDescent="0.3">
      <c r="A17" s="2" t="s">
        <v>43</v>
      </c>
      <c r="B17" s="15" t="s">
        <v>252</v>
      </c>
      <c r="C17" s="15" t="s">
        <v>6</v>
      </c>
      <c r="D17" s="15" t="s">
        <v>6</v>
      </c>
      <c r="E17" s="15" t="s">
        <v>6</v>
      </c>
      <c r="F17" s="15" t="s">
        <v>6</v>
      </c>
      <c r="G17" s="16" t="s">
        <v>6</v>
      </c>
      <c r="H17" s="11" t="s">
        <v>6</v>
      </c>
      <c r="I17" s="11" t="s">
        <v>6</v>
      </c>
      <c r="J17" s="11" t="s">
        <v>6</v>
      </c>
      <c r="K17" s="11" t="s">
        <v>63</v>
      </c>
      <c r="L17" s="11" t="s">
        <v>6</v>
      </c>
      <c r="M17" s="11" t="s">
        <v>63</v>
      </c>
      <c r="N17" s="11" t="s">
        <v>63</v>
      </c>
      <c r="O17" s="11" t="s">
        <v>6</v>
      </c>
      <c r="P17" s="11" t="s">
        <v>6</v>
      </c>
      <c r="Q17" s="11" t="s">
        <v>6</v>
      </c>
      <c r="R17" s="11" t="s">
        <v>63</v>
      </c>
      <c r="S17" s="11" t="s">
        <v>6</v>
      </c>
      <c r="T17" s="11" t="s">
        <v>6</v>
      </c>
      <c r="U17" s="11" t="s">
        <v>6</v>
      </c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1" t="s">
        <v>110</v>
      </c>
      <c r="AK17" s="11" t="s">
        <v>110</v>
      </c>
      <c r="AL17" s="11" t="s">
        <v>110</v>
      </c>
      <c r="AM17" s="11" t="s">
        <v>141</v>
      </c>
      <c r="AN17" s="11" t="s">
        <v>141</v>
      </c>
      <c r="AO17" s="11" t="s">
        <v>110</v>
      </c>
      <c r="AP17" s="11" t="s">
        <v>110</v>
      </c>
      <c r="AQ17" s="11" t="s">
        <v>110</v>
      </c>
      <c r="AR17" s="11" t="s">
        <v>110</v>
      </c>
      <c r="AS17" s="11" t="s">
        <v>110</v>
      </c>
      <c r="AT17" s="11" t="s">
        <v>110</v>
      </c>
      <c r="AU17" s="11" t="s">
        <v>141</v>
      </c>
      <c r="AV17" s="11" t="s">
        <v>141</v>
      </c>
      <c r="AW17" s="11" t="s">
        <v>141</v>
      </c>
      <c r="AX17" s="11"/>
      <c r="AY17" s="11" t="s">
        <v>141</v>
      </c>
      <c r="AZ17" s="11" t="s">
        <v>141</v>
      </c>
      <c r="BA17" s="11" t="s">
        <v>141</v>
      </c>
      <c r="BB17" s="11" t="s">
        <v>141</v>
      </c>
      <c r="BC17" s="11" t="s">
        <v>141</v>
      </c>
      <c r="BD17" s="11" t="s">
        <v>141</v>
      </c>
      <c r="BE17" s="11" t="s">
        <v>141</v>
      </c>
      <c r="BF17" s="11" t="s">
        <v>141</v>
      </c>
      <c r="BG17" s="11" t="s">
        <v>141</v>
      </c>
      <c r="BH17" s="11" t="s">
        <v>141</v>
      </c>
      <c r="BI17" s="18"/>
      <c r="BJ17" s="18"/>
      <c r="BK17" s="18"/>
      <c r="BL17" s="11" t="s">
        <v>110</v>
      </c>
      <c r="BM17" s="11" t="s">
        <v>110</v>
      </c>
      <c r="BN17" s="11" t="s">
        <v>110</v>
      </c>
      <c r="BO17" s="11" t="s">
        <v>110</v>
      </c>
      <c r="BP17" s="11" t="s">
        <v>110</v>
      </c>
      <c r="BQ17" s="11" t="s">
        <v>110</v>
      </c>
      <c r="BR17" s="11" t="s">
        <v>110</v>
      </c>
      <c r="BS17" s="11" t="s">
        <v>110</v>
      </c>
      <c r="BT17" s="11" t="s">
        <v>110</v>
      </c>
      <c r="BU17" s="11" t="s">
        <v>110</v>
      </c>
      <c r="BV17" s="17" t="s">
        <v>110</v>
      </c>
      <c r="BW17" s="17" t="s">
        <v>110</v>
      </c>
      <c r="BX17" s="17" t="s">
        <v>110</v>
      </c>
      <c r="CA17" s="1"/>
    </row>
    <row r="18" spans="1:79" ht="13" x14ac:dyDescent="0.3">
      <c r="A18" s="2" t="s">
        <v>97</v>
      </c>
      <c r="B18" s="15" t="s">
        <v>253</v>
      </c>
      <c r="C18" s="15"/>
      <c r="D18" s="15"/>
      <c r="E18" s="15"/>
      <c r="F18" s="15"/>
      <c r="G18" s="16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 t="s">
        <v>63</v>
      </c>
      <c r="W18" s="11" t="s">
        <v>63</v>
      </c>
      <c r="X18" s="11" t="s">
        <v>63</v>
      </c>
      <c r="Y18" s="11" t="s">
        <v>63</v>
      </c>
      <c r="Z18" s="11" t="s">
        <v>63</v>
      </c>
      <c r="AA18" s="11" t="s">
        <v>63</v>
      </c>
      <c r="AB18" s="11" t="s">
        <v>63</v>
      </c>
      <c r="AC18" s="11" t="s">
        <v>63</v>
      </c>
      <c r="AD18" s="11" t="s">
        <v>63</v>
      </c>
      <c r="AE18" s="11" t="s">
        <v>63</v>
      </c>
      <c r="AF18" s="11" t="s">
        <v>63</v>
      </c>
      <c r="AG18" s="11" t="s">
        <v>63</v>
      </c>
      <c r="AH18" s="18" t="s">
        <v>63</v>
      </c>
      <c r="AI18" s="18" t="s">
        <v>63</v>
      </c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1" t="s">
        <v>186</v>
      </c>
      <c r="BJ18" s="11" t="s">
        <v>186</v>
      </c>
      <c r="BK18" s="11" t="s">
        <v>186</v>
      </c>
      <c r="BL18" s="11" t="s">
        <v>216</v>
      </c>
      <c r="BM18" s="11" t="s">
        <v>216</v>
      </c>
      <c r="BN18" s="11" t="s">
        <v>216</v>
      </c>
      <c r="BO18" s="11" t="s">
        <v>216</v>
      </c>
      <c r="BP18" s="11" t="s">
        <v>216</v>
      </c>
      <c r="BQ18" s="11" t="s">
        <v>216</v>
      </c>
      <c r="BR18" s="11" t="s">
        <v>216</v>
      </c>
      <c r="BS18" s="11" t="s">
        <v>216</v>
      </c>
      <c r="BT18" s="11" t="s">
        <v>216</v>
      </c>
      <c r="BU18" s="11" t="s">
        <v>216</v>
      </c>
      <c r="BV18" s="17" t="s">
        <v>216</v>
      </c>
      <c r="BW18" s="17" t="s">
        <v>216</v>
      </c>
      <c r="BX18" s="17" t="s">
        <v>216</v>
      </c>
      <c r="CA18" s="1"/>
    </row>
    <row r="19" spans="1:79" ht="13" x14ac:dyDescent="0.3">
      <c r="A19" s="2" t="s">
        <v>35</v>
      </c>
      <c r="B19" s="15" t="s">
        <v>254</v>
      </c>
      <c r="C19" s="15" t="s">
        <v>7</v>
      </c>
      <c r="D19" s="15" t="s">
        <v>7</v>
      </c>
      <c r="E19" s="15" t="s">
        <v>7</v>
      </c>
      <c r="F19" s="15" t="s">
        <v>7</v>
      </c>
      <c r="G19" s="16" t="s">
        <v>7</v>
      </c>
      <c r="H19" s="11" t="s">
        <v>7</v>
      </c>
      <c r="I19" s="11" t="s">
        <v>7</v>
      </c>
      <c r="J19" s="11" t="s">
        <v>7</v>
      </c>
      <c r="K19" s="11" t="s">
        <v>64</v>
      </c>
      <c r="L19" s="11" t="s">
        <v>7</v>
      </c>
      <c r="M19" s="11" t="s">
        <v>64</v>
      </c>
      <c r="N19" s="11" t="s">
        <v>64</v>
      </c>
      <c r="O19" s="11" t="s">
        <v>7</v>
      </c>
      <c r="P19" s="11" t="s">
        <v>7</v>
      </c>
      <c r="Q19" s="11" t="s">
        <v>7</v>
      </c>
      <c r="R19" s="11" t="s">
        <v>64</v>
      </c>
      <c r="S19" s="11" t="s">
        <v>7</v>
      </c>
      <c r="T19" s="11" t="s">
        <v>7</v>
      </c>
      <c r="U19" s="11" t="s">
        <v>7</v>
      </c>
      <c r="V19" s="11" t="s">
        <v>85</v>
      </c>
      <c r="W19" s="11" t="s">
        <v>85</v>
      </c>
      <c r="X19" s="11" t="s">
        <v>85</v>
      </c>
      <c r="Y19" s="11" t="s">
        <v>85</v>
      </c>
      <c r="Z19" s="11" t="s">
        <v>85</v>
      </c>
      <c r="AA19" s="11" t="s">
        <v>85</v>
      </c>
      <c r="AB19" s="11" t="s">
        <v>64</v>
      </c>
      <c r="AC19" s="11" t="s">
        <v>64</v>
      </c>
      <c r="AD19" s="11" t="s">
        <v>64</v>
      </c>
      <c r="AE19" s="11" t="s">
        <v>64</v>
      </c>
      <c r="AF19" s="11" t="s">
        <v>64</v>
      </c>
      <c r="AG19" s="11" t="s">
        <v>64</v>
      </c>
      <c r="AH19" s="11" t="s">
        <v>64</v>
      </c>
      <c r="AI19" s="11" t="s">
        <v>64</v>
      </c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1" t="s">
        <v>161</v>
      </c>
      <c r="AV19" s="11" t="s">
        <v>161</v>
      </c>
      <c r="AW19" s="11" t="s">
        <v>35</v>
      </c>
      <c r="AX19" s="11"/>
      <c r="AY19" s="11" t="s">
        <v>161</v>
      </c>
      <c r="AZ19" s="11" t="s">
        <v>161</v>
      </c>
      <c r="BA19" s="11" t="s">
        <v>35</v>
      </c>
      <c r="BB19" s="11" t="s">
        <v>35</v>
      </c>
      <c r="BC19" s="11" t="s">
        <v>161</v>
      </c>
      <c r="BD19" s="11" t="s">
        <v>161</v>
      </c>
      <c r="BE19" s="11" t="s">
        <v>161</v>
      </c>
      <c r="BF19" s="11" t="s">
        <v>161</v>
      </c>
      <c r="BG19" s="11" t="s">
        <v>161</v>
      </c>
      <c r="BH19" s="11" t="s">
        <v>161</v>
      </c>
      <c r="BI19" s="11" t="s">
        <v>35</v>
      </c>
      <c r="BJ19" s="11" t="s">
        <v>35</v>
      </c>
      <c r="BK19" s="11" t="s">
        <v>35</v>
      </c>
      <c r="BL19" s="11" t="s">
        <v>217</v>
      </c>
      <c r="BM19" s="11" t="s">
        <v>217</v>
      </c>
      <c r="BN19" s="11" t="s">
        <v>217</v>
      </c>
      <c r="BO19" s="11" t="s">
        <v>217</v>
      </c>
      <c r="BP19" s="11" t="s">
        <v>217</v>
      </c>
      <c r="BQ19" s="11" t="s">
        <v>217</v>
      </c>
      <c r="BR19" s="11" t="s">
        <v>217</v>
      </c>
      <c r="BS19" s="11" t="s">
        <v>217</v>
      </c>
      <c r="BT19" s="11" t="s">
        <v>217</v>
      </c>
      <c r="BU19" s="11" t="s">
        <v>217</v>
      </c>
      <c r="BV19" s="17" t="s">
        <v>217</v>
      </c>
      <c r="BW19" s="17" t="s">
        <v>217</v>
      </c>
      <c r="BX19" s="17" t="s">
        <v>217</v>
      </c>
      <c r="CA19" s="1"/>
    </row>
    <row r="20" spans="1:79" ht="13" x14ac:dyDescent="0.3">
      <c r="A20" s="2" t="s">
        <v>28</v>
      </c>
      <c r="B20" s="15" t="s">
        <v>255</v>
      </c>
      <c r="C20" s="15" t="s">
        <v>8</v>
      </c>
      <c r="D20" s="15" t="s">
        <v>8</v>
      </c>
      <c r="E20" s="15" t="s">
        <v>8</v>
      </c>
      <c r="F20" s="15" t="s">
        <v>8</v>
      </c>
      <c r="G20" s="16" t="s">
        <v>8</v>
      </c>
      <c r="H20" s="11" t="s">
        <v>8</v>
      </c>
      <c r="I20" s="11" t="s">
        <v>8</v>
      </c>
      <c r="J20" s="11" t="s">
        <v>8</v>
      </c>
      <c r="K20" s="11" t="s">
        <v>65</v>
      </c>
      <c r="L20" s="11" t="s">
        <v>8</v>
      </c>
      <c r="M20" s="11" t="s">
        <v>65</v>
      </c>
      <c r="N20" s="11" t="s">
        <v>65</v>
      </c>
      <c r="O20" s="11" t="s">
        <v>8</v>
      </c>
      <c r="P20" s="11" t="s">
        <v>8</v>
      </c>
      <c r="Q20" s="11" t="s">
        <v>8</v>
      </c>
      <c r="R20" s="11" t="s">
        <v>65</v>
      </c>
      <c r="S20" s="11" t="s">
        <v>8</v>
      </c>
      <c r="T20" s="11" t="s">
        <v>8</v>
      </c>
      <c r="U20" s="11" t="s">
        <v>8</v>
      </c>
      <c r="V20" s="11" t="s">
        <v>65</v>
      </c>
      <c r="W20" s="11" t="s">
        <v>65</v>
      </c>
      <c r="X20" s="11" t="s">
        <v>65</v>
      </c>
      <c r="Y20" s="11" t="s">
        <v>65</v>
      </c>
      <c r="Z20" s="11" t="s">
        <v>65</v>
      </c>
      <c r="AA20" s="11" t="s">
        <v>65</v>
      </c>
      <c r="AB20" s="11" t="s">
        <v>65</v>
      </c>
      <c r="AC20" s="11" t="s">
        <v>65</v>
      </c>
      <c r="AD20" s="11" t="s">
        <v>65</v>
      </c>
      <c r="AE20" s="11" t="s">
        <v>65</v>
      </c>
      <c r="AF20" s="11" t="s">
        <v>65</v>
      </c>
      <c r="AG20" s="11" t="s">
        <v>65</v>
      </c>
      <c r="AH20" s="11" t="s">
        <v>65</v>
      </c>
      <c r="AI20" s="11" t="s">
        <v>65</v>
      </c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1" t="s">
        <v>162</v>
      </c>
      <c r="AV20" s="11" t="s">
        <v>162</v>
      </c>
      <c r="AW20" s="11" t="s">
        <v>172</v>
      </c>
      <c r="AX20" s="11"/>
      <c r="AY20" s="11" t="s">
        <v>162</v>
      </c>
      <c r="AZ20" s="11" t="s">
        <v>162</v>
      </c>
      <c r="BA20" s="11" t="s">
        <v>178</v>
      </c>
      <c r="BB20" s="11" t="s">
        <v>178</v>
      </c>
      <c r="BC20" s="11" t="s">
        <v>162</v>
      </c>
      <c r="BD20" s="11" t="s">
        <v>162</v>
      </c>
      <c r="BE20" s="11" t="s">
        <v>162</v>
      </c>
      <c r="BF20" s="11" t="s">
        <v>162</v>
      </c>
      <c r="BG20" s="11" t="s">
        <v>162</v>
      </c>
      <c r="BH20" s="11" t="s">
        <v>162</v>
      </c>
      <c r="BI20" s="11" t="s">
        <v>187</v>
      </c>
      <c r="BJ20" s="11" t="s">
        <v>187</v>
      </c>
      <c r="BK20" s="11" t="s">
        <v>187</v>
      </c>
      <c r="BL20" s="11" t="s">
        <v>28</v>
      </c>
      <c r="BM20" s="11" t="s">
        <v>28</v>
      </c>
      <c r="BN20" s="11" t="s">
        <v>28</v>
      </c>
      <c r="BO20" s="11" t="s">
        <v>28</v>
      </c>
      <c r="BP20" s="11" t="s">
        <v>28</v>
      </c>
      <c r="BQ20" s="11" t="s">
        <v>28</v>
      </c>
      <c r="BR20" s="11" t="s">
        <v>28</v>
      </c>
      <c r="BS20" s="11" t="s">
        <v>28</v>
      </c>
      <c r="BT20" s="11" t="s">
        <v>28</v>
      </c>
      <c r="BU20" s="11" t="s">
        <v>28</v>
      </c>
      <c r="BV20" s="17" t="s">
        <v>28</v>
      </c>
      <c r="BW20" s="17" t="s">
        <v>28</v>
      </c>
      <c r="BX20" s="17" t="s">
        <v>28</v>
      </c>
      <c r="CA20" s="1"/>
    </row>
    <row r="21" spans="1:79" ht="13" x14ac:dyDescent="0.3">
      <c r="A21" s="2" t="s">
        <v>46</v>
      </c>
      <c r="B21" s="15" t="s">
        <v>256</v>
      </c>
      <c r="C21" s="15" t="s">
        <v>9</v>
      </c>
      <c r="D21" s="15" t="s">
        <v>9</v>
      </c>
      <c r="E21" s="15" t="s">
        <v>9</v>
      </c>
      <c r="F21" s="15" t="s">
        <v>9</v>
      </c>
      <c r="G21" s="16" t="s">
        <v>9</v>
      </c>
      <c r="H21" s="11" t="s">
        <v>9</v>
      </c>
      <c r="I21" s="11" t="s">
        <v>9</v>
      </c>
      <c r="J21" s="11" t="s">
        <v>9</v>
      </c>
      <c r="K21" s="11" t="s">
        <v>66</v>
      </c>
      <c r="L21" s="11" t="s">
        <v>9</v>
      </c>
      <c r="M21" s="11" t="s">
        <v>66</v>
      </c>
      <c r="N21" s="11" t="s">
        <v>66</v>
      </c>
      <c r="O21" s="11" t="s">
        <v>9</v>
      </c>
      <c r="P21" s="11" t="s">
        <v>9</v>
      </c>
      <c r="Q21" s="11" t="s">
        <v>9</v>
      </c>
      <c r="R21" s="11" t="s">
        <v>66</v>
      </c>
      <c r="S21" s="11" t="s">
        <v>9</v>
      </c>
      <c r="T21" s="11" t="s">
        <v>9</v>
      </c>
      <c r="U21" s="11" t="s">
        <v>9</v>
      </c>
      <c r="V21" s="11" t="s">
        <v>77</v>
      </c>
      <c r="W21" s="11" t="s">
        <v>77</v>
      </c>
      <c r="X21" s="11" t="s">
        <v>77</v>
      </c>
      <c r="Y21" s="11" t="s">
        <v>66</v>
      </c>
      <c r="Z21" s="11" t="s">
        <v>66</v>
      </c>
      <c r="AA21" s="11" t="s">
        <v>66</v>
      </c>
      <c r="AB21" s="11" t="s">
        <v>94</v>
      </c>
      <c r="AC21" s="11" t="s">
        <v>94</v>
      </c>
      <c r="AD21" s="11" t="s">
        <v>94</v>
      </c>
      <c r="AE21" s="11" t="s">
        <v>66</v>
      </c>
      <c r="AF21" s="11" t="s">
        <v>66</v>
      </c>
      <c r="AG21" s="11" t="s">
        <v>66</v>
      </c>
      <c r="AH21" s="11" t="s">
        <v>66</v>
      </c>
      <c r="AI21" s="11" t="s">
        <v>66</v>
      </c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9"/>
      <c r="BW21" s="19"/>
      <c r="BX21" s="19"/>
      <c r="CA21" s="1"/>
    </row>
    <row r="22" spans="1:79" ht="13" x14ac:dyDescent="0.3">
      <c r="A22" s="2" t="s">
        <v>36</v>
      </c>
      <c r="B22" s="15" t="s">
        <v>257</v>
      </c>
      <c r="C22" s="15" t="s">
        <v>10</v>
      </c>
      <c r="D22" s="15" t="s">
        <v>10</v>
      </c>
      <c r="E22" s="15" t="s">
        <v>10</v>
      </c>
      <c r="F22" s="15" t="s">
        <v>10</v>
      </c>
      <c r="G22" s="16" t="s">
        <v>10</v>
      </c>
      <c r="H22" s="11" t="s">
        <v>10</v>
      </c>
      <c r="I22" s="11" t="s">
        <v>10</v>
      </c>
      <c r="J22" s="11" t="s">
        <v>10</v>
      </c>
      <c r="K22" s="11" t="s">
        <v>67</v>
      </c>
      <c r="L22" s="11" t="s">
        <v>10</v>
      </c>
      <c r="M22" s="11" t="s">
        <v>67</v>
      </c>
      <c r="N22" s="11" t="s">
        <v>67</v>
      </c>
      <c r="O22" s="11" t="s">
        <v>10</v>
      </c>
      <c r="P22" s="11" t="s">
        <v>10</v>
      </c>
      <c r="Q22" s="11" t="s">
        <v>10</v>
      </c>
      <c r="R22" s="11" t="s">
        <v>67</v>
      </c>
      <c r="S22" s="11" t="s">
        <v>10</v>
      </c>
      <c r="T22" s="11" t="s">
        <v>10</v>
      </c>
      <c r="U22" s="11" t="s">
        <v>10</v>
      </c>
      <c r="V22" s="11" t="s">
        <v>88</v>
      </c>
      <c r="W22" s="11" t="s">
        <v>88</v>
      </c>
      <c r="X22" s="11" t="s">
        <v>88</v>
      </c>
      <c r="Y22" s="11" t="s">
        <v>92</v>
      </c>
      <c r="Z22" s="11" t="s">
        <v>92</v>
      </c>
      <c r="AA22" s="11" t="s">
        <v>92</v>
      </c>
      <c r="AB22" s="11" t="s">
        <v>95</v>
      </c>
      <c r="AC22" s="11" t="s">
        <v>95</v>
      </c>
      <c r="AD22" s="11" t="s">
        <v>95</v>
      </c>
      <c r="AE22" s="11" t="s">
        <v>98</v>
      </c>
      <c r="AF22" s="11" t="s">
        <v>98</v>
      </c>
      <c r="AG22" s="11" t="s">
        <v>98</v>
      </c>
      <c r="AH22" s="11" t="s">
        <v>101</v>
      </c>
      <c r="AI22" s="11" t="s">
        <v>101</v>
      </c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9"/>
      <c r="BW22" s="19"/>
      <c r="BX22" s="19"/>
      <c r="CA22" s="1"/>
    </row>
    <row r="23" spans="1:79" ht="13" x14ac:dyDescent="0.3">
      <c r="A23" s="2" t="s">
        <v>38</v>
      </c>
      <c r="B23" s="15" t="s">
        <v>258</v>
      </c>
      <c r="C23" s="15" t="s">
        <v>11</v>
      </c>
      <c r="D23" s="15" t="s">
        <v>11</v>
      </c>
      <c r="E23" s="15" t="s">
        <v>11</v>
      </c>
      <c r="F23" s="15" t="s">
        <v>11</v>
      </c>
      <c r="G23" s="16" t="s">
        <v>11</v>
      </c>
      <c r="H23" s="11" t="s">
        <v>11</v>
      </c>
      <c r="I23" s="11" t="s">
        <v>11</v>
      </c>
      <c r="J23" s="11" t="s">
        <v>11</v>
      </c>
      <c r="K23" s="11" t="s">
        <v>68</v>
      </c>
      <c r="L23" s="11" t="s">
        <v>11</v>
      </c>
      <c r="M23" s="11" t="s">
        <v>68</v>
      </c>
      <c r="N23" s="11" t="s">
        <v>68</v>
      </c>
      <c r="O23" s="11" t="s">
        <v>11</v>
      </c>
      <c r="P23" s="11" t="s">
        <v>11</v>
      </c>
      <c r="Q23" s="11" t="s">
        <v>11</v>
      </c>
      <c r="R23" s="11" t="s">
        <v>68</v>
      </c>
      <c r="S23" s="11" t="s">
        <v>11</v>
      </c>
      <c r="T23" s="11" t="s">
        <v>11</v>
      </c>
      <c r="U23" s="11" t="s">
        <v>11</v>
      </c>
      <c r="V23" s="11" t="s">
        <v>68</v>
      </c>
      <c r="W23" s="11" t="s">
        <v>68</v>
      </c>
      <c r="X23" s="11" t="s">
        <v>68</v>
      </c>
      <c r="Y23" s="11" t="s">
        <v>68</v>
      </c>
      <c r="Z23" s="11" t="s">
        <v>68</v>
      </c>
      <c r="AA23" s="11" t="s">
        <v>68</v>
      </c>
      <c r="AB23" s="11" t="s">
        <v>68</v>
      </c>
      <c r="AC23" s="11" t="s">
        <v>68</v>
      </c>
      <c r="AD23" s="11" t="s">
        <v>68</v>
      </c>
      <c r="AE23" s="11" t="s">
        <v>68</v>
      </c>
      <c r="AF23" s="11" t="s">
        <v>68</v>
      </c>
      <c r="AG23" s="11" t="s">
        <v>68</v>
      </c>
      <c r="AH23" s="11" t="s">
        <v>68</v>
      </c>
      <c r="AI23" s="11" t="s">
        <v>68</v>
      </c>
      <c r="AJ23" s="11" t="s">
        <v>117</v>
      </c>
      <c r="AK23" s="11" t="s">
        <v>117</v>
      </c>
      <c r="AL23" s="11" t="s">
        <v>117</v>
      </c>
      <c r="AM23" s="11" t="s">
        <v>137</v>
      </c>
      <c r="AN23" s="11" t="s">
        <v>137</v>
      </c>
      <c r="AO23" s="11" t="s">
        <v>117</v>
      </c>
      <c r="AP23" s="11" t="s">
        <v>117</v>
      </c>
      <c r="AQ23" s="11" t="s">
        <v>117</v>
      </c>
      <c r="AR23" s="11" t="s">
        <v>117</v>
      </c>
      <c r="AS23" s="11" t="s">
        <v>117</v>
      </c>
      <c r="AT23" s="11" t="s">
        <v>117</v>
      </c>
      <c r="AU23" s="11" t="s">
        <v>137</v>
      </c>
      <c r="AV23" s="11" t="s">
        <v>137</v>
      </c>
      <c r="AW23" s="11" t="s">
        <v>137</v>
      </c>
      <c r="AX23" s="11"/>
      <c r="AY23" s="11" t="s">
        <v>137</v>
      </c>
      <c r="AZ23" s="11" t="s">
        <v>137</v>
      </c>
      <c r="BA23" s="11" t="s">
        <v>137</v>
      </c>
      <c r="BB23" s="11" t="s">
        <v>137</v>
      </c>
      <c r="BC23" s="11" t="s">
        <v>137</v>
      </c>
      <c r="BD23" s="11" t="s">
        <v>137</v>
      </c>
      <c r="BE23" s="11" t="s">
        <v>137</v>
      </c>
      <c r="BF23" s="11" t="s">
        <v>137</v>
      </c>
      <c r="BG23" s="11" t="s">
        <v>137</v>
      </c>
      <c r="BH23" s="11" t="s">
        <v>137</v>
      </c>
      <c r="BI23" s="11" t="s">
        <v>191</v>
      </c>
      <c r="BJ23" s="11" t="s">
        <v>191</v>
      </c>
      <c r="BK23" s="11" t="s">
        <v>191</v>
      </c>
      <c r="BL23" s="11" t="s">
        <v>206</v>
      </c>
      <c r="BM23" s="11" t="s">
        <v>206</v>
      </c>
      <c r="BN23" s="11" t="s">
        <v>206</v>
      </c>
      <c r="BO23" s="11" t="s">
        <v>206</v>
      </c>
      <c r="BP23" s="11" t="s">
        <v>206</v>
      </c>
      <c r="BQ23" s="11" t="s">
        <v>206</v>
      </c>
      <c r="BR23" s="11" t="s">
        <v>206</v>
      </c>
      <c r="BS23" s="11" t="s">
        <v>206</v>
      </c>
      <c r="BT23" s="11" t="s">
        <v>206</v>
      </c>
      <c r="BU23" s="11" t="s">
        <v>234</v>
      </c>
      <c r="BV23" s="17" t="s">
        <v>234</v>
      </c>
      <c r="BW23" s="17" t="s">
        <v>234</v>
      </c>
      <c r="BX23" s="17" t="s">
        <v>206</v>
      </c>
      <c r="CA23" s="1"/>
    </row>
    <row r="24" spans="1:79" ht="13" x14ac:dyDescent="0.3">
      <c r="A24" s="2" t="s">
        <v>39</v>
      </c>
      <c r="B24" s="15" t="s">
        <v>259</v>
      </c>
      <c r="C24" s="15" t="s">
        <v>12</v>
      </c>
      <c r="D24" s="15" t="s">
        <v>12</v>
      </c>
      <c r="E24" s="15" t="s">
        <v>12</v>
      </c>
      <c r="F24" s="15" t="s">
        <v>12</v>
      </c>
      <c r="G24" s="16" t="s">
        <v>12</v>
      </c>
      <c r="H24" s="11" t="s">
        <v>12</v>
      </c>
      <c r="I24" s="11" t="s">
        <v>12</v>
      </c>
      <c r="J24" s="11" t="s">
        <v>12</v>
      </c>
      <c r="K24" s="11" t="s">
        <v>69</v>
      </c>
      <c r="L24" s="11" t="s">
        <v>12</v>
      </c>
      <c r="M24" s="11" t="s">
        <v>69</v>
      </c>
      <c r="N24" s="11" t="s">
        <v>69</v>
      </c>
      <c r="O24" s="11" t="s">
        <v>12</v>
      </c>
      <c r="P24" s="11" t="s">
        <v>12</v>
      </c>
      <c r="Q24" s="11" t="s">
        <v>12</v>
      </c>
      <c r="R24" s="11" t="s">
        <v>69</v>
      </c>
      <c r="S24" s="11" t="s">
        <v>12</v>
      </c>
      <c r="T24" s="11" t="s">
        <v>12</v>
      </c>
      <c r="U24" s="11" t="s">
        <v>12</v>
      </c>
      <c r="V24" s="11" t="s">
        <v>69</v>
      </c>
      <c r="W24" s="11" t="s">
        <v>69</v>
      </c>
      <c r="X24" s="11" t="s">
        <v>69</v>
      </c>
      <c r="Y24" s="11" t="s">
        <v>69</v>
      </c>
      <c r="Z24" s="11" t="s">
        <v>69</v>
      </c>
      <c r="AA24" s="11" t="s">
        <v>69</v>
      </c>
      <c r="AB24" s="11" t="s">
        <v>69</v>
      </c>
      <c r="AC24" s="11" t="s">
        <v>69</v>
      </c>
      <c r="AD24" s="11" t="s">
        <v>69</v>
      </c>
      <c r="AE24" s="11" t="s">
        <v>69</v>
      </c>
      <c r="AF24" s="11" t="s">
        <v>69</v>
      </c>
      <c r="AG24" s="11" t="s">
        <v>69</v>
      </c>
      <c r="AH24" s="11" t="s">
        <v>69</v>
      </c>
      <c r="AI24" s="11" t="s">
        <v>69</v>
      </c>
      <c r="AJ24" s="11" t="s">
        <v>118</v>
      </c>
      <c r="AK24" s="11" t="s">
        <v>118</v>
      </c>
      <c r="AL24" s="11" t="s">
        <v>118</v>
      </c>
      <c r="AM24" s="11" t="s">
        <v>118</v>
      </c>
      <c r="AN24" s="11" t="s">
        <v>118</v>
      </c>
      <c r="AO24" s="11" t="s">
        <v>118</v>
      </c>
      <c r="AP24" s="11" t="s">
        <v>118</v>
      </c>
      <c r="AQ24" s="11" t="s">
        <v>118</v>
      </c>
      <c r="AR24" s="11" t="s">
        <v>118</v>
      </c>
      <c r="AS24" s="11" t="s">
        <v>118</v>
      </c>
      <c r="AT24" s="11" t="s">
        <v>118</v>
      </c>
      <c r="AU24" s="11" t="s">
        <v>118</v>
      </c>
      <c r="AV24" s="11" t="s">
        <v>118</v>
      </c>
      <c r="AW24" s="11" t="s">
        <v>118</v>
      </c>
      <c r="AX24" s="11"/>
      <c r="AY24" s="11" t="s">
        <v>118</v>
      </c>
      <c r="AZ24" s="11" t="s">
        <v>118</v>
      </c>
      <c r="BA24" s="11" t="s">
        <v>118</v>
      </c>
      <c r="BB24" s="11" t="s">
        <v>118</v>
      </c>
      <c r="BC24" s="11" t="s">
        <v>118</v>
      </c>
      <c r="BD24" s="11" t="s">
        <v>118</v>
      </c>
      <c r="BE24" s="11" t="s">
        <v>118</v>
      </c>
      <c r="BF24" s="11" t="s">
        <v>118</v>
      </c>
      <c r="BG24" s="11" t="s">
        <v>118</v>
      </c>
      <c r="BH24" s="11" t="s">
        <v>118</v>
      </c>
      <c r="BI24" s="11" t="s">
        <v>192</v>
      </c>
      <c r="BJ24" s="11" t="s">
        <v>192</v>
      </c>
      <c r="BK24" s="11" t="s">
        <v>192</v>
      </c>
      <c r="BL24" s="11" t="s">
        <v>207</v>
      </c>
      <c r="BM24" s="11" t="s">
        <v>207</v>
      </c>
      <c r="BN24" s="11" t="s">
        <v>207</v>
      </c>
      <c r="BO24" s="11" t="s">
        <v>207</v>
      </c>
      <c r="BP24" s="11" t="s">
        <v>207</v>
      </c>
      <c r="BQ24" s="11" t="s">
        <v>207</v>
      </c>
      <c r="BR24" s="11" t="s">
        <v>207</v>
      </c>
      <c r="BS24" s="11" t="s">
        <v>207</v>
      </c>
      <c r="BT24" s="11" t="s">
        <v>207</v>
      </c>
      <c r="BU24" s="11" t="s">
        <v>207</v>
      </c>
      <c r="BV24" s="17" t="s">
        <v>207</v>
      </c>
      <c r="BW24" s="17" t="s">
        <v>207</v>
      </c>
      <c r="BX24" s="17" t="s">
        <v>207</v>
      </c>
      <c r="CA24" s="1"/>
    </row>
    <row r="25" spans="1:79" ht="13" x14ac:dyDescent="0.3">
      <c r="A25" s="2" t="s">
        <v>40</v>
      </c>
      <c r="B25" s="15" t="s">
        <v>260</v>
      </c>
      <c r="C25" s="15" t="s">
        <v>13</v>
      </c>
      <c r="D25" s="15" t="s">
        <v>13</v>
      </c>
      <c r="E25" s="15" t="s">
        <v>13</v>
      </c>
      <c r="F25" s="15" t="s">
        <v>13</v>
      </c>
      <c r="G25" s="16" t="s">
        <v>13</v>
      </c>
      <c r="H25" s="11" t="s">
        <v>13</v>
      </c>
      <c r="I25" s="11" t="s">
        <v>13</v>
      </c>
      <c r="J25" s="11" t="s">
        <v>13</v>
      </c>
      <c r="K25" s="11" t="s">
        <v>70</v>
      </c>
      <c r="L25" s="11" t="s">
        <v>13</v>
      </c>
      <c r="M25" s="11" t="s">
        <v>70</v>
      </c>
      <c r="N25" s="11" t="s">
        <v>70</v>
      </c>
      <c r="O25" s="11" t="s">
        <v>13</v>
      </c>
      <c r="P25" s="11" t="s">
        <v>13</v>
      </c>
      <c r="Q25" s="11" t="s">
        <v>13</v>
      </c>
      <c r="R25" s="11" t="s">
        <v>70</v>
      </c>
      <c r="S25" s="11" t="s">
        <v>13</v>
      </c>
      <c r="T25" s="11" t="s">
        <v>13</v>
      </c>
      <c r="U25" s="11" t="s">
        <v>13</v>
      </c>
      <c r="V25" s="11" t="s">
        <v>70</v>
      </c>
      <c r="W25" s="11" t="s">
        <v>70</v>
      </c>
      <c r="X25" s="11" t="s">
        <v>70</v>
      </c>
      <c r="Y25" s="11" t="s">
        <v>70</v>
      </c>
      <c r="Z25" s="11" t="s">
        <v>70</v>
      </c>
      <c r="AA25" s="11" t="s">
        <v>70</v>
      </c>
      <c r="AB25" s="11" t="s">
        <v>70</v>
      </c>
      <c r="AC25" s="11" t="s">
        <v>70</v>
      </c>
      <c r="AD25" s="11" t="s">
        <v>70</v>
      </c>
      <c r="AE25" s="11" t="s">
        <v>70</v>
      </c>
      <c r="AF25" s="11" t="s">
        <v>70</v>
      </c>
      <c r="AG25" s="11" t="s">
        <v>70</v>
      </c>
      <c r="AH25" s="11" t="s">
        <v>70</v>
      </c>
      <c r="AI25" s="11" t="s">
        <v>70</v>
      </c>
      <c r="AJ25" s="11" t="s">
        <v>112</v>
      </c>
      <c r="AK25" s="11" t="s">
        <v>112</v>
      </c>
      <c r="AL25" s="11" t="s">
        <v>112</v>
      </c>
      <c r="AM25" s="11" t="s">
        <v>140</v>
      </c>
      <c r="AN25" s="11" t="s">
        <v>140</v>
      </c>
      <c r="AO25" s="11" t="s">
        <v>112</v>
      </c>
      <c r="AP25" s="11" t="s">
        <v>112</v>
      </c>
      <c r="AQ25" s="11" t="s">
        <v>112</v>
      </c>
      <c r="AR25" s="11" t="s">
        <v>112</v>
      </c>
      <c r="AS25" s="11" t="s">
        <v>112</v>
      </c>
      <c r="AT25" s="11" t="s">
        <v>112</v>
      </c>
      <c r="AU25" s="11" t="s">
        <v>140</v>
      </c>
      <c r="AV25" s="11" t="s">
        <v>140</v>
      </c>
      <c r="AW25" s="11" t="s">
        <v>140</v>
      </c>
      <c r="AX25" s="11"/>
      <c r="AY25" s="11" t="s">
        <v>140</v>
      </c>
      <c r="AZ25" s="11" t="s">
        <v>140</v>
      </c>
      <c r="BA25" s="11" t="s">
        <v>140</v>
      </c>
      <c r="BB25" s="11" t="s">
        <v>140</v>
      </c>
      <c r="BC25" s="11" t="s">
        <v>140</v>
      </c>
      <c r="BD25" s="11" t="s">
        <v>140</v>
      </c>
      <c r="BE25" s="11" t="s">
        <v>140</v>
      </c>
      <c r="BF25" s="11" t="s">
        <v>140</v>
      </c>
      <c r="BG25" s="11" t="s">
        <v>140</v>
      </c>
      <c r="BH25" s="11" t="s">
        <v>140</v>
      </c>
      <c r="BI25" s="11" t="s">
        <v>40</v>
      </c>
      <c r="BJ25" s="11" t="s">
        <v>40</v>
      </c>
      <c r="BK25" s="11" t="s">
        <v>40</v>
      </c>
      <c r="BL25" s="11" t="s">
        <v>219</v>
      </c>
      <c r="BM25" s="11" t="s">
        <v>219</v>
      </c>
      <c r="BN25" s="11" t="s">
        <v>219</v>
      </c>
      <c r="BO25" s="11" t="s">
        <v>219</v>
      </c>
      <c r="BP25" s="11" t="s">
        <v>219</v>
      </c>
      <c r="BQ25" s="11" t="s">
        <v>219</v>
      </c>
      <c r="BR25" s="11" t="s">
        <v>219</v>
      </c>
      <c r="BS25" s="11" t="s">
        <v>219</v>
      </c>
      <c r="BT25" s="11" t="s">
        <v>219</v>
      </c>
      <c r="BU25" s="11" t="s">
        <v>219</v>
      </c>
      <c r="BV25" s="17" t="s">
        <v>219</v>
      </c>
      <c r="BW25" s="17" t="s">
        <v>219</v>
      </c>
      <c r="BX25" s="17" t="s">
        <v>219</v>
      </c>
      <c r="CA25" s="1"/>
    </row>
    <row r="26" spans="1:79" ht="13" x14ac:dyDescent="0.3">
      <c r="A26" s="2" t="s">
        <v>41</v>
      </c>
      <c r="B26" s="15" t="s">
        <v>261</v>
      </c>
      <c r="C26" s="15" t="s">
        <v>14</v>
      </c>
      <c r="D26" s="15" t="s">
        <v>14</v>
      </c>
      <c r="E26" s="15" t="s">
        <v>14</v>
      </c>
      <c r="F26" s="15" t="s">
        <v>14</v>
      </c>
      <c r="G26" s="16" t="s">
        <v>14</v>
      </c>
      <c r="H26" s="11" t="s">
        <v>14</v>
      </c>
      <c r="I26" s="11" t="s">
        <v>14</v>
      </c>
      <c r="J26" s="11" t="s">
        <v>14</v>
      </c>
      <c r="K26" s="11" t="s">
        <v>71</v>
      </c>
      <c r="L26" s="11" t="s">
        <v>14</v>
      </c>
      <c r="M26" s="11" t="s">
        <v>71</v>
      </c>
      <c r="N26" s="11" t="s">
        <v>71</v>
      </c>
      <c r="O26" s="11" t="s">
        <v>14</v>
      </c>
      <c r="P26" s="11" t="s">
        <v>14</v>
      </c>
      <c r="Q26" s="11" t="s">
        <v>14</v>
      </c>
      <c r="R26" s="11" t="s">
        <v>71</v>
      </c>
      <c r="S26" s="11" t="s">
        <v>14</v>
      </c>
      <c r="T26" s="11" t="s">
        <v>14</v>
      </c>
      <c r="U26" s="11" t="s">
        <v>14</v>
      </c>
      <c r="V26" s="11" t="s">
        <v>71</v>
      </c>
      <c r="W26" s="11" t="s">
        <v>71</v>
      </c>
      <c r="X26" s="11" t="s">
        <v>71</v>
      </c>
      <c r="Y26" s="11" t="s">
        <v>71</v>
      </c>
      <c r="Z26" s="11" t="s">
        <v>71</v>
      </c>
      <c r="AA26" s="11" t="s">
        <v>71</v>
      </c>
      <c r="AB26" s="11" t="s">
        <v>71</v>
      </c>
      <c r="AC26" s="11" t="s">
        <v>71</v>
      </c>
      <c r="AD26" s="11" t="s">
        <v>71</v>
      </c>
      <c r="AE26" s="11" t="s">
        <v>71</v>
      </c>
      <c r="AF26" s="11" t="s">
        <v>71</v>
      </c>
      <c r="AG26" s="11" t="s">
        <v>71</v>
      </c>
      <c r="AH26" s="11" t="s">
        <v>71</v>
      </c>
      <c r="AI26" s="11" t="s">
        <v>71</v>
      </c>
      <c r="AJ26" s="11" t="s">
        <v>116</v>
      </c>
      <c r="AK26" s="11" t="s">
        <v>116</v>
      </c>
      <c r="AL26" s="11" t="s">
        <v>116</v>
      </c>
      <c r="AM26" s="11" t="s">
        <v>116</v>
      </c>
      <c r="AN26" s="11" t="s">
        <v>116</v>
      </c>
      <c r="AO26" s="11" t="s">
        <v>116</v>
      </c>
      <c r="AP26" s="11" t="s">
        <v>116</v>
      </c>
      <c r="AQ26" s="11" t="s">
        <v>116</v>
      </c>
      <c r="AR26" s="11" t="s">
        <v>116</v>
      </c>
      <c r="AS26" s="11" t="s">
        <v>116</v>
      </c>
      <c r="AT26" s="11" t="s">
        <v>116</v>
      </c>
      <c r="AU26" s="11" t="s">
        <v>116</v>
      </c>
      <c r="AV26" s="11" t="s">
        <v>116</v>
      </c>
      <c r="AW26" s="11" t="s">
        <v>116</v>
      </c>
      <c r="AX26" s="11"/>
      <c r="AY26" s="11" t="s">
        <v>116</v>
      </c>
      <c r="AZ26" s="11" t="s">
        <v>116</v>
      </c>
      <c r="BA26" s="11" t="s">
        <v>116</v>
      </c>
      <c r="BB26" s="11" t="s">
        <v>116</v>
      </c>
      <c r="BC26" s="11" t="s">
        <v>116</v>
      </c>
      <c r="BD26" s="11" t="s">
        <v>116</v>
      </c>
      <c r="BE26" s="11" t="s">
        <v>116</v>
      </c>
      <c r="BF26" s="11" t="s">
        <v>116</v>
      </c>
      <c r="BG26" s="11" t="s">
        <v>116</v>
      </c>
      <c r="BH26" s="11" t="s">
        <v>116</v>
      </c>
      <c r="BI26" s="11" t="s">
        <v>193</v>
      </c>
      <c r="BJ26" s="11" t="s">
        <v>193</v>
      </c>
      <c r="BK26" s="11" t="s">
        <v>193</v>
      </c>
      <c r="BL26" s="11" t="s">
        <v>220</v>
      </c>
      <c r="BM26" s="11" t="s">
        <v>220</v>
      </c>
      <c r="BN26" s="11" t="s">
        <v>220</v>
      </c>
      <c r="BO26" s="11" t="s">
        <v>220</v>
      </c>
      <c r="BP26" s="11" t="s">
        <v>220</v>
      </c>
      <c r="BQ26" s="11" t="s">
        <v>220</v>
      </c>
      <c r="BR26" s="11" t="s">
        <v>220</v>
      </c>
      <c r="BS26" s="11" t="s">
        <v>220</v>
      </c>
      <c r="BT26" s="11" t="s">
        <v>220</v>
      </c>
      <c r="BU26" s="11" t="s">
        <v>220</v>
      </c>
      <c r="BV26" s="17" t="s">
        <v>220</v>
      </c>
      <c r="BW26" s="17" t="s">
        <v>220</v>
      </c>
      <c r="BX26" s="17" t="s">
        <v>220</v>
      </c>
      <c r="CA26" s="1"/>
    </row>
    <row r="27" spans="1:79" ht="13" x14ac:dyDescent="0.3">
      <c r="A27" s="2" t="s">
        <v>42</v>
      </c>
      <c r="B27" s="15" t="s">
        <v>262</v>
      </c>
      <c r="C27" s="15" t="s">
        <v>15</v>
      </c>
      <c r="D27" s="15" t="s">
        <v>15</v>
      </c>
      <c r="E27" s="15" t="s">
        <v>15</v>
      </c>
      <c r="F27" s="15" t="s">
        <v>15</v>
      </c>
      <c r="G27" s="16" t="s">
        <v>15</v>
      </c>
      <c r="H27" s="11" t="s">
        <v>15</v>
      </c>
      <c r="I27" s="11" t="s">
        <v>15</v>
      </c>
      <c r="J27" s="11" t="s">
        <v>15</v>
      </c>
      <c r="K27" s="11" t="s">
        <v>72</v>
      </c>
      <c r="L27" s="11" t="s">
        <v>15</v>
      </c>
      <c r="M27" s="11" t="s">
        <v>72</v>
      </c>
      <c r="N27" s="11" t="s">
        <v>72</v>
      </c>
      <c r="O27" s="11" t="s">
        <v>15</v>
      </c>
      <c r="P27" s="11" t="s">
        <v>15</v>
      </c>
      <c r="Q27" s="11" t="s">
        <v>15</v>
      </c>
      <c r="R27" s="11" t="s">
        <v>72</v>
      </c>
      <c r="S27" s="11" t="s">
        <v>15</v>
      </c>
      <c r="T27" s="11" t="s">
        <v>15</v>
      </c>
      <c r="U27" s="11" t="s">
        <v>15</v>
      </c>
      <c r="V27" s="11" t="s">
        <v>72</v>
      </c>
      <c r="W27" s="11" t="s">
        <v>72</v>
      </c>
      <c r="X27" s="11" t="s">
        <v>72</v>
      </c>
      <c r="Y27" s="11" t="s">
        <v>72</v>
      </c>
      <c r="Z27" s="11" t="s">
        <v>72</v>
      </c>
      <c r="AA27" s="11" t="s">
        <v>72</v>
      </c>
      <c r="AB27" s="11" t="s">
        <v>72</v>
      </c>
      <c r="AC27" s="11" t="s">
        <v>72</v>
      </c>
      <c r="AD27" s="11" t="s">
        <v>72</v>
      </c>
      <c r="AE27" s="11" t="s">
        <v>72</v>
      </c>
      <c r="AF27" s="11" t="s">
        <v>72</v>
      </c>
      <c r="AG27" s="11" t="s">
        <v>72</v>
      </c>
      <c r="AH27" s="11" t="s">
        <v>72</v>
      </c>
      <c r="AI27" s="11" t="s">
        <v>72</v>
      </c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1" t="s">
        <v>194</v>
      </c>
      <c r="BJ27" s="11" t="s">
        <v>194</v>
      </c>
      <c r="BK27" s="11" t="s">
        <v>194</v>
      </c>
      <c r="BL27" s="11" t="s">
        <v>222</v>
      </c>
      <c r="BM27" s="11" t="s">
        <v>222</v>
      </c>
      <c r="BN27" s="11" t="s">
        <v>222</v>
      </c>
      <c r="BO27" s="11" t="s">
        <v>222</v>
      </c>
      <c r="BP27" s="11" t="s">
        <v>222</v>
      </c>
      <c r="BQ27" s="11" t="s">
        <v>222</v>
      </c>
      <c r="BR27" s="11" t="s">
        <v>222</v>
      </c>
      <c r="BS27" s="11" t="s">
        <v>222</v>
      </c>
      <c r="BT27" s="11" t="s">
        <v>222</v>
      </c>
      <c r="BU27" s="11" t="s">
        <v>222</v>
      </c>
      <c r="BV27" s="17" t="s">
        <v>222</v>
      </c>
      <c r="BW27" s="17" t="s">
        <v>222</v>
      </c>
      <c r="BX27" s="17" t="s">
        <v>222</v>
      </c>
      <c r="CA27" s="1"/>
    </row>
    <row r="28" spans="1:79" ht="13" x14ac:dyDescent="0.3">
      <c r="A28" s="2" t="s">
        <v>44</v>
      </c>
      <c r="B28" s="15" t="s">
        <v>263</v>
      </c>
      <c r="C28" s="15" t="s">
        <v>16</v>
      </c>
      <c r="D28" s="15" t="s">
        <v>16</v>
      </c>
      <c r="E28" s="15" t="s">
        <v>16</v>
      </c>
      <c r="F28" s="15" t="s">
        <v>16</v>
      </c>
      <c r="G28" s="16" t="s">
        <v>16</v>
      </c>
      <c r="H28" s="11" t="s">
        <v>16</v>
      </c>
      <c r="I28" s="11" t="s">
        <v>16</v>
      </c>
      <c r="J28" s="11" t="s">
        <v>16</v>
      </c>
      <c r="K28" s="11" t="s">
        <v>73</v>
      </c>
      <c r="L28" s="11" t="s">
        <v>16</v>
      </c>
      <c r="M28" s="11" t="s">
        <v>73</v>
      </c>
      <c r="N28" s="11" t="s">
        <v>73</v>
      </c>
      <c r="O28" s="11" t="s">
        <v>16</v>
      </c>
      <c r="P28" s="11" t="s">
        <v>16</v>
      </c>
      <c r="Q28" s="11" t="s">
        <v>16</v>
      </c>
      <c r="R28" s="11" t="s">
        <v>73</v>
      </c>
      <c r="S28" s="11" t="s">
        <v>16</v>
      </c>
      <c r="T28" s="11" t="s">
        <v>16</v>
      </c>
      <c r="U28" s="11" t="s">
        <v>16</v>
      </c>
      <c r="V28" s="11" t="s">
        <v>73</v>
      </c>
      <c r="W28" s="11" t="s">
        <v>73</v>
      </c>
      <c r="X28" s="11" t="s">
        <v>73</v>
      </c>
      <c r="Y28" s="11" t="s">
        <v>73</v>
      </c>
      <c r="Z28" s="11" t="s">
        <v>73</v>
      </c>
      <c r="AA28" s="11" t="s">
        <v>73</v>
      </c>
      <c r="AB28" s="11" t="s">
        <v>73</v>
      </c>
      <c r="AC28" s="11" t="s">
        <v>73</v>
      </c>
      <c r="AD28" s="11" t="s">
        <v>73</v>
      </c>
      <c r="AE28" s="11" t="s">
        <v>73</v>
      </c>
      <c r="AF28" s="11" t="s">
        <v>73</v>
      </c>
      <c r="AG28" s="11" t="s">
        <v>73</v>
      </c>
      <c r="AH28" s="11" t="s">
        <v>73</v>
      </c>
      <c r="AI28" s="11" t="s">
        <v>73</v>
      </c>
      <c r="AJ28" s="11" t="s">
        <v>111</v>
      </c>
      <c r="AK28" s="11" t="s">
        <v>111</v>
      </c>
      <c r="AL28" s="11" t="s">
        <v>111</v>
      </c>
      <c r="AM28" s="11" t="s">
        <v>111</v>
      </c>
      <c r="AN28" s="11" t="s">
        <v>111</v>
      </c>
      <c r="AO28" s="11" t="s">
        <v>111</v>
      </c>
      <c r="AP28" s="11" t="s">
        <v>111</v>
      </c>
      <c r="AQ28" s="11" t="s">
        <v>111</v>
      </c>
      <c r="AR28" s="11" t="s">
        <v>111</v>
      </c>
      <c r="AS28" s="11" t="s">
        <v>111</v>
      </c>
      <c r="AT28" s="11" t="s">
        <v>111</v>
      </c>
      <c r="AU28" s="11" t="s">
        <v>111</v>
      </c>
      <c r="AV28" s="11" t="s">
        <v>111</v>
      </c>
      <c r="AW28" s="11" t="s">
        <v>111</v>
      </c>
      <c r="AX28" s="11"/>
      <c r="AY28" s="11" t="s">
        <v>111</v>
      </c>
      <c r="AZ28" s="11" t="s">
        <v>111</v>
      </c>
      <c r="BA28" s="11" t="s">
        <v>111</v>
      </c>
      <c r="BB28" s="11" t="s">
        <v>111</v>
      </c>
      <c r="BC28" s="11" t="s">
        <v>111</v>
      </c>
      <c r="BD28" s="11" t="s">
        <v>111</v>
      </c>
      <c r="BE28" s="11" t="s">
        <v>111</v>
      </c>
      <c r="BF28" s="11" t="s">
        <v>111</v>
      </c>
      <c r="BG28" s="11" t="s">
        <v>111</v>
      </c>
      <c r="BH28" s="11" t="s">
        <v>111</v>
      </c>
      <c r="BI28" s="11" t="s">
        <v>195</v>
      </c>
      <c r="BJ28" s="11" t="s">
        <v>195</v>
      </c>
      <c r="BK28" s="11" t="s">
        <v>195</v>
      </c>
      <c r="BL28" s="11" t="s">
        <v>224</v>
      </c>
      <c r="BM28" s="11" t="s">
        <v>224</v>
      </c>
      <c r="BN28" s="11" t="s">
        <v>224</v>
      </c>
      <c r="BO28" s="11" t="s">
        <v>224</v>
      </c>
      <c r="BP28" s="11" t="s">
        <v>224</v>
      </c>
      <c r="BQ28" s="11" t="s">
        <v>224</v>
      </c>
      <c r="BR28" s="11" t="s">
        <v>224</v>
      </c>
      <c r="BS28" s="11" t="s">
        <v>224</v>
      </c>
      <c r="BT28" s="11" t="s">
        <v>224</v>
      </c>
      <c r="BU28" s="11" t="s">
        <v>224</v>
      </c>
      <c r="BV28" s="17" t="s">
        <v>224</v>
      </c>
      <c r="BW28" s="17" t="s">
        <v>224</v>
      </c>
      <c r="BX28" s="17" t="s">
        <v>224</v>
      </c>
      <c r="CA28" s="1"/>
    </row>
    <row r="29" spans="1:79" ht="13" x14ac:dyDescent="0.3">
      <c r="A29" s="2" t="s">
        <v>37</v>
      </c>
      <c r="B29" s="15" t="s">
        <v>264</v>
      </c>
      <c r="C29" s="15" t="s">
        <v>17</v>
      </c>
      <c r="D29" s="15" t="s">
        <v>17</v>
      </c>
      <c r="E29" s="15" t="s">
        <v>17</v>
      </c>
      <c r="F29" s="15" t="s">
        <v>17</v>
      </c>
      <c r="G29" s="16" t="s">
        <v>17</v>
      </c>
      <c r="H29" s="11" t="s">
        <v>17</v>
      </c>
      <c r="I29" s="11" t="s">
        <v>17</v>
      </c>
      <c r="J29" s="11" t="s">
        <v>17</v>
      </c>
      <c r="K29" s="11" t="s">
        <v>74</v>
      </c>
      <c r="L29" s="11" t="s">
        <v>17</v>
      </c>
      <c r="M29" s="11" t="s">
        <v>74</v>
      </c>
      <c r="N29" s="11" t="s">
        <v>74</v>
      </c>
      <c r="O29" s="11" t="s">
        <v>17</v>
      </c>
      <c r="P29" s="11" t="s">
        <v>17</v>
      </c>
      <c r="Q29" s="11" t="s">
        <v>17</v>
      </c>
      <c r="R29" s="11" t="s">
        <v>74</v>
      </c>
      <c r="S29" s="11" t="s">
        <v>17</v>
      </c>
      <c r="T29" s="11" t="s">
        <v>17</v>
      </c>
      <c r="U29" s="11" t="s">
        <v>17</v>
      </c>
      <c r="V29" s="11" t="s">
        <v>86</v>
      </c>
      <c r="W29" s="11" t="s">
        <v>86</v>
      </c>
      <c r="X29" s="11" t="s">
        <v>86</v>
      </c>
      <c r="Y29" s="11" t="s">
        <v>93</v>
      </c>
      <c r="Z29" s="11" t="s">
        <v>93</v>
      </c>
      <c r="AA29" s="11" t="s">
        <v>93</v>
      </c>
      <c r="AB29" s="11" t="s">
        <v>96</v>
      </c>
      <c r="AC29" s="11" t="s">
        <v>96</v>
      </c>
      <c r="AD29" s="11" t="s">
        <v>96</v>
      </c>
      <c r="AE29" s="11" t="s">
        <v>99</v>
      </c>
      <c r="AF29" s="11" t="s">
        <v>99</v>
      </c>
      <c r="AG29" s="11" t="s">
        <v>99</v>
      </c>
      <c r="AH29" s="11" t="s">
        <v>102</v>
      </c>
      <c r="AI29" s="11" t="s">
        <v>102</v>
      </c>
      <c r="AJ29" s="11" t="s">
        <v>113</v>
      </c>
      <c r="AK29" s="11" t="s">
        <v>113</v>
      </c>
      <c r="AL29" s="11" t="s">
        <v>113</v>
      </c>
      <c r="AM29" s="11" t="s">
        <v>139</v>
      </c>
      <c r="AN29" s="11" t="s">
        <v>139</v>
      </c>
      <c r="AO29" s="11" t="s">
        <v>113</v>
      </c>
      <c r="AP29" s="11" t="s">
        <v>113</v>
      </c>
      <c r="AQ29" s="11" t="s">
        <v>113</v>
      </c>
      <c r="AR29" s="11" t="s">
        <v>113</v>
      </c>
      <c r="AS29" s="11" t="s">
        <v>113</v>
      </c>
      <c r="AT29" s="11" t="s">
        <v>113</v>
      </c>
      <c r="AU29" s="11" t="s">
        <v>139</v>
      </c>
      <c r="AV29" s="11" t="s">
        <v>139</v>
      </c>
      <c r="AW29" s="11" t="s">
        <v>139</v>
      </c>
      <c r="AX29" s="11"/>
      <c r="AY29" s="11" t="s">
        <v>139</v>
      </c>
      <c r="AZ29" s="11" t="s">
        <v>139</v>
      </c>
      <c r="BA29" s="11" t="s">
        <v>139</v>
      </c>
      <c r="BB29" s="11" t="s">
        <v>139</v>
      </c>
      <c r="BC29" s="11" t="s">
        <v>139</v>
      </c>
      <c r="BD29" s="11" t="s">
        <v>139</v>
      </c>
      <c r="BE29" s="11" t="s">
        <v>139</v>
      </c>
      <c r="BF29" s="11" t="s">
        <v>139</v>
      </c>
      <c r="BG29" s="11" t="s">
        <v>139</v>
      </c>
      <c r="BH29" s="11" t="s">
        <v>139</v>
      </c>
      <c r="BI29" s="11" t="s">
        <v>190</v>
      </c>
      <c r="BJ29" s="11" t="s">
        <v>190</v>
      </c>
      <c r="BK29" s="11" t="s">
        <v>190</v>
      </c>
      <c r="BL29" s="11" t="s">
        <v>218</v>
      </c>
      <c r="BM29" s="11" t="s">
        <v>218</v>
      </c>
      <c r="BN29" s="11" t="s">
        <v>218</v>
      </c>
      <c r="BO29" s="11" t="s">
        <v>218</v>
      </c>
      <c r="BP29" s="11" t="s">
        <v>218</v>
      </c>
      <c r="BQ29" s="11" t="s">
        <v>218</v>
      </c>
      <c r="BR29" s="11" t="s">
        <v>218</v>
      </c>
      <c r="BS29" s="11" t="s">
        <v>218</v>
      </c>
      <c r="BT29" s="11" t="s">
        <v>218</v>
      </c>
      <c r="BU29" s="11" t="s">
        <v>218</v>
      </c>
      <c r="BV29" s="17" t="s">
        <v>218</v>
      </c>
      <c r="BW29" s="17" t="s">
        <v>218</v>
      </c>
      <c r="BX29" s="17" t="s">
        <v>218</v>
      </c>
      <c r="CA29" s="1"/>
    </row>
    <row r="30" spans="1:79" ht="13" x14ac:dyDescent="0.3">
      <c r="A30" s="2" t="s">
        <v>45</v>
      </c>
      <c r="B30" s="15" t="s">
        <v>265</v>
      </c>
      <c r="C30" s="15" t="s">
        <v>18</v>
      </c>
      <c r="D30" s="15" t="s">
        <v>18</v>
      </c>
      <c r="E30" s="15" t="s">
        <v>18</v>
      </c>
      <c r="F30" s="15" t="s">
        <v>18</v>
      </c>
      <c r="G30" s="16" t="s">
        <v>18</v>
      </c>
      <c r="H30" s="11" t="s">
        <v>18</v>
      </c>
      <c r="I30" s="11" t="s">
        <v>18</v>
      </c>
      <c r="J30" s="11" t="s">
        <v>18</v>
      </c>
      <c r="K30" s="11" t="s">
        <v>75</v>
      </c>
      <c r="L30" s="11" t="s">
        <v>18</v>
      </c>
      <c r="M30" s="11" t="s">
        <v>75</v>
      </c>
      <c r="N30" s="11" t="s">
        <v>75</v>
      </c>
      <c r="O30" s="11" t="s">
        <v>18</v>
      </c>
      <c r="P30" s="11" t="s">
        <v>18</v>
      </c>
      <c r="Q30" s="11" t="s">
        <v>18</v>
      </c>
      <c r="R30" s="11" t="s">
        <v>75</v>
      </c>
      <c r="S30" s="11" t="s">
        <v>18</v>
      </c>
      <c r="T30" s="11" t="s">
        <v>18</v>
      </c>
      <c r="U30" s="11" t="s">
        <v>18</v>
      </c>
      <c r="V30" s="11" t="s">
        <v>75</v>
      </c>
      <c r="W30" s="11" t="s">
        <v>75</v>
      </c>
      <c r="X30" s="11" t="s">
        <v>75</v>
      </c>
      <c r="Y30" s="11" t="s">
        <v>75</v>
      </c>
      <c r="Z30" s="11" t="s">
        <v>75</v>
      </c>
      <c r="AA30" s="11" t="s">
        <v>75</v>
      </c>
      <c r="AB30" s="11" t="s">
        <v>75</v>
      </c>
      <c r="AC30" s="11" t="s">
        <v>75</v>
      </c>
      <c r="AD30" s="11" t="s">
        <v>75</v>
      </c>
      <c r="AE30" s="11" t="s">
        <v>75</v>
      </c>
      <c r="AF30" s="11" t="s">
        <v>75</v>
      </c>
      <c r="AG30" s="11" t="s">
        <v>75</v>
      </c>
      <c r="AH30" s="11" t="s">
        <v>75</v>
      </c>
      <c r="AI30" s="11" t="s">
        <v>75</v>
      </c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9"/>
      <c r="BW30" s="19"/>
      <c r="BX30" s="19"/>
      <c r="CA30" s="1"/>
    </row>
    <row r="31" spans="1:79" ht="13" x14ac:dyDescent="0.3">
      <c r="A31" s="2" t="s">
        <v>0</v>
      </c>
      <c r="B31" s="15" t="s">
        <v>266</v>
      </c>
      <c r="C31" s="15" t="s">
        <v>19</v>
      </c>
      <c r="D31" s="15" t="s">
        <v>19</v>
      </c>
      <c r="E31" s="15" t="s">
        <v>19</v>
      </c>
      <c r="F31" s="15" t="s">
        <v>19</v>
      </c>
      <c r="G31" s="16" t="s">
        <v>19</v>
      </c>
      <c r="H31" s="11" t="s">
        <v>19</v>
      </c>
      <c r="I31" s="11" t="s">
        <v>19</v>
      </c>
      <c r="J31" s="11" t="s">
        <v>19</v>
      </c>
      <c r="K31" s="11" t="s">
        <v>76</v>
      </c>
      <c r="L31" s="11" t="s">
        <v>19</v>
      </c>
      <c r="M31" s="11" t="s">
        <v>76</v>
      </c>
      <c r="N31" s="11" t="s">
        <v>76</v>
      </c>
      <c r="O31" s="11" t="s">
        <v>19</v>
      </c>
      <c r="P31" s="11" t="s">
        <v>19</v>
      </c>
      <c r="Q31" s="11" t="s">
        <v>19</v>
      </c>
      <c r="R31" s="11" t="s">
        <v>76</v>
      </c>
      <c r="S31" s="11" t="s">
        <v>19</v>
      </c>
      <c r="T31" s="11" t="s">
        <v>19</v>
      </c>
      <c r="U31" s="11" t="s">
        <v>19</v>
      </c>
      <c r="V31" s="11" t="s">
        <v>76</v>
      </c>
      <c r="W31" s="11" t="s">
        <v>76</v>
      </c>
      <c r="X31" s="11" t="s">
        <v>76</v>
      </c>
      <c r="Y31" s="11" t="s">
        <v>76</v>
      </c>
      <c r="Z31" s="11" t="s">
        <v>76</v>
      </c>
      <c r="AA31" s="11" t="s">
        <v>76</v>
      </c>
      <c r="AB31" s="11" t="s">
        <v>76</v>
      </c>
      <c r="AC31" s="11" t="s">
        <v>76</v>
      </c>
      <c r="AD31" s="11" t="s">
        <v>76</v>
      </c>
      <c r="AE31" s="11" t="s">
        <v>76</v>
      </c>
      <c r="AF31" s="11" t="s">
        <v>76</v>
      </c>
      <c r="AG31" s="11" t="s">
        <v>76</v>
      </c>
      <c r="AH31" s="11" t="s">
        <v>76</v>
      </c>
      <c r="AI31" s="11" t="s">
        <v>76</v>
      </c>
      <c r="AJ31" s="11" t="s">
        <v>0</v>
      </c>
      <c r="AK31" s="11" t="s">
        <v>0</v>
      </c>
      <c r="AL31" s="11" t="s">
        <v>0</v>
      </c>
      <c r="AM31" s="11" t="s">
        <v>142</v>
      </c>
      <c r="AN31" s="11" t="s">
        <v>142</v>
      </c>
      <c r="AO31" s="11" t="s">
        <v>0</v>
      </c>
      <c r="AP31" s="11" t="s">
        <v>0</v>
      </c>
      <c r="AQ31" s="11" t="s">
        <v>0</v>
      </c>
      <c r="AR31" s="11" t="s">
        <v>0</v>
      </c>
      <c r="AS31" s="11" t="s">
        <v>0</v>
      </c>
      <c r="AT31" s="11" t="s">
        <v>0</v>
      </c>
      <c r="AU31" s="11" t="s">
        <v>157</v>
      </c>
      <c r="AV31" s="11" t="s">
        <v>157</v>
      </c>
      <c r="AW31" s="11" t="s">
        <v>142</v>
      </c>
      <c r="AX31" s="11"/>
      <c r="AY31" s="11" t="s">
        <v>157</v>
      </c>
      <c r="AZ31" s="11" t="s">
        <v>157</v>
      </c>
      <c r="BA31" s="11" t="s">
        <v>142</v>
      </c>
      <c r="BB31" s="11" t="s">
        <v>142</v>
      </c>
      <c r="BC31" s="11" t="s">
        <v>142</v>
      </c>
      <c r="BD31" s="11" t="s">
        <v>157</v>
      </c>
      <c r="BE31" s="11" t="s">
        <v>157</v>
      </c>
      <c r="BF31" s="11" t="s">
        <v>157</v>
      </c>
      <c r="BG31" s="11" t="s">
        <v>157</v>
      </c>
      <c r="BH31" s="11" t="s">
        <v>157</v>
      </c>
      <c r="BI31" s="11" t="s">
        <v>188</v>
      </c>
      <c r="BJ31" s="11" t="s">
        <v>188</v>
      </c>
      <c r="BK31" s="11" t="s">
        <v>188</v>
      </c>
      <c r="BL31" s="11" t="s">
        <v>221</v>
      </c>
      <c r="BM31" s="11" t="s">
        <v>221</v>
      </c>
      <c r="BN31" s="11" t="s">
        <v>221</v>
      </c>
      <c r="BO31" s="11" t="s">
        <v>221</v>
      </c>
      <c r="BP31" s="11" t="s">
        <v>221</v>
      </c>
      <c r="BQ31" s="11" t="s">
        <v>221</v>
      </c>
      <c r="BR31" s="11" t="s">
        <v>221</v>
      </c>
      <c r="BS31" s="11" t="s">
        <v>221</v>
      </c>
      <c r="BT31" s="11" t="s">
        <v>221</v>
      </c>
      <c r="BU31" s="11" t="s">
        <v>221</v>
      </c>
      <c r="BV31" s="17" t="s">
        <v>221</v>
      </c>
      <c r="BW31" s="17" t="s">
        <v>221</v>
      </c>
      <c r="BX31" s="17" t="s">
        <v>221</v>
      </c>
      <c r="CA31" s="1"/>
    </row>
    <row r="32" spans="1:79" ht="13" x14ac:dyDescent="0.3">
      <c r="A32" s="2" t="s">
        <v>47</v>
      </c>
      <c r="B32" s="15" t="s">
        <v>267</v>
      </c>
      <c r="C32" s="15" t="s">
        <v>20</v>
      </c>
      <c r="D32" s="15" t="s">
        <v>20</v>
      </c>
      <c r="E32" s="15" t="s">
        <v>20</v>
      </c>
      <c r="F32" s="15" t="s">
        <v>20</v>
      </c>
      <c r="G32" s="16" t="s">
        <v>20</v>
      </c>
      <c r="H32" s="11" t="s">
        <v>20</v>
      </c>
      <c r="I32" s="11" t="s">
        <v>20</v>
      </c>
      <c r="J32" s="11" t="s">
        <v>20</v>
      </c>
      <c r="K32" s="11" t="s">
        <v>77</v>
      </c>
      <c r="L32" s="11" t="s">
        <v>20</v>
      </c>
      <c r="M32" s="11" t="s">
        <v>77</v>
      </c>
      <c r="N32" s="11" t="s">
        <v>77</v>
      </c>
      <c r="O32" s="11" t="s">
        <v>20</v>
      </c>
      <c r="P32" s="11" t="s">
        <v>20</v>
      </c>
      <c r="Q32" s="11" t="s">
        <v>20</v>
      </c>
      <c r="R32" s="11" t="s">
        <v>77</v>
      </c>
      <c r="S32" s="11" t="s">
        <v>20</v>
      </c>
      <c r="T32" s="11" t="s">
        <v>20</v>
      </c>
      <c r="U32" s="11" t="s">
        <v>20</v>
      </c>
      <c r="V32" s="11" t="s">
        <v>66</v>
      </c>
      <c r="W32" s="11" t="s">
        <v>66</v>
      </c>
      <c r="X32" s="11" t="s">
        <v>66</v>
      </c>
      <c r="Y32" s="11" t="s">
        <v>77</v>
      </c>
      <c r="Z32" s="11" t="s">
        <v>77</v>
      </c>
      <c r="AA32" s="11" t="s">
        <v>77</v>
      </c>
      <c r="AB32" s="11" t="s">
        <v>77</v>
      </c>
      <c r="AC32" s="11" t="s">
        <v>77</v>
      </c>
      <c r="AD32" s="11" t="s">
        <v>77</v>
      </c>
      <c r="AE32" s="11" t="s">
        <v>77</v>
      </c>
      <c r="AF32" s="11" t="s">
        <v>77</v>
      </c>
      <c r="AG32" s="11" t="s">
        <v>77</v>
      </c>
      <c r="AH32" s="11" t="s">
        <v>77</v>
      </c>
      <c r="AI32" s="11" t="s">
        <v>77</v>
      </c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1" t="s">
        <v>159</v>
      </c>
      <c r="AV32" s="11" t="s">
        <v>159</v>
      </c>
      <c r="AW32" s="11" t="s">
        <v>170</v>
      </c>
      <c r="AX32" s="11"/>
      <c r="AY32" s="11" t="s">
        <v>159</v>
      </c>
      <c r="AZ32" s="11" t="s">
        <v>159</v>
      </c>
      <c r="BA32" s="11" t="s">
        <v>176</v>
      </c>
      <c r="BB32" s="11" t="s">
        <v>176</v>
      </c>
      <c r="BC32" s="11" t="s">
        <v>159</v>
      </c>
      <c r="BD32" s="11" t="s">
        <v>159</v>
      </c>
      <c r="BE32" s="11" t="s">
        <v>159</v>
      </c>
      <c r="BF32" s="11" t="s">
        <v>159</v>
      </c>
      <c r="BG32" s="11" t="s">
        <v>159</v>
      </c>
      <c r="BH32" s="11" t="s">
        <v>159</v>
      </c>
      <c r="BI32" s="11" t="s">
        <v>189</v>
      </c>
      <c r="BJ32" s="11" t="s">
        <v>189</v>
      </c>
      <c r="BK32" s="11" t="s">
        <v>189</v>
      </c>
      <c r="BL32" s="11" t="s">
        <v>223</v>
      </c>
      <c r="BM32" s="11" t="s">
        <v>223</v>
      </c>
      <c r="BN32" s="11" t="s">
        <v>223</v>
      </c>
      <c r="BO32" s="11" t="s">
        <v>223</v>
      </c>
      <c r="BP32" s="11" t="s">
        <v>223</v>
      </c>
      <c r="BQ32" s="11" t="s">
        <v>223</v>
      </c>
      <c r="BR32" s="11" t="s">
        <v>223</v>
      </c>
      <c r="BS32" s="11" t="s">
        <v>223</v>
      </c>
      <c r="BT32" s="11" t="s">
        <v>223</v>
      </c>
      <c r="BU32" s="11" t="s">
        <v>223</v>
      </c>
      <c r="BV32" s="17" t="s">
        <v>223</v>
      </c>
      <c r="BW32" s="17" t="s">
        <v>223</v>
      </c>
      <c r="BX32" s="17" t="s">
        <v>223</v>
      </c>
      <c r="CA32" s="1"/>
    </row>
    <row r="33" spans="1:79" ht="13" x14ac:dyDescent="0.3">
      <c r="A33" s="2" t="s">
        <v>165</v>
      </c>
      <c r="B33" s="15" t="s">
        <v>268</v>
      </c>
      <c r="C33" s="15"/>
      <c r="D33" s="15"/>
      <c r="E33" s="15"/>
      <c r="F33" s="15"/>
      <c r="G33" s="16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1" t="s">
        <v>160</v>
      </c>
      <c r="AV33" s="11" t="s">
        <v>160</v>
      </c>
      <c r="AW33" s="11" t="s">
        <v>171</v>
      </c>
      <c r="AX33" s="11"/>
      <c r="AY33" s="11" t="s">
        <v>160</v>
      </c>
      <c r="AZ33" s="11" t="s">
        <v>160</v>
      </c>
      <c r="BA33" s="11" t="s">
        <v>177</v>
      </c>
      <c r="BB33" s="11" t="s">
        <v>177</v>
      </c>
      <c r="BC33" s="11" t="s">
        <v>160</v>
      </c>
      <c r="BD33" s="11" t="s">
        <v>160</v>
      </c>
      <c r="BE33" s="11" t="s">
        <v>160</v>
      </c>
      <c r="BF33" s="11" t="s">
        <v>160</v>
      </c>
      <c r="BG33" s="11" t="s">
        <v>160</v>
      </c>
      <c r="BH33" s="11" t="s">
        <v>160</v>
      </c>
      <c r="BI33" s="11" t="s">
        <v>197</v>
      </c>
      <c r="BJ33" s="11" t="s">
        <v>197</v>
      </c>
      <c r="BK33" s="11" t="s">
        <v>197</v>
      </c>
      <c r="BL33" s="11" t="s">
        <v>225</v>
      </c>
      <c r="BM33" s="11" t="s">
        <v>225</v>
      </c>
      <c r="BN33" s="11" t="s">
        <v>225</v>
      </c>
      <c r="BO33" s="11" t="s">
        <v>225</v>
      </c>
      <c r="BP33" s="11" t="s">
        <v>225</v>
      </c>
      <c r="BQ33" s="11" t="s">
        <v>225</v>
      </c>
      <c r="BR33" s="11" t="s">
        <v>225</v>
      </c>
      <c r="BS33" s="11" t="s">
        <v>225</v>
      </c>
      <c r="BT33" s="11" t="s">
        <v>225</v>
      </c>
      <c r="BU33" s="11" t="s">
        <v>225</v>
      </c>
      <c r="BV33" s="17" t="s">
        <v>225</v>
      </c>
      <c r="BW33" s="17" t="s">
        <v>225</v>
      </c>
      <c r="BX33" s="17" t="s">
        <v>225</v>
      </c>
      <c r="CA33" s="1"/>
    </row>
    <row r="34" spans="1:79" ht="13" x14ac:dyDescent="0.3">
      <c r="A34" s="2" t="s">
        <v>48</v>
      </c>
      <c r="B34" s="15" t="s">
        <v>269</v>
      </c>
      <c r="C34" s="15" t="s">
        <v>21</v>
      </c>
      <c r="D34" s="15" t="s">
        <v>21</v>
      </c>
      <c r="E34" s="15" t="s">
        <v>21</v>
      </c>
      <c r="F34" s="15" t="s">
        <v>21</v>
      </c>
      <c r="G34" s="16" t="s">
        <v>21</v>
      </c>
      <c r="H34" s="11" t="s">
        <v>21</v>
      </c>
      <c r="I34" s="11" t="s">
        <v>21</v>
      </c>
      <c r="J34" s="11" t="s">
        <v>21</v>
      </c>
      <c r="K34" s="11"/>
      <c r="L34" s="11" t="s">
        <v>21</v>
      </c>
      <c r="M34" s="11"/>
      <c r="N34" s="11"/>
      <c r="O34" s="11" t="s">
        <v>21</v>
      </c>
      <c r="P34" s="11" t="s">
        <v>21</v>
      </c>
      <c r="Q34" s="11" t="s">
        <v>21</v>
      </c>
      <c r="R34" s="18"/>
      <c r="S34" s="11" t="s">
        <v>21</v>
      </c>
      <c r="T34" s="11" t="s">
        <v>21</v>
      </c>
      <c r="U34" s="11" t="s">
        <v>21</v>
      </c>
      <c r="V34" s="11" t="s">
        <v>87</v>
      </c>
      <c r="W34" s="11" t="s">
        <v>87</v>
      </c>
      <c r="X34" s="11" t="s">
        <v>87</v>
      </c>
      <c r="Y34" s="11" t="s">
        <v>87</v>
      </c>
      <c r="Z34" s="11" t="s">
        <v>87</v>
      </c>
      <c r="AA34" s="11" t="s">
        <v>87</v>
      </c>
      <c r="AB34" s="11" t="s">
        <v>87</v>
      </c>
      <c r="AC34" s="11" t="s">
        <v>87</v>
      </c>
      <c r="AD34" s="11" t="s">
        <v>87</v>
      </c>
      <c r="AE34" s="11" t="s">
        <v>100</v>
      </c>
      <c r="AF34" s="11" t="s">
        <v>100</v>
      </c>
      <c r="AG34" s="11" t="s">
        <v>100</v>
      </c>
      <c r="AH34" s="11" t="s">
        <v>87</v>
      </c>
      <c r="AI34" s="11" t="s">
        <v>87</v>
      </c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9"/>
      <c r="BW34" s="19"/>
      <c r="BX34" s="19"/>
      <c r="CA34" s="1"/>
    </row>
    <row r="35" spans="1:79" ht="13" x14ac:dyDescent="0.3">
      <c r="A35" s="2" t="s">
        <v>49</v>
      </c>
      <c r="B35" s="15" t="s">
        <v>270</v>
      </c>
      <c r="C35" s="15" t="s">
        <v>22</v>
      </c>
      <c r="D35" s="15" t="s">
        <v>22</v>
      </c>
      <c r="E35" s="15" t="s">
        <v>22</v>
      </c>
      <c r="F35" s="15" t="s">
        <v>22</v>
      </c>
      <c r="G35" s="16" t="s">
        <v>22</v>
      </c>
      <c r="H35" s="11" t="s">
        <v>22</v>
      </c>
      <c r="I35" s="11" t="s">
        <v>22</v>
      </c>
      <c r="J35" s="11" t="s">
        <v>22</v>
      </c>
      <c r="K35" s="11" t="s">
        <v>80</v>
      </c>
      <c r="L35" s="11" t="s">
        <v>22</v>
      </c>
      <c r="M35" s="11" t="s">
        <v>80</v>
      </c>
      <c r="N35" s="11" t="s">
        <v>80</v>
      </c>
      <c r="O35" s="11" t="s">
        <v>22</v>
      </c>
      <c r="P35" s="11" t="s">
        <v>22</v>
      </c>
      <c r="Q35" s="11" t="s">
        <v>22</v>
      </c>
      <c r="R35" s="11" t="s">
        <v>80</v>
      </c>
      <c r="S35" s="11" t="s">
        <v>22</v>
      </c>
      <c r="T35" s="11" t="s">
        <v>22</v>
      </c>
      <c r="U35" s="11" t="s">
        <v>22</v>
      </c>
      <c r="V35" s="11" t="s">
        <v>90</v>
      </c>
      <c r="W35" s="11" t="s">
        <v>90</v>
      </c>
      <c r="X35" s="11" t="s">
        <v>90</v>
      </c>
      <c r="Y35" s="11" t="s">
        <v>90</v>
      </c>
      <c r="Z35" s="11" t="s">
        <v>90</v>
      </c>
      <c r="AA35" s="11" t="s">
        <v>90</v>
      </c>
      <c r="AB35" s="11" t="s">
        <v>90</v>
      </c>
      <c r="AC35" s="11" t="s">
        <v>90</v>
      </c>
      <c r="AD35" s="11" t="s">
        <v>90</v>
      </c>
      <c r="AE35" s="11" t="s">
        <v>90</v>
      </c>
      <c r="AF35" s="11" t="s">
        <v>90</v>
      </c>
      <c r="AG35" s="11" t="s">
        <v>90</v>
      </c>
      <c r="AH35" s="11" t="s">
        <v>90</v>
      </c>
      <c r="AI35" s="11" t="s">
        <v>90</v>
      </c>
      <c r="AJ35" s="11" t="s">
        <v>105</v>
      </c>
      <c r="AK35" s="11" t="s">
        <v>105</v>
      </c>
      <c r="AL35" s="11" t="s">
        <v>105</v>
      </c>
      <c r="AM35" s="11" t="s">
        <v>144</v>
      </c>
      <c r="AN35" s="11" t="s">
        <v>144</v>
      </c>
      <c r="AO35" s="11" t="s">
        <v>151</v>
      </c>
      <c r="AP35" s="11" t="s">
        <v>151</v>
      </c>
      <c r="AQ35" s="11" t="s">
        <v>151</v>
      </c>
      <c r="AR35" s="11" t="s">
        <v>151</v>
      </c>
      <c r="AS35" s="11" t="s">
        <v>151</v>
      </c>
      <c r="AT35" s="11" t="s">
        <v>151</v>
      </c>
      <c r="AU35" s="11" t="s">
        <v>144</v>
      </c>
      <c r="AV35" s="11" t="s">
        <v>144</v>
      </c>
      <c r="AW35" s="11" t="s">
        <v>173</v>
      </c>
      <c r="AX35" s="11"/>
      <c r="AY35" s="11" t="s">
        <v>144</v>
      </c>
      <c r="AZ35" s="11" t="s">
        <v>144</v>
      </c>
      <c r="BA35" s="11" t="s">
        <v>144</v>
      </c>
      <c r="BB35" s="11" t="s">
        <v>144</v>
      </c>
      <c r="BC35" s="11" t="s">
        <v>144</v>
      </c>
      <c r="BD35" s="11" t="s">
        <v>144</v>
      </c>
      <c r="BE35" s="11" t="s">
        <v>144</v>
      </c>
      <c r="BF35" s="11" t="s">
        <v>144</v>
      </c>
      <c r="BG35" s="11" t="s">
        <v>144</v>
      </c>
      <c r="BH35" s="11" t="s">
        <v>144</v>
      </c>
      <c r="BI35" s="11" t="s">
        <v>200</v>
      </c>
      <c r="BJ35" s="11" t="s">
        <v>200</v>
      </c>
      <c r="BK35" s="11" t="s">
        <v>200</v>
      </c>
      <c r="BL35" s="11" t="s">
        <v>226</v>
      </c>
      <c r="BM35" s="11" t="s">
        <v>226</v>
      </c>
      <c r="BN35" s="11" t="s">
        <v>226</v>
      </c>
      <c r="BO35" s="11" t="s">
        <v>226</v>
      </c>
      <c r="BP35" s="11" t="s">
        <v>226</v>
      </c>
      <c r="BQ35" s="11" t="s">
        <v>226</v>
      </c>
      <c r="BR35" s="11" t="s">
        <v>226</v>
      </c>
      <c r="BS35" s="11" t="s">
        <v>226</v>
      </c>
      <c r="BT35" s="11" t="s">
        <v>226</v>
      </c>
      <c r="BU35" s="11" t="s">
        <v>226</v>
      </c>
      <c r="BV35" s="17" t="s">
        <v>226</v>
      </c>
      <c r="BW35" s="17" t="s">
        <v>226</v>
      </c>
      <c r="BX35" s="17" t="s">
        <v>226</v>
      </c>
      <c r="BY35" s="1"/>
      <c r="CA35" s="1"/>
    </row>
    <row r="36" spans="1:79" ht="13" x14ac:dyDescent="0.3">
      <c r="A36" s="2" t="s">
        <v>50</v>
      </c>
      <c r="B36" s="15" t="s">
        <v>271</v>
      </c>
      <c r="C36" s="15" t="s">
        <v>23</v>
      </c>
      <c r="D36" s="15" t="s">
        <v>23</v>
      </c>
      <c r="E36" s="15" t="s">
        <v>23</v>
      </c>
      <c r="F36" s="15" t="s">
        <v>23</v>
      </c>
      <c r="G36" s="16" t="s">
        <v>23</v>
      </c>
      <c r="H36" s="11" t="s">
        <v>23</v>
      </c>
      <c r="I36" s="11" t="s">
        <v>23</v>
      </c>
      <c r="J36" s="11" t="s">
        <v>23</v>
      </c>
      <c r="K36" s="11"/>
      <c r="L36" s="11" t="s">
        <v>23</v>
      </c>
      <c r="M36" s="11"/>
      <c r="N36" s="11"/>
      <c r="O36" s="11" t="s">
        <v>23</v>
      </c>
      <c r="P36" s="11" t="s">
        <v>23</v>
      </c>
      <c r="Q36" s="11" t="s">
        <v>23</v>
      </c>
      <c r="R36" s="18"/>
      <c r="S36" s="11" t="s">
        <v>23</v>
      </c>
      <c r="T36" s="11" t="s">
        <v>23</v>
      </c>
      <c r="U36" s="11" t="s">
        <v>23</v>
      </c>
      <c r="V36" s="11" t="s">
        <v>91</v>
      </c>
      <c r="W36" s="11" t="s">
        <v>91</v>
      </c>
      <c r="X36" s="11" t="s">
        <v>91</v>
      </c>
      <c r="Y36" s="11" t="s">
        <v>91</v>
      </c>
      <c r="Z36" s="11" t="s">
        <v>91</v>
      </c>
      <c r="AA36" s="11" t="s">
        <v>91</v>
      </c>
      <c r="AB36" s="11" t="s">
        <v>91</v>
      </c>
      <c r="AC36" s="11" t="s">
        <v>91</v>
      </c>
      <c r="AD36" s="11" t="s">
        <v>91</v>
      </c>
      <c r="AE36" s="11" t="s">
        <v>91</v>
      </c>
      <c r="AF36" s="11" t="s">
        <v>91</v>
      </c>
      <c r="AG36" s="11" t="s">
        <v>91</v>
      </c>
      <c r="AH36" s="11" t="s">
        <v>91</v>
      </c>
      <c r="AI36" s="11" t="s">
        <v>91</v>
      </c>
      <c r="AJ36" s="11" t="s">
        <v>104</v>
      </c>
      <c r="AK36" s="11" t="s">
        <v>104</v>
      </c>
      <c r="AL36" s="11" t="s">
        <v>104</v>
      </c>
      <c r="AM36" s="11" t="s">
        <v>145</v>
      </c>
      <c r="AN36" s="11" t="s">
        <v>145</v>
      </c>
      <c r="AO36" s="11" t="s">
        <v>152</v>
      </c>
      <c r="AP36" s="11" t="s">
        <v>152</v>
      </c>
      <c r="AQ36" s="11" t="s">
        <v>152</v>
      </c>
      <c r="AR36" s="11" t="s">
        <v>152</v>
      </c>
      <c r="AS36" s="11" t="s">
        <v>152</v>
      </c>
      <c r="AT36" s="11" t="s">
        <v>152</v>
      </c>
      <c r="AU36" s="11" t="s">
        <v>145</v>
      </c>
      <c r="AV36" s="11" t="s">
        <v>145</v>
      </c>
      <c r="AW36" s="11" t="s">
        <v>145</v>
      </c>
      <c r="AX36" s="11"/>
      <c r="AY36" s="11" t="s">
        <v>145</v>
      </c>
      <c r="AZ36" s="11" t="s">
        <v>145</v>
      </c>
      <c r="BA36" s="11" t="s">
        <v>145</v>
      </c>
      <c r="BB36" s="11" t="s">
        <v>145</v>
      </c>
      <c r="BC36" s="11" t="s">
        <v>145</v>
      </c>
      <c r="BD36" s="11" t="s">
        <v>145</v>
      </c>
      <c r="BE36" s="11" t="s">
        <v>145</v>
      </c>
      <c r="BF36" s="11" t="s">
        <v>145</v>
      </c>
      <c r="BG36" s="11" t="s">
        <v>145</v>
      </c>
      <c r="BH36" s="11" t="s">
        <v>145</v>
      </c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9"/>
      <c r="BW36" s="19"/>
      <c r="BX36" s="19"/>
      <c r="BY36" s="1"/>
      <c r="CA36" s="1"/>
    </row>
    <row r="37" spans="1:79" ht="13" x14ac:dyDescent="0.3">
      <c r="A37" s="2" t="s">
        <v>51</v>
      </c>
      <c r="B37" s="15" t="s">
        <v>272</v>
      </c>
      <c r="C37" s="15" t="s">
        <v>24</v>
      </c>
      <c r="D37" s="15" t="s">
        <v>24</v>
      </c>
      <c r="E37" s="15" t="s">
        <v>24</v>
      </c>
      <c r="F37" s="15" t="s">
        <v>24</v>
      </c>
      <c r="G37" s="16" t="s">
        <v>24</v>
      </c>
      <c r="H37" s="11" t="s">
        <v>24</v>
      </c>
      <c r="I37" s="11" t="s">
        <v>24</v>
      </c>
      <c r="J37" s="11" t="s">
        <v>24</v>
      </c>
      <c r="K37" s="11" t="s">
        <v>81</v>
      </c>
      <c r="L37" s="11" t="s">
        <v>24</v>
      </c>
      <c r="M37" s="11" t="s">
        <v>81</v>
      </c>
      <c r="N37" s="11" t="s">
        <v>81</v>
      </c>
      <c r="O37" s="11" t="s">
        <v>24</v>
      </c>
      <c r="P37" s="11" t="s">
        <v>24</v>
      </c>
      <c r="Q37" s="11" t="s">
        <v>24</v>
      </c>
      <c r="R37" s="11" t="s">
        <v>81</v>
      </c>
      <c r="S37" s="11" t="s">
        <v>24</v>
      </c>
      <c r="T37" s="11" t="s">
        <v>24</v>
      </c>
      <c r="U37" s="11" t="s">
        <v>24</v>
      </c>
      <c r="V37" s="11" t="s">
        <v>81</v>
      </c>
      <c r="W37" s="11" t="s">
        <v>81</v>
      </c>
      <c r="X37" s="11" t="s">
        <v>81</v>
      </c>
      <c r="Y37" s="11" t="s">
        <v>81</v>
      </c>
      <c r="Z37" s="11" t="s">
        <v>81</v>
      </c>
      <c r="AA37" s="11" t="s">
        <v>81</v>
      </c>
      <c r="AB37" s="11" t="s">
        <v>81</v>
      </c>
      <c r="AC37" s="11" t="s">
        <v>81</v>
      </c>
      <c r="AD37" s="11" t="s">
        <v>81</v>
      </c>
      <c r="AE37" s="11" t="s">
        <v>81</v>
      </c>
      <c r="AF37" s="11" t="s">
        <v>81</v>
      </c>
      <c r="AG37" s="11" t="s">
        <v>81</v>
      </c>
      <c r="AH37" s="11" t="s">
        <v>81</v>
      </c>
      <c r="AI37" s="11" t="s">
        <v>81</v>
      </c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1" t="s">
        <v>164</v>
      </c>
      <c r="AV37" s="11" t="s">
        <v>164</v>
      </c>
      <c r="AW37" s="11" t="s">
        <v>175</v>
      </c>
      <c r="AX37" s="11"/>
      <c r="AY37" s="11" t="s">
        <v>164</v>
      </c>
      <c r="AZ37" s="11" t="s">
        <v>164</v>
      </c>
      <c r="BA37" s="11" t="s">
        <v>180</v>
      </c>
      <c r="BB37" s="11" t="s">
        <v>180</v>
      </c>
      <c r="BC37" s="11" t="s">
        <v>164</v>
      </c>
      <c r="BD37" s="11" t="s">
        <v>164</v>
      </c>
      <c r="BE37" s="11" t="s">
        <v>164</v>
      </c>
      <c r="BF37" s="11" t="s">
        <v>164</v>
      </c>
      <c r="BG37" s="11" t="s">
        <v>164</v>
      </c>
      <c r="BH37" s="11" t="s">
        <v>164</v>
      </c>
      <c r="BI37" s="18"/>
      <c r="BJ37" s="18"/>
      <c r="BK37" s="18"/>
      <c r="BL37" s="11" t="s">
        <v>228</v>
      </c>
      <c r="BM37" s="11" t="s">
        <v>228</v>
      </c>
      <c r="BN37" s="11" t="s">
        <v>228</v>
      </c>
      <c r="BO37" s="11" t="s">
        <v>228</v>
      </c>
      <c r="BP37" s="11" t="s">
        <v>228</v>
      </c>
      <c r="BQ37" s="11" t="s">
        <v>228</v>
      </c>
      <c r="BR37" s="11" t="s">
        <v>228</v>
      </c>
      <c r="BS37" s="11" t="s">
        <v>228</v>
      </c>
      <c r="BT37" s="11" t="s">
        <v>228</v>
      </c>
      <c r="BU37" s="11" t="s">
        <v>228</v>
      </c>
      <c r="BV37" s="17" t="s">
        <v>228</v>
      </c>
      <c r="BW37" s="17" t="s">
        <v>228</v>
      </c>
      <c r="BX37" s="17" t="s">
        <v>228</v>
      </c>
      <c r="BY37" s="1"/>
      <c r="CA37" s="1"/>
    </row>
    <row r="38" spans="1:79" ht="13" x14ac:dyDescent="0.3">
      <c r="A38" s="2" t="s">
        <v>103</v>
      </c>
      <c r="B38" s="15" t="s">
        <v>273</v>
      </c>
      <c r="C38" s="15" t="s">
        <v>25</v>
      </c>
      <c r="D38" s="15" t="s">
        <v>25</v>
      </c>
      <c r="E38" s="15" t="s">
        <v>25</v>
      </c>
      <c r="F38" s="15" t="s">
        <v>25</v>
      </c>
      <c r="G38" s="16" t="s">
        <v>25</v>
      </c>
      <c r="H38" s="11" t="s">
        <v>25</v>
      </c>
      <c r="I38" s="11" t="s">
        <v>25</v>
      </c>
      <c r="J38" s="11" t="s">
        <v>25</v>
      </c>
      <c r="K38" s="11" t="s">
        <v>82</v>
      </c>
      <c r="L38" s="11" t="s">
        <v>25</v>
      </c>
      <c r="M38" s="11" t="s">
        <v>82</v>
      </c>
      <c r="N38" s="11" t="s">
        <v>82</v>
      </c>
      <c r="O38" s="11" t="s">
        <v>25</v>
      </c>
      <c r="P38" s="11" t="s">
        <v>25</v>
      </c>
      <c r="Q38" s="11" t="s">
        <v>25</v>
      </c>
      <c r="R38" s="11" t="s">
        <v>82</v>
      </c>
      <c r="S38" s="11" t="s">
        <v>25</v>
      </c>
      <c r="T38" s="11" t="s">
        <v>25</v>
      </c>
      <c r="U38" s="11" t="s">
        <v>25</v>
      </c>
      <c r="V38" s="11" t="s">
        <v>82</v>
      </c>
      <c r="W38" s="11" t="s">
        <v>82</v>
      </c>
      <c r="X38" s="11" t="s">
        <v>82</v>
      </c>
      <c r="Y38" s="11" t="s">
        <v>82</v>
      </c>
      <c r="Z38" s="11" t="s">
        <v>82</v>
      </c>
      <c r="AA38" s="11" t="s">
        <v>82</v>
      </c>
      <c r="AB38" s="11" t="s">
        <v>82</v>
      </c>
      <c r="AC38" s="11" t="s">
        <v>82</v>
      </c>
      <c r="AD38" s="11" t="s">
        <v>82</v>
      </c>
      <c r="AE38" s="11" t="s">
        <v>82</v>
      </c>
      <c r="AF38" s="11" t="s">
        <v>82</v>
      </c>
      <c r="AG38" s="11" t="s">
        <v>82</v>
      </c>
      <c r="AH38" s="11" t="s">
        <v>82</v>
      </c>
      <c r="AI38" s="11" t="s">
        <v>82</v>
      </c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1" t="s">
        <v>163</v>
      </c>
      <c r="AV38" s="11" t="s">
        <v>163</v>
      </c>
      <c r="AW38" s="11" t="s">
        <v>174</v>
      </c>
      <c r="AX38" s="11"/>
      <c r="AY38" s="11" t="s">
        <v>163</v>
      </c>
      <c r="AZ38" s="11" t="s">
        <v>163</v>
      </c>
      <c r="BA38" s="11" t="s">
        <v>179</v>
      </c>
      <c r="BB38" s="11" t="s">
        <v>179</v>
      </c>
      <c r="BC38" s="11" t="s">
        <v>163</v>
      </c>
      <c r="BD38" s="11" t="s">
        <v>163</v>
      </c>
      <c r="BE38" s="11" t="s">
        <v>163</v>
      </c>
      <c r="BF38" s="11" t="s">
        <v>163</v>
      </c>
      <c r="BG38" s="11" t="s">
        <v>163</v>
      </c>
      <c r="BH38" s="11" t="s">
        <v>163</v>
      </c>
      <c r="BI38" s="11" t="s">
        <v>103</v>
      </c>
      <c r="BJ38" s="11" t="s">
        <v>103</v>
      </c>
      <c r="BK38" s="11" t="s">
        <v>103</v>
      </c>
      <c r="BL38" s="11" t="s">
        <v>227</v>
      </c>
      <c r="BM38" s="11" t="s">
        <v>227</v>
      </c>
      <c r="BN38" s="11" t="s">
        <v>227</v>
      </c>
      <c r="BO38" s="11" t="s">
        <v>227</v>
      </c>
      <c r="BP38" s="11" t="s">
        <v>227</v>
      </c>
      <c r="BQ38" s="11" t="s">
        <v>227</v>
      </c>
      <c r="BR38" s="11" t="s">
        <v>227</v>
      </c>
      <c r="BS38" s="11" t="s">
        <v>227</v>
      </c>
      <c r="BT38" s="11" t="s">
        <v>227</v>
      </c>
      <c r="BU38" s="11" t="s">
        <v>227</v>
      </c>
      <c r="BV38" s="17" t="s">
        <v>227</v>
      </c>
      <c r="BW38" s="17" t="s">
        <v>227</v>
      </c>
      <c r="BX38" s="17" t="s">
        <v>227</v>
      </c>
      <c r="BY38" s="1"/>
      <c r="CA38" s="1"/>
    </row>
    <row r="39" spans="1:79" ht="13" x14ac:dyDescent="0.3">
      <c r="A39" s="2" t="s">
        <v>52</v>
      </c>
      <c r="B39" s="15" t="s">
        <v>274</v>
      </c>
      <c r="C39" s="15" t="s">
        <v>26</v>
      </c>
      <c r="D39" s="15" t="s">
        <v>26</v>
      </c>
      <c r="E39" s="15" t="s">
        <v>26</v>
      </c>
      <c r="F39" s="15" t="s">
        <v>26</v>
      </c>
      <c r="G39" s="16" t="s">
        <v>26</v>
      </c>
      <c r="H39" s="11" t="s">
        <v>26</v>
      </c>
      <c r="I39" s="11" t="s">
        <v>26</v>
      </c>
      <c r="J39" s="11" t="s">
        <v>26</v>
      </c>
      <c r="K39" s="11" t="s">
        <v>78</v>
      </c>
      <c r="L39" s="11" t="s">
        <v>26</v>
      </c>
      <c r="M39" s="11" t="s">
        <v>78</v>
      </c>
      <c r="N39" s="11" t="s">
        <v>78</v>
      </c>
      <c r="O39" s="11" t="s">
        <v>26</v>
      </c>
      <c r="P39" s="11" t="s">
        <v>26</v>
      </c>
      <c r="Q39" s="11" t="s">
        <v>26</v>
      </c>
      <c r="R39" s="11" t="s">
        <v>78</v>
      </c>
      <c r="S39" s="11" t="s">
        <v>26</v>
      </c>
      <c r="T39" s="11" t="s">
        <v>26</v>
      </c>
      <c r="U39" s="11" t="s">
        <v>26</v>
      </c>
      <c r="V39" s="11" t="s">
        <v>78</v>
      </c>
      <c r="W39" s="11" t="s">
        <v>78</v>
      </c>
      <c r="X39" s="11" t="s">
        <v>78</v>
      </c>
      <c r="Y39" s="11" t="s">
        <v>78</v>
      </c>
      <c r="Z39" s="11" t="s">
        <v>78</v>
      </c>
      <c r="AA39" s="11" t="s">
        <v>78</v>
      </c>
      <c r="AB39" s="11" t="s">
        <v>78</v>
      </c>
      <c r="AC39" s="11" t="s">
        <v>78</v>
      </c>
      <c r="AD39" s="11" t="s">
        <v>78</v>
      </c>
      <c r="AE39" s="11" t="s">
        <v>78</v>
      </c>
      <c r="AF39" s="11" t="s">
        <v>78</v>
      </c>
      <c r="AG39" s="11" t="s">
        <v>78</v>
      </c>
      <c r="AH39" s="11" t="s">
        <v>78</v>
      </c>
      <c r="AI39" s="11" t="s">
        <v>78</v>
      </c>
      <c r="AJ39" s="11" t="s">
        <v>107</v>
      </c>
      <c r="AK39" s="11" t="s">
        <v>107</v>
      </c>
      <c r="AL39" s="11" t="s">
        <v>107</v>
      </c>
      <c r="AM39" s="11" t="s">
        <v>107</v>
      </c>
      <c r="AN39" s="11" t="s">
        <v>107</v>
      </c>
      <c r="AO39" s="11" t="s">
        <v>149</v>
      </c>
      <c r="AP39" s="11" t="s">
        <v>149</v>
      </c>
      <c r="AQ39" s="11" t="s">
        <v>149</v>
      </c>
      <c r="AR39" s="11" t="s">
        <v>149</v>
      </c>
      <c r="AS39" s="11" t="s">
        <v>149</v>
      </c>
      <c r="AT39" s="11" t="s">
        <v>149</v>
      </c>
      <c r="AU39" s="11" t="s">
        <v>107</v>
      </c>
      <c r="AV39" s="11" t="s">
        <v>107</v>
      </c>
      <c r="AW39" s="11" t="s">
        <v>107</v>
      </c>
      <c r="AX39" s="11"/>
      <c r="AY39" s="11" t="s">
        <v>107</v>
      </c>
      <c r="AZ39" s="11" t="s">
        <v>107</v>
      </c>
      <c r="BA39" s="11" t="s">
        <v>107</v>
      </c>
      <c r="BB39" s="11" t="s">
        <v>107</v>
      </c>
      <c r="BC39" s="11" t="s">
        <v>107</v>
      </c>
      <c r="BD39" s="11" t="s">
        <v>107</v>
      </c>
      <c r="BE39" s="11" t="s">
        <v>107</v>
      </c>
      <c r="BF39" s="11" t="s">
        <v>107</v>
      </c>
      <c r="BG39" s="11" t="s">
        <v>107</v>
      </c>
      <c r="BH39" s="11" t="s">
        <v>107</v>
      </c>
      <c r="BI39" s="11" t="s">
        <v>198</v>
      </c>
      <c r="BJ39" s="11" t="s">
        <v>198</v>
      </c>
      <c r="BK39" s="11" t="s">
        <v>198</v>
      </c>
      <c r="BL39" s="11" t="s">
        <v>107</v>
      </c>
      <c r="BM39" s="11" t="s">
        <v>107</v>
      </c>
      <c r="BN39" s="11" t="s">
        <v>107</v>
      </c>
      <c r="BO39" s="11" t="s">
        <v>107</v>
      </c>
      <c r="BP39" s="11" t="s">
        <v>107</v>
      </c>
      <c r="BQ39" s="11" t="s">
        <v>107</v>
      </c>
      <c r="BR39" s="11" t="s">
        <v>107</v>
      </c>
      <c r="BS39" s="11" t="s">
        <v>107</v>
      </c>
      <c r="BT39" s="11" t="s">
        <v>107</v>
      </c>
      <c r="BU39" s="11" t="s">
        <v>107</v>
      </c>
      <c r="BV39" s="17" t="s">
        <v>107</v>
      </c>
      <c r="BW39" s="17" t="s">
        <v>107</v>
      </c>
      <c r="BX39" s="17" t="s">
        <v>107</v>
      </c>
      <c r="BY39" s="1"/>
      <c r="CA39" s="1"/>
    </row>
    <row r="40" spans="1:79" ht="13" x14ac:dyDescent="0.3">
      <c r="A40" s="2" t="s">
        <v>29</v>
      </c>
      <c r="B40" s="15" t="s">
        <v>275</v>
      </c>
      <c r="C40" s="15" t="s">
        <v>27</v>
      </c>
      <c r="D40" s="15" t="s">
        <v>27</v>
      </c>
      <c r="E40" s="15" t="s">
        <v>27</v>
      </c>
      <c r="F40" s="15" t="s">
        <v>27</v>
      </c>
      <c r="G40" s="16" t="s">
        <v>27</v>
      </c>
      <c r="H40" s="11" t="s">
        <v>27</v>
      </c>
      <c r="I40" s="11" t="s">
        <v>27</v>
      </c>
      <c r="J40" s="11" t="s">
        <v>27</v>
      </c>
      <c r="K40" s="11" t="s">
        <v>79</v>
      </c>
      <c r="L40" s="11" t="s">
        <v>27</v>
      </c>
      <c r="M40" s="11" t="s">
        <v>79</v>
      </c>
      <c r="N40" s="11" t="s">
        <v>79</v>
      </c>
      <c r="O40" s="11" t="s">
        <v>27</v>
      </c>
      <c r="P40" s="11" t="s">
        <v>27</v>
      </c>
      <c r="Q40" s="11" t="s">
        <v>27</v>
      </c>
      <c r="R40" s="11" t="s">
        <v>79</v>
      </c>
      <c r="S40" s="11" t="s">
        <v>27</v>
      </c>
      <c r="T40" s="11" t="s">
        <v>27</v>
      </c>
      <c r="U40" s="11" t="s">
        <v>27</v>
      </c>
      <c r="V40" s="11" t="s">
        <v>89</v>
      </c>
      <c r="W40" s="11" t="s">
        <v>89</v>
      </c>
      <c r="X40" s="11" t="s">
        <v>89</v>
      </c>
      <c r="Y40" s="11" t="s">
        <v>89</v>
      </c>
      <c r="Z40" s="11" t="s">
        <v>89</v>
      </c>
      <c r="AA40" s="11" t="s">
        <v>89</v>
      </c>
      <c r="AB40" s="11" t="s">
        <v>89</v>
      </c>
      <c r="AC40" s="11" t="s">
        <v>89</v>
      </c>
      <c r="AD40" s="11" t="s">
        <v>89</v>
      </c>
      <c r="AE40" s="11" t="s">
        <v>89</v>
      </c>
      <c r="AF40" s="11" t="s">
        <v>89</v>
      </c>
      <c r="AG40" s="11" t="s">
        <v>89</v>
      </c>
      <c r="AH40" s="11" t="s">
        <v>89</v>
      </c>
      <c r="AI40" s="11" t="s">
        <v>89</v>
      </c>
      <c r="AJ40" s="11" t="s">
        <v>106</v>
      </c>
      <c r="AK40" s="11" t="s">
        <v>106</v>
      </c>
      <c r="AL40" s="11" t="s">
        <v>106</v>
      </c>
      <c r="AM40" s="11" t="s">
        <v>106</v>
      </c>
      <c r="AN40" s="11" t="s">
        <v>106</v>
      </c>
      <c r="AO40" s="11" t="s">
        <v>150</v>
      </c>
      <c r="AP40" s="11" t="s">
        <v>150</v>
      </c>
      <c r="AQ40" s="11" t="s">
        <v>150</v>
      </c>
      <c r="AR40" s="11" t="s">
        <v>150</v>
      </c>
      <c r="AS40" s="11" t="s">
        <v>150</v>
      </c>
      <c r="AT40" s="11" t="s">
        <v>150</v>
      </c>
      <c r="AU40" s="11" t="s">
        <v>106</v>
      </c>
      <c r="AV40" s="11" t="s">
        <v>106</v>
      </c>
      <c r="AW40" s="11" t="s">
        <v>106</v>
      </c>
      <c r="AX40" s="11"/>
      <c r="AY40" s="11" t="s">
        <v>106</v>
      </c>
      <c r="AZ40" s="11" t="s">
        <v>106</v>
      </c>
      <c r="BA40" s="11" t="s">
        <v>106</v>
      </c>
      <c r="BB40" s="11" t="s">
        <v>106</v>
      </c>
      <c r="BC40" s="11" t="s">
        <v>106</v>
      </c>
      <c r="BD40" s="11" t="s">
        <v>106</v>
      </c>
      <c r="BE40" s="11" t="s">
        <v>106</v>
      </c>
      <c r="BF40" s="11" t="s">
        <v>106</v>
      </c>
      <c r="BG40" s="11" t="s">
        <v>106</v>
      </c>
      <c r="BH40" s="11" t="s">
        <v>106</v>
      </c>
      <c r="BI40" s="11" t="s">
        <v>199</v>
      </c>
      <c r="BJ40" s="11" t="s">
        <v>199</v>
      </c>
      <c r="BK40" s="11" t="s">
        <v>199</v>
      </c>
      <c r="BL40" s="11" t="s">
        <v>29</v>
      </c>
      <c r="BM40" s="11" t="s">
        <v>29</v>
      </c>
      <c r="BN40" s="11" t="s">
        <v>29</v>
      </c>
      <c r="BO40" s="11" t="s">
        <v>29</v>
      </c>
      <c r="BP40" s="11" t="s">
        <v>29</v>
      </c>
      <c r="BQ40" s="11" t="s">
        <v>29</v>
      </c>
      <c r="BR40" s="11" t="s">
        <v>29</v>
      </c>
      <c r="BS40" s="11" t="s">
        <v>29</v>
      </c>
      <c r="BT40" s="11" t="s">
        <v>29</v>
      </c>
      <c r="BU40" s="11" t="s">
        <v>29</v>
      </c>
      <c r="BV40" s="17" t="s">
        <v>29</v>
      </c>
      <c r="BW40" s="17" t="s">
        <v>29</v>
      </c>
      <c r="BX40" s="17" t="s">
        <v>29</v>
      </c>
      <c r="BY40" s="1"/>
      <c r="CA40" s="1"/>
    </row>
    <row r="41" spans="1:79" ht="13" x14ac:dyDescent="0.3">
      <c r="A41" s="2" t="s">
        <v>119</v>
      </c>
      <c r="B41" s="15" t="s">
        <v>241</v>
      </c>
      <c r="C41" s="15" t="s">
        <v>306</v>
      </c>
      <c r="D41" s="15" t="s">
        <v>306</v>
      </c>
      <c r="E41" s="15" t="s">
        <v>306</v>
      </c>
      <c r="F41" s="15" t="s">
        <v>306</v>
      </c>
      <c r="G41" s="18" t="s">
        <v>306</v>
      </c>
      <c r="H41" s="18" t="s">
        <v>306</v>
      </c>
      <c r="I41" s="18" t="s">
        <v>306</v>
      </c>
      <c r="J41" s="18" t="s">
        <v>306</v>
      </c>
      <c r="K41" s="18" t="s">
        <v>306</v>
      </c>
      <c r="L41" s="18" t="s">
        <v>306</v>
      </c>
      <c r="M41" s="18" t="s">
        <v>306</v>
      </c>
      <c r="N41" s="18" t="s">
        <v>306</v>
      </c>
      <c r="O41" s="18" t="s">
        <v>306</v>
      </c>
      <c r="P41" s="18" t="s">
        <v>306</v>
      </c>
      <c r="Q41" s="18" t="s">
        <v>306</v>
      </c>
      <c r="R41" s="18" t="s">
        <v>306</v>
      </c>
      <c r="S41" s="18" t="s">
        <v>306</v>
      </c>
      <c r="T41" s="18" t="s">
        <v>306</v>
      </c>
      <c r="U41" s="18" t="s">
        <v>306</v>
      </c>
      <c r="V41" s="18" t="s">
        <v>306</v>
      </c>
      <c r="W41" s="18" t="s">
        <v>306</v>
      </c>
      <c r="X41" s="18" t="s">
        <v>306</v>
      </c>
      <c r="Y41" s="18" t="s">
        <v>306</v>
      </c>
      <c r="Z41" s="18" t="s">
        <v>306</v>
      </c>
      <c r="AA41" s="18" t="s">
        <v>306</v>
      </c>
      <c r="AB41" s="18" t="s">
        <v>307</v>
      </c>
      <c r="AC41" s="18" t="s">
        <v>307</v>
      </c>
      <c r="AD41" s="18" t="s">
        <v>307</v>
      </c>
      <c r="AE41" s="18" t="s">
        <v>308</v>
      </c>
      <c r="AF41" s="18" t="s">
        <v>308</v>
      </c>
      <c r="AG41" s="18" t="s">
        <v>308</v>
      </c>
      <c r="AH41" s="18" t="s">
        <v>309</v>
      </c>
      <c r="AI41" s="18" t="s">
        <v>309</v>
      </c>
      <c r="AJ41" s="11" t="s">
        <v>119</v>
      </c>
      <c r="AK41" s="11" t="s">
        <v>119</v>
      </c>
      <c r="AL41" s="11" t="s">
        <v>119</v>
      </c>
      <c r="AM41" s="11" t="s">
        <v>119</v>
      </c>
      <c r="AN41" s="11" t="s">
        <v>119</v>
      </c>
      <c r="AO41" s="11" t="s">
        <v>119</v>
      </c>
      <c r="AP41" s="11" t="s">
        <v>119</v>
      </c>
      <c r="AQ41" s="11" t="s">
        <v>119</v>
      </c>
      <c r="AR41" s="11" t="s">
        <v>119</v>
      </c>
      <c r="AS41" s="11" t="s">
        <v>119</v>
      </c>
      <c r="AT41" s="11" t="s">
        <v>119</v>
      </c>
      <c r="AU41" s="11" t="s">
        <v>119</v>
      </c>
      <c r="AV41" s="11" t="s">
        <v>119</v>
      </c>
      <c r="AW41" s="11" t="s">
        <v>119</v>
      </c>
      <c r="AX41" s="11"/>
      <c r="AY41" s="11" t="s">
        <v>119</v>
      </c>
      <c r="AZ41" s="11" t="s">
        <v>119</v>
      </c>
      <c r="BA41" s="11" t="s">
        <v>119</v>
      </c>
      <c r="BB41" s="11" t="s">
        <v>119</v>
      </c>
      <c r="BC41" s="11" t="s">
        <v>119</v>
      </c>
      <c r="BD41" s="11" t="s">
        <v>119</v>
      </c>
      <c r="BE41" s="11" t="s">
        <v>119</v>
      </c>
      <c r="BF41" s="11" t="s">
        <v>119</v>
      </c>
      <c r="BG41" s="11" t="s">
        <v>119</v>
      </c>
      <c r="BH41" s="11" t="s">
        <v>119</v>
      </c>
      <c r="BI41" s="18" t="s">
        <v>306</v>
      </c>
      <c r="BJ41" s="18" t="s">
        <v>306</v>
      </c>
      <c r="BK41" s="18" t="s">
        <v>306</v>
      </c>
      <c r="BL41" s="18" t="s">
        <v>306</v>
      </c>
      <c r="BM41" s="18" t="s">
        <v>306</v>
      </c>
      <c r="BN41" s="18" t="s">
        <v>306</v>
      </c>
      <c r="BO41" s="18" t="s">
        <v>306</v>
      </c>
      <c r="BP41" s="18" t="s">
        <v>306</v>
      </c>
      <c r="BQ41" s="18" t="s">
        <v>306</v>
      </c>
      <c r="BR41" s="18" t="s">
        <v>306</v>
      </c>
      <c r="BS41" s="18" t="s">
        <v>306</v>
      </c>
      <c r="BT41" s="18" t="s">
        <v>306</v>
      </c>
      <c r="BU41" s="18" t="s">
        <v>306</v>
      </c>
      <c r="BV41" s="18" t="s">
        <v>307</v>
      </c>
      <c r="BW41" s="18" t="s">
        <v>307</v>
      </c>
      <c r="BX41" s="18" t="s">
        <v>307</v>
      </c>
      <c r="BY41" s="1"/>
      <c r="CA41" s="1"/>
    </row>
    <row r="42" spans="1:79" ht="13" x14ac:dyDescent="0.3">
      <c r="A42" s="2" t="s">
        <v>131</v>
      </c>
      <c r="B42" s="15" t="s">
        <v>276</v>
      </c>
      <c r="C42" s="15"/>
      <c r="D42" s="15"/>
      <c r="E42" s="15"/>
      <c r="F42" s="15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1" t="s">
        <v>115</v>
      </c>
      <c r="AK42" s="11" t="s">
        <v>115</v>
      </c>
      <c r="AL42" s="11" t="s">
        <v>115</v>
      </c>
      <c r="AM42" s="11" t="s">
        <v>115</v>
      </c>
      <c r="AN42" s="11" t="s">
        <v>115</v>
      </c>
      <c r="AO42" s="11" t="s">
        <v>115</v>
      </c>
      <c r="AP42" s="11" t="s">
        <v>115</v>
      </c>
      <c r="AQ42" s="11" t="s">
        <v>115</v>
      </c>
      <c r="AR42" s="11" t="s">
        <v>115</v>
      </c>
      <c r="AS42" s="11" t="s">
        <v>115</v>
      </c>
      <c r="AT42" s="11" t="s">
        <v>115</v>
      </c>
      <c r="AU42" s="11" t="s">
        <v>115</v>
      </c>
      <c r="AV42" s="11" t="s">
        <v>115</v>
      </c>
      <c r="AW42" s="11" t="s">
        <v>115</v>
      </c>
      <c r="AX42" s="11"/>
      <c r="AY42" s="11" t="s">
        <v>115</v>
      </c>
      <c r="AZ42" s="11" t="s">
        <v>115</v>
      </c>
      <c r="BA42" s="11" t="s">
        <v>115</v>
      </c>
      <c r="BB42" s="11" t="s">
        <v>115</v>
      </c>
      <c r="BC42" s="11" t="s">
        <v>115</v>
      </c>
      <c r="BD42" s="11" t="s">
        <v>115</v>
      </c>
      <c r="BE42" s="11" t="s">
        <v>115</v>
      </c>
      <c r="BF42" s="11" t="s">
        <v>115</v>
      </c>
      <c r="BG42" s="11" t="s">
        <v>115</v>
      </c>
      <c r="BH42" s="11" t="s">
        <v>115</v>
      </c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9"/>
      <c r="BW42" s="19"/>
      <c r="BX42" s="17"/>
      <c r="BY42" s="1"/>
      <c r="CA42" s="1"/>
    </row>
    <row r="43" spans="1:79" ht="13" x14ac:dyDescent="0.3">
      <c r="A43" s="2" t="s">
        <v>108</v>
      </c>
      <c r="B43" s="15" t="s">
        <v>277</v>
      </c>
      <c r="C43" s="15"/>
      <c r="D43" s="15"/>
      <c r="E43" s="15"/>
      <c r="F43" s="15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1" t="s">
        <v>108</v>
      </c>
      <c r="AK43" s="11" t="s">
        <v>108</v>
      </c>
      <c r="AL43" s="11" t="s">
        <v>108</v>
      </c>
      <c r="AM43" s="11" t="s">
        <v>143</v>
      </c>
      <c r="AN43" s="11" t="s">
        <v>143</v>
      </c>
      <c r="AO43" s="11" t="s">
        <v>148</v>
      </c>
      <c r="AP43" s="11" t="s">
        <v>148</v>
      </c>
      <c r="AQ43" s="11" t="s">
        <v>148</v>
      </c>
      <c r="AR43" s="11" t="s">
        <v>148</v>
      </c>
      <c r="AS43" s="11" t="s">
        <v>148</v>
      </c>
      <c r="AT43" s="11" t="s">
        <v>148</v>
      </c>
      <c r="AU43" s="11" t="s">
        <v>143</v>
      </c>
      <c r="AV43" s="11" t="s">
        <v>143</v>
      </c>
      <c r="AW43" s="11" t="s">
        <v>143</v>
      </c>
      <c r="AX43" s="11"/>
      <c r="AY43" s="11" t="s">
        <v>143</v>
      </c>
      <c r="AZ43" s="11" t="s">
        <v>143</v>
      </c>
      <c r="BA43" s="11" t="s">
        <v>143</v>
      </c>
      <c r="BB43" s="11" t="s">
        <v>143</v>
      </c>
      <c r="BC43" s="11" t="s">
        <v>143</v>
      </c>
      <c r="BD43" s="11" t="s">
        <v>143</v>
      </c>
      <c r="BE43" s="11" t="s">
        <v>143</v>
      </c>
      <c r="BF43" s="11" t="s">
        <v>143</v>
      </c>
      <c r="BG43" s="11" t="s">
        <v>143</v>
      </c>
      <c r="BH43" s="11" t="s">
        <v>143</v>
      </c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9"/>
      <c r="BW43" s="19"/>
      <c r="BX43" s="17"/>
      <c r="BY43" s="1"/>
      <c r="CA43" s="1"/>
    </row>
    <row r="44" spans="1:79" ht="13" x14ac:dyDescent="0.3">
      <c r="A44" s="2" t="s">
        <v>114</v>
      </c>
      <c r="B44" s="15" t="s">
        <v>278</v>
      </c>
      <c r="C44" s="15"/>
      <c r="D44" s="15"/>
      <c r="E44" s="15"/>
      <c r="F44" s="15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1" t="s">
        <v>114</v>
      </c>
      <c r="AK44" s="11" t="s">
        <v>114</v>
      </c>
      <c r="AL44" s="11" t="s">
        <v>114</v>
      </c>
      <c r="AM44" s="11" t="s">
        <v>138</v>
      </c>
      <c r="AN44" s="11" t="s">
        <v>138</v>
      </c>
      <c r="AO44" s="11" t="s">
        <v>114</v>
      </c>
      <c r="AP44" s="11" t="s">
        <v>114</v>
      </c>
      <c r="AQ44" s="11" t="s">
        <v>114</v>
      </c>
      <c r="AR44" s="11" t="s">
        <v>114</v>
      </c>
      <c r="AS44" s="11" t="s">
        <v>114</v>
      </c>
      <c r="AT44" s="11" t="s">
        <v>114</v>
      </c>
      <c r="AU44" s="11" t="s">
        <v>138</v>
      </c>
      <c r="AV44" s="11" t="s">
        <v>138</v>
      </c>
      <c r="AW44" s="11" t="s">
        <v>138</v>
      </c>
      <c r="AX44" s="11"/>
      <c r="AY44" s="11" t="s">
        <v>138</v>
      </c>
      <c r="AZ44" s="11" t="s">
        <v>138</v>
      </c>
      <c r="BA44" s="11" t="s">
        <v>138</v>
      </c>
      <c r="BB44" s="11" t="s">
        <v>138</v>
      </c>
      <c r="BC44" s="11" t="s">
        <v>138</v>
      </c>
      <c r="BD44" s="11" t="s">
        <v>138</v>
      </c>
      <c r="BE44" s="11" t="s">
        <v>138</v>
      </c>
      <c r="BF44" s="11" t="s">
        <v>138</v>
      </c>
      <c r="BG44" s="11" t="s">
        <v>138</v>
      </c>
      <c r="BH44" s="11" t="s">
        <v>138</v>
      </c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9"/>
      <c r="BW44" s="19"/>
      <c r="BX44" s="17"/>
      <c r="BY44" s="1"/>
      <c r="CA44" s="1"/>
    </row>
    <row r="45" spans="1:79" ht="13" x14ac:dyDescent="0.3">
      <c r="A45" s="2" t="s">
        <v>132</v>
      </c>
      <c r="B45" s="15" t="s">
        <v>279</v>
      </c>
      <c r="C45" s="15"/>
      <c r="D45" s="15"/>
      <c r="E45" s="15"/>
      <c r="F45" s="15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1" t="s">
        <v>109</v>
      </c>
      <c r="AK45" s="11" t="s">
        <v>109</v>
      </c>
      <c r="AL45" s="11" t="s">
        <v>109</v>
      </c>
      <c r="AM45" s="11" t="s">
        <v>109</v>
      </c>
      <c r="AN45" s="11" t="s">
        <v>109</v>
      </c>
      <c r="AO45" s="11" t="s">
        <v>109</v>
      </c>
      <c r="AP45" s="11" t="s">
        <v>109</v>
      </c>
      <c r="AQ45" s="11" t="s">
        <v>109</v>
      </c>
      <c r="AR45" s="11" t="s">
        <v>109</v>
      </c>
      <c r="AS45" s="11" t="s">
        <v>109</v>
      </c>
      <c r="AT45" s="11" t="s">
        <v>109</v>
      </c>
      <c r="AU45" s="11" t="s">
        <v>109</v>
      </c>
      <c r="AV45" s="11" t="s">
        <v>109</v>
      </c>
      <c r="AW45" s="11" t="s">
        <v>109</v>
      </c>
      <c r="AX45" s="11"/>
      <c r="AY45" s="11" t="s">
        <v>109</v>
      </c>
      <c r="AZ45" s="11" t="s">
        <v>109</v>
      </c>
      <c r="BA45" s="11" t="s">
        <v>109</v>
      </c>
      <c r="BB45" s="11" t="s">
        <v>109</v>
      </c>
      <c r="BC45" s="11" t="s">
        <v>109</v>
      </c>
      <c r="BD45" s="11" t="s">
        <v>109</v>
      </c>
      <c r="BE45" s="11" t="s">
        <v>109</v>
      </c>
      <c r="BF45" s="11" t="s">
        <v>109</v>
      </c>
      <c r="BG45" s="11" t="s">
        <v>109</v>
      </c>
      <c r="BH45" s="11" t="s">
        <v>109</v>
      </c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9"/>
      <c r="BW45" s="19"/>
      <c r="BX45" s="17"/>
      <c r="BY45" s="1"/>
      <c r="CA45" s="1"/>
    </row>
    <row r="46" spans="1:79" ht="13" x14ac:dyDescent="0.3">
      <c r="A46" s="2" t="s">
        <v>166</v>
      </c>
      <c r="B46" s="15" t="s">
        <v>280</v>
      </c>
      <c r="C46" s="15"/>
      <c r="D46" s="15"/>
      <c r="E46" s="15"/>
      <c r="F46" s="15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1" t="s">
        <v>158</v>
      </c>
      <c r="AV46" s="11" t="s">
        <v>158</v>
      </c>
      <c r="AW46" s="11" t="s">
        <v>158</v>
      </c>
      <c r="AX46" s="11"/>
      <c r="AY46" s="11" t="s">
        <v>158</v>
      </c>
      <c r="AZ46" s="11" t="s">
        <v>158</v>
      </c>
      <c r="BA46" s="11" t="s">
        <v>158</v>
      </c>
      <c r="BB46" s="11" t="s">
        <v>158</v>
      </c>
      <c r="BC46" s="11" t="s">
        <v>158</v>
      </c>
      <c r="BD46" s="11" t="s">
        <v>158</v>
      </c>
      <c r="BE46" s="11" t="s">
        <v>158</v>
      </c>
      <c r="BF46" s="11" t="s">
        <v>158</v>
      </c>
      <c r="BG46" s="11" t="s">
        <v>158</v>
      </c>
      <c r="BH46" s="11" t="s">
        <v>158</v>
      </c>
      <c r="BI46" s="11" t="s">
        <v>196</v>
      </c>
      <c r="BJ46" s="11" t="s">
        <v>196</v>
      </c>
      <c r="BK46" s="11" t="s">
        <v>196</v>
      </c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9"/>
      <c r="BW46" s="19"/>
      <c r="BX46" s="17"/>
      <c r="CA46" s="1"/>
    </row>
    <row r="47" spans="1:79" ht="13" x14ac:dyDescent="0.3">
      <c r="A47" s="2" t="s">
        <v>203</v>
      </c>
      <c r="B47" s="15" t="s">
        <v>281</v>
      </c>
      <c r="C47" s="15"/>
      <c r="D47" s="15"/>
      <c r="E47" s="15"/>
      <c r="F47" s="15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1" t="s">
        <v>201</v>
      </c>
      <c r="BJ47" s="11" t="s">
        <v>201</v>
      </c>
      <c r="BK47" s="11" t="s">
        <v>201</v>
      </c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9"/>
      <c r="BW47" s="19"/>
      <c r="BX47" s="19"/>
      <c r="CA47" s="1"/>
    </row>
    <row r="48" spans="1:79" ht="13" x14ac:dyDescent="0.3">
      <c r="A48" s="2" t="s">
        <v>204</v>
      </c>
      <c r="B48" s="15" t="s">
        <v>282</v>
      </c>
      <c r="C48" s="15"/>
      <c r="D48" s="15"/>
      <c r="E48" s="15"/>
      <c r="F48" s="15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1" t="s">
        <v>202</v>
      </c>
      <c r="BJ48" s="11" t="s">
        <v>202</v>
      </c>
      <c r="BK48" s="11" t="s">
        <v>202</v>
      </c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9"/>
      <c r="BW48" s="19"/>
      <c r="BX48" s="19"/>
    </row>
    <row r="49" spans="1:76" ht="13" x14ac:dyDescent="0.3">
      <c r="A49" s="2" t="s">
        <v>205</v>
      </c>
      <c r="B49" s="15" t="s">
        <v>283</v>
      </c>
      <c r="C49" s="15"/>
      <c r="D49" s="15"/>
      <c r="E49" s="15"/>
      <c r="F49" s="15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9"/>
      <c r="BW49" s="19"/>
      <c r="BX49" s="19"/>
    </row>
    <row r="50" spans="1:76" x14ac:dyDescent="0.25">
      <c r="A50" s="27"/>
      <c r="B50" s="6"/>
      <c r="C50" s="6"/>
      <c r="D50" s="6"/>
      <c r="E50" s="6"/>
      <c r="F50" s="6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10" t="s">
        <v>236</v>
      </c>
      <c r="BV50" s="34"/>
      <c r="BW50" s="34"/>
      <c r="BX50" s="9"/>
    </row>
    <row r="51" spans="1:76" x14ac:dyDescent="0.25">
      <c r="A51" s="27"/>
      <c r="B51" s="6"/>
      <c r="C51" s="6"/>
      <c r="D51" s="6"/>
      <c r="E51" s="6"/>
      <c r="F51" s="6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10" t="s">
        <v>237</v>
      </c>
      <c r="BV51" s="34"/>
      <c r="BW51" s="34"/>
      <c r="BX51" s="9"/>
    </row>
    <row r="52" spans="1:76" x14ac:dyDescent="0.25">
      <c r="A52" s="27"/>
      <c r="B52" s="6"/>
      <c r="C52" s="6"/>
      <c r="D52" s="6"/>
      <c r="E52" s="6"/>
      <c r="F52" s="6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9"/>
      <c r="BW52" s="9"/>
      <c r="BX52" s="7" t="s">
        <v>238</v>
      </c>
    </row>
    <row r="53" spans="1:76" x14ac:dyDescent="0.25">
      <c r="B53" s="12"/>
      <c r="C53" s="12"/>
      <c r="D53" s="12"/>
      <c r="E53" s="12"/>
      <c r="F53" s="12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32"/>
      <c r="BW53" s="32"/>
      <c r="BX53" s="14" t="s">
        <v>239</v>
      </c>
    </row>
  </sheetData>
  <phoneticPr fontId="7" type="noConversion"/>
  <conditionalFormatting sqref="B54:C1048576 B2:B53">
    <cfRule type="duplicateValues" dxfId="3" priority="2"/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FF15C-8B30-4029-BD27-B4FC3DC0BF60}">
  <dimension ref="A4:AA50"/>
  <sheetViews>
    <sheetView tabSelected="1" topLeftCell="V1" zoomScale="80" zoomScaleNormal="80" workbookViewId="0">
      <selection activeCell="AA22" sqref="AA22"/>
    </sheetView>
  </sheetViews>
  <sheetFormatPr defaultRowHeight="12.5" x14ac:dyDescent="0.25"/>
  <cols>
    <col min="1" max="1" width="25.08984375" bestFit="1" customWidth="1"/>
    <col min="2" max="2" width="25.08984375" customWidth="1"/>
    <col min="3" max="3" width="44.81640625" bestFit="1" customWidth="1"/>
    <col min="4" max="4" width="43.81640625" bestFit="1" customWidth="1"/>
    <col min="5" max="5" width="28.90625" bestFit="1" customWidth="1"/>
    <col min="6" max="6" width="45.1796875" bestFit="1" customWidth="1"/>
    <col min="7" max="7" width="38.1796875" bestFit="1" customWidth="1"/>
    <col min="8" max="10" width="42.08984375" bestFit="1" customWidth="1"/>
    <col min="11" max="11" width="35.1796875" bestFit="1" customWidth="1"/>
    <col min="12" max="12" width="42.08984375" bestFit="1" customWidth="1"/>
    <col min="13" max="13" width="35.1796875" bestFit="1" customWidth="1"/>
    <col min="14" max="14" width="50.7265625" bestFit="1" customWidth="1"/>
    <col min="15" max="15" width="43.81640625" bestFit="1" customWidth="1"/>
    <col min="16" max="16" width="50.81640625" bestFit="1" customWidth="1"/>
    <col min="17" max="17" width="44" bestFit="1" customWidth="1"/>
    <col min="18" max="18" width="53.90625" bestFit="1" customWidth="1"/>
    <col min="19" max="19" width="47.08984375" bestFit="1" customWidth="1"/>
    <col min="20" max="20" width="46.6328125" bestFit="1" customWidth="1"/>
    <col min="21" max="21" width="53.6328125" bestFit="1" customWidth="1"/>
    <col min="22" max="22" width="53.08984375" bestFit="1" customWidth="1"/>
    <col min="23" max="23" width="52.36328125" bestFit="1" customWidth="1"/>
    <col min="24" max="25" width="45.36328125" bestFit="1" customWidth="1"/>
    <col min="26" max="26" width="48.1796875" bestFit="1" customWidth="1"/>
    <col min="27" max="27" width="55" bestFit="1" customWidth="1"/>
  </cols>
  <sheetData>
    <row r="4" spans="1:27" ht="13" x14ac:dyDescent="0.3">
      <c r="A4" s="2" t="s">
        <v>285</v>
      </c>
      <c r="B4" s="45" t="s">
        <v>286</v>
      </c>
      <c r="C4" s="39" t="str">
        <f>Table1[[#Headers],[./FNL/FNL/FNL_CAN/FNL_CAN_012018-102019.csv]]</f>
        <v>./FNL/FNL/FNL_CAN/FNL_CAN_012018-102019.csv</v>
      </c>
      <c r="D4" s="39" t="str">
        <f>Table1[[#Headers],[./FNL/FNL/FNL_CAN/FNL_CAN_01015-122017.csv]]</f>
        <v>./FNL/FNL/FNL_CAN/FNL_CAN_01015-122017.csv</v>
      </c>
      <c r="E4" s="39" t="str">
        <f>Table1[[#Headers],[./FNL/FNL/FNL_CAN_112019.csv]]</f>
        <v>./FNL/FNL/FNL_CAN_112019.csv</v>
      </c>
      <c r="F4" s="39" t="str">
        <f>Table1[[#Headers],[./FNL/FNL/FNL_CHN/FNL_CHN_022015-102019.csv]]</f>
        <v>./FNL/FNL/FNL_CHN/FNL_CHN_022015-102019.csv</v>
      </c>
      <c r="G4" s="39" t="str">
        <f>Table1[[#Headers],[./FNL/FNL/FNL_CHN/FNL_CHN_112019.csv]]</f>
        <v>./FNL/FNL/FNL_CHN/FNL_CHN_112019.csv</v>
      </c>
      <c r="H4" s="39" t="str">
        <f>Table1[[#Headers],[./FNL/FNL/FNL_US/FNL_US_012018-122018.csv]]</f>
        <v>./FNL/FNL/FNL_US/FNL_US_012018-122018.csv</v>
      </c>
      <c r="I4" s="39" t="str">
        <f>Table1[[#Headers],[./FNL/FNL/FNL_US/FNL_US_012015-122016.csv]]</f>
        <v>./FNL/FNL/FNL_US/FNL_US_012015-122016.csv</v>
      </c>
      <c r="J4" s="39" t="str">
        <f>Table1[[#Headers],[./FNL/FNL/FNL_US/FNL_US_012017-122017.csv]]</f>
        <v>./FNL/FNL/FNL_US/FNL_US_012017-122017.csv</v>
      </c>
      <c r="K4" s="39" t="str">
        <f>Table1[[#Headers],[./FNL/FNL/FNL_US/FNL_US_112019.csv]]</f>
        <v>./FNL/FNL/FNL_US/FNL_US_112019.csv</v>
      </c>
      <c r="L4" s="39" t="str">
        <f>Table1[[#Headers],[./FNL/FNL/FNL_US/FNL_US_012019-102019.csv]]</f>
        <v>./FNL/FNL/FNL_US/FNL_US_012019-102019.csv</v>
      </c>
      <c r="M4" s="39" t="str">
        <f>Table1[[#Headers],[./FNL/FNL/FNL_US/FNL_US_122019.csv]]</f>
        <v>./FNL/FNL/FNL_US/FNL_US_122019.csv</v>
      </c>
      <c r="N4" s="39" t="str">
        <f>Table1[[#Headers],[./FNL/DOVER/DOVER-TH/DOVER_TH_082017-102019.csv]]</f>
        <v>./FNL/DOVER/DOVER-TH/DOVER_TH_082017-102019.csv</v>
      </c>
      <c r="O4" s="39" t="str">
        <f>Table1[[#Headers],[./FNL/DOVER/DOVER-TH/DOVER_TH_112019.csv]]</f>
        <v>./FNL/DOVER/DOVER-TH/DOVER_TH_112019.csv</v>
      </c>
      <c r="P4" s="39" t="str">
        <f>Table1[[#Headers],[./FNL/DOVER/DOVER-US/DOVER_US_082017-102019.csv]]</f>
        <v>./FNL/DOVER/DOVER-US/DOVER_US_082017-102019.csv</v>
      </c>
      <c r="Q4" s="39" t="str">
        <f>Table1[[#Headers],[./FNL/DOVER/DOVER-US/DOVER_US_112019.csv]]</f>
        <v>./FNL/DOVER/DOVER-US/DOVER_US_112019.csv</v>
      </c>
      <c r="R4" s="39" t="str">
        <f>Table1[[#Headers],[./FNL/DOVER/DOVER-CHN/DOVER_CHN_082017-102019.csv]]</f>
        <v>./FNL/DOVER/DOVER-CHN/DOVER_CHN_082017-102019.csv</v>
      </c>
      <c r="S4" s="39" t="str">
        <f>Table1[[#Headers],[./FNL/DOVER/DOVER-CHN/DOVER_CHN_112019.csv]]</f>
        <v>./FNL/DOVER/DOVER-CHN/DOVER_CHN_112019.csv</v>
      </c>
      <c r="T4" s="39" t="str">
        <f>Table1[[#Headers],[./FNL/DOVER/DOVER-CAN/DOVER_CAN_112019.csv]]</f>
        <v>./FNL/DOVER/DOVER-CAN/DOVER_CAN_112019.csv</v>
      </c>
      <c r="U4" s="39" t="str">
        <f>Table1[[#Headers],[./FNL/DOVER/DOVER-CAN/DOVER_CAN_082017-102019.csv]]</f>
        <v>./FNL/DOVER/DOVER-CAN/DOVER_CAN_082017-102019.csv</v>
      </c>
      <c r="V4" s="39" t="str">
        <f>Table1[[#Headers],[./FNL/DOVER/DOVER-CZK/DOVER_CZK_082017-102019.csv]]</f>
        <v>./FNL/DOVER/DOVER-CZK/DOVER_CZK_082017-102019.csv</v>
      </c>
      <c r="W4" s="39" t="str">
        <f>Table1[[#Headers],[./FNL/Apergy/APERGY_US/APERGY_US_082018-102019.csv]]</f>
        <v>./FNL/Apergy/APERGY_US/APERGY_US_082018-102019.csv</v>
      </c>
      <c r="X4" s="39" t="str">
        <f>Table1[[#Headers],[./FNL/Apergy/APERGY_US/APERGY_US_112019.csv]]</f>
        <v>./FNL/Apergy/APERGY_US/APERGY_US_112019.csv</v>
      </c>
      <c r="Y4" s="39" t="str">
        <f>Table1[[#Headers],[./FNL/Apergy/APERGY_US/APERGY_US_122019.csv]]</f>
        <v>./FNL/Apergy/APERGY_US/APERGY_US_122019.csv</v>
      </c>
      <c r="Z4" s="39" t="str">
        <f>Table1[[#Headers],[./FNL/Apergy/APERGY_CAN/APERGY_CAN_112019.csv]]</f>
        <v>./FNL/Apergy/APERGY_CAN/APERGY_CAN_112019.csv</v>
      </c>
      <c r="AA4" s="39" t="str">
        <f>Table1[[#Headers],[./FNL/Apergy/APERGY_CAN/APERGY_CAN_082018-102019.csv]]</f>
        <v>./FNL/Apergy/APERGY_CAN/APERGY_CAN_082018-102019.csv</v>
      </c>
    </row>
    <row r="5" spans="1:27" ht="13" x14ac:dyDescent="0.3">
      <c r="A5" s="2" t="s">
        <v>287</v>
      </c>
      <c r="B5" s="45" t="s">
        <v>288</v>
      </c>
      <c r="C5" s="39" t="s">
        <v>297</v>
      </c>
      <c r="D5" s="39" t="s">
        <v>297</v>
      </c>
      <c r="E5" s="39" t="s">
        <v>297</v>
      </c>
      <c r="F5" s="39" t="s">
        <v>297</v>
      </c>
      <c r="G5" s="39" t="s">
        <v>297</v>
      </c>
      <c r="H5" s="39" t="s">
        <v>297</v>
      </c>
      <c r="I5" s="39" t="s">
        <v>297</v>
      </c>
      <c r="J5" s="39" t="s">
        <v>297</v>
      </c>
      <c r="K5" s="39" t="s">
        <v>297</v>
      </c>
      <c r="L5" s="39" t="s">
        <v>297</v>
      </c>
      <c r="M5" s="39" t="s">
        <v>297</v>
      </c>
      <c r="N5" s="39" t="s">
        <v>297</v>
      </c>
      <c r="O5" s="39" t="s">
        <v>297</v>
      </c>
      <c r="P5" s="39" t="s">
        <v>297</v>
      </c>
      <c r="Q5" s="39" t="s">
        <v>297</v>
      </c>
      <c r="R5" s="39" t="s">
        <v>297</v>
      </c>
      <c r="S5" s="39" t="s">
        <v>297</v>
      </c>
      <c r="T5" s="39" t="s">
        <v>297</v>
      </c>
      <c r="U5" s="39" t="s">
        <v>297</v>
      </c>
      <c r="V5" s="39" t="s">
        <v>297</v>
      </c>
      <c r="W5" s="39" t="s">
        <v>297</v>
      </c>
      <c r="X5" s="39" t="s">
        <v>297</v>
      </c>
      <c r="Y5" s="39" t="s">
        <v>297</v>
      </c>
      <c r="Z5" s="39" t="s">
        <v>297</v>
      </c>
      <c r="AA5" s="39" t="s">
        <v>297</v>
      </c>
    </row>
    <row r="6" spans="1:27" ht="13" x14ac:dyDescent="0.3">
      <c r="A6" s="2" t="s">
        <v>289</v>
      </c>
      <c r="B6" s="45" t="s">
        <v>290</v>
      </c>
      <c r="C6" s="39" t="s">
        <v>294</v>
      </c>
      <c r="D6" s="39" t="s">
        <v>294</v>
      </c>
      <c r="E6" s="39" t="s">
        <v>294</v>
      </c>
      <c r="F6" s="39" t="s">
        <v>299</v>
      </c>
      <c r="G6" s="39" t="s">
        <v>299</v>
      </c>
      <c r="H6" s="39" t="s">
        <v>291</v>
      </c>
      <c r="I6" s="39" t="s">
        <v>291</v>
      </c>
      <c r="J6" s="39" t="s">
        <v>291</v>
      </c>
      <c r="K6" s="39" t="s">
        <v>291</v>
      </c>
      <c r="L6" s="39" t="s">
        <v>291</v>
      </c>
      <c r="M6" s="39" t="s">
        <v>291</v>
      </c>
      <c r="N6" s="39" t="s">
        <v>300</v>
      </c>
      <c r="O6" s="39" t="s">
        <v>300</v>
      </c>
      <c r="P6" s="39" t="s">
        <v>291</v>
      </c>
      <c r="Q6" s="39" t="s">
        <v>291</v>
      </c>
      <c r="R6" s="39" t="s">
        <v>299</v>
      </c>
      <c r="S6" s="39" t="s">
        <v>299</v>
      </c>
      <c r="T6" s="39" t="s">
        <v>294</v>
      </c>
      <c r="U6" s="39" t="s">
        <v>294</v>
      </c>
      <c r="V6" s="39" t="s">
        <v>301</v>
      </c>
      <c r="W6" s="40" t="s">
        <v>291</v>
      </c>
      <c r="X6" s="40" t="s">
        <v>291</v>
      </c>
      <c r="Y6" s="40" t="s">
        <v>291</v>
      </c>
      <c r="Z6" s="39" t="s">
        <v>294</v>
      </c>
      <c r="AA6" s="39" t="s">
        <v>294</v>
      </c>
    </row>
    <row r="7" spans="1:27" ht="13" x14ac:dyDescent="0.3">
      <c r="A7" s="2" t="s">
        <v>31</v>
      </c>
      <c r="B7" s="46" t="s">
        <v>242</v>
      </c>
      <c r="C7" s="41" t="s">
        <v>126</v>
      </c>
      <c r="D7" s="41" t="s">
        <v>126</v>
      </c>
      <c r="E7" s="41" t="s">
        <v>126</v>
      </c>
      <c r="F7" s="41" t="s">
        <v>126</v>
      </c>
      <c r="G7" s="41" t="s">
        <v>126</v>
      </c>
      <c r="H7" s="41" t="s">
        <v>126</v>
      </c>
      <c r="I7" s="41" t="s">
        <v>126</v>
      </c>
      <c r="J7" s="41" t="s">
        <v>126</v>
      </c>
      <c r="K7" s="41" t="s">
        <v>126</v>
      </c>
      <c r="L7" s="41" t="s">
        <v>126</v>
      </c>
      <c r="M7" s="41" t="s">
        <v>126</v>
      </c>
      <c r="N7" s="41" t="s">
        <v>126</v>
      </c>
      <c r="O7" s="41" t="s">
        <v>126</v>
      </c>
      <c r="P7" s="41" t="s">
        <v>126</v>
      </c>
      <c r="Q7" s="41"/>
      <c r="R7" s="41" t="s">
        <v>126</v>
      </c>
      <c r="S7" s="41" t="s">
        <v>126</v>
      </c>
      <c r="T7" s="41" t="s">
        <v>126</v>
      </c>
      <c r="U7" s="41" t="s">
        <v>126</v>
      </c>
      <c r="V7" s="41" t="s">
        <v>126</v>
      </c>
      <c r="W7" s="41" t="s">
        <v>126</v>
      </c>
      <c r="X7" s="41" t="s">
        <v>126</v>
      </c>
      <c r="Y7" s="41" t="s">
        <v>126</v>
      </c>
      <c r="Z7" s="41" t="s">
        <v>126</v>
      </c>
      <c r="AA7" s="41" t="s">
        <v>126</v>
      </c>
    </row>
    <row r="8" spans="1:27" ht="13" x14ac:dyDescent="0.3">
      <c r="A8" s="2" t="s">
        <v>30</v>
      </c>
      <c r="B8" s="47" t="s">
        <v>243</v>
      </c>
      <c r="C8" s="42" t="s">
        <v>125</v>
      </c>
      <c r="D8" s="42" t="s">
        <v>125</v>
      </c>
      <c r="E8" s="42" t="s">
        <v>125</v>
      </c>
      <c r="F8" s="42" t="s">
        <v>125</v>
      </c>
      <c r="G8" s="42" t="s">
        <v>125</v>
      </c>
      <c r="H8" s="42" t="s">
        <v>125</v>
      </c>
      <c r="I8" s="42" t="s">
        <v>125</v>
      </c>
      <c r="J8" s="42" t="s">
        <v>125</v>
      </c>
      <c r="K8" s="42" t="s">
        <v>125</v>
      </c>
      <c r="L8" s="42" t="s">
        <v>125</v>
      </c>
      <c r="M8" s="42" t="s">
        <v>125</v>
      </c>
      <c r="N8" s="42" t="s">
        <v>125</v>
      </c>
      <c r="O8" s="42" t="s">
        <v>125</v>
      </c>
      <c r="P8" s="42" t="s">
        <v>125</v>
      </c>
      <c r="Q8" s="42"/>
      <c r="R8" s="42" t="s">
        <v>125</v>
      </c>
      <c r="S8" s="42" t="s">
        <v>125</v>
      </c>
      <c r="T8" s="42" t="s">
        <v>125</v>
      </c>
      <c r="U8" s="42" t="s">
        <v>125</v>
      </c>
      <c r="V8" s="42" t="s">
        <v>125</v>
      </c>
      <c r="W8" s="42" t="s">
        <v>125</v>
      </c>
      <c r="X8" s="42" t="s">
        <v>125</v>
      </c>
      <c r="Y8" s="42" t="s">
        <v>125</v>
      </c>
      <c r="Z8" s="42" t="s">
        <v>125</v>
      </c>
      <c r="AA8" s="42" t="s">
        <v>125</v>
      </c>
    </row>
    <row r="9" spans="1:27" ht="13" x14ac:dyDescent="0.3">
      <c r="A9" s="2" t="s">
        <v>32</v>
      </c>
      <c r="B9" s="46" t="s">
        <v>244</v>
      </c>
      <c r="C9" s="41" t="s">
        <v>127</v>
      </c>
      <c r="D9" s="41" t="s">
        <v>127</v>
      </c>
      <c r="E9" s="41" t="s">
        <v>127</v>
      </c>
      <c r="F9" s="41" t="s">
        <v>133</v>
      </c>
      <c r="G9" s="41" t="s">
        <v>133</v>
      </c>
      <c r="H9" s="41" t="s">
        <v>127</v>
      </c>
      <c r="I9" s="41" t="s">
        <v>127</v>
      </c>
      <c r="J9" s="41" t="s">
        <v>127</v>
      </c>
      <c r="K9" s="41" t="s">
        <v>127</v>
      </c>
      <c r="L9" s="41" t="s">
        <v>127</v>
      </c>
      <c r="M9" s="41" t="s">
        <v>127</v>
      </c>
      <c r="N9" s="41" t="s">
        <v>133</v>
      </c>
      <c r="O9" s="41" t="s">
        <v>133</v>
      </c>
      <c r="P9" s="41" t="s">
        <v>133</v>
      </c>
      <c r="Q9" s="41"/>
      <c r="R9" s="41" t="s">
        <v>133</v>
      </c>
      <c r="S9" s="41" t="s">
        <v>133</v>
      </c>
      <c r="T9" s="41" t="s">
        <v>133</v>
      </c>
      <c r="U9" s="41" t="s">
        <v>133</v>
      </c>
      <c r="V9" s="41" t="s">
        <v>133</v>
      </c>
      <c r="W9" s="41" t="s">
        <v>133</v>
      </c>
      <c r="X9" s="41" t="s">
        <v>133</v>
      </c>
      <c r="Y9" s="41" t="s">
        <v>133</v>
      </c>
      <c r="Z9" s="41" t="s">
        <v>133</v>
      </c>
      <c r="AA9" s="41" t="s">
        <v>133</v>
      </c>
    </row>
    <row r="10" spans="1:27" ht="13" x14ac:dyDescent="0.3">
      <c r="A10" s="2" t="s">
        <v>229</v>
      </c>
      <c r="B10" s="47" t="s">
        <v>284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</row>
    <row r="11" spans="1:27" ht="13" x14ac:dyDescent="0.3">
      <c r="A11" s="2" t="s">
        <v>230</v>
      </c>
      <c r="B11" s="46" t="s">
        <v>245</v>
      </c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</row>
    <row r="12" spans="1:27" ht="13" x14ac:dyDescent="0.3">
      <c r="A12" s="2" t="s">
        <v>231</v>
      </c>
      <c r="B12" s="47" t="s">
        <v>246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</row>
    <row r="13" spans="1:27" ht="13" x14ac:dyDescent="0.3">
      <c r="A13" s="2" t="s">
        <v>129</v>
      </c>
      <c r="B13" s="46" t="s">
        <v>247</v>
      </c>
      <c r="C13" s="41" t="s">
        <v>124</v>
      </c>
      <c r="D13" s="41" t="s">
        <v>124</v>
      </c>
      <c r="E13" s="41" t="s">
        <v>124</v>
      </c>
      <c r="F13" s="41" t="s">
        <v>124</v>
      </c>
      <c r="G13" s="41" t="s">
        <v>124</v>
      </c>
      <c r="H13" s="41" t="s">
        <v>124</v>
      </c>
      <c r="I13" s="41" t="s">
        <v>124</v>
      </c>
      <c r="J13" s="41" t="s">
        <v>124</v>
      </c>
      <c r="K13" s="41" t="s">
        <v>124</v>
      </c>
      <c r="L13" s="41" t="s">
        <v>124</v>
      </c>
      <c r="M13" s="41" t="s">
        <v>124</v>
      </c>
      <c r="N13" s="41" t="s">
        <v>124</v>
      </c>
      <c r="O13" s="41" t="s">
        <v>124</v>
      </c>
      <c r="P13" s="41" t="s">
        <v>124</v>
      </c>
      <c r="Q13" s="41"/>
      <c r="R13" s="41" t="s">
        <v>124</v>
      </c>
      <c r="S13" s="41" t="s">
        <v>124</v>
      </c>
      <c r="T13" s="41" t="s">
        <v>124</v>
      </c>
      <c r="U13" s="41" t="s">
        <v>124</v>
      </c>
      <c r="V13" s="41" t="s">
        <v>124</v>
      </c>
      <c r="W13" s="41" t="s">
        <v>124</v>
      </c>
      <c r="X13" s="41" t="s">
        <v>124</v>
      </c>
      <c r="Y13" s="41" t="s">
        <v>124</v>
      </c>
      <c r="Z13" s="41" t="s">
        <v>124</v>
      </c>
      <c r="AA13" s="41" t="s">
        <v>124</v>
      </c>
    </row>
    <row r="14" spans="1:27" ht="13" x14ac:dyDescent="0.3">
      <c r="A14" s="2" t="s">
        <v>130</v>
      </c>
      <c r="B14" s="47" t="s">
        <v>248</v>
      </c>
      <c r="C14" s="42" t="s">
        <v>123</v>
      </c>
      <c r="D14" s="42" t="s">
        <v>123</v>
      </c>
      <c r="E14" s="42" t="s">
        <v>123</v>
      </c>
      <c r="F14" s="42" t="s">
        <v>123</v>
      </c>
      <c r="G14" s="42" t="s">
        <v>123</v>
      </c>
      <c r="H14" s="42" t="s">
        <v>147</v>
      </c>
      <c r="I14" s="42" t="s">
        <v>147</v>
      </c>
      <c r="J14" s="42" t="s">
        <v>147</v>
      </c>
      <c r="K14" s="42" t="s">
        <v>147</v>
      </c>
      <c r="L14" s="42" t="s">
        <v>147</v>
      </c>
      <c r="M14" s="42" t="s">
        <v>147</v>
      </c>
      <c r="N14" s="42" t="s">
        <v>123</v>
      </c>
      <c r="O14" s="42" t="s">
        <v>123</v>
      </c>
      <c r="P14" s="42" t="s">
        <v>123</v>
      </c>
      <c r="Q14" s="42"/>
      <c r="R14" s="42" t="s">
        <v>123</v>
      </c>
      <c r="S14" s="42" t="s">
        <v>123</v>
      </c>
      <c r="T14" s="42" t="s">
        <v>123</v>
      </c>
      <c r="U14" s="42" t="s">
        <v>123</v>
      </c>
      <c r="V14" s="42" t="s">
        <v>123</v>
      </c>
      <c r="W14" s="42" t="s">
        <v>123</v>
      </c>
      <c r="X14" s="42" t="s">
        <v>123</v>
      </c>
      <c r="Y14" s="42" t="s">
        <v>123</v>
      </c>
      <c r="Z14" s="42" t="s">
        <v>123</v>
      </c>
      <c r="AA14" s="42" t="s">
        <v>123</v>
      </c>
    </row>
    <row r="15" spans="1:27" ht="13" x14ac:dyDescent="0.3">
      <c r="A15" s="2" t="s">
        <v>128</v>
      </c>
      <c r="B15" s="46" t="s">
        <v>249</v>
      </c>
      <c r="C15" s="41" t="s">
        <v>122</v>
      </c>
      <c r="D15" s="41" t="s">
        <v>122</v>
      </c>
      <c r="E15" s="41" t="s">
        <v>122</v>
      </c>
      <c r="F15" s="41" t="s">
        <v>134</v>
      </c>
      <c r="G15" s="41" t="s">
        <v>134</v>
      </c>
      <c r="H15" s="41" t="s">
        <v>122</v>
      </c>
      <c r="I15" s="41" t="s">
        <v>122</v>
      </c>
      <c r="J15" s="41" t="s">
        <v>122</v>
      </c>
      <c r="K15" s="41" t="s">
        <v>122</v>
      </c>
      <c r="L15" s="41" t="s">
        <v>122</v>
      </c>
      <c r="M15" s="41" t="s">
        <v>122</v>
      </c>
      <c r="N15" s="41" t="s">
        <v>154</v>
      </c>
      <c r="O15" s="41" t="s">
        <v>154</v>
      </c>
      <c r="P15" s="41" t="s">
        <v>167</v>
      </c>
      <c r="Q15" s="41"/>
      <c r="R15" s="41" t="s">
        <v>154</v>
      </c>
      <c r="S15" s="41" t="s">
        <v>154</v>
      </c>
      <c r="T15" s="41" t="s">
        <v>167</v>
      </c>
      <c r="U15" s="41" t="s">
        <v>167</v>
      </c>
      <c r="V15" s="41" t="s">
        <v>167</v>
      </c>
      <c r="W15" s="41" t="s">
        <v>154</v>
      </c>
      <c r="X15" s="41" t="s">
        <v>154</v>
      </c>
      <c r="Y15" s="41" t="s">
        <v>154</v>
      </c>
      <c r="Z15" s="41" t="s">
        <v>154</v>
      </c>
      <c r="AA15" s="41" t="s">
        <v>154</v>
      </c>
    </row>
    <row r="16" spans="1:27" ht="13" x14ac:dyDescent="0.3">
      <c r="A16" s="2" t="s">
        <v>33</v>
      </c>
      <c r="B16" s="47" t="s">
        <v>250</v>
      </c>
      <c r="C16" s="42" t="s">
        <v>121</v>
      </c>
      <c r="D16" s="42" t="s">
        <v>121</v>
      </c>
      <c r="E16" s="42" t="s">
        <v>121</v>
      </c>
      <c r="F16" s="42" t="s">
        <v>135</v>
      </c>
      <c r="G16" s="42" t="s">
        <v>135</v>
      </c>
      <c r="H16" s="42" t="s">
        <v>121</v>
      </c>
      <c r="I16" s="42" t="s">
        <v>121</v>
      </c>
      <c r="J16" s="42" t="s">
        <v>121</v>
      </c>
      <c r="K16" s="42" t="s">
        <v>121</v>
      </c>
      <c r="L16" s="42" t="s">
        <v>121</v>
      </c>
      <c r="M16" s="42" t="s">
        <v>121</v>
      </c>
      <c r="N16" s="42" t="s">
        <v>155</v>
      </c>
      <c r="O16" s="42" t="s">
        <v>155</v>
      </c>
      <c r="P16" s="42" t="s">
        <v>168</v>
      </c>
      <c r="Q16" s="42"/>
      <c r="R16" s="42" t="s">
        <v>155</v>
      </c>
      <c r="S16" s="42" t="s">
        <v>155</v>
      </c>
      <c r="T16" s="42" t="s">
        <v>168</v>
      </c>
      <c r="U16" s="42" t="s">
        <v>168</v>
      </c>
      <c r="V16" s="42" t="s">
        <v>168</v>
      </c>
      <c r="W16" s="42" t="s">
        <v>155</v>
      </c>
      <c r="X16" s="42" t="s">
        <v>155</v>
      </c>
      <c r="Y16" s="42" t="s">
        <v>155</v>
      </c>
      <c r="Z16" s="42" t="s">
        <v>155</v>
      </c>
      <c r="AA16" s="42" t="s">
        <v>155</v>
      </c>
    </row>
    <row r="17" spans="1:27" ht="13" x14ac:dyDescent="0.3">
      <c r="A17" s="2" t="s">
        <v>34</v>
      </c>
      <c r="B17" s="46" t="s">
        <v>251</v>
      </c>
      <c r="C17" s="41" t="s">
        <v>120</v>
      </c>
      <c r="D17" s="41" t="s">
        <v>120</v>
      </c>
      <c r="E17" s="41" t="s">
        <v>120</v>
      </c>
      <c r="F17" s="41" t="s">
        <v>136</v>
      </c>
      <c r="G17" s="41" t="s">
        <v>136</v>
      </c>
      <c r="H17" s="41" t="s">
        <v>120</v>
      </c>
      <c r="I17" s="41" t="s">
        <v>120</v>
      </c>
      <c r="J17" s="41" t="s">
        <v>120</v>
      </c>
      <c r="K17" s="41" t="s">
        <v>120</v>
      </c>
      <c r="L17" s="41" t="s">
        <v>120</v>
      </c>
      <c r="M17" s="41" t="s">
        <v>120</v>
      </c>
      <c r="N17" s="41" t="s">
        <v>156</v>
      </c>
      <c r="O17" s="41" t="s">
        <v>156</v>
      </c>
      <c r="P17" s="41" t="s">
        <v>169</v>
      </c>
      <c r="Q17" s="41"/>
      <c r="R17" s="41" t="s">
        <v>156</v>
      </c>
      <c r="S17" s="41" t="s">
        <v>156</v>
      </c>
      <c r="T17" s="41" t="s">
        <v>169</v>
      </c>
      <c r="U17" s="41" t="s">
        <v>169</v>
      </c>
      <c r="V17" s="41" t="s">
        <v>169</v>
      </c>
      <c r="W17" s="41" t="s">
        <v>156</v>
      </c>
      <c r="X17" s="41" t="s">
        <v>156</v>
      </c>
      <c r="Y17" s="41" t="s">
        <v>156</v>
      </c>
      <c r="Z17" s="41" t="s">
        <v>156</v>
      </c>
      <c r="AA17" s="41" t="s">
        <v>156</v>
      </c>
    </row>
    <row r="18" spans="1:27" ht="13" x14ac:dyDescent="0.3">
      <c r="A18" s="2" t="s">
        <v>43</v>
      </c>
      <c r="B18" s="47" t="s">
        <v>252</v>
      </c>
      <c r="C18" s="42" t="s">
        <v>110</v>
      </c>
      <c r="D18" s="42" t="s">
        <v>110</v>
      </c>
      <c r="E18" s="42" t="s">
        <v>110</v>
      </c>
      <c r="F18" s="42" t="s">
        <v>141</v>
      </c>
      <c r="G18" s="42" t="s">
        <v>141</v>
      </c>
      <c r="H18" s="42" t="s">
        <v>110</v>
      </c>
      <c r="I18" s="42" t="s">
        <v>110</v>
      </c>
      <c r="J18" s="42" t="s">
        <v>110</v>
      </c>
      <c r="K18" s="42" t="s">
        <v>110</v>
      </c>
      <c r="L18" s="42" t="s">
        <v>110</v>
      </c>
      <c r="M18" s="42" t="s">
        <v>110</v>
      </c>
      <c r="N18" s="42" t="s">
        <v>141</v>
      </c>
      <c r="O18" s="42" t="s">
        <v>141</v>
      </c>
      <c r="P18" s="42" t="s">
        <v>141</v>
      </c>
      <c r="Q18" s="42"/>
      <c r="R18" s="42" t="s">
        <v>141</v>
      </c>
      <c r="S18" s="42" t="s">
        <v>141</v>
      </c>
      <c r="T18" s="42" t="s">
        <v>141</v>
      </c>
      <c r="U18" s="42" t="s">
        <v>141</v>
      </c>
      <c r="V18" s="42" t="s">
        <v>141</v>
      </c>
      <c r="W18" s="42" t="s">
        <v>141</v>
      </c>
      <c r="X18" s="42" t="s">
        <v>141</v>
      </c>
      <c r="Y18" s="42" t="s">
        <v>141</v>
      </c>
      <c r="Z18" s="42" t="s">
        <v>141</v>
      </c>
      <c r="AA18" s="42" t="s">
        <v>141</v>
      </c>
    </row>
    <row r="19" spans="1:27" ht="13" x14ac:dyDescent="0.3">
      <c r="A19" s="2" t="s">
        <v>97</v>
      </c>
      <c r="B19" s="46" t="s">
        <v>253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</row>
    <row r="20" spans="1:27" ht="13" x14ac:dyDescent="0.3">
      <c r="A20" s="2" t="s">
        <v>35</v>
      </c>
      <c r="B20" s="47" t="s">
        <v>254</v>
      </c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2" t="s">
        <v>161</v>
      </c>
      <c r="O20" s="42" t="s">
        <v>161</v>
      </c>
      <c r="P20" s="42" t="s">
        <v>35</v>
      </c>
      <c r="Q20" s="42"/>
      <c r="R20" s="42" t="s">
        <v>161</v>
      </c>
      <c r="S20" s="42" t="s">
        <v>161</v>
      </c>
      <c r="T20" s="42" t="s">
        <v>35</v>
      </c>
      <c r="U20" s="42" t="s">
        <v>35</v>
      </c>
      <c r="V20" s="42" t="s">
        <v>161</v>
      </c>
      <c r="W20" s="42" t="s">
        <v>161</v>
      </c>
      <c r="X20" s="42" t="s">
        <v>161</v>
      </c>
      <c r="Y20" s="42" t="s">
        <v>161</v>
      </c>
      <c r="Z20" s="42" t="s">
        <v>161</v>
      </c>
      <c r="AA20" s="42" t="s">
        <v>161</v>
      </c>
    </row>
    <row r="21" spans="1:27" ht="13" x14ac:dyDescent="0.3">
      <c r="A21" s="2" t="s">
        <v>28</v>
      </c>
      <c r="B21" s="46" t="s">
        <v>255</v>
      </c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1" t="s">
        <v>162</v>
      </c>
      <c r="O21" s="41" t="s">
        <v>162</v>
      </c>
      <c r="P21" s="41" t="s">
        <v>172</v>
      </c>
      <c r="Q21" s="41"/>
      <c r="R21" s="41" t="s">
        <v>162</v>
      </c>
      <c r="S21" s="41" t="s">
        <v>162</v>
      </c>
      <c r="T21" s="41" t="s">
        <v>178</v>
      </c>
      <c r="U21" s="41" t="s">
        <v>178</v>
      </c>
      <c r="V21" s="41" t="s">
        <v>162</v>
      </c>
      <c r="W21" s="41" t="s">
        <v>162</v>
      </c>
      <c r="X21" s="41" t="s">
        <v>162</v>
      </c>
      <c r="Y21" s="41" t="s">
        <v>162</v>
      </c>
      <c r="Z21" s="41" t="s">
        <v>162</v>
      </c>
      <c r="AA21" s="41" t="s">
        <v>162</v>
      </c>
    </row>
    <row r="22" spans="1:27" ht="13" x14ac:dyDescent="0.3">
      <c r="A22" s="2" t="s">
        <v>46</v>
      </c>
      <c r="B22" s="47" t="s">
        <v>256</v>
      </c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</row>
    <row r="23" spans="1:27" ht="13" x14ac:dyDescent="0.3">
      <c r="A23" s="2" t="s">
        <v>36</v>
      </c>
      <c r="B23" s="46" t="s">
        <v>257</v>
      </c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</row>
    <row r="24" spans="1:27" ht="13" x14ac:dyDescent="0.3">
      <c r="A24" s="2" t="s">
        <v>38</v>
      </c>
      <c r="B24" s="47" t="s">
        <v>258</v>
      </c>
      <c r="C24" s="42" t="s">
        <v>117</v>
      </c>
      <c r="D24" s="42" t="s">
        <v>117</v>
      </c>
      <c r="E24" s="42" t="s">
        <v>117</v>
      </c>
      <c r="F24" s="42" t="s">
        <v>137</v>
      </c>
      <c r="G24" s="42" t="s">
        <v>137</v>
      </c>
      <c r="H24" s="42" t="s">
        <v>117</v>
      </c>
      <c r="I24" s="42" t="s">
        <v>117</v>
      </c>
      <c r="J24" s="42" t="s">
        <v>117</v>
      </c>
      <c r="K24" s="42" t="s">
        <v>117</v>
      </c>
      <c r="L24" s="42" t="s">
        <v>117</v>
      </c>
      <c r="M24" s="42" t="s">
        <v>117</v>
      </c>
      <c r="N24" s="42" t="s">
        <v>137</v>
      </c>
      <c r="O24" s="42" t="s">
        <v>137</v>
      </c>
      <c r="P24" s="42" t="s">
        <v>137</v>
      </c>
      <c r="Q24" s="42"/>
      <c r="R24" s="42" t="s">
        <v>137</v>
      </c>
      <c r="S24" s="42" t="s">
        <v>137</v>
      </c>
      <c r="T24" s="42" t="s">
        <v>137</v>
      </c>
      <c r="U24" s="42" t="s">
        <v>137</v>
      </c>
      <c r="V24" s="42" t="s">
        <v>137</v>
      </c>
      <c r="W24" s="42" t="s">
        <v>137</v>
      </c>
      <c r="X24" s="42" t="s">
        <v>137</v>
      </c>
      <c r="Y24" s="42" t="s">
        <v>137</v>
      </c>
      <c r="Z24" s="42" t="s">
        <v>137</v>
      </c>
      <c r="AA24" s="42" t="s">
        <v>137</v>
      </c>
    </row>
    <row r="25" spans="1:27" ht="13" x14ac:dyDescent="0.3">
      <c r="A25" s="2" t="s">
        <v>39</v>
      </c>
      <c r="B25" s="46" t="s">
        <v>259</v>
      </c>
      <c r="C25" s="41" t="s">
        <v>118</v>
      </c>
      <c r="D25" s="41" t="s">
        <v>118</v>
      </c>
      <c r="E25" s="41" t="s">
        <v>118</v>
      </c>
      <c r="F25" s="41" t="s">
        <v>118</v>
      </c>
      <c r="G25" s="41" t="s">
        <v>118</v>
      </c>
      <c r="H25" s="41" t="s">
        <v>118</v>
      </c>
      <c r="I25" s="41" t="s">
        <v>118</v>
      </c>
      <c r="J25" s="41" t="s">
        <v>118</v>
      </c>
      <c r="K25" s="41" t="s">
        <v>118</v>
      </c>
      <c r="L25" s="41" t="s">
        <v>118</v>
      </c>
      <c r="M25" s="41" t="s">
        <v>118</v>
      </c>
      <c r="N25" s="41" t="s">
        <v>118</v>
      </c>
      <c r="O25" s="41" t="s">
        <v>118</v>
      </c>
      <c r="P25" s="41" t="s">
        <v>118</v>
      </c>
      <c r="Q25" s="41"/>
      <c r="R25" s="41" t="s">
        <v>118</v>
      </c>
      <c r="S25" s="41" t="s">
        <v>118</v>
      </c>
      <c r="T25" s="41" t="s">
        <v>118</v>
      </c>
      <c r="U25" s="41" t="s">
        <v>118</v>
      </c>
      <c r="V25" s="41" t="s">
        <v>118</v>
      </c>
      <c r="W25" s="41" t="s">
        <v>118</v>
      </c>
      <c r="X25" s="41" t="s">
        <v>118</v>
      </c>
      <c r="Y25" s="41" t="s">
        <v>118</v>
      </c>
      <c r="Z25" s="41" t="s">
        <v>118</v>
      </c>
      <c r="AA25" s="41" t="s">
        <v>118</v>
      </c>
    </row>
    <row r="26" spans="1:27" ht="13" x14ac:dyDescent="0.3">
      <c r="A26" s="2" t="s">
        <v>40</v>
      </c>
      <c r="B26" s="47" t="s">
        <v>260</v>
      </c>
      <c r="C26" s="42" t="s">
        <v>112</v>
      </c>
      <c r="D26" s="42" t="s">
        <v>112</v>
      </c>
      <c r="E26" s="42" t="s">
        <v>112</v>
      </c>
      <c r="F26" s="42" t="s">
        <v>140</v>
      </c>
      <c r="G26" s="42" t="s">
        <v>140</v>
      </c>
      <c r="H26" s="42" t="s">
        <v>112</v>
      </c>
      <c r="I26" s="42" t="s">
        <v>112</v>
      </c>
      <c r="J26" s="42" t="s">
        <v>112</v>
      </c>
      <c r="K26" s="42" t="s">
        <v>112</v>
      </c>
      <c r="L26" s="42" t="s">
        <v>112</v>
      </c>
      <c r="M26" s="42" t="s">
        <v>112</v>
      </c>
      <c r="N26" s="42" t="s">
        <v>140</v>
      </c>
      <c r="O26" s="42" t="s">
        <v>140</v>
      </c>
      <c r="P26" s="42" t="s">
        <v>140</v>
      </c>
      <c r="Q26" s="42"/>
      <c r="R26" s="42" t="s">
        <v>140</v>
      </c>
      <c r="S26" s="42" t="s">
        <v>140</v>
      </c>
      <c r="T26" s="42" t="s">
        <v>140</v>
      </c>
      <c r="U26" s="42" t="s">
        <v>140</v>
      </c>
      <c r="V26" s="42" t="s">
        <v>140</v>
      </c>
      <c r="W26" s="42" t="s">
        <v>140</v>
      </c>
      <c r="X26" s="42" t="s">
        <v>140</v>
      </c>
      <c r="Y26" s="42" t="s">
        <v>140</v>
      </c>
      <c r="Z26" s="42" t="s">
        <v>140</v>
      </c>
      <c r="AA26" s="42" t="s">
        <v>140</v>
      </c>
    </row>
    <row r="27" spans="1:27" ht="13" x14ac:dyDescent="0.3">
      <c r="A27" s="2" t="s">
        <v>41</v>
      </c>
      <c r="B27" s="46" t="s">
        <v>261</v>
      </c>
      <c r="C27" s="41" t="s">
        <v>116</v>
      </c>
      <c r="D27" s="41" t="s">
        <v>116</v>
      </c>
      <c r="E27" s="41" t="s">
        <v>116</v>
      </c>
      <c r="F27" s="41" t="s">
        <v>116</v>
      </c>
      <c r="G27" s="41" t="s">
        <v>116</v>
      </c>
      <c r="H27" s="41" t="s">
        <v>116</v>
      </c>
      <c r="I27" s="41" t="s">
        <v>116</v>
      </c>
      <c r="J27" s="41" t="s">
        <v>116</v>
      </c>
      <c r="K27" s="41" t="s">
        <v>116</v>
      </c>
      <c r="L27" s="41" t="s">
        <v>116</v>
      </c>
      <c r="M27" s="41" t="s">
        <v>116</v>
      </c>
      <c r="N27" s="41" t="s">
        <v>116</v>
      </c>
      <c r="O27" s="41" t="s">
        <v>116</v>
      </c>
      <c r="P27" s="41" t="s">
        <v>116</v>
      </c>
      <c r="Q27" s="41"/>
      <c r="R27" s="41" t="s">
        <v>116</v>
      </c>
      <c r="S27" s="41" t="s">
        <v>116</v>
      </c>
      <c r="T27" s="41" t="s">
        <v>116</v>
      </c>
      <c r="U27" s="41" t="s">
        <v>116</v>
      </c>
      <c r="V27" s="41" t="s">
        <v>116</v>
      </c>
      <c r="W27" s="41" t="s">
        <v>116</v>
      </c>
      <c r="X27" s="41" t="s">
        <v>116</v>
      </c>
      <c r="Y27" s="41" t="s">
        <v>116</v>
      </c>
      <c r="Z27" s="41" t="s">
        <v>116</v>
      </c>
      <c r="AA27" s="41" t="s">
        <v>116</v>
      </c>
    </row>
    <row r="28" spans="1:27" ht="13" x14ac:dyDescent="0.3">
      <c r="A28" s="2" t="s">
        <v>42</v>
      </c>
      <c r="B28" s="47" t="s">
        <v>262</v>
      </c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</row>
    <row r="29" spans="1:27" ht="13" x14ac:dyDescent="0.3">
      <c r="A29" s="2" t="s">
        <v>44</v>
      </c>
      <c r="B29" s="46" t="s">
        <v>263</v>
      </c>
      <c r="C29" s="41" t="s">
        <v>111</v>
      </c>
      <c r="D29" s="41" t="s">
        <v>111</v>
      </c>
      <c r="E29" s="41" t="s">
        <v>111</v>
      </c>
      <c r="F29" s="41" t="s">
        <v>111</v>
      </c>
      <c r="G29" s="41" t="s">
        <v>111</v>
      </c>
      <c r="H29" s="41" t="s">
        <v>111</v>
      </c>
      <c r="I29" s="41" t="s">
        <v>111</v>
      </c>
      <c r="J29" s="41" t="s">
        <v>111</v>
      </c>
      <c r="K29" s="41" t="s">
        <v>111</v>
      </c>
      <c r="L29" s="41" t="s">
        <v>111</v>
      </c>
      <c r="M29" s="41" t="s">
        <v>111</v>
      </c>
      <c r="N29" s="41" t="s">
        <v>111</v>
      </c>
      <c r="O29" s="41" t="s">
        <v>111</v>
      </c>
      <c r="P29" s="41" t="s">
        <v>111</v>
      </c>
      <c r="Q29" s="41"/>
      <c r="R29" s="41" t="s">
        <v>111</v>
      </c>
      <c r="S29" s="41" t="s">
        <v>111</v>
      </c>
      <c r="T29" s="41" t="s">
        <v>111</v>
      </c>
      <c r="U29" s="41" t="s">
        <v>111</v>
      </c>
      <c r="V29" s="41" t="s">
        <v>111</v>
      </c>
      <c r="W29" s="41" t="s">
        <v>111</v>
      </c>
      <c r="X29" s="41" t="s">
        <v>111</v>
      </c>
      <c r="Y29" s="41" t="s">
        <v>111</v>
      </c>
      <c r="Z29" s="41" t="s">
        <v>111</v>
      </c>
      <c r="AA29" s="41" t="s">
        <v>111</v>
      </c>
    </row>
    <row r="30" spans="1:27" ht="13" x14ac:dyDescent="0.3">
      <c r="A30" s="2" t="s">
        <v>37</v>
      </c>
      <c r="B30" s="47" t="s">
        <v>264</v>
      </c>
      <c r="C30" s="42" t="s">
        <v>113</v>
      </c>
      <c r="D30" s="42" t="s">
        <v>113</v>
      </c>
      <c r="E30" s="42" t="s">
        <v>113</v>
      </c>
      <c r="F30" s="42" t="s">
        <v>139</v>
      </c>
      <c r="G30" s="42" t="s">
        <v>139</v>
      </c>
      <c r="H30" s="42" t="s">
        <v>113</v>
      </c>
      <c r="I30" s="42" t="s">
        <v>113</v>
      </c>
      <c r="J30" s="42" t="s">
        <v>113</v>
      </c>
      <c r="K30" s="42" t="s">
        <v>113</v>
      </c>
      <c r="L30" s="42" t="s">
        <v>113</v>
      </c>
      <c r="M30" s="42" t="s">
        <v>113</v>
      </c>
      <c r="N30" s="42" t="s">
        <v>139</v>
      </c>
      <c r="O30" s="42" t="s">
        <v>139</v>
      </c>
      <c r="P30" s="42" t="s">
        <v>139</v>
      </c>
      <c r="Q30" s="42"/>
      <c r="R30" s="42" t="s">
        <v>139</v>
      </c>
      <c r="S30" s="42" t="s">
        <v>139</v>
      </c>
      <c r="T30" s="42" t="s">
        <v>139</v>
      </c>
      <c r="U30" s="42" t="s">
        <v>139</v>
      </c>
      <c r="V30" s="42" t="s">
        <v>139</v>
      </c>
      <c r="W30" s="42" t="s">
        <v>139</v>
      </c>
      <c r="X30" s="42" t="s">
        <v>139</v>
      </c>
      <c r="Y30" s="42" t="s">
        <v>139</v>
      </c>
      <c r="Z30" s="42" t="s">
        <v>139</v>
      </c>
      <c r="AA30" s="42" t="s">
        <v>139</v>
      </c>
    </row>
    <row r="31" spans="1:27" ht="13" x14ac:dyDescent="0.3">
      <c r="A31" s="2" t="s">
        <v>45</v>
      </c>
      <c r="B31" s="46" t="s">
        <v>265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</row>
    <row r="32" spans="1:27" ht="13" x14ac:dyDescent="0.3">
      <c r="A32" s="2" t="s">
        <v>0</v>
      </c>
      <c r="B32" s="47" t="s">
        <v>266</v>
      </c>
      <c r="C32" s="42" t="s">
        <v>0</v>
      </c>
      <c r="D32" s="42" t="s">
        <v>0</v>
      </c>
      <c r="E32" s="42" t="s">
        <v>0</v>
      </c>
      <c r="F32" s="42" t="s">
        <v>142</v>
      </c>
      <c r="G32" s="42" t="s">
        <v>142</v>
      </c>
      <c r="H32" s="42" t="s">
        <v>0</v>
      </c>
      <c r="I32" s="42" t="s">
        <v>0</v>
      </c>
      <c r="J32" s="42" t="s">
        <v>0</v>
      </c>
      <c r="K32" s="42" t="s">
        <v>0</v>
      </c>
      <c r="L32" s="42" t="s">
        <v>0</v>
      </c>
      <c r="M32" s="42" t="s">
        <v>0</v>
      </c>
      <c r="N32" s="42" t="s">
        <v>157</v>
      </c>
      <c r="O32" s="42" t="s">
        <v>157</v>
      </c>
      <c r="P32" s="42" t="s">
        <v>142</v>
      </c>
      <c r="Q32" s="42"/>
      <c r="R32" s="42" t="s">
        <v>157</v>
      </c>
      <c r="S32" s="42" t="s">
        <v>157</v>
      </c>
      <c r="T32" s="42" t="s">
        <v>142</v>
      </c>
      <c r="U32" s="42" t="s">
        <v>142</v>
      </c>
      <c r="V32" s="42" t="s">
        <v>142</v>
      </c>
      <c r="W32" s="42" t="s">
        <v>157</v>
      </c>
      <c r="X32" s="42" t="s">
        <v>157</v>
      </c>
      <c r="Y32" s="42" t="s">
        <v>157</v>
      </c>
      <c r="Z32" s="42" t="s">
        <v>157</v>
      </c>
      <c r="AA32" s="42" t="s">
        <v>157</v>
      </c>
    </row>
    <row r="33" spans="1:27" ht="13" x14ac:dyDescent="0.3">
      <c r="A33" s="2" t="s">
        <v>47</v>
      </c>
      <c r="B33" s="46" t="s">
        <v>267</v>
      </c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1" t="s">
        <v>159</v>
      </c>
      <c r="O33" s="41" t="s">
        <v>159</v>
      </c>
      <c r="P33" s="41" t="s">
        <v>170</v>
      </c>
      <c r="Q33" s="41"/>
      <c r="R33" s="41" t="s">
        <v>159</v>
      </c>
      <c r="S33" s="41" t="s">
        <v>159</v>
      </c>
      <c r="T33" s="41" t="s">
        <v>176</v>
      </c>
      <c r="U33" s="41" t="s">
        <v>176</v>
      </c>
      <c r="V33" s="41" t="s">
        <v>159</v>
      </c>
      <c r="W33" s="41" t="s">
        <v>159</v>
      </c>
      <c r="X33" s="41" t="s">
        <v>159</v>
      </c>
      <c r="Y33" s="41" t="s">
        <v>159</v>
      </c>
      <c r="Z33" s="41" t="s">
        <v>159</v>
      </c>
      <c r="AA33" s="41" t="s">
        <v>159</v>
      </c>
    </row>
    <row r="34" spans="1:27" ht="13" x14ac:dyDescent="0.3">
      <c r="A34" s="2" t="s">
        <v>165</v>
      </c>
      <c r="B34" s="47" t="s">
        <v>268</v>
      </c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2" t="s">
        <v>160</v>
      </c>
      <c r="O34" s="42" t="s">
        <v>160</v>
      </c>
      <c r="P34" s="42" t="s">
        <v>171</v>
      </c>
      <c r="Q34" s="42"/>
      <c r="R34" s="42" t="s">
        <v>160</v>
      </c>
      <c r="S34" s="42" t="s">
        <v>160</v>
      </c>
      <c r="T34" s="42" t="s">
        <v>177</v>
      </c>
      <c r="U34" s="42" t="s">
        <v>177</v>
      </c>
      <c r="V34" s="42" t="s">
        <v>160</v>
      </c>
      <c r="W34" s="42" t="s">
        <v>160</v>
      </c>
      <c r="X34" s="42" t="s">
        <v>160</v>
      </c>
      <c r="Y34" s="42" t="s">
        <v>160</v>
      </c>
      <c r="Z34" s="42" t="s">
        <v>160</v>
      </c>
      <c r="AA34" s="42" t="s">
        <v>160</v>
      </c>
    </row>
    <row r="35" spans="1:27" ht="13" x14ac:dyDescent="0.3">
      <c r="A35" s="2" t="s">
        <v>48</v>
      </c>
      <c r="B35" s="46" t="s">
        <v>269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</row>
    <row r="36" spans="1:27" ht="13" x14ac:dyDescent="0.3">
      <c r="A36" s="2" t="s">
        <v>49</v>
      </c>
      <c r="B36" s="47" t="s">
        <v>270</v>
      </c>
      <c r="C36" s="42" t="s">
        <v>105</v>
      </c>
      <c r="D36" s="42" t="s">
        <v>105</v>
      </c>
      <c r="E36" s="42" t="s">
        <v>105</v>
      </c>
      <c r="F36" s="42" t="s">
        <v>144</v>
      </c>
      <c r="G36" s="42" t="s">
        <v>144</v>
      </c>
      <c r="H36" s="42" t="s">
        <v>151</v>
      </c>
      <c r="I36" s="42" t="s">
        <v>151</v>
      </c>
      <c r="J36" s="42" t="s">
        <v>151</v>
      </c>
      <c r="K36" s="42" t="s">
        <v>151</v>
      </c>
      <c r="L36" s="42" t="s">
        <v>151</v>
      </c>
      <c r="M36" s="42" t="s">
        <v>151</v>
      </c>
      <c r="N36" s="42" t="s">
        <v>144</v>
      </c>
      <c r="O36" s="42" t="s">
        <v>144</v>
      </c>
      <c r="P36" s="42" t="s">
        <v>173</v>
      </c>
      <c r="Q36" s="42"/>
      <c r="R36" s="42" t="s">
        <v>144</v>
      </c>
      <c r="S36" s="42" t="s">
        <v>144</v>
      </c>
      <c r="T36" s="42" t="s">
        <v>144</v>
      </c>
      <c r="U36" s="42" t="s">
        <v>144</v>
      </c>
      <c r="V36" s="42" t="s">
        <v>144</v>
      </c>
      <c r="W36" s="42" t="s">
        <v>144</v>
      </c>
      <c r="X36" s="42" t="s">
        <v>144</v>
      </c>
      <c r="Y36" s="42" t="s">
        <v>144</v>
      </c>
      <c r="Z36" s="42" t="s">
        <v>144</v>
      </c>
      <c r="AA36" s="42" t="s">
        <v>144</v>
      </c>
    </row>
    <row r="37" spans="1:27" ht="13" x14ac:dyDescent="0.3">
      <c r="A37" s="2" t="s">
        <v>50</v>
      </c>
      <c r="B37" s="46" t="s">
        <v>271</v>
      </c>
      <c r="C37" s="41" t="s">
        <v>104</v>
      </c>
      <c r="D37" s="41" t="s">
        <v>104</v>
      </c>
      <c r="E37" s="41" t="s">
        <v>104</v>
      </c>
      <c r="F37" s="41" t="s">
        <v>145</v>
      </c>
      <c r="G37" s="41" t="s">
        <v>145</v>
      </c>
      <c r="H37" s="41" t="s">
        <v>152</v>
      </c>
      <c r="I37" s="41" t="s">
        <v>152</v>
      </c>
      <c r="J37" s="41" t="s">
        <v>152</v>
      </c>
      <c r="K37" s="41" t="s">
        <v>152</v>
      </c>
      <c r="L37" s="41" t="s">
        <v>152</v>
      </c>
      <c r="M37" s="41" t="s">
        <v>152</v>
      </c>
      <c r="N37" s="41" t="s">
        <v>145</v>
      </c>
      <c r="O37" s="41" t="s">
        <v>145</v>
      </c>
      <c r="P37" s="41" t="s">
        <v>145</v>
      </c>
      <c r="Q37" s="41"/>
      <c r="R37" s="41" t="s">
        <v>145</v>
      </c>
      <c r="S37" s="41" t="s">
        <v>145</v>
      </c>
      <c r="T37" s="41" t="s">
        <v>145</v>
      </c>
      <c r="U37" s="41" t="s">
        <v>145</v>
      </c>
      <c r="V37" s="41" t="s">
        <v>145</v>
      </c>
      <c r="W37" s="41" t="s">
        <v>145</v>
      </c>
      <c r="X37" s="41" t="s">
        <v>145</v>
      </c>
      <c r="Y37" s="41" t="s">
        <v>145</v>
      </c>
      <c r="Z37" s="41" t="s">
        <v>145</v>
      </c>
      <c r="AA37" s="41" t="s">
        <v>145</v>
      </c>
    </row>
    <row r="38" spans="1:27" ht="13" x14ac:dyDescent="0.3">
      <c r="A38" s="2" t="s">
        <v>51</v>
      </c>
      <c r="B38" s="47" t="s">
        <v>272</v>
      </c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2" t="s">
        <v>164</v>
      </c>
      <c r="O38" s="42" t="s">
        <v>164</v>
      </c>
      <c r="P38" s="42" t="s">
        <v>175</v>
      </c>
      <c r="Q38" s="42"/>
      <c r="R38" s="42" t="s">
        <v>164</v>
      </c>
      <c r="S38" s="42" t="s">
        <v>164</v>
      </c>
      <c r="T38" s="42" t="s">
        <v>180</v>
      </c>
      <c r="U38" s="42" t="s">
        <v>180</v>
      </c>
      <c r="V38" s="42" t="s">
        <v>164</v>
      </c>
      <c r="W38" s="42" t="s">
        <v>164</v>
      </c>
      <c r="X38" s="42" t="s">
        <v>164</v>
      </c>
      <c r="Y38" s="42" t="s">
        <v>164</v>
      </c>
      <c r="Z38" s="42" t="s">
        <v>164</v>
      </c>
      <c r="AA38" s="42" t="s">
        <v>164</v>
      </c>
    </row>
    <row r="39" spans="1:27" ht="13" x14ac:dyDescent="0.3">
      <c r="A39" s="2" t="s">
        <v>103</v>
      </c>
      <c r="B39" s="46" t="s">
        <v>273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1" t="s">
        <v>163</v>
      </c>
      <c r="O39" s="41" t="s">
        <v>163</v>
      </c>
      <c r="P39" s="41" t="s">
        <v>174</v>
      </c>
      <c r="Q39" s="41"/>
      <c r="R39" s="41" t="s">
        <v>163</v>
      </c>
      <c r="S39" s="41" t="s">
        <v>163</v>
      </c>
      <c r="T39" s="41" t="s">
        <v>179</v>
      </c>
      <c r="U39" s="41" t="s">
        <v>179</v>
      </c>
      <c r="V39" s="41" t="s">
        <v>163</v>
      </c>
      <c r="W39" s="41" t="s">
        <v>163</v>
      </c>
      <c r="X39" s="41" t="s">
        <v>163</v>
      </c>
      <c r="Y39" s="41" t="s">
        <v>163</v>
      </c>
      <c r="Z39" s="41" t="s">
        <v>163</v>
      </c>
      <c r="AA39" s="41" t="s">
        <v>163</v>
      </c>
    </row>
    <row r="40" spans="1:27" ht="13" x14ac:dyDescent="0.3">
      <c r="A40" s="2" t="s">
        <v>52</v>
      </c>
      <c r="B40" s="47" t="s">
        <v>274</v>
      </c>
      <c r="C40" s="42" t="s">
        <v>107</v>
      </c>
      <c r="D40" s="42" t="s">
        <v>107</v>
      </c>
      <c r="E40" s="42" t="s">
        <v>107</v>
      </c>
      <c r="F40" s="42" t="s">
        <v>107</v>
      </c>
      <c r="G40" s="42" t="s">
        <v>107</v>
      </c>
      <c r="H40" s="42" t="s">
        <v>149</v>
      </c>
      <c r="I40" s="42" t="s">
        <v>149</v>
      </c>
      <c r="J40" s="42" t="s">
        <v>149</v>
      </c>
      <c r="K40" s="42" t="s">
        <v>149</v>
      </c>
      <c r="L40" s="42" t="s">
        <v>149</v>
      </c>
      <c r="M40" s="42" t="s">
        <v>149</v>
      </c>
      <c r="N40" s="42" t="s">
        <v>107</v>
      </c>
      <c r="O40" s="42" t="s">
        <v>107</v>
      </c>
      <c r="P40" s="42" t="s">
        <v>107</v>
      </c>
      <c r="Q40" s="42"/>
      <c r="R40" s="42" t="s">
        <v>107</v>
      </c>
      <c r="S40" s="42" t="s">
        <v>107</v>
      </c>
      <c r="T40" s="42" t="s">
        <v>107</v>
      </c>
      <c r="U40" s="42" t="s">
        <v>107</v>
      </c>
      <c r="V40" s="42" t="s">
        <v>107</v>
      </c>
      <c r="W40" s="42" t="s">
        <v>107</v>
      </c>
      <c r="X40" s="42" t="s">
        <v>107</v>
      </c>
      <c r="Y40" s="42" t="s">
        <v>107</v>
      </c>
      <c r="Z40" s="42" t="s">
        <v>107</v>
      </c>
      <c r="AA40" s="42" t="s">
        <v>107</v>
      </c>
    </row>
    <row r="41" spans="1:27" ht="13" x14ac:dyDescent="0.3">
      <c r="A41" s="2" t="s">
        <v>29</v>
      </c>
      <c r="B41" s="46" t="s">
        <v>275</v>
      </c>
      <c r="C41" s="41" t="s">
        <v>106</v>
      </c>
      <c r="D41" s="41" t="s">
        <v>106</v>
      </c>
      <c r="E41" s="41" t="s">
        <v>106</v>
      </c>
      <c r="F41" s="41" t="s">
        <v>106</v>
      </c>
      <c r="G41" s="41" t="s">
        <v>106</v>
      </c>
      <c r="H41" s="41" t="s">
        <v>150</v>
      </c>
      <c r="I41" s="41" t="s">
        <v>150</v>
      </c>
      <c r="J41" s="41" t="s">
        <v>150</v>
      </c>
      <c r="K41" s="41" t="s">
        <v>150</v>
      </c>
      <c r="L41" s="41" t="s">
        <v>150</v>
      </c>
      <c r="M41" s="41" t="s">
        <v>150</v>
      </c>
      <c r="N41" s="41" t="s">
        <v>106</v>
      </c>
      <c r="O41" s="41" t="s">
        <v>106</v>
      </c>
      <c r="P41" s="41" t="s">
        <v>106</v>
      </c>
      <c r="Q41" s="41"/>
      <c r="R41" s="41" t="s">
        <v>106</v>
      </c>
      <c r="S41" s="41" t="s">
        <v>106</v>
      </c>
      <c r="T41" s="41" t="s">
        <v>106</v>
      </c>
      <c r="U41" s="41" t="s">
        <v>106</v>
      </c>
      <c r="V41" s="41" t="s">
        <v>106</v>
      </c>
      <c r="W41" s="41" t="s">
        <v>106</v>
      </c>
      <c r="X41" s="41" t="s">
        <v>106</v>
      </c>
      <c r="Y41" s="41" t="s">
        <v>106</v>
      </c>
      <c r="Z41" s="41" t="s">
        <v>106</v>
      </c>
      <c r="AA41" s="41" t="s">
        <v>106</v>
      </c>
    </row>
    <row r="42" spans="1:27" ht="13" x14ac:dyDescent="0.3">
      <c r="A42" s="2" t="s">
        <v>119</v>
      </c>
      <c r="B42" s="47" t="s">
        <v>241</v>
      </c>
      <c r="C42" s="42" t="s">
        <v>119</v>
      </c>
      <c r="D42" s="42" t="s">
        <v>119</v>
      </c>
      <c r="E42" s="42" t="s">
        <v>119</v>
      </c>
      <c r="F42" s="42" t="s">
        <v>119</v>
      </c>
      <c r="G42" s="42" t="s">
        <v>119</v>
      </c>
      <c r="H42" s="42" t="s">
        <v>119</v>
      </c>
      <c r="I42" s="42" t="s">
        <v>119</v>
      </c>
      <c r="J42" s="42" t="s">
        <v>119</v>
      </c>
      <c r="K42" s="42" t="s">
        <v>119</v>
      </c>
      <c r="L42" s="42" t="s">
        <v>119</v>
      </c>
      <c r="M42" s="42" t="s">
        <v>119</v>
      </c>
      <c r="N42" s="42" t="s">
        <v>119</v>
      </c>
      <c r="O42" s="42" t="s">
        <v>119</v>
      </c>
      <c r="P42" s="42" t="s">
        <v>119</v>
      </c>
      <c r="Q42" s="42"/>
      <c r="R42" s="42" t="s">
        <v>119</v>
      </c>
      <c r="S42" s="42" t="s">
        <v>119</v>
      </c>
      <c r="T42" s="42" t="s">
        <v>119</v>
      </c>
      <c r="U42" s="42" t="s">
        <v>119</v>
      </c>
      <c r="V42" s="42" t="s">
        <v>119</v>
      </c>
      <c r="W42" s="42" t="s">
        <v>119</v>
      </c>
      <c r="X42" s="42" t="s">
        <v>119</v>
      </c>
      <c r="Y42" s="42" t="s">
        <v>119</v>
      </c>
      <c r="Z42" s="42" t="s">
        <v>119</v>
      </c>
      <c r="AA42" s="42" t="s">
        <v>119</v>
      </c>
    </row>
    <row r="43" spans="1:27" ht="13" x14ac:dyDescent="0.3">
      <c r="A43" s="2" t="s">
        <v>131</v>
      </c>
      <c r="B43" s="46" t="s">
        <v>276</v>
      </c>
      <c r="C43" s="41" t="s">
        <v>115</v>
      </c>
      <c r="D43" s="41" t="s">
        <v>115</v>
      </c>
      <c r="E43" s="41" t="s">
        <v>115</v>
      </c>
      <c r="F43" s="41" t="s">
        <v>115</v>
      </c>
      <c r="G43" s="41" t="s">
        <v>115</v>
      </c>
      <c r="H43" s="41" t="s">
        <v>115</v>
      </c>
      <c r="I43" s="41" t="s">
        <v>115</v>
      </c>
      <c r="J43" s="41" t="s">
        <v>115</v>
      </c>
      <c r="K43" s="41" t="s">
        <v>115</v>
      </c>
      <c r="L43" s="41" t="s">
        <v>115</v>
      </c>
      <c r="M43" s="41" t="s">
        <v>115</v>
      </c>
      <c r="N43" s="41" t="s">
        <v>115</v>
      </c>
      <c r="O43" s="41" t="s">
        <v>115</v>
      </c>
      <c r="P43" s="41" t="s">
        <v>115</v>
      </c>
      <c r="Q43" s="41"/>
      <c r="R43" s="41" t="s">
        <v>115</v>
      </c>
      <c r="S43" s="41" t="s">
        <v>115</v>
      </c>
      <c r="T43" s="41" t="s">
        <v>115</v>
      </c>
      <c r="U43" s="41" t="s">
        <v>115</v>
      </c>
      <c r="V43" s="41" t="s">
        <v>115</v>
      </c>
      <c r="W43" s="41" t="s">
        <v>115</v>
      </c>
      <c r="X43" s="41" t="s">
        <v>115</v>
      </c>
      <c r="Y43" s="41" t="s">
        <v>115</v>
      </c>
      <c r="Z43" s="41" t="s">
        <v>115</v>
      </c>
      <c r="AA43" s="41" t="s">
        <v>115</v>
      </c>
    </row>
    <row r="44" spans="1:27" ht="13" x14ac:dyDescent="0.3">
      <c r="A44" s="2" t="s">
        <v>108</v>
      </c>
      <c r="B44" s="47" t="s">
        <v>277</v>
      </c>
      <c r="C44" s="42" t="s">
        <v>108</v>
      </c>
      <c r="D44" s="42" t="s">
        <v>108</v>
      </c>
      <c r="E44" s="42" t="s">
        <v>108</v>
      </c>
      <c r="F44" s="42" t="s">
        <v>143</v>
      </c>
      <c r="G44" s="42" t="s">
        <v>143</v>
      </c>
      <c r="H44" s="42" t="s">
        <v>148</v>
      </c>
      <c r="I44" s="42" t="s">
        <v>148</v>
      </c>
      <c r="J44" s="42" t="s">
        <v>148</v>
      </c>
      <c r="K44" s="42" t="s">
        <v>148</v>
      </c>
      <c r="L44" s="42" t="s">
        <v>148</v>
      </c>
      <c r="M44" s="42" t="s">
        <v>148</v>
      </c>
      <c r="N44" s="42" t="s">
        <v>143</v>
      </c>
      <c r="O44" s="42" t="s">
        <v>143</v>
      </c>
      <c r="P44" s="42" t="s">
        <v>143</v>
      </c>
      <c r="Q44" s="42"/>
      <c r="R44" s="42" t="s">
        <v>143</v>
      </c>
      <c r="S44" s="42" t="s">
        <v>143</v>
      </c>
      <c r="T44" s="42" t="s">
        <v>143</v>
      </c>
      <c r="U44" s="42" t="s">
        <v>143</v>
      </c>
      <c r="V44" s="42" t="s">
        <v>143</v>
      </c>
      <c r="W44" s="42" t="s">
        <v>143</v>
      </c>
      <c r="X44" s="42" t="s">
        <v>143</v>
      </c>
      <c r="Y44" s="42" t="s">
        <v>143</v>
      </c>
      <c r="Z44" s="42" t="s">
        <v>143</v>
      </c>
      <c r="AA44" s="42" t="s">
        <v>143</v>
      </c>
    </row>
    <row r="45" spans="1:27" ht="13" x14ac:dyDescent="0.3">
      <c r="A45" s="2" t="s">
        <v>114</v>
      </c>
      <c r="B45" s="46" t="s">
        <v>278</v>
      </c>
      <c r="C45" s="41" t="s">
        <v>114</v>
      </c>
      <c r="D45" s="41" t="s">
        <v>114</v>
      </c>
      <c r="E45" s="41" t="s">
        <v>114</v>
      </c>
      <c r="F45" s="41" t="s">
        <v>138</v>
      </c>
      <c r="G45" s="41" t="s">
        <v>138</v>
      </c>
      <c r="H45" s="41" t="s">
        <v>114</v>
      </c>
      <c r="I45" s="41" t="s">
        <v>114</v>
      </c>
      <c r="J45" s="41" t="s">
        <v>114</v>
      </c>
      <c r="K45" s="41" t="s">
        <v>114</v>
      </c>
      <c r="L45" s="41" t="s">
        <v>114</v>
      </c>
      <c r="M45" s="41" t="s">
        <v>114</v>
      </c>
      <c r="N45" s="41" t="s">
        <v>138</v>
      </c>
      <c r="O45" s="41" t="s">
        <v>138</v>
      </c>
      <c r="P45" s="41" t="s">
        <v>138</v>
      </c>
      <c r="Q45" s="41"/>
      <c r="R45" s="41" t="s">
        <v>138</v>
      </c>
      <c r="S45" s="41" t="s">
        <v>138</v>
      </c>
      <c r="T45" s="41" t="s">
        <v>138</v>
      </c>
      <c r="U45" s="41" t="s">
        <v>138</v>
      </c>
      <c r="V45" s="41" t="s">
        <v>138</v>
      </c>
      <c r="W45" s="41" t="s">
        <v>138</v>
      </c>
      <c r="X45" s="41" t="s">
        <v>138</v>
      </c>
      <c r="Y45" s="41" t="s">
        <v>138</v>
      </c>
      <c r="Z45" s="41" t="s">
        <v>138</v>
      </c>
      <c r="AA45" s="41" t="s">
        <v>138</v>
      </c>
    </row>
    <row r="46" spans="1:27" ht="13" x14ac:dyDescent="0.3">
      <c r="A46" s="2" t="s">
        <v>132</v>
      </c>
      <c r="B46" s="47" t="s">
        <v>279</v>
      </c>
      <c r="C46" s="42" t="s">
        <v>109</v>
      </c>
      <c r="D46" s="42" t="s">
        <v>109</v>
      </c>
      <c r="E46" s="42" t="s">
        <v>109</v>
      </c>
      <c r="F46" s="42" t="s">
        <v>109</v>
      </c>
      <c r="G46" s="42" t="s">
        <v>109</v>
      </c>
      <c r="H46" s="42" t="s">
        <v>109</v>
      </c>
      <c r="I46" s="42" t="s">
        <v>109</v>
      </c>
      <c r="J46" s="42" t="s">
        <v>109</v>
      </c>
      <c r="K46" s="42" t="s">
        <v>109</v>
      </c>
      <c r="L46" s="42" t="s">
        <v>109</v>
      </c>
      <c r="M46" s="42" t="s">
        <v>109</v>
      </c>
      <c r="N46" s="42" t="s">
        <v>109</v>
      </c>
      <c r="O46" s="42" t="s">
        <v>109</v>
      </c>
      <c r="P46" s="42" t="s">
        <v>109</v>
      </c>
      <c r="Q46" s="42"/>
      <c r="R46" s="42" t="s">
        <v>109</v>
      </c>
      <c r="S46" s="42" t="s">
        <v>109</v>
      </c>
      <c r="T46" s="42" t="s">
        <v>109</v>
      </c>
      <c r="U46" s="42" t="s">
        <v>109</v>
      </c>
      <c r="V46" s="42" t="s">
        <v>109</v>
      </c>
      <c r="W46" s="42" t="s">
        <v>109</v>
      </c>
      <c r="X46" s="42" t="s">
        <v>109</v>
      </c>
      <c r="Y46" s="42" t="s">
        <v>109</v>
      </c>
      <c r="Z46" s="42" t="s">
        <v>109</v>
      </c>
      <c r="AA46" s="42" t="s">
        <v>109</v>
      </c>
    </row>
    <row r="47" spans="1:27" ht="13" x14ac:dyDescent="0.3">
      <c r="A47" s="2" t="s">
        <v>166</v>
      </c>
      <c r="B47" s="46" t="s">
        <v>280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1" t="s">
        <v>158</v>
      </c>
      <c r="O47" s="41" t="s">
        <v>158</v>
      </c>
      <c r="P47" s="41" t="s">
        <v>158</v>
      </c>
      <c r="Q47" s="41"/>
      <c r="R47" s="41" t="s">
        <v>158</v>
      </c>
      <c r="S47" s="41" t="s">
        <v>158</v>
      </c>
      <c r="T47" s="41" t="s">
        <v>158</v>
      </c>
      <c r="U47" s="41" t="s">
        <v>158</v>
      </c>
      <c r="V47" s="41" t="s">
        <v>158</v>
      </c>
      <c r="W47" s="41" t="s">
        <v>158</v>
      </c>
      <c r="X47" s="41" t="s">
        <v>158</v>
      </c>
      <c r="Y47" s="41" t="s">
        <v>158</v>
      </c>
      <c r="Z47" s="41" t="s">
        <v>158</v>
      </c>
      <c r="AA47" s="41" t="s">
        <v>158</v>
      </c>
    </row>
    <row r="48" spans="1:27" ht="13" x14ac:dyDescent="0.3">
      <c r="A48" s="2" t="s">
        <v>203</v>
      </c>
      <c r="B48" s="47" t="s">
        <v>281</v>
      </c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</row>
    <row r="49" spans="1:27" ht="13" x14ac:dyDescent="0.3">
      <c r="A49" s="2" t="s">
        <v>204</v>
      </c>
      <c r="B49" s="46" t="s">
        <v>282</v>
      </c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</row>
    <row r="50" spans="1:27" ht="13" x14ac:dyDescent="0.3">
      <c r="A50" s="2" t="s">
        <v>205</v>
      </c>
      <c r="B50" s="47" t="s">
        <v>283</v>
      </c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</row>
  </sheetData>
  <conditionalFormatting sqref="B4:B50">
    <cfRule type="duplicateValues" dxfId="1" priority="1"/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48D70-84AB-4AAE-88DF-C86DEB73C200}">
  <dimension ref="A1:A74"/>
  <sheetViews>
    <sheetView workbookViewId="0">
      <selection activeCell="A11" sqref="A6:A11"/>
    </sheetView>
  </sheetViews>
  <sheetFormatPr defaultRowHeight="12.5" x14ac:dyDescent="0.25"/>
  <cols>
    <col min="1" max="1" width="60.54296875" bestFit="1" customWidth="1"/>
  </cols>
  <sheetData>
    <row r="1" spans="1:1" ht="13" x14ac:dyDescent="0.3">
      <c r="A1" s="35" t="s">
        <v>313</v>
      </c>
    </row>
    <row r="2" spans="1:1" ht="13" x14ac:dyDescent="0.3">
      <c r="A2" s="35" t="s">
        <v>312</v>
      </c>
    </row>
    <row r="3" spans="1:1" ht="13" x14ac:dyDescent="0.3">
      <c r="A3" s="35" t="s">
        <v>311</v>
      </c>
    </row>
    <row r="4" spans="1:1" ht="13" x14ac:dyDescent="0.3">
      <c r="A4" s="35" t="s">
        <v>84</v>
      </c>
    </row>
    <row r="5" spans="1:1" ht="13" x14ac:dyDescent="0.3">
      <c r="A5" s="36" t="s">
        <v>53</v>
      </c>
    </row>
    <row r="6" spans="1:1" ht="13" x14ac:dyDescent="0.3">
      <c r="A6" s="36" t="s">
        <v>54</v>
      </c>
    </row>
    <row r="7" spans="1:1" ht="13" x14ac:dyDescent="0.3">
      <c r="A7" s="36" t="s">
        <v>55</v>
      </c>
    </row>
    <row r="8" spans="1:1" ht="13" x14ac:dyDescent="0.3">
      <c r="A8" s="36" t="s">
        <v>56</v>
      </c>
    </row>
    <row r="9" spans="1:1" ht="13" x14ac:dyDescent="0.3">
      <c r="A9" s="36" t="s">
        <v>83</v>
      </c>
    </row>
    <row r="10" spans="1:1" ht="13" x14ac:dyDescent="0.3">
      <c r="A10" s="36" t="s">
        <v>57</v>
      </c>
    </row>
    <row r="11" spans="1:1" ht="13" x14ac:dyDescent="0.3">
      <c r="A11" s="36" t="s">
        <v>316</v>
      </c>
    </row>
    <row r="12" spans="1:1" ht="13" x14ac:dyDescent="0.3">
      <c r="A12" s="36" t="s">
        <v>317</v>
      </c>
    </row>
    <row r="13" spans="1:1" ht="13" x14ac:dyDescent="0.3">
      <c r="A13" s="36" t="s">
        <v>314</v>
      </c>
    </row>
    <row r="14" spans="1:1" ht="13" x14ac:dyDescent="0.3">
      <c r="A14" s="36" t="s">
        <v>320</v>
      </c>
    </row>
    <row r="15" spans="1:1" ht="13" x14ac:dyDescent="0.3">
      <c r="A15" s="36" t="s">
        <v>318</v>
      </c>
    </row>
    <row r="16" spans="1:1" ht="13" x14ac:dyDescent="0.3">
      <c r="A16" s="36" t="s">
        <v>315</v>
      </c>
    </row>
    <row r="17" spans="1:1" ht="13" x14ac:dyDescent="0.3">
      <c r="A17" s="36" t="s">
        <v>321</v>
      </c>
    </row>
    <row r="18" spans="1:1" ht="13" x14ac:dyDescent="0.3">
      <c r="A18" s="36" t="s">
        <v>319</v>
      </c>
    </row>
    <row r="19" spans="1:1" ht="13" x14ac:dyDescent="0.3">
      <c r="A19" s="36" t="s">
        <v>322</v>
      </c>
    </row>
    <row r="20" spans="1:1" ht="13" x14ac:dyDescent="0.3">
      <c r="A20" s="36" t="s">
        <v>323</v>
      </c>
    </row>
    <row r="21" spans="1:1" ht="13" x14ac:dyDescent="0.3">
      <c r="A21" s="36" t="s">
        <v>324</v>
      </c>
    </row>
    <row r="22" spans="1:1" ht="13" x14ac:dyDescent="0.3">
      <c r="A22" s="36" t="s">
        <v>325</v>
      </c>
    </row>
    <row r="23" spans="1:1" ht="13" x14ac:dyDescent="0.3">
      <c r="A23" s="36" t="s">
        <v>328</v>
      </c>
    </row>
    <row r="24" spans="1:1" ht="13" x14ac:dyDescent="0.3">
      <c r="A24" s="36" t="s">
        <v>326</v>
      </c>
    </row>
    <row r="25" spans="1:1" ht="13" x14ac:dyDescent="0.3">
      <c r="A25" s="36" t="s">
        <v>327</v>
      </c>
    </row>
    <row r="26" spans="1:1" ht="13" x14ac:dyDescent="0.3">
      <c r="A26" s="36" t="s">
        <v>329</v>
      </c>
    </row>
    <row r="27" spans="1:1" ht="13" x14ac:dyDescent="0.3">
      <c r="A27" s="36" t="s">
        <v>330</v>
      </c>
    </row>
    <row r="28" spans="1:1" ht="13" x14ac:dyDescent="0.3">
      <c r="A28" s="36" t="s">
        <v>331</v>
      </c>
    </row>
    <row r="29" spans="1:1" ht="13" x14ac:dyDescent="0.3">
      <c r="A29" s="36" t="s">
        <v>333</v>
      </c>
    </row>
    <row r="30" spans="1:1" ht="13" x14ac:dyDescent="0.3">
      <c r="A30" s="36" t="s">
        <v>334</v>
      </c>
    </row>
    <row r="31" spans="1:1" ht="13" x14ac:dyDescent="0.3">
      <c r="A31" s="36" t="s">
        <v>332</v>
      </c>
    </row>
    <row r="32" spans="1:1" ht="13" x14ac:dyDescent="0.3">
      <c r="A32" s="36" t="s">
        <v>335</v>
      </c>
    </row>
    <row r="33" spans="1:1" ht="13" x14ac:dyDescent="0.3">
      <c r="A33" s="36" t="s">
        <v>336</v>
      </c>
    </row>
    <row r="34" spans="1:1" ht="13" x14ac:dyDescent="0.3">
      <c r="A34" s="36" t="s">
        <v>337</v>
      </c>
    </row>
    <row r="35" spans="1:1" ht="13" x14ac:dyDescent="0.3">
      <c r="A35" s="36" t="s">
        <v>338</v>
      </c>
    </row>
    <row r="36" spans="1:1" ht="13" x14ac:dyDescent="0.3">
      <c r="A36" s="36" t="s">
        <v>339</v>
      </c>
    </row>
    <row r="37" spans="1:1" ht="13" x14ac:dyDescent="0.3">
      <c r="A37" s="36" t="s">
        <v>340</v>
      </c>
    </row>
    <row r="38" spans="1:1" ht="13" x14ac:dyDescent="0.3">
      <c r="A38" s="36" t="s">
        <v>341</v>
      </c>
    </row>
    <row r="39" spans="1:1" ht="13" x14ac:dyDescent="0.3">
      <c r="A39" s="36" t="s">
        <v>146</v>
      </c>
    </row>
    <row r="40" spans="1:1" ht="13" x14ac:dyDescent="0.3">
      <c r="A40" s="36" t="s">
        <v>342</v>
      </c>
    </row>
    <row r="41" spans="1:1" ht="13" x14ac:dyDescent="0.3">
      <c r="A41" s="36" t="s">
        <v>153</v>
      </c>
    </row>
    <row r="42" spans="1:1" ht="13" x14ac:dyDescent="0.3">
      <c r="A42" s="36" t="s">
        <v>344</v>
      </c>
    </row>
    <row r="43" spans="1:1" ht="13" x14ac:dyDescent="0.3">
      <c r="A43" s="36" t="s">
        <v>343</v>
      </c>
    </row>
    <row r="44" spans="1:1" ht="13" x14ac:dyDescent="0.3">
      <c r="A44" s="36" t="s">
        <v>345</v>
      </c>
    </row>
    <row r="45" spans="1:1" ht="13" x14ac:dyDescent="0.3">
      <c r="A45" s="36" t="s">
        <v>346</v>
      </c>
    </row>
    <row r="46" spans="1:1" ht="13" x14ac:dyDescent="0.3">
      <c r="A46" s="36" t="s">
        <v>347</v>
      </c>
    </row>
    <row r="47" spans="1:1" ht="13" x14ac:dyDescent="0.3">
      <c r="A47" s="36" t="s">
        <v>348</v>
      </c>
    </row>
    <row r="48" spans="1:1" ht="13" x14ac:dyDescent="0.3">
      <c r="A48" s="36" t="s">
        <v>349</v>
      </c>
    </row>
    <row r="49" spans="1:1" ht="13" x14ac:dyDescent="0.3">
      <c r="A49" s="36" t="s">
        <v>350</v>
      </c>
    </row>
    <row r="50" spans="1:1" ht="13" x14ac:dyDescent="0.3">
      <c r="A50" s="36" t="s">
        <v>351</v>
      </c>
    </row>
    <row r="51" spans="1:1" ht="13" x14ac:dyDescent="0.3">
      <c r="A51" s="36" t="s">
        <v>353</v>
      </c>
    </row>
    <row r="52" spans="1:1" ht="13" x14ac:dyDescent="0.3">
      <c r="A52" s="36" t="s">
        <v>354</v>
      </c>
    </row>
    <row r="53" spans="1:1" ht="13" x14ac:dyDescent="0.3">
      <c r="A53" s="36" t="s">
        <v>355</v>
      </c>
    </row>
    <row r="54" spans="1:1" ht="13" x14ac:dyDescent="0.3">
      <c r="A54" s="37" t="s">
        <v>358</v>
      </c>
    </row>
    <row r="55" spans="1:1" ht="13" x14ac:dyDescent="0.3">
      <c r="A55" s="37" t="s">
        <v>359</v>
      </c>
    </row>
    <row r="56" spans="1:1" ht="13" x14ac:dyDescent="0.3">
      <c r="A56" s="37" t="s">
        <v>362</v>
      </c>
    </row>
    <row r="57" spans="1:1" ht="13" x14ac:dyDescent="0.3">
      <c r="A57" s="37" t="s">
        <v>360</v>
      </c>
    </row>
    <row r="58" spans="1:1" ht="13" x14ac:dyDescent="0.3">
      <c r="A58" s="37" t="s">
        <v>361</v>
      </c>
    </row>
    <row r="59" spans="1:1" ht="13" x14ac:dyDescent="0.3">
      <c r="A59" s="37" t="s">
        <v>363</v>
      </c>
    </row>
    <row r="60" spans="1:1" ht="13" x14ac:dyDescent="0.3">
      <c r="A60" s="37" t="s">
        <v>364</v>
      </c>
    </row>
    <row r="61" spans="1:1" ht="13" x14ac:dyDescent="0.3">
      <c r="A61" s="37" t="s">
        <v>365</v>
      </c>
    </row>
    <row r="62" spans="1:1" ht="13" x14ac:dyDescent="0.3">
      <c r="A62" s="36" t="s">
        <v>369</v>
      </c>
    </row>
    <row r="63" spans="1:1" ht="13" x14ac:dyDescent="0.3">
      <c r="A63" s="36" t="s">
        <v>366</v>
      </c>
    </row>
    <row r="64" spans="1:1" ht="13" x14ac:dyDescent="0.3">
      <c r="A64" s="36" t="s">
        <v>367</v>
      </c>
    </row>
    <row r="65" spans="1:1" ht="13" x14ac:dyDescent="0.3">
      <c r="A65" s="36" t="s">
        <v>371</v>
      </c>
    </row>
    <row r="66" spans="1:1" ht="13" x14ac:dyDescent="0.3">
      <c r="A66" s="36" t="s">
        <v>372</v>
      </c>
    </row>
    <row r="67" spans="1:1" ht="13" x14ac:dyDescent="0.3">
      <c r="A67" s="36" t="s">
        <v>373</v>
      </c>
    </row>
    <row r="68" spans="1:1" ht="13" x14ac:dyDescent="0.3">
      <c r="A68" s="36" t="s">
        <v>374</v>
      </c>
    </row>
    <row r="69" spans="1:1" ht="13" x14ac:dyDescent="0.3">
      <c r="A69" s="36" t="s">
        <v>370</v>
      </c>
    </row>
    <row r="70" spans="1:1" ht="13" x14ac:dyDescent="0.3">
      <c r="A70" s="36" t="s">
        <v>375</v>
      </c>
    </row>
    <row r="71" spans="1:1" ht="13" x14ac:dyDescent="0.3">
      <c r="A71" s="36" t="s">
        <v>232</v>
      </c>
    </row>
    <row r="72" spans="1:1" ht="13" x14ac:dyDescent="0.3">
      <c r="A72" s="38" t="s">
        <v>376</v>
      </c>
    </row>
    <row r="73" spans="1:1" ht="13" x14ac:dyDescent="0.3">
      <c r="A73" s="38" t="s">
        <v>378</v>
      </c>
    </row>
    <row r="74" spans="1:1" ht="13" x14ac:dyDescent="0.3">
      <c r="A74" s="36" t="s">
        <v>379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907C2-8279-4E37-86DB-3BA845D00F26}">
  <dimension ref="A1:C34"/>
  <sheetViews>
    <sheetView workbookViewId="0">
      <selection activeCell="C30" sqref="C30"/>
    </sheetView>
  </sheetViews>
  <sheetFormatPr defaultRowHeight="12.5" x14ac:dyDescent="0.25"/>
  <cols>
    <col min="1" max="1" width="64.54296875" bestFit="1" customWidth="1"/>
  </cols>
  <sheetData>
    <row r="1" spans="1:1" x14ac:dyDescent="0.25">
      <c r="A1" s="25" t="s">
        <v>286</v>
      </c>
    </row>
    <row r="2" spans="1:1" x14ac:dyDescent="0.25">
      <c r="A2" s="26" t="str">
        <f>Table1[[#Headers],[./GRAINGER/WWG-US/WWG_US_052019-062019.csv]]</f>
        <v>./GRAINGER/WWG-US/WWG_US_052019-062019.csv</v>
      </c>
    </row>
    <row r="3" spans="1:1" x14ac:dyDescent="0.25">
      <c r="A3" s="26" t="str">
        <f>Table1[[#Headers],[./GRAINGER/WWG-US/WWG_US_042019.csv]]</f>
        <v>./GRAINGER/WWG-US/WWG_US_042019.csv</v>
      </c>
    </row>
    <row r="4" spans="1:1" x14ac:dyDescent="0.25">
      <c r="A4" s="26" t="str">
        <f>Table1[[#Headers],[./GRAINGER/WWG-US/WWG_US_012019-032019.csv]]</f>
        <v>./GRAINGER/WWG-US/WWG_US_012019-032019.csv</v>
      </c>
    </row>
    <row r="5" spans="1:1" x14ac:dyDescent="0.25">
      <c r="A5" s="26" t="str">
        <f>Table1[[#Headers],[./GRAINGER/WWG-US/WWG_US_102018-122018.csv]]</f>
        <v>./GRAINGER/WWG-US/WWG_US_102018-122018.csv</v>
      </c>
    </row>
    <row r="6" spans="1:1" x14ac:dyDescent="0.25">
      <c r="A6" s="26" t="str">
        <f>Table1[[#Headers],[./GRAINGER/WWG-US/WWG_US_072018-082018.csv]]</f>
        <v>./GRAINGER/WWG-US/WWG_US_072018-082018.csv</v>
      </c>
    </row>
    <row r="7" spans="1:1" x14ac:dyDescent="0.25">
      <c r="A7" s="26" t="str">
        <f>Table1[[#Headers],[./GRAINGER/WWG-US/WWG_US_072016-122016.csv]]</f>
        <v>./GRAINGER/WWG-US/WWG_US_072016-122016.csv</v>
      </c>
    </row>
    <row r="8" spans="1:1" x14ac:dyDescent="0.25">
      <c r="A8" s="26" t="str">
        <f>Table1[[#Headers],[./GRAINGER/WWG-US/WWG_US_012016-062016.csv]]</f>
        <v>./GRAINGER/WWG-US/WWG_US_012016-062016.csv</v>
      </c>
    </row>
    <row r="9" spans="1:1" x14ac:dyDescent="0.25">
      <c r="A9" s="26" t="e">
        <f>#REF!</f>
        <v>#REF!</v>
      </c>
    </row>
    <row r="10" spans="1:1" x14ac:dyDescent="0.25">
      <c r="A10" s="26" t="e">
        <f>#REF!</f>
        <v>#REF!</v>
      </c>
    </row>
    <row r="11" spans="1:1" x14ac:dyDescent="0.25">
      <c r="A11" s="26" t="e">
        <f>#REF!</f>
        <v>#REF!</v>
      </c>
    </row>
    <row r="12" spans="1:1" x14ac:dyDescent="0.25">
      <c r="A12" s="26" t="str">
        <f>Table1[[#Headers],[./IMPERIAL/IMPERIAL_US_012017-102019.csv]]</f>
        <v>./IMPERIAL/IMPERIAL_US_012017-102019.csv</v>
      </c>
    </row>
    <row r="13" spans="1:1" x14ac:dyDescent="0.25">
      <c r="A13" s="26" t="str">
        <f>Table1[[#Headers],[./E&amp;R/E&amp;R_US_012017-102019.csv]]</f>
        <v>./E&amp;R/E&amp;R_US_012017-102019.csv</v>
      </c>
    </row>
    <row r="14" spans="1:1" x14ac:dyDescent="0.25">
      <c r="A14" s="26" t="str">
        <f>Table1[[#Headers],[./GRAINGER/WWG-CANADA/WWG_CAN_012017-102019.csv]]</f>
        <v>./GRAINGER/WWG-CANADA/WWG_CAN_012017-102019.csv</v>
      </c>
    </row>
    <row r="15" spans="1:1" x14ac:dyDescent="0.25">
      <c r="A15" s="26" t="str">
        <f>Table1[[#Headers],[./GRAINGER/WWG-UK-CROMWELL/WWG_UK_012017-102019.csv]]</f>
        <v>./GRAINGER/WWG-UK-CROMWELL/WWG_UK_012017-102019.csv</v>
      </c>
    </row>
    <row r="16" spans="1:1" x14ac:dyDescent="0.25">
      <c r="A16" s="26" t="str">
        <f>Table1[[#Headers],[./GRAINGER/WWG-MEX/WWG_MEX_012017-102019.csv]]</f>
        <v>./GRAINGER/WWG-MEX/WWG_MEX_012017-102019.csv</v>
      </c>
    </row>
    <row r="17" spans="1:3" x14ac:dyDescent="0.25">
      <c r="A17" s="26" t="str">
        <f>Table1[[#Headers],[./FNL/FNL/FNL_CAN/FNL_CAN_012018-102019.csv]]</f>
        <v>./FNL/FNL/FNL_CAN/FNL_CAN_012018-102019.csv</v>
      </c>
    </row>
    <row r="18" spans="1:3" x14ac:dyDescent="0.25">
      <c r="A18" s="26" t="str">
        <f>Table1[[#Headers],[./FNL/FNL/FNL_CHN/FNL_CHN_022015-102019.csv]]</f>
        <v>./FNL/FNL/FNL_CHN/FNL_CHN_022015-102019.csv</v>
      </c>
    </row>
    <row r="19" spans="1:3" x14ac:dyDescent="0.25">
      <c r="A19" s="26" t="str">
        <f>Table1[[#Headers],[./FNL/FNL/FNL_US/FNL_US_012018-122018.csv]]</f>
        <v>./FNL/FNL/FNL_US/FNL_US_012018-122018.csv</v>
      </c>
    </row>
    <row r="20" spans="1:3" x14ac:dyDescent="0.25">
      <c r="A20" s="26" t="str">
        <f>Table1[[#Headers],[./FNL/FNL/FNL_US/FNL_US_012015-122016.csv]]</f>
        <v>./FNL/FNL/FNL_US/FNL_US_012015-122016.csv</v>
      </c>
    </row>
    <row r="21" spans="1:3" x14ac:dyDescent="0.25">
      <c r="A21" s="26" t="str">
        <f>Table1[[#Headers],[./FNL/FNL/FNL_US/FNL_US_112019.csv]]</f>
        <v>./FNL/FNL/FNL_US/FNL_US_112019.csv</v>
      </c>
    </row>
    <row r="22" spans="1:3" x14ac:dyDescent="0.25">
      <c r="A22" s="26" t="str">
        <f>Table1[[#Headers],[./FNL/FNL/FNL_US/FNL_US_012019-102019.csv]]</f>
        <v>./FNL/FNL/FNL_US/FNL_US_012019-102019.csv</v>
      </c>
    </row>
    <row r="23" spans="1:3" x14ac:dyDescent="0.25">
      <c r="A23" s="26" t="str">
        <f>Table1[[#Headers],[./FNL/DOVER/DOVER-TH/DOVER_TH_082017-102019.csv]]</f>
        <v>./FNL/DOVER/DOVER-TH/DOVER_TH_082017-102019.csv</v>
      </c>
    </row>
    <row r="24" spans="1:3" x14ac:dyDescent="0.25">
      <c r="A24" s="26" t="str">
        <f>Table1[[#Headers],[./FNL/DOVER/DOVER-US/DOVER_US_082017-102019.csv]]</f>
        <v>./FNL/DOVER/DOVER-US/DOVER_US_082017-102019.csv</v>
      </c>
    </row>
    <row r="25" spans="1:3" x14ac:dyDescent="0.25">
      <c r="A25" s="26" t="str">
        <f>Table1[[#Headers],[./FNL/DOVER/DOVER-CHN/DOVER_CHN_082017-102019.csv]]</f>
        <v>./FNL/DOVER/DOVER-CHN/DOVER_CHN_082017-102019.csv</v>
      </c>
    </row>
    <row r="26" spans="1:3" x14ac:dyDescent="0.25">
      <c r="A26" s="26" t="str">
        <f>Table1[[#Headers],[./FNL/DOVER/DOVER-CAN/DOVER_CAN_112019.csv]]</f>
        <v>./FNL/DOVER/DOVER-CAN/DOVER_CAN_112019.csv</v>
      </c>
    </row>
    <row r="27" spans="1:3" x14ac:dyDescent="0.25">
      <c r="A27" s="26" t="str">
        <f>Table1[[#Headers],[./FNL/DOVER/DOVER-CZK/DOVER_CZK_082017-102019.csv]]</f>
        <v>./FNL/DOVER/DOVER-CZK/DOVER_CZK_082017-102019.csv</v>
      </c>
    </row>
    <row r="28" spans="1:3" x14ac:dyDescent="0.25">
      <c r="A28" s="26" t="str">
        <f>Table1[[#Headers],[./FNL/Apergy/APERGY_US/APERGY_US_082018-102019.csv]]</f>
        <v>./FNL/Apergy/APERGY_US/APERGY_US_082018-102019.csv</v>
      </c>
    </row>
    <row r="29" spans="1:3" x14ac:dyDescent="0.25">
      <c r="A29" s="26" t="str">
        <f>Table1[[#Headers],[./FNL/Apergy/APERGY_CAN/APERGY_CAN_112019.csv]]</f>
        <v>./FNL/Apergy/APERGY_CAN/APERGY_CAN_112019.csv</v>
      </c>
    </row>
    <row r="30" spans="1:3" x14ac:dyDescent="0.25">
      <c r="A30" s="26" t="str">
        <f>Table1[[#Headers],[./Graybar/GBE_US_012017-102019.csv]]</f>
        <v>./Graybar/GBE_US_012017-102019.csv</v>
      </c>
      <c r="C30" t="s">
        <v>310</v>
      </c>
    </row>
    <row r="31" spans="1:3" x14ac:dyDescent="0.25">
      <c r="A31" s="26" t="str">
        <f>Table1[[#Headers],[./AIT/AIT-MEX/AIT_MEX_012018-102019.csv]]</f>
        <v>./AIT/AIT-MEX/AIT_MEX_012018-102019.csv</v>
      </c>
    </row>
    <row r="32" spans="1:3" x14ac:dyDescent="0.25">
      <c r="A32" s="26" t="str">
        <f>Table1[[#Headers],[./AIT/AIT MSS/MSS_AIT_NODATE.csv]]</f>
        <v>./AIT/AIT MSS/MSS_AIT_NODATE.csv</v>
      </c>
    </row>
    <row r="33" spans="1:1" x14ac:dyDescent="0.25">
      <c r="A33" s="26" t="e">
        <f>#REF!</f>
        <v>#REF!</v>
      </c>
    </row>
    <row r="34" spans="1:1" x14ac:dyDescent="0.25">
      <c r="A34" s="26" t="str">
        <f>Table1[[#Headers],[./AIT/AIT-CAN/AIT_CAN_122019.csv]]</f>
        <v>./AIT/AIT-CAN/AIT_CAN_122019.csv</v>
      </c>
    </row>
  </sheetData>
  <conditionalFormatting sqref="A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Column Mapping</vt:lpstr>
      <vt:lpstr>FNL dictionary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Aneesh Lingala</dc:creator>
  <cp:lastModifiedBy>Xing Shen</cp:lastModifiedBy>
  <cp:lastPrinted>2020-01-10T19:29:56Z</cp:lastPrinted>
  <dcterms:created xsi:type="dcterms:W3CDTF">2019-10-25T15:53:24Z</dcterms:created>
  <dcterms:modified xsi:type="dcterms:W3CDTF">2020-01-23T20:13:38Z</dcterms:modified>
</cp:coreProperties>
</file>