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ELYNX\Downloads\Telegram Desktop\"/>
    </mc:Choice>
  </mc:AlternateContent>
  <xr:revisionPtr revIDLastSave="0" documentId="13_ncr:1_{C9BA6F5E-3B70-40DA-922B-371510435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M" sheetId="3" r:id="rId1"/>
    <sheet name="Holidays" sheetId="4" r:id="rId2"/>
  </sheets>
  <definedNames>
    <definedName name="holidays">OFFSET(Holidays!$A$10,1,0,COUNTA(Holidays!$A$11:$A$4996),1)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  <definedName name="_xlnm.Print_Area" localSheetId="0">CPM!$A$1:$Q$86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8" i="3" l="1"/>
  <c r="CH43" i="3"/>
  <c r="CG39" i="3"/>
  <c r="CG44" i="3"/>
  <c r="CG49" i="3"/>
  <c r="CD39" i="3"/>
  <c r="CE39" i="3" s="1"/>
  <c r="CD44" i="3"/>
  <c r="CE44" i="3" s="1"/>
  <c r="CD49" i="3"/>
  <c r="CE49" i="3" s="1"/>
  <c r="CA39" i="3"/>
  <c r="CC39" i="3" s="1"/>
  <c r="CA44" i="3"/>
  <c r="CC44" i="3" s="1"/>
  <c r="BZ39" i="3"/>
  <c r="BZ44" i="3"/>
  <c r="M34" i="3"/>
  <c r="Y37" i="3"/>
  <c r="Y38" i="3"/>
  <c r="Y40" i="3"/>
  <c r="Y41" i="3"/>
  <c r="Y42" i="3"/>
  <c r="Y43" i="3"/>
  <c r="Y45" i="3"/>
  <c r="Y46" i="3"/>
  <c r="Y47" i="3"/>
  <c r="Y48" i="3"/>
  <c r="X36" i="3"/>
  <c r="X37" i="3"/>
  <c r="X38" i="3"/>
  <c r="X40" i="3"/>
  <c r="X41" i="3"/>
  <c r="X42" i="3"/>
  <c r="X43" i="3"/>
  <c r="X45" i="3"/>
  <c r="X46" i="3"/>
  <c r="X47" i="3"/>
  <c r="W37" i="3"/>
  <c r="W38" i="3"/>
  <c r="W40" i="3"/>
  <c r="W41" i="3"/>
  <c r="W42" i="3"/>
  <c r="W43" i="3"/>
  <c r="W45" i="3"/>
  <c r="W46" i="3"/>
  <c r="W47" i="3"/>
  <c r="V37" i="3"/>
  <c r="V38" i="3"/>
  <c r="V40" i="3"/>
  <c r="V41" i="3"/>
  <c r="V42" i="3"/>
  <c r="V43" i="3"/>
  <c r="V45" i="3"/>
  <c r="V46" i="3"/>
  <c r="V47" i="3"/>
  <c r="U37" i="3"/>
  <c r="U38" i="3"/>
  <c r="U41" i="3"/>
  <c r="U42" i="3"/>
  <c r="U43" i="3"/>
  <c r="U45" i="3"/>
  <c r="U47" i="3"/>
  <c r="CF44" i="3" l="1"/>
  <c r="CB44" i="3"/>
  <c r="CF39" i="3"/>
  <c r="CB39" i="3"/>
  <c r="L50" i="3"/>
  <c r="Y50" i="3"/>
  <c r="AA50" i="3"/>
  <c r="AZ50" i="3" s="1"/>
  <c r="AB50" i="3"/>
  <c r="BA50" i="3" s="1"/>
  <c r="AC50" i="3"/>
  <c r="BB50" i="3" s="1"/>
  <c r="AD50" i="3"/>
  <c r="BC50" i="3" s="1"/>
  <c r="AE50" i="3"/>
  <c r="BD50" i="3" s="1"/>
  <c r="AF50" i="3"/>
  <c r="BE50" i="3" s="1"/>
  <c r="AG50" i="3"/>
  <c r="BF50" i="3" s="1"/>
  <c r="AH50" i="3"/>
  <c r="BG50" i="3" s="1"/>
  <c r="AI50" i="3"/>
  <c r="BH50" i="3" s="1"/>
  <c r="AJ50" i="3"/>
  <c r="BI50" i="3" s="1"/>
  <c r="AK50" i="3"/>
  <c r="BJ50" i="3" s="1"/>
  <c r="AL50" i="3"/>
  <c r="BK50" i="3" s="1"/>
  <c r="AM50" i="3"/>
  <c r="BL50" i="3" s="1"/>
  <c r="AN50" i="3"/>
  <c r="BM50" i="3" s="1"/>
  <c r="AO50" i="3"/>
  <c r="BN50" i="3" s="1"/>
  <c r="AP50" i="3"/>
  <c r="BO50" i="3" s="1"/>
  <c r="AQ50" i="3"/>
  <c r="BP50" i="3" s="1"/>
  <c r="AR50" i="3"/>
  <c r="BQ50" i="3" s="1"/>
  <c r="AS50" i="3"/>
  <c r="BR50" i="3" s="1"/>
  <c r="AT50" i="3"/>
  <c r="BS50" i="3" s="1"/>
  <c r="AU50" i="3"/>
  <c r="BT50" i="3" s="1"/>
  <c r="AV50" i="3"/>
  <c r="BU50" i="3" s="1"/>
  <c r="AW50" i="3"/>
  <c r="BV50" i="3" s="1"/>
  <c r="AX50" i="3"/>
  <c r="BW50" i="3" s="1"/>
  <c r="AY50" i="3"/>
  <c r="BX50" i="3" s="1"/>
  <c r="P50" i="3" l="1"/>
  <c r="O50" i="3" s="1"/>
  <c r="CH50" i="3"/>
  <c r="A61" i="3"/>
  <c r="L13" i="3" l="1"/>
  <c r="L21" i="3"/>
  <c r="U21" i="3"/>
  <c r="V21" i="3"/>
  <c r="W21" i="3"/>
  <c r="X21" i="3"/>
  <c r="Y21" i="3"/>
  <c r="AA21" i="3"/>
  <c r="AZ21" i="3" s="1"/>
  <c r="AB21" i="3"/>
  <c r="BA21" i="3" s="1"/>
  <c r="AC21" i="3"/>
  <c r="BB21" i="3" s="1"/>
  <c r="AD21" i="3"/>
  <c r="BC21" i="3" s="1"/>
  <c r="AE21" i="3"/>
  <c r="BD21" i="3" s="1"/>
  <c r="AF21" i="3"/>
  <c r="BE21" i="3" s="1"/>
  <c r="AG21" i="3"/>
  <c r="BF21" i="3" s="1"/>
  <c r="AH21" i="3"/>
  <c r="BG21" i="3" s="1"/>
  <c r="AI21" i="3"/>
  <c r="AJ21" i="3"/>
  <c r="BI21" i="3" s="1"/>
  <c r="AK21" i="3"/>
  <c r="BJ21" i="3" s="1"/>
  <c r="AL21" i="3"/>
  <c r="BK21" i="3" s="1"/>
  <c r="AM21" i="3"/>
  <c r="BL21" i="3" s="1"/>
  <c r="AN21" i="3"/>
  <c r="BM21" i="3" s="1"/>
  <c r="AO21" i="3"/>
  <c r="AP21" i="3"/>
  <c r="BO21" i="3" s="1"/>
  <c r="AQ21" i="3"/>
  <c r="BP21" i="3" s="1"/>
  <c r="AR21" i="3"/>
  <c r="BQ21" i="3" s="1"/>
  <c r="AS21" i="3"/>
  <c r="BR21" i="3" s="1"/>
  <c r="AT21" i="3"/>
  <c r="BS21" i="3" s="1"/>
  <c r="AU21" i="3"/>
  <c r="BT21" i="3" s="1"/>
  <c r="AV21" i="3"/>
  <c r="BU21" i="3" s="1"/>
  <c r="AW21" i="3"/>
  <c r="BV21" i="3" s="1"/>
  <c r="AX21" i="3"/>
  <c r="BW21" i="3" s="1"/>
  <c r="AY21" i="3"/>
  <c r="BX21" i="3" s="1"/>
  <c r="CH21" i="3"/>
  <c r="L59" i="3"/>
  <c r="CH59" i="3" s="1"/>
  <c r="U59" i="3"/>
  <c r="V59" i="3"/>
  <c r="W59" i="3"/>
  <c r="X59" i="3"/>
  <c r="Y59" i="3"/>
  <c r="AA59" i="3"/>
  <c r="AZ59" i="3" s="1"/>
  <c r="AB59" i="3"/>
  <c r="BA59" i="3" s="1"/>
  <c r="AC59" i="3"/>
  <c r="BB59" i="3" s="1"/>
  <c r="AD59" i="3"/>
  <c r="BC59" i="3" s="1"/>
  <c r="AE59" i="3"/>
  <c r="BD59" i="3" s="1"/>
  <c r="AF59" i="3"/>
  <c r="BE59" i="3" s="1"/>
  <c r="AG59" i="3"/>
  <c r="BF59" i="3" s="1"/>
  <c r="AH59" i="3"/>
  <c r="BG59" i="3" s="1"/>
  <c r="AI59" i="3"/>
  <c r="BH59" i="3" s="1"/>
  <c r="AJ59" i="3"/>
  <c r="BI59" i="3" s="1"/>
  <c r="AK59" i="3"/>
  <c r="BJ59" i="3" s="1"/>
  <c r="AL59" i="3"/>
  <c r="BK59" i="3" s="1"/>
  <c r="AM59" i="3"/>
  <c r="BL59" i="3" s="1"/>
  <c r="AN59" i="3"/>
  <c r="BM59" i="3" s="1"/>
  <c r="AO59" i="3"/>
  <c r="BN59" i="3" s="1"/>
  <c r="AP59" i="3"/>
  <c r="BO59" i="3" s="1"/>
  <c r="AQ59" i="3"/>
  <c r="BP59" i="3" s="1"/>
  <c r="AR59" i="3"/>
  <c r="BQ59" i="3" s="1"/>
  <c r="AS59" i="3"/>
  <c r="BR59" i="3" s="1"/>
  <c r="AT59" i="3"/>
  <c r="BS59" i="3" s="1"/>
  <c r="AU59" i="3"/>
  <c r="BT59" i="3" s="1"/>
  <c r="AV59" i="3"/>
  <c r="BU59" i="3" s="1"/>
  <c r="AW59" i="3"/>
  <c r="BV59" i="3" s="1"/>
  <c r="AX59" i="3"/>
  <c r="BW59" i="3" s="1"/>
  <c r="AY59" i="3"/>
  <c r="BX59" i="3" s="1"/>
  <c r="L16" i="3"/>
  <c r="CH16" i="3" s="1"/>
  <c r="U16" i="3"/>
  <c r="V16" i="3"/>
  <c r="W16" i="3"/>
  <c r="X16" i="3"/>
  <c r="Y16" i="3"/>
  <c r="AA16" i="3"/>
  <c r="AZ16" i="3" s="1"/>
  <c r="AB16" i="3"/>
  <c r="AC16" i="3"/>
  <c r="BB16" i="3" s="1"/>
  <c r="AD16" i="3"/>
  <c r="BC16" i="3" s="1"/>
  <c r="AE16" i="3"/>
  <c r="BD16" i="3" s="1"/>
  <c r="AF16" i="3"/>
  <c r="BE16" i="3" s="1"/>
  <c r="AG16" i="3"/>
  <c r="BF16" i="3" s="1"/>
  <c r="AH16" i="3"/>
  <c r="BG16" i="3" s="1"/>
  <c r="AI16" i="3"/>
  <c r="BH16" i="3" s="1"/>
  <c r="AJ16" i="3"/>
  <c r="AK16" i="3"/>
  <c r="BJ16" i="3" s="1"/>
  <c r="AL16" i="3"/>
  <c r="BK16" i="3" s="1"/>
  <c r="AM16" i="3"/>
  <c r="BL16" i="3" s="1"/>
  <c r="AN16" i="3"/>
  <c r="BM16" i="3" s="1"/>
  <c r="AO16" i="3"/>
  <c r="BN16" i="3" s="1"/>
  <c r="AP16" i="3"/>
  <c r="BO16" i="3" s="1"/>
  <c r="AQ16" i="3"/>
  <c r="BP16" i="3" s="1"/>
  <c r="AR16" i="3"/>
  <c r="BQ16" i="3" s="1"/>
  <c r="AS16" i="3"/>
  <c r="BR16" i="3" s="1"/>
  <c r="AT16" i="3"/>
  <c r="BS16" i="3" s="1"/>
  <c r="AU16" i="3"/>
  <c r="BT16" i="3" s="1"/>
  <c r="AV16" i="3"/>
  <c r="BU16" i="3" s="1"/>
  <c r="AW16" i="3"/>
  <c r="BV16" i="3" s="1"/>
  <c r="AX16" i="3"/>
  <c r="BW16" i="3" s="1"/>
  <c r="AY16" i="3"/>
  <c r="BX16" i="3" s="1"/>
  <c r="AY36" i="3"/>
  <c r="AX36" i="3"/>
  <c r="BW36" i="3" s="1"/>
  <c r="AW36" i="3"/>
  <c r="BV36" i="3" s="1"/>
  <c r="AV36" i="3"/>
  <c r="AU36" i="3"/>
  <c r="BT36" i="3" s="1"/>
  <c r="AT36" i="3"/>
  <c r="BS36" i="3" s="1"/>
  <c r="AS36" i="3"/>
  <c r="BR36" i="3" s="1"/>
  <c r="AR36" i="3"/>
  <c r="BQ36" i="3" s="1"/>
  <c r="AQ36" i="3"/>
  <c r="BP36" i="3" s="1"/>
  <c r="AP36" i="3"/>
  <c r="BO36" i="3" s="1"/>
  <c r="AO36" i="3"/>
  <c r="BN36" i="3" s="1"/>
  <c r="AN36" i="3"/>
  <c r="BM36" i="3" s="1"/>
  <c r="AM36" i="3"/>
  <c r="BL36" i="3" s="1"/>
  <c r="AL36" i="3"/>
  <c r="BK36" i="3" s="1"/>
  <c r="AK36" i="3"/>
  <c r="BJ36" i="3" s="1"/>
  <c r="AJ36" i="3"/>
  <c r="BI36" i="3" s="1"/>
  <c r="AI36" i="3"/>
  <c r="BH36" i="3" s="1"/>
  <c r="AH36" i="3"/>
  <c r="BG36" i="3" s="1"/>
  <c r="AG36" i="3"/>
  <c r="BF36" i="3" s="1"/>
  <c r="AF36" i="3"/>
  <c r="BE36" i="3" s="1"/>
  <c r="AE36" i="3"/>
  <c r="BD36" i="3" s="1"/>
  <c r="AD36" i="3"/>
  <c r="BC36" i="3" s="1"/>
  <c r="AC36" i="3"/>
  <c r="BB36" i="3" s="1"/>
  <c r="AB36" i="3"/>
  <c r="BA36" i="3" s="1"/>
  <c r="AA36" i="3"/>
  <c r="AZ36" i="3" s="1"/>
  <c r="Y36" i="3"/>
  <c r="W36" i="3"/>
  <c r="V36" i="3"/>
  <c r="L36" i="3"/>
  <c r="CH36" i="3" s="1"/>
  <c r="AY35" i="3"/>
  <c r="BX35" i="3" s="1"/>
  <c r="AX35" i="3"/>
  <c r="AW35" i="3"/>
  <c r="BV35" i="3" s="1"/>
  <c r="AV35" i="3"/>
  <c r="AU35" i="3"/>
  <c r="BT35" i="3" s="1"/>
  <c r="AT35" i="3"/>
  <c r="BS35" i="3" s="1"/>
  <c r="AS35" i="3"/>
  <c r="BR35" i="3" s="1"/>
  <c r="AR35" i="3"/>
  <c r="AQ35" i="3"/>
  <c r="BP35" i="3" s="1"/>
  <c r="AP35" i="3"/>
  <c r="BO35" i="3" s="1"/>
  <c r="AO35" i="3"/>
  <c r="BN35" i="3" s="1"/>
  <c r="AN35" i="3"/>
  <c r="BM35" i="3" s="1"/>
  <c r="AM35" i="3"/>
  <c r="AL35" i="3"/>
  <c r="BK35" i="3" s="1"/>
  <c r="AK35" i="3"/>
  <c r="BJ35" i="3" s="1"/>
  <c r="AJ35" i="3"/>
  <c r="BI35" i="3" s="1"/>
  <c r="AI35" i="3"/>
  <c r="BH35" i="3" s="1"/>
  <c r="AH35" i="3"/>
  <c r="BG35" i="3" s="1"/>
  <c r="AG35" i="3"/>
  <c r="BF35" i="3" s="1"/>
  <c r="AF35" i="3"/>
  <c r="BE35" i="3" s="1"/>
  <c r="AE35" i="3"/>
  <c r="BD35" i="3" s="1"/>
  <c r="AD35" i="3"/>
  <c r="BC35" i="3" s="1"/>
  <c r="AC35" i="3"/>
  <c r="BB35" i="3" s="1"/>
  <c r="AB35" i="3"/>
  <c r="BA35" i="3" s="1"/>
  <c r="AA35" i="3"/>
  <c r="AZ35" i="3" s="1"/>
  <c r="Y35" i="3"/>
  <c r="X35" i="3"/>
  <c r="W35" i="3"/>
  <c r="V35" i="3"/>
  <c r="U35" i="3"/>
  <c r="L35" i="3"/>
  <c r="CH35" i="3" s="1"/>
  <c r="P59" i="3" l="1"/>
  <c r="AY32" i="3"/>
  <c r="AX32" i="3"/>
  <c r="AW32" i="3"/>
  <c r="BV32" i="3" s="1"/>
  <c r="AV32" i="3"/>
  <c r="BU32" i="3" s="1"/>
  <c r="AU32" i="3"/>
  <c r="BT32" i="3" s="1"/>
  <c r="AT32" i="3"/>
  <c r="BS32" i="3" s="1"/>
  <c r="AS32" i="3"/>
  <c r="BR32" i="3" s="1"/>
  <c r="AR32" i="3"/>
  <c r="BQ32" i="3" s="1"/>
  <c r="AQ32" i="3"/>
  <c r="BP32" i="3" s="1"/>
  <c r="AP32" i="3"/>
  <c r="BO32" i="3" s="1"/>
  <c r="AO32" i="3"/>
  <c r="BN32" i="3" s="1"/>
  <c r="AN32" i="3"/>
  <c r="BM32" i="3" s="1"/>
  <c r="AM32" i="3"/>
  <c r="BL32" i="3" s="1"/>
  <c r="AL32" i="3"/>
  <c r="BK32" i="3" s="1"/>
  <c r="AK32" i="3"/>
  <c r="BJ32" i="3" s="1"/>
  <c r="AJ32" i="3"/>
  <c r="BI32" i="3" s="1"/>
  <c r="AI32" i="3"/>
  <c r="BH32" i="3" s="1"/>
  <c r="AH32" i="3"/>
  <c r="BG32" i="3" s="1"/>
  <c r="AG32" i="3"/>
  <c r="BF32" i="3" s="1"/>
  <c r="AF32" i="3"/>
  <c r="BE32" i="3" s="1"/>
  <c r="AE32" i="3"/>
  <c r="BD32" i="3" s="1"/>
  <c r="AD32" i="3"/>
  <c r="BC32" i="3" s="1"/>
  <c r="AC32" i="3"/>
  <c r="BB32" i="3" s="1"/>
  <c r="AB32" i="3"/>
  <c r="BA32" i="3" s="1"/>
  <c r="AA32" i="3"/>
  <c r="AZ32" i="3" s="1"/>
  <c r="Y32" i="3"/>
  <c r="X32" i="3"/>
  <c r="W32" i="3"/>
  <c r="V32" i="3"/>
  <c r="U32" i="3"/>
  <c r="L32" i="3"/>
  <c r="CH32" i="3" s="1"/>
  <c r="AY33" i="3"/>
  <c r="AX33" i="3"/>
  <c r="BW33" i="3" s="1"/>
  <c r="AW33" i="3"/>
  <c r="BV33" i="3" s="1"/>
  <c r="AV33" i="3"/>
  <c r="BU33" i="3" s="1"/>
  <c r="AU33" i="3"/>
  <c r="BT33" i="3" s="1"/>
  <c r="AT33" i="3"/>
  <c r="AS33" i="3"/>
  <c r="AR33" i="3"/>
  <c r="BQ33" i="3" s="1"/>
  <c r="AQ33" i="3"/>
  <c r="BP33" i="3" s="1"/>
  <c r="AP33" i="3"/>
  <c r="BO33" i="3" s="1"/>
  <c r="AO33" i="3"/>
  <c r="BN33" i="3" s="1"/>
  <c r="AN33" i="3"/>
  <c r="BM33" i="3" s="1"/>
  <c r="AM33" i="3"/>
  <c r="BL33" i="3" s="1"/>
  <c r="AL33" i="3"/>
  <c r="BK33" i="3" s="1"/>
  <c r="AK33" i="3"/>
  <c r="BJ33" i="3" s="1"/>
  <c r="AJ33" i="3"/>
  <c r="BI33" i="3" s="1"/>
  <c r="AI33" i="3"/>
  <c r="BH33" i="3" s="1"/>
  <c r="AH33" i="3"/>
  <c r="BG33" i="3" s="1"/>
  <c r="AG33" i="3"/>
  <c r="BF33" i="3" s="1"/>
  <c r="AF33" i="3"/>
  <c r="BE33" i="3" s="1"/>
  <c r="AE33" i="3"/>
  <c r="BD33" i="3" s="1"/>
  <c r="AD33" i="3"/>
  <c r="BC33" i="3" s="1"/>
  <c r="AC33" i="3"/>
  <c r="BB33" i="3" s="1"/>
  <c r="AB33" i="3"/>
  <c r="BA33" i="3" s="1"/>
  <c r="AA33" i="3"/>
  <c r="AZ33" i="3" s="1"/>
  <c r="Y33" i="3"/>
  <c r="X33" i="3"/>
  <c r="W33" i="3"/>
  <c r="V33" i="3"/>
  <c r="L33" i="3"/>
  <c r="CH33" i="3" s="1"/>
  <c r="AY31" i="3"/>
  <c r="AX31" i="3"/>
  <c r="AW31" i="3"/>
  <c r="AV31" i="3"/>
  <c r="BU31" i="3" s="1"/>
  <c r="AU31" i="3"/>
  <c r="BT31" i="3" s="1"/>
  <c r="AT31" i="3"/>
  <c r="BS31" i="3" s="1"/>
  <c r="AS31" i="3"/>
  <c r="AR31" i="3"/>
  <c r="BQ31" i="3" s="1"/>
  <c r="AQ31" i="3"/>
  <c r="BP31" i="3" s="1"/>
  <c r="AP31" i="3"/>
  <c r="BO31" i="3" s="1"/>
  <c r="AO31" i="3"/>
  <c r="BN31" i="3" s="1"/>
  <c r="AN31" i="3"/>
  <c r="BM31" i="3" s="1"/>
  <c r="AM31" i="3"/>
  <c r="BL31" i="3" s="1"/>
  <c r="AL31" i="3"/>
  <c r="BK31" i="3" s="1"/>
  <c r="AK31" i="3"/>
  <c r="BJ31" i="3" s="1"/>
  <c r="AJ31" i="3"/>
  <c r="BI31" i="3" s="1"/>
  <c r="AI31" i="3"/>
  <c r="BH31" i="3" s="1"/>
  <c r="AH31" i="3"/>
  <c r="BG31" i="3" s="1"/>
  <c r="AG31" i="3"/>
  <c r="BF31" i="3" s="1"/>
  <c r="AF31" i="3"/>
  <c r="BE31" i="3" s="1"/>
  <c r="AE31" i="3"/>
  <c r="BD31" i="3" s="1"/>
  <c r="AD31" i="3"/>
  <c r="BC31" i="3" s="1"/>
  <c r="AC31" i="3"/>
  <c r="BB31" i="3" s="1"/>
  <c r="AB31" i="3"/>
  <c r="BA31" i="3" s="1"/>
  <c r="AA31" i="3"/>
  <c r="AZ31" i="3" s="1"/>
  <c r="Y31" i="3"/>
  <c r="X31" i="3"/>
  <c r="W31" i="3"/>
  <c r="V31" i="3"/>
  <c r="U31" i="3"/>
  <c r="L31" i="3"/>
  <c r="CH31" i="3" s="1"/>
  <c r="AY30" i="3"/>
  <c r="AX30" i="3"/>
  <c r="AW30" i="3"/>
  <c r="AV30" i="3"/>
  <c r="AU30" i="3"/>
  <c r="BT30" i="3" s="1"/>
  <c r="AT30" i="3"/>
  <c r="BS30" i="3" s="1"/>
  <c r="AS30" i="3"/>
  <c r="BR30" i="3" s="1"/>
  <c r="AR30" i="3"/>
  <c r="BQ30" i="3" s="1"/>
  <c r="AQ30" i="3"/>
  <c r="BP30" i="3" s="1"/>
  <c r="AP30" i="3"/>
  <c r="BO30" i="3" s="1"/>
  <c r="AO30" i="3"/>
  <c r="BN30" i="3" s="1"/>
  <c r="AN30" i="3"/>
  <c r="BM30" i="3" s="1"/>
  <c r="AM30" i="3"/>
  <c r="BL30" i="3" s="1"/>
  <c r="AL30" i="3"/>
  <c r="BK30" i="3" s="1"/>
  <c r="AK30" i="3"/>
  <c r="BJ30" i="3" s="1"/>
  <c r="AJ30" i="3"/>
  <c r="BI30" i="3" s="1"/>
  <c r="AI30" i="3"/>
  <c r="BH30" i="3" s="1"/>
  <c r="AH30" i="3"/>
  <c r="BG30" i="3" s="1"/>
  <c r="AG30" i="3"/>
  <c r="BF30" i="3" s="1"/>
  <c r="AF30" i="3"/>
  <c r="BE30" i="3" s="1"/>
  <c r="AE30" i="3"/>
  <c r="BD30" i="3" s="1"/>
  <c r="AD30" i="3"/>
  <c r="BC30" i="3" s="1"/>
  <c r="AC30" i="3"/>
  <c r="BB30" i="3" s="1"/>
  <c r="AB30" i="3"/>
  <c r="BA30" i="3" s="1"/>
  <c r="AA30" i="3"/>
  <c r="AZ30" i="3" s="1"/>
  <c r="Y30" i="3"/>
  <c r="X30" i="3"/>
  <c r="W30" i="3"/>
  <c r="V30" i="3"/>
  <c r="L30" i="3"/>
  <c r="CH30" i="3" s="1"/>
  <c r="AY29" i="3"/>
  <c r="BX29" i="3" s="1"/>
  <c r="AX29" i="3"/>
  <c r="BW29" i="3" s="1"/>
  <c r="AW29" i="3"/>
  <c r="AV29" i="3"/>
  <c r="AU29" i="3"/>
  <c r="AT29" i="3"/>
  <c r="BS29" i="3" s="1"/>
  <c r="AS29" i="3"/>
  <c r="BR29" i="3" s="1"/>
  <c r="AR29" i="3"/>
  <c r="BQ29" i="3" s="1"/>
  <c r="AQ29" i="3"/>
  <c r="BP29" i="3" s="1"/>
  <c r="AP29" i="3"/>
  <c r="BO29" i="3" s="1"/>
  <c r="AO29" i="3"/>
  <c r="BN29" i="3" s="1"/>
  <c r="AN29" i="3"/>
  <c r="BM29" i="3" s="1"/>
  <c r="AM29" i="3"/>
  <c r="BL29" i="3" s="1"/>
  <c r="AL29" i="3"/>
  <c r="BK29" i="3" s="1"/>
  <c r="AK29" i="3"/>
  <c r="BJ29" i="3" s="1"/>
  <c r="AJ29" i="3"/>
  <c r="BI29" i="3" s="1"/>
  <c r="AI29" i="3"/>
  <c r="BH29" i="3" s="1"/>
  <c r="AH29" i="3"/>
  <c r="BG29" i="3" s="1"/>
  <c r="AG29" i="3"/>
  <c r="BF29" i="3" s="1"/>
  <c r="AF29" i="3"/>
  <c r="BE29" i="3" s="1"/>
  <c r="AE29" i="3"/>
  <c r="BD29" i="3" s="1"/>
  <c r="AD29" i="3"/>
  <c r="BC29" i="3" s="1"/>
  <c r="AC29" i="3"/>
  <c r="BB29" i="3" s="1"/>
  <c r="AB29" i="3"/>
  <c r="BA29" i="3" s="1"/>
  <c r="AA29" i="3"/>
  <c r="AZ29" i="3" s="1"/>
  <c r="Y29" i="3"/>
  <c r="X29" i="3"/>
  <c r="W29" i="3"/>
  <c r="V29" i="3"/>
  <c r="L29" i="3"/>
  <c r="CH29" i="3" s="1"/>
  <c r="AY26" i="3"/>
  <c r="BX26" i="3" s="1"/>
  <c r="AX26" i="3"/>
  <c r="AW26" i="3"/>
  <c r="BV26" i="3" s="1"/>
  <c r="AV26" i="3"/>
  <c r="BU26" i="3" s="1"/>
  <c r="AU26" i="3"/>
  <c r="AT26" i="3"/>
  <c r="AS26" i="3"/>
  <c r="AR26" i="3"/>
  <c r="BQ26" i="3" s="1"/>
  <c r="AQ26" i="3"/>
  <c r="BP26" i="3" s="1"/>
  <c r="AP26" i="3"/>
  <c r="BO26" i="3" s="1"/>
  <c r="AO26" i="3"/>
  <c r="BN26" i="3" s="1"/>
  <c r="AN26" i="3"/>
  <c r="BM26" i="3" s="1"/>
  <c r="AM26" i="3"/>
  <c r="BL26" i="3" s="1"/>
  <c r="AL26" i="3"/>
  <c r="BK26" i="3" s="1"/>
  <c r="AK26" i="3"/>
  <c r="BJ26" i="3" s="1"/>
  <c r="AJ26" i="3"/>
  <c r="BI26" i="3" s="1"/>
  <c r="AI26" i="3"/>
  <c r="BH26" i="3" s="1"/>
  <c r="AH26" i="3"/>
  <c r="BG26" i="3" s="1"/>
  <c r="AG26" i="3"/>
  <c r="BF26" i="3" s="1"/>
  <c r="AF26" i="3"/>
  <c r="BE26" i="3" s="1"/>
  <c r="AE26" i="3"/>
  <c r="BD26" i="3" s="1"/>
  <c r="AD26" i="3"/>
  <c r="BC26" i="3" s="1"/>
  <c r="AC26" i="3"/>
  <c r="BB26" i="3" s="1"/>
  <c r="AB26" i="3"/>
  <c r="BA26" i="3" s="1"/>
  <c r="AA26" i="3"/>
  <c r="AZ26" i="3" s="1"/>
  <c r="Y26" i="3"/>
  <c r="X26" i="3"/>
  <c r="W26" i="3"/>
  <c r="V26" i="3"/>
  <c r="U26" i="3"/>
  <c r="L26" i="3"/>
  <c r="CH26" i="3" s="1"/>
  <c r="AY25" i="3"/>
  <c r="BX25" i="3" s="1"/>
  <c r="AX25" i="3"/>
  <c r="BW25" i="3" s="1"/>
  <c r="AW25" i="3"/>
  <c r="BV25" i="3" s="1"/>
  <c r="AV25" i="3"/>
  <c r="BU25" i="3" s="1"/>
  <c r="AU25" i="3"/>
  <c r="BT25" i="3" s="1"/>
  <c r="AT25" i="3"/>
  <c r="BS25" i="3" s="1"/>
  <c r="AS25" i="3"/>
  <c r="AR25" i="3"/>
  <c r="AQ25" i="3"/>
  <c r="AP25" i="3"/>
  <c r="BO25" i="3" s="1"/>
  <c r="AO25" i="3"/>
  <c r="BN25" i="3" s="1"/>
  <c r="AN25" i="3"/>
  <c r="BM25" i="3" s="1"/>
  <c r="AM25" i="3"/>
  <c r="BL25" i="3" s="1"/>
  <c r="AL25" i="3"/>
  <c r="BK25" i="3" s="1"/>
  <c r="AK25" i="3"/>
  <c r="BJ25" i="3" s="1"/>
  <c r="AJ25" i="3"/>
  <c r="BI25" i="3" s="1"/>
  <c r="AI25" i="3"/>
  <c r="BH25" i="3" s="1"/>
  <c r="AH25" i="3"/>
  <c r="BG25" i="3" s="1"/>
  <c r="AG25" i="3"/>
  <c r="BF25" i="3" s="1"/>
  <c r="AF25" i="3"/>
  <c r="BE25" i="3" s="1"/>
  <c r="AE25" i="3"/>
  <c r="BD25" i="3" s="1"/>
  <c r="AD25" i="3"/>
  <c r="BC25" i="3" s="1"/>
  <c r="AC25" i="3"/>
  <c r="BB25" i="3" s="1"/>
  <c r="AB25" i="3"/>
  <c r="BA25" i="3" s="1"/>
  <c r="AA25" i="3"/>
  <c r="AZ25" i="3" s="1"/>
  <c r="Y25" i="3"/>
  <c r="X25" i="3"/>
  <c r="W25" i="3"/>
  <c r="V25" i="3"/>
  <c r="U25" i="3"/>
  <c r="L25" i="3"/>
  <c r="CH25" i="3" s="1"/>
  <c r="AY24" i="3"/>
  <c r="BX24" i="3" s="1"/>
  <c r="AX24" i="3"/>
  <c r="BW24" i="3" s="1"/>
  <c r="AW24" i="3"/>
  <c r="BV24" i="3" s="1"/>
  <c r="AV24" i="3"/>
  <c r="BU24" i="3" s="1"/>
  <c r="AU24" i="3"/>
  <c r="AT24" i="3"/>
  <c r="BS24" i="3" s="1"/>
  <c r="AS24" i="3"/>
  <c r="BR24" i="3" s="1"/>
  <c r="AR24" i="3"/>
  <c r="AQ24" i="3"/>
  <c r="AP24" i="3"/>
  <c r="AO24" i="3"/>
  <c r="BN24" i="3" s="1"/>
  <c r="AN24" i="3"/>
  <c r="BM24" i="3" s="1"/>
  <c r="AM24" i="3"/>
  <c r="BL24" i="3" s="1"/>
  <c r="AL24" i="3"/>
  <c r="BK24" i="3" s="1"/>
  <c r="AK24" i="3"/>
  <c r="BJ24" i="3" s="1"/>
  <c r="AJ24" i="3"/>
  <c r="BI24" i="3" s="1"/>
  <c r="AI24" i="3"/>
  <c r="BH24" i="3" s="1"/>
  <c r="AH24" i="3"/>
  <c r="BG24" i="3" s="1"/>
  <c r="AG24" i="3"/>
  <c r="BF24" i="3" s="1"/>
  <c r="AF24" i="3"/>
  <c r="BE24" i="3" s="1"/>
  <c r="AE24" i="3"/>
  <c r="BD24" i="3" s="1"/>
  <c r="AD24" i="3"/>
  <c r="BC24" i="3" s="1"/>
  <c r="AC24" i="3"/>
  <c r="BB24" i="3" s="1"/>
  <c r="AB24" i="3"/>
  <c r="BA24" i="3" s="1"/>
  <c r="AA24" i="3"/>
  <c r="AZ24" i="3" s="1"/>
  <c r="Y24" i="3"/>
  <c r="X24" i="3"/>
  <c r="W24" i="3"/>
  <c r="V24" i="3"/>
  <c r="U24" i="3"/>
  <c r="L24" i="3"/>
  <c r="CH24" i="3" s="1"/>
  <c r="AY27" i="3"/>
  <c r="BX27" i="3" s="1"/>
  <c r="AX27" i="3"/>
  <c r="BW27" i="3" s="1"/>
  <c r="AW27" i="3"/>
  <c r="BV27" i="3" s="1"/>
  <c r="AV27" i="3"/>
  <c r="AU27" i="3"/>
  <c r="AT27" i="3"/>
  <c r="AS27" i="3"/>
  <c r="AR27" i="3"/>
  <c r="AQ27" i="3"/>
  <c r="AP27" i="3"/>
  <c r="BO27" i="3" s="1"/>
  <c r="AO27" i="3"/>
  <c r="BN27" i="3" s="1"/>
  <c r="AN27" i="3"/>
  <c r="AM27" i="3"/>
  <c r="AL27" i="3"/>
  <c r="BK27" i="3" s="1"/>
  <c r="AK27" i="3"/>
  <c r="BJ27" i="3" s="1"/>
  <c r="AJ27" i="3"/>
  <c r="BI27" i="3" s="1"/>
  <c r="AI27" i="3"/>
  <c r="BH27" i="3" s="1"/>
  <c r="AH27" i="3"/>
  <c r="BG27" i="3" s="1"/>
  <c r="AG27" i="3"/>
  <c r="BF27" i="3" s="1"/>
  <c r="AF27" i="3"/>
  <c r="BE27" i="3" s="1"/>
  <c r="AE27" i="3"/>
  <c r="BD27" i="3" s="1"/>
  <c r="AD27" i="3"/>
  <c r="BC27" i="3" s="1"/>
  <c r="AC27" i="3"/>
  <c r="BB27" i="3" s="1"/>
  <c r="AB27" i="3"/>
  <c r="BA27" i="3" s="1"/>
  <c r="AA27" i="3"/>
  <c r="AZ27" i="3" s="1"/>
  <c r="Y27" i="3"/>
  <c r="X27" i="3"/>
  <c r="W27" i="3"/>
  <c r="V27" i="3"/>
  <c r="U27" i="3"/>
  <c r="L27" i="3"/>
  <c r="CH27" i="3" s="1"/>
  <c r="AY23" i="3"/>
  <c r="BX23" i="3" s="1"/>
  <c r="AX23" i="3"/>
  <c r="BW23" i="3" s="1"/>
  <c r="AW23" i="3"/>
  <c r="BV23" i="3" s="1"/>
  <c r="AV23" i="3"/>
  <c r="BU23" i="3" s="1"/>
  <c r="AU23" i="3"/>
  <c r="BT23" i="3" s="1"/>
  <c r="AT23" i="3"/>
  <c r="BS23" i="3" s="1"/>
  <c r="AS23" i="3"/>
  <c r="BR23" i="3" s="1"/>
  <c r="AR23" i="3"/>
  <c r="BQ23" i="3" s="1"/>
  <c r="AQ23" i="3"/>
  <c r="AP23" i="3"/>
  <c r="AO23" i="3"/>
  <c r="AN23" i="3"/>
  <c r="BM23" i="3" s="1"/>
  <c r="AM23" i="3"/>
  <c r="BL23" i="3" s="1"/>
  <c r="AL23" i="3"/>
  <c r="BK23" i="3" s="1"/>
  <c r="AK23" i="3"/>
  <c r="BJ23" i="3" s="1"/>
  <c r="AJ23" i="3"/>
  <c r="BI23" i="3" s="1"/>
  <c r="AI23" i="3"/>
  <c r="AH23" i="3"/>
  <c r="BG23" i="3" s="1"/>
  <c r="AG23" i="3"/>
  <c r="BF23" i="3" s="1"/>
  <c r="AF23" i="3"/>
  <c r="BE23" i="3" s="1"/>
  <c r="AE23" i="3"/>
  <c r="BD23" i="3" s="1"/>
  <c r="AD23" i="3"/>
  <c r="BC23" i="3" s="1"/>
  <c r="AC23" i="3"/>
  <c r="BB23" i="3" s="1"/>
  <c r="AB23" i="3"/>
  <c r="BA23" i="3" s="1"/>
  <c r="AA23" i="3"/>
  <c r="AZ23" i="3" s="1"/>
  <c r="Y23" i="3"/>
  <c r="X23" i="3"/>
  <c r="W23" i="3"/>
  <c r="V23" i="3"/>
  <c r="U23" i="3"/>
  <c r="L23" i="3"/>
  <c r="CH23" i="3" s="1"/>
  <c r="AY58" i="3"/>
  <c r="BX58" i="3" s="1"/>
  <c r="AX58" i="3"/>
  <c r="BW58" i="3" s="1"/>
  <c r="AW58" i="3"/>
  <c r="BV58" i="3" s="1"/>
  <c r="AV58" i="3"/>
  <c r="BU58" i="3" s="1"/>
  <c r="AU58" i="3"/>
  <c r="BT58" i="3" s="1"/>
  <c r="AT58" i="3"/>
  <c r="BS58" i="3" s="1"/>
  <c r="AS58" i="3"/>
  <c r="BR58" i="3" s="1"/>
  <c r="AR58" i="3"/>
  <c r="BQ58" i="3" s="1"/>
  <c r="AQ58" i="3"/>
  <c r="BP58" i="3" s="1"/>
  <c r="AP58" i="3"/>
  <c r="BO58" i="3" s="1"/>
  <c r="AO58" i="3"/>
  <c r="BN58" i="3" s="1"/>
  <c r="AN58" i="3"/>
  <c r="BM58" i="3" s="1"/>
  <c r="AM58" i="3"/>
  <c r="BL58" i="3" s="1"/>
  <c r="AL58" i="3"/>
  <c r="BK58" i="3" s="1"/>
  <c r="AK58" i="3"/>
  <c r="BJ58" i="3" s="1"/>
  <c r="AJ58" i="3"/>
  <c r="BI58" i="3" s="1"/>
  <c r="AI58" i="3"/>
  <c r="BH58" i="3" s="1"/>
  <c r="AH58" i="3"/>
  <c r="BG58" i="3" s="1"/>
  <c r="AG58" i="3"/>
  <c r="BF58" i="3" s="1"/>
  <c r="AF58" i="3"/>
  <c r="BE58" i="3" s="1"/>
  <c r="AE58" i="3"/>
  <c r="BD58" i="3" s="1"/>
  <c r="AD58" i="3"/>
  <c r="BC58" i="3" s="1"/>
  <c r="AC58" i="3"/>
  <c r="BB58" i="3" s="1"/>
  <c r="AB58" i="3"/>
  <c r="BA58" i="3" s="1"/>
  <c r="AA58" i="3"/>
  <c r="AZ58" i="3" s="1"/>
  <c r="Y58" i="3"/>
  <c r="X58" i="3"/>
  <c r="W58" i="3"/>
  <c r="V58" i="3"/>
  <c r="U58" i="3"/>
  <c r="L58" i="3"/>
  <c r="CH58" i="3" s="1"/>
  <c r="AY57" i="3"/>
  <c r="BX57" i="3" s="1"/>
  <c r="AX57" i="3"/>
  <c r="BW57" i="3" s="1"/>
  <c r="AW57" i="3"/>
  <c r="BV57" i="3" s="1"/>
  <c r="AV57" i="3"/>
  <c r="BU57" i="3" s="1"/>
  <c r="AU57" i="3"/>
  <c r="BT57" i="3" s="1"/>
  <c r="AT57" i="3"/>
  <c r="BS57" i="3" s="1"/>
  <c r="AS57" i="3"/>
  <c r="BR57" i="3" s="1"/>
  <c r="AR57" i="3"/>
  <c r="BQ57" i="3" s="1"/>
  <c r="AQ57" i="3"/>
  <c r="BP57" i="3" s="1"/>
  <c r="AP57" i="3"/>
  <c r="BO57" i="3" s="1"/>
  <c r="AO57" i="3"/>
  <c r="BN57" i="3" s="1"/>
  <c r="AN57" i="3"/>
  <c r="BM57" i="3" s="1"/>
  <c r="AM57" i="3"/>
  <c r="BL57" i="3" s="1"/>
  <c r="AL57" i="3"/>
  <c r="BK57" i="3" s="1"/>
  <c r="AK57" i="3"/>
  <c r="BJ57" i="3" s="1"/>
  <c r="AJ57" i="3"/>
  <c r="BI57" i="3" s="1"/>
  <c r="AI57" i="3"/>
  <c r="BH57" i="3" s="1"/>
  <c r="AH57" i="3"/>
  <c r="BG57" i="3" s="1"/>
  <c r="AG57" i="3"/>
  <c r="BF57" i="3" s="1"/>
  <c r="AF57" i="3"/>
  <c r="BE57" i="3" s="1"/>
  <c r="AE57" i="3"/>
  <c r="BD57" i="3" s="1"/>
  <c r="AD57" i="3"/>
  <c r="BC57" i="3" s="1"/>
  <c r="AC57" i="3"/>
  <c r="BB57" i="3" s="1"/>
  <c r="AB57" i="3"/>
  <c r="BA57" i="3" s="1"/>
  <c r="AA57" i="3"/>
  <c r="AZ57" i="3" s="1"/>
  <c r="Y57" i="3"/>
  <c r="X57" i="3"/>
  <c r="W57" i="3"/>
  <c r="V57" i="3"/>
  <c r="U57" i="3"/>
  <c r="L57" i="3"/>
  <c r="CH57" i="3" s="1"/>
  <c r="AY48" i="3"/>
  <c r="BX48" i="3" s="1"/>
  <c r="AX48" i="3"/>
  <c r="BW48" i="3" s="1"/>
  <c r="AW48" i="3"/>
  <c r="BV48" i="3" s="1"/>
  <c r="AV48" i="3"/>
  <c r="BU48" i="3" s="1"/>
  <c r="AU48" i="3"/>
  <c r="BT48" i="3" s="1"/>
  <c r="AT48" i="3"/>
  <c r="BS48" i="3" s="1"/>
  <c r="AS48" i="3"/>
  <c r="BR48" i="3" s="1"/>
  <c r="AR48" i="3"/>
  <c r="BQ48" i="3" s="1"/>
  <c r="AQ48" i="3"/>
  <c r="BP48" i="3" s="1"/>
  <c r="AP48" i="3"/>
  <c r="BO48" i="3" s="1"/>
  <c r="AO48" i="3"/>
  <c r="BN48" i="3" s="1"/>
  <c r="AN48" i="3"/>
  <c r="BM48" i="3" s="1"/>
  <c r="AM48" i="3"/>
  <c r="BL48" i="3" s="1"/>
  <c r="AL48" i="3"/>
  <c r="BK48" i="3" s="1"/>
  <c r="AK48" i="3"/>
  <c r="BJ48" i="3" s="1"/>
  <c r="AJ48" i="3"/>
  <c r="BI48" i="3" s="1"/>
  <c r="AI48" i="3"/>
  <c r="BH48" i="3" s="1"/>
  <c r="AH48" i="3"/>
  <c r="BG48" i="3" s="1"/>
  <c r="AG48" i="3"/>
  <c r="BF48" i="3" s="1"/>
  <c r="AF48" i="3"/>
  <c r="BE48" i="3" s="1"/>
  <c r="AE48" i="3"/>
  <c r="BD48" i="3" s="1"/>
  <c r="AD48" i="3"/>
  <c r="BC48" i="3" s="1"/>
  <c r="AC48" i="3"/>
  <c r="BB48" i="3" s="1"/>
  <c r="AB48" i="3"/>
  <c r="BA48" i="3" s="1"/>
  <c r="AA48" i="3"/>
  <c r="AZ48" i="3" s="1"/>
  <c r="X48" i="3"/>
  <c r="W48" i="3"/>
  <c r="V48" i="3"/>
  <c r="U48" i="3"/>
  <c r="L48" i="3"/>
  <c r="CH48" i="3" s="1"/>
  <c r="AY15" i="3"/>
  <c r="BX15" i="3" s="1"/>
  <c r="AX15" i="3"/>
  <c r="BW15" i="3" s="1"/>
  <c r="AW15" i="3"/>
  <c r="BV15" i="3" s="1"/>
  <c r="AV15" i="3"/>
  <c r="BU15" i="3" s="1"/>
  <c r="AU15" i="3"/>
  <c r="BT15" i="3" s="1"/>
  <c r="AT15" i="3"/>
  <c r="BS15" i="3" s="1"/>
  <c r="AS15" i="3"/>
  <c r="BR15" i="3" s="1"/>
  <c r="AR15" i="3"/>
  <c r="BQ15" i="3" s="1"/>
  <c r="AQ15" i="3"/>
  <c r="BP15" i="3" s="1"/>
  <c r="AP15" i="3"/>
  <c r="BO15" i="3" s="1"/>
  <c r="AO15" i="3"/>
  <c r="BN15" i="3" s="1"/>
  <c r="AN15" i="3"/>
  <c r="BM15" i="3" s="1"/>
  <c r="AM15" i="3"/>
  <c r="BL15" i="3" s="1"/>
  <c r="AL15" i="3"/>
  <c r="BK15" i="3" s="1"/>
  <c r="AK15" i="3"/>
  <c r="AJ15" i="3"/>
  <c r="BI15" i="3" s="1"/>
  <c r="AI15" i="3"/>
  <c r="BH15" i="3" s="1"/>
  <c r="AH15" i="3"/>
  <c r="AG15" i="3"/>
  <c r="BF15" i="3" s="1"/>
  <c r="AF15" i="3"/>
  <c r="BE15" i="3" s="1"/>
  <c r="AE15" i="3"/>
  <c r="BD15" i="3" s="1"/>
  <c r="AD15" i="3"/>
  <c r="BC15" i="3" s="1"/>
  <c r="AC15" i="3"/>
  <c r="BB15" i="3" s="1"/>
  <c r="AB15" i="3"/>
  <c r="AA15" i="3"/>
  <c r="AZ15" i="3" s="1"/>
  <c r="Y15" i="3"/>
  <c r="X15" i="3"/>
  <c r="W15" i="3"/>
  <c r="V15" i="3"/>
  <c r="U15" i="3"/>
  <c r="L15" i="3"/>
  <c r="CH15" i="3" s="1"/>
  <c r="AY14" i="3"/>
  <c r="BX14" i="3" s="1"/>
  <c r="AX14" i="3"/>
  <c r="BW14" i="3" s="1"/>
  <c r="AW14" i="3"/>
  <c r="BV14" i="3" s="1"/>
  <c r="AV14" i="3"/>
  <c r="BU14" i="3" s="1"/>
  <c r="AU14" i="3"/>
  <c r="BT14" i="3" s="1"/>
  <c r="AT14" i="3"/>
  <c r="BS14" i="3" s="1"/>
  <c r="AS14" i="3"/>
  <c r="BR14" i="3" s="1"/>
  <c r="AR14" i="3"/>
  <c r="BQ14" i="3" s="1"/>
  <c r="AQ14" i="3"/>
  <c r="BP14" i="3" s="1"/>
  <c r="AP14" i="3"/>
  <c r="BO14" i="3" s="1"/>
  <c r="AO14" i="3"/>
  <c r="BN14" i="3" s="1"/>
  <c r="AN14" i="3"/>
  <c r="BM14" i="3" s="1"/>
  <c r="AM14" i="3"/>
  <c r="BL14" i="3" s="1"/>
  <c r="AL14" i="3"/>
  <c r="BK14" i="3" s="1"/>
  <c r="AK14" i="3"/>
  <c r="AJ14" i="3"/>
  <c r="AI14" i="3"/>
  <c r="BH14" i="3" s="1"/>
  <c r="AH14" i="3"/>
  <c r="BG14" i="3" s="1"/>
  <c r="AG14" i="3"/>
  <c r="AF14" i="3"/>
  <c r="BE14" i="3" s="1"/>
  <c r="AE14" i="3"/>
  <c r="BD14" i="3" s="1"/>
  <c r="AD14" i="3"/>
  <c r="BC14" i="3" s="1"/>
  <c r="AC14" i="3"/>
  <c r="BB14" i="3" s="1"/>
  <c r="AB14" i="3"/>
  <c r="AA14" i="3"/>
  <c r="AZ14" i="3" s="1"/>
  <c r="Y14" i="3"/>
  <c r="X14" i="3"/>
  <c r="W14" i="3"/>
  <c r="V14" i="3"/>
  <c r="U14" i="3"/>
  <c r="L14" i="3"/>
  <c r="CH14" i="3" s="1"/>
  <c r="O59" i="3" l="1"/>
  <c r="P58" i="3"/>
  <c r="O58" i="3" s="1"/>
  <c r="P57" i="3"/>
  <c r="O57" i="3" s="1"/>
  <c r="P48" i="3"/>
  <c r="O48" i="3" s="1"/>
  <c r="P47" i="3"/>
  <c r="L47" i="3"/>
  <c r="CH47" i="3" s="1"/>
  <c r="P46" i="3"/>
  <c r="L46" i="3"/>
  <c r="CH46" i="3" s="1"/>
  <c r="P45" i="3"/>
  <c r="L45" i="3"/>
  <c r="CH45" i="3" s="1"/>
  <c r="P44" i="3"/>
  <c r="L44" i="3"/>
  <c r="P43" i="3"/>
  <c r="L43" i="3"/>
  <c r="P42" i="3"/>
  <c r="L42" i="3"/>
  <c r="CH42" i="3" s="1"/>
  <c r="P41" i="3"/>
  <c r="L41" i="3"/>
  <c r="P40" i="3"/>
  <c r="L40" i="3"/>
  <c r="CH40" i="3" s="1"/>
  <c r="P39" i="3"/>
  <c r="L39" i="3"/>
  <c r="P38" i="3"/>
  <c r="L38" i="3"/>
  <c r="P37" i="3"/>
  <c r="L37" i="3"/>
  <c r="CH37" i="3" s="1"/>
  <c r="P34" i="3"/>
  <c r="L34" i="3"/>
  <c r="P28" i="3"/>
  <c r="M28" i="3"/>
  <c r="L28" i="3"/>
  <c r="P22" i="3"/>
  <c r="M22" i="3"/>
  <c r="L22" i="3"/>
  <c r="CH41" i="3" l="1"/>
  <c r="BR31" i="3"/>
  <c r="O45" i="3"/>
  <c r="O40" i="3"/>
  <c r="O47" i="3"/>
  <c r="O28" i="3"/>
  <c r="BR33" i="3" s="1"/>
  <c r="O34" i="3"/>
  <c r="O38" i="3"/>
  <c r="O42" i="3"/>
  <c r="N34" i="3"/>
  <c r="Q34" i="3" s="1"/>
  <c r="N28" i="3"/>
  <c r="Q28" i="3" s="1"/>
  <c r="N22" i="3"/>
  <c r="Q22" i="3" s="1"/>
  <c r="O22" i="3"/>
  <c r="BL27" i="3" s="1"/>
  <c r="O37" i="3"/>
  <c r="O39" i="3"/>
  <c r="O41" i="3"/>
  <c r="O43" i="3"/>
  <c r="O44" i="3"/>
  <c r="O46" i="3"/>
  <c r="BS33" i="3" l="1"/>
  <c r="BM27" i="3"/>
  <c r="BR27" i="3"/>
  <c r="BQ27" i="3"/>
  <c r="BP27" i="3"/>
  <c r="L53" i="3" l="1"/>
  <c r="CH53" i="3" s="1"/>
  <c r="U53" i="3"/>
  <c r="V53" i="3"/>
  <c r="W53" i="3"/>
  <c r="X53" i="3"/>
  <c r="Y53" i="3"/>
  <c r="AA53" i="3"/>
  <c r="AZ53" i="3" s="1"/>
  <c r="AB53" i="3"/>
  <c r="BA53" i="3" s="1"/>
  <c r="AC53" i="3"/>
  <c r="BB53" i="3" s="1"/>
  <c r="AD53" i="3"/>
  <c r="BC53" i="3" s="1"/>
  <c r="AE53" i="3"/>
  <c r="BD53" i="3" s="1"/>
  <c r="AF53" i="3"/>
  <c r="BE53" i="3" s="1"/>
  <c r="AG53" i="3"/>
  <c r="BF53" i="3" s="1"/>
  <c r="AH53" i="3"/>
  <c r="BG53" i="3" s="1"/>
  <c r="AI53" i="3"/>
  <c r="BH53" i="3" s="1"/>
  <c r="AJ53" i="3"/>
  <c r="BI53" i="3" s="1"/>
  <c r="AK53" i="3"/>
  <c r="BJ53" i="3" s="1"/>
  <c r="AL53" i="3"/>
  <c r="BK53" i="3" s="1"/>
  <c r="AM53" i="3"/>
  <c r="BL53" i="3" s="1"/>
  <c r="AN53" i="3"/>
  <c r="BM53" i="3" s="1"/>
  <c r="AO53" i="3"/>
  <c r="BN53" i="3" s="1"/>
  <c r="AP53" i="3"/>
  <c r="BO53" i="3" s="1"/>
  <c r="AQ53" i="3"/>
  <c r="BP53" i="3" s="1"/>
  <c r="AR53" i="3"/>
  <c r="BQ53" i="3" s="1"/>
  <c r="AS53" i="3"/>
  <c r="BR53" i="3" s="1"/>
  <c r="AT53" i="3"/>
  <c r="BS53" i="3" s="1"/>
  <c r="AU53" i="3"/>
  <c r="BT53" i="3" s="1"/>
  <c r="AV53" i="3"/>
  <c r="BU53" i="3" s="1"/>
  <c r="AW53" i="3"/>
  <c r="BV53" i="3" s="1"/>
  <c r="AX53" i="3"/>
  <c r="BW53" i="3" s="1"/>
  <c r="AY53" i="3"/>
  <c r="BX53" i="3" s="1"/>
  <c r="L54" i="3"/>
  <c r="AA54" i="3"/>
  <c r="AZ54" i="3" s="1"/>
  <c r="AB54" i="3"/>
  <c r="BA54" i="3" s="1"/>
  <c r="AC54" i="3"/>
  <c r="BB54" i="3" s="1"/>
  <c r="AD54" i="3"/>
  <c r="BC54" i="3" s="1"/>
  <c r="AE54" i="3"/>
  <c r="BD54" i="3" s="1"/>
  <c r="AF54" i="3"/>
  <c r="BE54" i="3" s="1"/>
  <c r="AG54" i="3"/>
  <c r="BF54" i="3" s="1"/>
  <c r="AH54" i="3"/>
  <c r="BG54" i="3" s="1"/>
  <c r="AI54" i="3"/>
  <c r="BH54" i="3" s="1"/>
  <c r="AJ54" i="3"/>
  <c r="BI54" i="3" s="1"/>
  <c r="AK54" i="3"/>
  <c r="BJ54" i="3" s="1"/>
  <c r="AL54" i="3"/>
  <c r="BK54" i="3" s="1"/>
  <c r="AM54" i="3"/>
  <c r="BL54" i="3" s="1"/>
  <c r="AN54" i="3"/>
  <c r="BM54" i="3" s="1"/>
  <c r="AO54" i="3"/>
  <c r="BN54" i="3" s="1"/>
  <c r="AP54" i="3"/>
  <c r="BO54" i="3" s="1"/>
  <c r="AQ54" i="3"/>
  <c r="BP54" i="3" s="1"/>
  <c r="AR54" i="3"/>
  <c r="BQ54" i="3" s="1"/>
  <c r="AS54" i="3"/>
  <c r="BR54" i="3" s="1"/>
  <c r="AT54" i="3"/>
  <c r="BS54" i="3" s="1"/>
  <c r="AU54" i="3"/>
  <c r="BT54" i="3" s="1"/>
  <c r="AV54" i="3"/>
  <c r="BU54" i="3" s="1"/>
  <c r="AW54" i="3"/>
  <c r="BV54" i="3" s="1"/>
  <c r="AX54" i="3"/>
  <c r="BW54" i="3" s="1"/>
  <c r="AY54" i="3"/>
  <c r="BX54" i="3" s="1"/>
  <c r="L55" i="3"/>
  <c r="U55" i="3"/>
  <c r="V55" i="3"/>
  <c r="W55" i="3"/>
  <c r="X55" i="3"/>
  <c r="Y55" i="3"/>
  <c r="AA55" i="3"/>
  <c r="AZ55" i="3" s="1"/>
  <c r="AB55" i="3"/>
  <c r="BA55" i="3" s="1"/>
  <c r="AC55" i="3"/>
  <c r="BB55" i="3" s="1"/>
  <c r="AD55" i="3"/>
  <c r="BC55" i="3" s="1"/>
  <c r="AE55" i="3"/>
  <c r="BD55" i="3" s="1"/>
  <c r="AF55" i="3"/>
  <c r="BE55" i="3" s="1"/>
  <c r="AG55" i="3"/>
  <c r="BF55" i="3" s="1"/>
  <c r="AH55" i="3"/>
  <c r="BG55" i="3" s="1"/>
  <c r="AI55" i="3"/>
  <c r="BH55" i="3" s="1"/>
  <c r="AJ55" i="3"/>
  <c r="BI55" i="3" s="1"/>
  <c r="AK55" i="3"/>
  <c r="BJ55" i="3" s="1"/>
  <c r="AL55" i="3"/>
  <c r="BK55" i="3" s="1"/>
  <c r="AM55" i="3"/>
  <c r="BL55" i="3" s="1"/>
  <c r="AN55" i="3"/>
  <c r="BM55" i="3" s="1"/>
  <c r="AO55" i="3"/>
  <c r="BN55" i="3" s="1"/>
  <c r="AP55" i="3"/>
  <c r="BO55" i="3" s="1"/>
  <c r="AQ55" i="3"/>
  <c r="BP55" i="3" s="1"/>
  <c r="AR55" i="3"/>
  <c r="BQ55" i="3" s="1"/>
  <c r="AS55" i="3"/>
  <c r="BR55" i="3" s="1"/>
  <c r="AT55" i="3"/>
  <c r="BS55" i="3" s="1"/>
  <c r="AU55" i="3"/>
  <c r="BT55" i="3" s="1"/>
  <c r="AV55" i="3"/>
  <c r="BU55" i="3" s="1"/>
  <c r="AW55" i="3"/>
  <c r="BV55" i="3" s="1"/>
  <c r="AX55" i="3"/>
  <c r="BW55" i="3" s="1"/>
  <c r="AY55" i="3"/>
  <c r="BX55" i="3" s="1"/>
  <c r="L56" i="3"/>
  <c r="U56" i="3"/>
  <c r="V56" i="3"/>
  <c r="W56" i="3"/>
  <c r="X56" i="3"/>
  <c r="Y56" i="3"/>
  <c r="AA56" i="3"/>
  <c r="AZ56" i="3" s="1"/>
  <c r="AB56" i="3"/>
  <c r="BA56" i="3" s="1"/>
  <c r="AC56" i="3"/>
  <c r="BB56" i="3" s="1"/>
  <c r="AD56" i="3"/>
  <c r="BC56" i="3" s="1"/>
  <c r="AE56" i="3"/>
  <c r="BD56" i="3" s="1"/>
  <c r="AF56" i="3"/>
  <c r="BE56" i="3" s="1"/>
  <c r="AG56" i="3"/>
  <c r="BF56" i="3" s="1"/>
  <c r="AH56" i="3"/>
  <c r="BG56" i="3" s="1"/>
  <c r="AI56" i="3"/>
  <c r="BH56" i="3" s="1"/>
  <c r="AJ56" i="3"/>
  <c r="BI56" i="3" s="1"/>
  <c r="AK56" i="3"/>
  <c r="BJ56" i="3" s="1"/>
  <c r="AL56" i="3"/>
  <c r="BK56" i="3" s="1"/>
  <c r="AM56" i="3"/>
  <c r="BL56" i="3" s="1"/>
  <c r="AN56" i="3"/>
  <c r="BM56" i="3" s="1"/>
  <c r="AO56" i="3"/>
  <c r="BN56" i="3" s="1"/>
  <c r="AP56" i="3"/>
  <c r="BO56" i="3" s="1"/>
  <c r="AQ56" i="3"/>
  <c r="BP56" i="3" s="1"/>
  <c r="AR56" i="3"/>
  <c r="BQ56" i="3" s="1"/>
  <c r="AS56" i="3"/>
  <c r="BR56" i="3" s="1"/>
  <c r="AT56" i="3"/>
  <c r="BS56" i="3" s="1"/>
  <c r="AU56" i="3"/>
  <c r="BT56" i="3" s="1"/>
  <c r="AV56" i="3"/>
  <c r="BU56" i="3" s="1"/>
  <c r="AW56" i="3"/>
  <c r="BV56" i="3" s="1"/>
  <c r="AX56" i="3"/>
  <c r="BW56" i="3" s="1"/>
  <c r="AY56" i="3"/>
  <c r="BX56" i="3" s="1"/>
  <c r="L19" i="3"/>
  <c r="CH19" i="3" s="1"/>
  <c r="U19" i="3"/>
  <c r="V19" i="3"/>
  <c r="W19" i="3"/>
  <c r="X19" i="3"/>
  <c r="Y19" i="3"/>
  <c r="AA19" i="3"/>
  <c r="AZ19" i="3" s="1"/>
  <c r="AB19" i="3"/>
  <c r="BA19" i="3" s="1"/>
  <c r="AC19" i="3"/>
  <c r="BB19" i="3" s="1"/>
  <c r="AD19" i="3"/>
  <c r="BC19" i="3" s="1"/>
  <c r="AE19" i="3"/>
  <c r="BD19" i="3" s="1"/>
  <c r="AF19" i="3"/>
  <c r="BE19" i="3" s="1"/>
  <c r="AG19" i="3"/>
  <c r="AH19" i="3"/>
  <c r="AI19" i="3"/>
  <c r="AJ19" i="3"/>
  <c r="BI19" i="3" s="1"/>
  <c r="AK19" i="3"/>
  <c r="AL19" i="3"/>
  <c r="AM19" i="3"/>
  <c r="BL19" i="3" s="1"/>
  <c r="AN19" i="3"/>
  <c r="BM19" i="3" s="1"/>
  <c r="AO19" i="3"/>
  <c r="AP19" i="3"/>
  <c r="BO19" i="3" s="1"/>
  <c r="AQ19" i="3"/>
  <c r="BP19" i="3" s="1"/>
  <c r="AR19" i="3"/>
  <c r="BQ19" i="3" s="1"/>
  <c r="AS19" i="3"/>
  <c r="BR19" i="3" s="1"/>
  <c r="AT19" i="3"/>
  <c r="BS19" i="3" s="1"/>
  <c r="AU19" i="3"/>
  <c r="BT19" i="3" s="1"/>
  <c r="AV19" i="3"/>
  <c r="BU19" i="3" s="1"/>
  <c r="AW19" i="3"/>
  <c r="BV19" i="3" s="1"/>
  <c r="AX19" i="3"/>
  <c r="BW19" i="3" s="1"/>
  <c r="AY19" i="3"/>
  <c r="BX19" i="3" s="1"/>
  <c r="L20" i="3"/>
  <c r="CH20" i="3" s="1"/>
  <c r="U20" i="3"/>
  <c r="V20" i="3"/>
  <c r="W20" i="3"/>
  <c r="X20" i="3"/>
  <c r="Y20" i="3"/>
  <c r="AA20" i="3"/>
  <c r="AZ20" i="3" s="1"/>
  <c r="AB20" i="3"/>
  <c r="BA20" i="3" s="1"/>
  <c r="AC20" i="3"/>
  <c r="AD20" i="3"/>
  <c r="BC20" i="3" s="1"/>
  <c r="AE20" i="3"/>
  <c r="BD20" i="3" s="1"/>
  <c r="AF20" i="3"/>
  <c r="BE20" i="3" s="1"/>
  <c r="AG20" i="3"/>
  <c r="AH20" i="3"/>
  <c r="BG20" i="3" s="1"/>
  <c r="AI20" i="3"/>
  <c r="AJ20" i="3"/>
  <c r="BI20" i="3" s="1"/>
  <c r="AK20" i="3"/>
  <c r="BJ20" i="3" s="1"/>
  <c r="AL20" i="3"/>
  <c r="AM20" i="3"/>
  <c r="AN20" i="3"/>
  <c r="AO20" i="3"/>
  <c r="AP20" i="3"/>
  <c r="BO20" i="3" s="1"/>
  <c r="AQ20" i="3"/>
  <c r="BP20" i="3" s="1"/>
  <c r="AR20" i="3"/>
  <c r="AS20" i="3"/>
  <c r="AT20" i="3"/>
  <c r="BS20" i="3" s="1"/>
  <c r="AU20" i="3"/>
  <c r="BT20" i="3" s="1"/>
  <c r="AV20" i="3"/>
  <c r="BU20" i="3" s="1"/>
  <c r="AW20" i="3"/>
  <c r="BV20" i="3" s="1"/>
  <c r="AX20" i="3"/>
  <c r="BW20" i="3" s="1"/>
  <c r="AY20" i="3"/>
  <c r="BX20" i="3" s="1"/>
  <c r="L49" i="3"/>
  <c r="AA49" i="3"/>
  <c r="AZ49" i="3" s="1"/>
  <c r="AB49" i="3"/>
  <c r="BA49" i="3" s="1"/>
  <c r="AC49" i="3"/>
  <c r="BB49" i="3" s="1"/>
  <c r="AD49" i="3"/>
  <c r="BC49" i="3" s="1"/>
  <c r="AE49" i="3"/>
  <c r="BD49" i="3" s="1"/>
  <c r="AF49" i="3"/>
  <c r="BE49" i="3" s="1"/>
  <c r="AG49" i="3"/>
  <c r="BF49" i="3" s="1"/>
  <c r="AH49" i="3"/>
  <c r="BG49" i="3" s="1"/>
  <c r="AI49" i="3"/>
  <c r="BH49" i="3" s="1"/>
  <c r="AJ49" i="3"/>
  <c r="BI49" i="3" s="1"/>
  <c r="AK49" i="3"/>
  <c r="BJ49" i="3" s="1"/>
  <c r="AL49" i="3"/>
  <c r="BK49" i="3" s="1"/>
  <c r="AM49" i="3"/>
  <c r="BL49" i="3" s="1"/>
  <c r="AN49" i="3"/>
  <c r="BM49" i="3" s="1"/>
  <c r="AO49" i="3"/>
  <c r="BN49" i="3" s="1"/>
  <c r="AP49" i="3"/>
  <c r="BO49" i="3" s="1"/>
  <c r="AQ49" i="3"/>
  <c r="BP49" i="3" s="1"/>
  <c r="AR49" i="3"/>
  <c r="BQ49" i="3" s="1"/>
  <c r="AS49" i="3"/>
  <c r="BR49" i="3" s="1"/>
  <c r="AT49" i="3"/>
  <c r="BS49" i="3" s="1"/>
  <c r="AU49" i="3"/>
  <c r="BT49" i="3" s="1"/>
  <c r="AV49" i="3"/>
  <c r="BU49" i="3" s="1"/>
  <c r="AW49" i="3"/>
  <c r="BV49" i="3" s="1"/>
  <c r="AX49" i="3"/>
  <c r="BW49" i="3" s="1"/>
  <c r="AY49" i="3"/>
  <c r="BX49" i="3" s="1"/>
  <c r="L51" i="3"/>
  <c r="U51" i="3"/>
  <c r="V51" i="3"/>
  <c r="W51" i="3"/>
  <c r="X51" i="3"/>
  <c r="Y51" i="3"/>
  <c r="AA51" i="3"/>
  <c r="AZ51" i="3" s="1"/>
  <c r="AB51" i="3"/>
  <c r="BA51" i="3" s="1"/>
  <c r="AC51" i="3"/>
  <c r="BB51" i="3" s="1"/>
  <c r="AD51" i="3"/>
  <c r="BC51" i="3" s="1"/>
  <c r="AE51" i="3"/>
  <c r="BD51" i="3" s="1"/>
  <c r="AF51" i="3"/>
  <c r="BE51" i="3" s="1"/>
  <c r="AG51" i="3"/>
  <c r="BF51" i="3" s="1"/>
  <c r="AH51" i="3"/>
  <c r="BG51" i="3" s="1"/>
  <c r="AI51" i="3"/>
  <c r="BH51" i="3" s="1"/>
  <c r="AJ51" i="3"/>
  <c r="BI51" i="3" s="1"/>
  <c r="AK51" i="3"/>
  <c r="BJ51" i="3" s="1"/>
  <c r="AL51" i="3"/>
  <c r="BK51" i="3" s="1"/>
  <c r="AM51" i="3"/>
  <c r="BL51" i="3" s="1"/>
  <c r="AN51" i="3"/>
  <c r="BM51" i="3" s="1"/>
  <c r="AO51" i="3"/>
  <c r="BN51" i="3" s="1"/>
  <c r="AP51" i="3"/>
  <c r="BO51" i="3" s="1"/>
  <c r="AQ51" i="3"/>
  <c r="BP51" i="3" s="1"/>
  <c r="AR51" i="3"/>
  <c r="BQ51" i="3" s="1"/>
  <c r="AS51" i="3"/>
  <c r="BR51" i="3" s="1"/>
  <c r="AT51" i="3"/>
  <c r="BS51" i="3" s="1"/>
  <c r="AU51" i="3"/>
  <c r="BT51" i="3" s="1"/>
  <c r="AV51" i="3"/>
  <c r="BU51" i="3" s="1"/>
  <c r="AW51" i="3"/>
  <c r="BV51" i="3" s="1"/>
  <c r="AX51" i="3"/>
  <c r="BW51" i="3" s="1"/>
  <c r="AY51" i="3"/>
  <c r="BX51" i="3" s="1"/>
  <c r="L52" i="3"/>
  <c r="U52" i="3"/>
  <c r="V52" i="3"/>
  <c r="W52" i="3"/>
  <c r="X52" i="3"/>
  <c r="Y52" i="3"/>
  <c r="AA52" i="3"/>
  <c r="AZ52" i="3" s="1"/>
  <c r="AB52" i="3"/>
  <c r="BA52" i="3" s="1"/>
  <c r="AC52" i="3"/>
  <c r="BB52" i="3" s="1"/>
  <c r="AD52" i="3"/>
  <c r="BC52" i="3" s="1"/>
  <c r="AE52" i="3"/>
  <c r="BD52" i="3" s="1"/>
  <c r="AF52" i="3"/>
  <c r="BE52" i="3" s="1"/>
  <c r="AG52" i="3"/>
  <c r="BF52" i="3" s="1"/>
  <c r="AH52" i="3"/>
  <c r="BG52" i="3" s="1"/>
  <c r="AI52" i="3"/>
  <c r="BH52" i="3" s="1"/>
  <c r="AJ52" i="3"/>
  <c r="BI52" i="3" s="1"/>
  <c r="AK52" i="3"/>
  <c r="BJ52" i="3" s="1"/>
  <c r="AL52" i="3"/>
  <c r="BK52" i="3" s="1"/>
  <c r="AM52" i="3"/>
  <c r="BL52" i="3" s="1"/>
  <c r="AN52" i="3"/>
  <c r="BM52" i="3" s="1"/>
  <c r="AO52" i="3"/>
  <c r="BN52" i="3" s="1"/>
  <c r="AP52" i="3"/>
  <c r="BO52" i="3" s="1"/>
  <c r="AQ52" i="3"/>
  <c r="BP52" i="3" s="1"/>
  <c r="AR52" i="3"/>
  <c r="BQ52" i="3" s="1"/>
  <c r="AS52" i="3"/>
  <c r="BR52" i="3" s="1"/>
  <c r="AT52" i="3"/>
  <c r="BS52" i="3" s="1"/>
  <c r="AU52" i="3"/>
  <c r="BT52" i="3" s="1"/>
  <c r="AV52" i="3"/>
  <c r="BU52" i="3" s="1"/>
  <c r="AW52" i="3"/>
  <c r="BV52" i="3" s="1"/>
  <c r="AX52" i="3"/>
  <c r="BW52" i="3" s="1"/>
  <c r="AY52" i="3"/>
  <c r="BX52" i="3" s="1"/>
  <c r="BR25" i="3" l="1"/>
  <c r="BQ24" i="3"/>
  <c r="CH55" i="3"/>
  <c r="CH56" i="3"/>
  <c r="CH52" i="3"/>
  <c r="CH51" i="3"/>
  <c r="P55" i="3"/>
  <c r="O55" i="3" s="1"/>
  <c r="P56" i="3"/>
  <c r="P54" i="3"/>
  <c r="P53" i="3"/>
  <c r="P49" i="3"/>
  <c r="O49" i="3" s="1"/>
  <c r="P51" i="3"/>
  <c r="P52" i="3"/>
  <c r="O54" i="3" l="1"/>
  <c r="O56" i="3"/>
  <c r="O53" i="3"/>
  <c r="O52" i="3"/>
  <c r="O51" i="3"/>
  <c r="L9" i="3"/>
  <c r="CD9" i="3" s="1"/>
  <c r="CF9" i="3" s="1"/>
  <c r="U10" i="3"/>
  <c r="V10" i="3"/>
  <c r="W10" i="3"/>
  <c r="X10" i="3"/>
  <c r="Y10" i="3"/>
  <c r="L10" i="3"/>
  <c r="V13" i="3"/>
  <c r="W13" i="3"/>
  <c r="X13" i="3"/>
  <c r="Y13" i="3"/>
  <c r="CH13" i="3"/>
  <c r="V17" i="3"/>
  <c r="W17" i="3"/>
  <c r="X17" i="3"/>
  <c r="Y17" i="3"/>
  <c r="L17" i="3"/>
  <c r="V11" i="3"/>
  <c r="W11" i="3"/>
  <c r="X11" i="3"/>
  <c r="Y11" i="3"/>
  <c r="L11" i="3"/>
  <c r="CH11" i="3" s="1"/>
  <c r="V12" i="3"/>
  <c r="W12" i="3"/>
  <c r="X12" i="3"/>
  <c r="Y12" i="3"/>
  <c r="L12" i="3"/>
  <c r="CH12" i="3" s="1"/>
  <c r="V18" i="3"/>
  <c r="W18" i="3"/>
  <c r="X18" i="3"/>
  <c r="Y18" i="3"/>
  <c r="L18" i="3"/>
  <c r="CH18" i="3" s="1"/>
  <c r="W60" i="3"/>
  <c r="X60" i="3"/>
  <c r="Y60" i="3"/>
  <c r="L60" i="3"/>
  <c r="AA17" i="3"/>
  <c r="AZ17" i="3" s="1"/>
  <c r="AB17" i="3"/>
  <c r="AC17" i="3"/>
  <c r="BB17" i="3" s="1"/>
  <c r="AD17" i="3"/>
  <c r="BC17" i="3" s="1"/>
  <c r="AE17" i="3"/>
  <c r="BD17" i="3" s="1"/>
  <c r="AF17" i="3"/>
  <c r="BE17" i="3" s="1"/>
  <c r="AG17" i="3"/>
  <c r="BF17" i="3" s="1"/>
  <c r="AH17" i="3"/>
  <c r="BG17" i="3" s="1"/>
  <c r="AI17" i="3"/>
  <c r="AJ17" i="3"/>
  <c r="AK17" i="3"/>
  <c r="BJ17" i="3" s="1"/>
  <c r="AL17" i="3"/>
  <c r="BK17" i="3" s="1"/>
  <c r="AM17" i="3"/>
  <c r="BL17" i="3" s="1"/>
  <c r="AN17" i="3"/>
  <c r="BM17" i="3" s="1"/>
  <c r="AO17" i="3"/>
  <c r="BN17" i="3" s="1"/>
  <c r="AP17" i="3"/>
  <c r="BO17" i="3" s="1"/>
  <c r="AQ17" i="3"/>
  <c r="BP17" i="3" s="1"/>
  <c r="AR17" i="3"/>
  <c r="BQ17" i="3" s="1"/>
  <c r="AS17" i="3"/>
  <c r="BR17" i="3" s="1"/>
  <c r="AT17" i="3"/>
  <c r="AU17" i="3"/>
  <c r="BT17" i="3" s="1"/>
  <c r="AV17" i="3"/>
  <c r="BU17" i="3" s="1"/>
  <c r="AW17" i="3"/>
  <c r="BV17" i="3" s="1"/>
  <c r="AX17" i="3"/>
  <c r="BW17" i="3" s="1"/>
  <c r="AY17" i="3"/>
  <c r="AA13" i="3"/>
  <c r="AZ13" i="3" s="1"/>
  <c r="AB13" i="3"/>
  <c r="BA13" i="3" s="1"/>
  <c r="AC13" i="3"/>
  <c r="BB13" i="3" s="1"/>
  <c r="AD13" i="3"/>
  <c r="AE13" i="3"/>
  <c r="AF13" i="3"/>
  <c r="AG13" i="3"/>
  <c r="AH13" i="3"/>
  <c r="AI13" i="3"/>
  <c r="BH13" i="3" s="1"/>
  <c r="AJ13" i="3"/>
  <c r="AK13" i="3"/>
  <c r="BJ13" i="3" s="1"/>
  <c r="AL13" i="3"/>
  <c r="BK13" i="3" s="1"/>
  <c r="AM13" i="3"/>
  <c r="BL13" i="3" s="1"/>
  <c r="AN13" i="3"/>
  <c r="BM13" i="3" s="1"/>
  <c r="AO13" i="3"/>
  <c r="BN13" i="3" s="1"/>
  <c r="AP13" i="3"/>
  <c r="BO13" i="3" s="1"/>
  <c r="AQ13" i="3"/>
  <c r="BP13" i="3" s="1"/>
  <c r="AR13" i="3"/>
  <c r="BQ13" i="3" s="1"/>
  <c r="AS13" i="3"/>
  <c r="BR13" i="3" s="1"/>
  <c r="AT13" i="3"/>
  <c r="BS13" i="3" s="1"/>
  <c r="AU13" i="3"/>
  <c r="BT13" i="3" s="1"/>
  <c r="AV13" i="3"/>
  <c r="BU13" i="3" s="1"/>
  <c r="AW13" i="3"/>
  <c r="BV13" i="3" s="1"/>
  <c r="AX13" i="3"/>
  <c r="BW13" i="3" s="1"/>
  <c r="AY13" i="3"/>
  <c r="BX13" i="3" s="1"/>
  <c r="AA9" i="3"/>
  <c r="AZ9" i="3" s="1"/>
  <c r="AB9" i="3"/>
  <c r="AA10" i="3"/>
  <c r="AZ10" i="3" s="1"/>
  <c r="AB10" i="3"/>
  <c r="BA10" i="3" s="1"/>
  <c r="AC10" i="3"/>
  <c r="BB10" i="3" s="1"/>
  <c r="AD10" i="3"/>
  <c r="AA12" i="3"/>
  <c r="AZ12" i="3" s="1"/>
  <c r="AB12" i="3"/>
  <c r="BA12" i="3" s="1"/>
  <c r="AC12" i="3"/>
  <c r="AD12" i="3"/>
  <c r="AE12" i="3"/>
  <c r="AF12" i="3"/>
  <c r="AA18" i="3"/>
  <c r="AZ18" i="3" s="1"/>
  <c r="AB18" i="3"/>
  <c r="BA18" i="3" s="1"/>
  <c r="AC18" i="3"/>
  <c r="BB18" i="3" s="1"/>
  <c r="AD18" i="3"/>
  <c r="BC18" i="3" s="1"/>
  <c r="AE18" i="3"/>
  <c r="BD18" i="3" s="1"/>
  <c r="AF18" i="3"/>
  <c r="BE18" i="3" s="1"/>
  <c r="AG18" i="3"/>
  <c r="BF18" i="3" s="1"/>
  <c r="AH18" i="3"/>
  <c r="BG18" i="3" s="1"/>
  <c r="AI18" i="3"/>
  <c r="AJ18" i="3"/>
  <c r="AK18" i="3"/>
  <c r="AL18" i="3"/>
  <c r="AM18" i="3"/>
  <c r="BL18" i="3" s="1"/>
  <c r="AN18" i="3"/>
  <c r="BM18" i="3" s="1"/>
  <c r="AO18" i="3"/>
  <c r="BN18" i="3" s="1"/>
  <c r="AP18" i="3"/>
  <c r="BO18" i="3" s="1"/>
  <c r="AQ18" i="3"/>
  <c r="BP18" i="3" s="1"/>
  <c r="AR18" i="3"/>
  <c r="BQ18" i="3" s="1"/>
  <c r="AS18" i="3"/>
  <c r="BR18" i="3" s="1"/>
  <c r="AT18" i="3"/>
  <c r="AU18" i="3"/>
  <c r="BT18" i="3" s="1"/>
  <c r="AV18" i="3"/>
  <c r="BU18" i="3" s="1"/>
  <c r="AW18" i="3"/>
  <c r="BV18" i="3" s="1"/>
  <c r="AX18" i="3"/>
  <c r="BW18" i="3" s="1"/>
  <c r="AY18" i="3"/>
  <c r="AG12" i="3"/>
  <c r="BF12" i="3" s="1"/>
  <c r="AH12" i="3"/>
  <c r="AI12" i="3"/>
  <c r="AJ12" i="3"/>
  <c r="AK12" i="3"/>
  <c r="BJ12" i="3" s="1"/>
  <c r="AL12" i="3"/>
  <c r="BK12" i="3" s="1"/>
  <c r="AM12" i="3"/>
  <c r="BL12" i="3" s="1"/>
  <c r="AN12" i="3"/>
  <c r="BM12" i="3" s="1"/>
  <c r="AO12" i="3"/>
  <c r="BN12" i="3" s="1"/>
  <c r="AP12" i="3"/>
  <c r="BO12" i="3" s="1"/>
  <c r="AQ12" i="3"/>
  <c r="BP12" i="3" s="1"/>
  <c r="AR12" i="3"/>
  <c r="BQ12" i="3" s="1"/>
  <c r="AS12" i="3"/>
  <c r="BR12" i="3" s="1"/>
  <c r="AT12" i="3"/>
  <c r="BS12" i="3" s="1"/>
  <c r="AU12" i="3"/>
  <c r="BT12" i="3" s="1"/>
  <c r="AV12" i="3"/>
  <c r="BU12" i="3" s="1"/>
  <c r="AW12" i="3"/>
  <c r="BV12" i="3" s="1"/>
  <c r="AX12" i="3"/>
  <c r="BW12" i="3" s="1"/>
  <c r="AY12" i="3"/>
  <c r="BX12" i="3" s="1"/>
  <c r="AE10" i="3"/>
  <c r="AF10" i="3"/>
  <c r="BE10" i="3" s="1"/>
  <c r="AG10" i="3"/>
  <c r="BF10" i="3" s="1"/>
  <c r="AH10" i="3"/>
  <c r="AI10" i="3"/>
  <c r="BH10" i="3" s="1"/>
  <c r="AJ10" i="3"/>
  <c r="AK10" i="3"/>
  <c r="BJ10" i="3" s="1"/>
  <c r="AL10" i="3"/>
  <c r="BK10" i="3" s="1"/>
  <c r="AM10" i="3"/>
  <c r="BL10" i="3" s="1"/>
  <c r="AN10" i="3"/>
  <c r="BM10" i="3" s="1"/>
  <c r="AO10" i="3"/>
  <c r="BN10" i="3" s="1"/>
  <c r="AP10" i="3"/>
  <c r="BO10" i="3" s="1"/>
  <c r="AQ10" i="3"/>
  <c r="BP10" i="3" s="1"/>
  <c r="AR10" i="3"/>
  <c r="BQ10" i="3" s="1"/>
  <c r="AS10" i="3"/>
  <c r="BR10" i="3" s="1"/>
  <c r="AT10" i="3"/>
  <c r="BS10" i="3" s="1"/>
  <c r="AU10" i="3"/>
  <c r="BT10" i="3" s="1"/>
  <c r="AV10" i="3"/>
  <c r="BU10" i="3" s="1"/>
  <c r="AW10" i="3"/>
  <c r="BV10" i="3" s="1"/>
  <c r="AX10" i="3"/>
  <c r="BW10" i="3" s="1"/>
  <c r="AY10" i="3"/>
  <c r="AC9" i="3"/>
  <c r="AA11" i="3"/>
  <c r="AZ11" i="3" s="1"/>
  <c r="AB11" i="3"/>
  <c r="BA11" i="3" s="1"/>
  <c r="AC11" i="3"/>
  <c r="BB11" i="3" s="1"/>
  <c r="AD11" i="3"/>
  <c r="AE11" i="3"/>
  <c r="AF11" i="3"/>
  <c r="AG11" i="3"/>
  <c r="AH11" i="3"/>
  <c r="AI11" i="3"/>
  <c r="BH11" i="3" s="1"/>
  <c r="AJ11" i="3"/>
  <c r="BI11" i="3" s="1"/>
  <c r="AK11" i="3"/>
  <c r="AL11" i="3"/>
  <c r="AM11" i="3"/>
  <c r="AN11" i="3"/>
  <c r="BM11" i="3" s="1"/>
  <c r="AO11" i="3"/>
  <c r="BN11" i="3" s="1"/>
  <c r="AP11" i="3"/>
  <c r="BO11" i="3" s="1"/>
  <c r="AQ11" i="3"/>
  <c r="BP11" i="3" s="1"/>
  <c r="AR11" i="3"/>
  <c r="BQ11" i="3" s="1"/>
  <c r="AS11" i="3"/>
  <c r="BR11" i="3" s="1"/>
  <c r="AT11" i="3"/>
  <c r="BS11" i="3" s="1"/>
  <c r="AU11" i="3"/>
  <c r="BT11" i="3" s="1"/>
  <c r="AV11" i="3"/>
  <c r="BU11" i="3" s="1"/>
  <c r="AW11" i="3"/>
  <c r="BV11" i="3" s="1"/>
  <c r="AX11" i="3"/>
  <c r="BW11" i="3" s="1"/>
  <c r="AY11" i="3"/>
  <c r="BX11" i="3" s="1"/>
  <c r="AD9" i="3"/>
  <c r="AE9" i="3"/>
  <c r="AF9" i="3"/>
  <c r="AG9" i="3"/>
  <c r="AH9" i="3"/>
  <c r="AI9" i="3"/>
  <c r="AJ9" i="3"/>
  <c r="AK9" i="3"/>
  <c r="AL9" i="3"/>
  <c r="AM9" i="3"/>
  <c r="AN9" i="3"/>
  <c r="BM9" i="3" s="1"/>
  <c r="AO9" i="3"/>
  <c r="BN9" i="3" s="1"/>
  <c r="AP9" i="3"/>
  <c r="BO9" i="3" s="1"/>
  <c r="AQ9" i="3"/>
  <c r="BP9" i="3" s="1"/>
  <c r="AR9" i="3"/>
  <c r="BQ9" i="3" s="1"/>
  <c r="AS9" i="3"/>
  <c r="BR9" i="3" s="1"/>
  <c r="AT9" i="3"/>
  <c r="BS9" i="3" s="1"/>
  <c r="AU9" i="3"/>
  <c r="BT9" i="3" s="1"/>
  <c r="AV9" i="3"/>
  <c r="BU9" i="3" s="1"/>
  <c r="AW9" i="3"/>
  <c r="BV9" i="3" s="1"/>
  <c r="AX9" i="3"/>
  <c r="BW9" i="3" s="1"/>
  <c r="AY9" i="3"/>
  <c r="BX9" i="3" s="1"/>
  <c r="AB60" i="3"/>
  <c r="BA60" i="3" s="1"/>
  <c r="AC60" i="3"/>
  <c r="BB60" i="3" s="1"/>
  <c r="AD60" i="3"/>
  <c r="BC60" i="3" s="1"/>
  <c r="AE60" i="3"/>
  <c r="BD60" i="3" s="1"/>
  <c r="AF60" i="3"/>
  <c r="BE60" i="3" s="1"/>
  <c r="AG60" i="3"/>
  <c r="BF60" i="3" s="1"/>
  <c r="AH60" i="3"/>
  <c r="BG60" i="3" s="1"/>
  <c r="AI60" i="3"/>
  <c r="BH60" i="3" s="1"/>
  <c r="AJ60" i="3"/>
  <c r="BI60" i="3" s="1"/>
  <c r="AK60" i="3"/>
  <c r="BJ60" i="3" s="1"/>
  <c r="AL60" i="3"/>
  <c r="BK60" i="3" s="1"/>
  <c r="AM60" i="3"/>
  <c r="BL60" i="3" s="1"/>
  <c r="AN60" i="3"/>
  <c r="BM60" i="3" s="1"/>
  <c r="AO60" i="3"/>
  <c r="BN60" i="3" s="1"/>
  <c r="AP60" i="3"/>
  <c r="BO60" i="3" s="1"/>
  <c r="AQ60" i="3"/>
  <c r="BP60" i="3" s="1"/>
  <c r="AR60" i="3"/>
  <c r="BQ60" i="3" s="1"/>
  <c r="AS60" i="3"/>
  <c r="BR60" i="3" s="1"/>
  <c r="AT60" i="3"/>
  <c r="BS60" i="3" s="1"/>
  <c r="AU60" i="3"/>
  <c r="BT60" i="3" s="1"/>
  <c r="AV60" i="3"/>
  <c r="BU60" i="3" s="1"/>
  <c r="AW60" i="3"/>
  <c r="BV60" i="3" s="1"/>
  <c r="AX60" i="3"/>
  <c r="BW60" i="3" s="1"/>
  <c r="AY60" i="3"/>
  <c r="BX60" i="3" s="1"/>
  <c r="AA60" i="3"/>
  <c r="AZ60" i="3" s="1"/>
  <c r="T9" i="3"/>
  <c r="U9" i="3"/>
  <c r="V9" i="3"/>
  <c r="W9" i="3"/>
  <c r="X9" i="3"/>
  <c r="Y9" i="3"/>
  <c r="BL9" i="3" l="1"/>
  <c r="BL11" i="3"/>
  <c r="BK11" i="3"/>
  <c r="BJ11" i="3"/>
  <c r="CG9" i="3"/>
  <c r="CA9" i="3"/>
  <c r="CC9" i="3" s="1"/>
  <c r="BZ9" i="3"/>
  <c r="N9" i="3"/>
  <c r="T11" i="3" s="1"/>
  <c r="CE9" i="3"/>
  <c r="CB9" i="3" l="1"/>
  <c r="BX18" i="3" l="1"/>
  <c r="BS17" i="3"/>
  <c r="BS18" i="3"/>
  <c r="BH17" i="3"/>
  <c r="BH18" i="3"/>
  <c r="BF13" i="3" l="1"/>
  <c r="BE12" i="3" l="1"/>
  <c r="BX17" i="3" l="1"/>
  <c r="BH23" i="3" l="1"/>
  <c r="BH20" i="3"/>
  <c r="BH9" i="3"/>
  <c r="BF19" i="3"/>
  <c r="BG19" i="3"/>
  <c r="BF20" i="3"/>
  <c r="BC10" i="3" l="1"/>
  <c r="BJ15" i="3" l="1"/>
  <c r="BJ9" i="3"/>
  <c r="BJ14" i="3"/>
  <c r="BI14" i="3"/>
  <c r="BA9" i="3"/>
  <c r="CA10" i="3"/>
  <c r="CG10" i="3"/>
  <c r="CD10" i="3"/>
  <c r="CF10" i="3" l="1"/>
  <c r="CE10" i="3"/>
  <c r="CB10" i="3"/>
  <c r="CC10" i="3"/>
  <c r="BX10" i="3" l="1"/>
  <c r="BB20" i="3"/>
  <c r="BK18" i="3" l="1"/>
  <c r="BK9" i="3"/>
  <c r="BG12" i="3" l="1"/>
  <c r="BG13" i="3"/>
  <c r="BI9" i="3" l="1"/>
  <c r="BI10" i="3"/>
  <c r="BH12" i="3"/>
  <c r="BI12" i="3"/>
  <c r="BC12" i="3"/>
  <c r="BC13" i="3"/>
  <c r="U12" i="3"/>
  <c r="U11" i="3" l="1"/>
  <c r="M11" i="3" s="1"/>
  <c r="BD10" i="3" l="1"/>
  <c r="BZ11" i="3"/>
  <c r="N11" i="3"/>
  <c r="U13" i="3" s="1"/>
  <c r="T12" i="3" l="1"/>
  <c r="M12" i="3" s="1"/>
  <c r="N12" i="3" s="1"/>
  <c r="BB12" i="3"/>
  <c r="BZ12" i="3" l="1"/>
  <c r="BF9" i="3"/>
  <c r="BE9" i="3"/>
  <c r="BG9" i="3"/>
  <c r="U18" i="3"/>
  <c r="U17" i="3" l="1"/>
  <c r="T13" i="3" l="1"/>
  <c r="M13" i="3" s="1"/>
  <c r="BD13" i="3"/>
  <c r="N13" i="3" l="1"/>
  <c r="BZ13" i="3"/>
  <c r="T14" i="3" l="1"/>
  <c r="M14" i="3" s="1"/>
  <c r="N14" i="3" l="1"/>
  <c r="T15" i="3" s="1"/>
  <c r="M15" i="3" s="1"/>
  <c r="BZ14" i="3"/>
  <c r="N15" i="3" l="1"/>
  <c r="T16" i="3" s="1"/>
  <c r="M16" i="3" s="1"/>
  <c r="BZ15" i="3"/>
  <c r="N16" i="3" l="1"/>
  <c r="T10" i="3" s="1"/>
  <c r="M10" i="3" s="1"/>
  <c r="BZ16" i="3"/>
  <c r="N10" i="3" l="1"/>
  <c r="BZ10" i="3" l="1"/>
  <c r="BE11" i="3"/>
  <c r="BG10" i="3"/>
  <c r="P10" i="3" s="1"/>
  <c r="Q10" i="3" l="1"/>
  <c r="O10" i="3"/>
  <c r="BA16" i="3" l="1"/>
  <c r="BA17" i="3"/>
  <c r="BA14" i="3"/>
  <c r="BA15" i="3"/>
  <c r="BG11" i="3" l="1"/>
  <c r="BF11" i="3"/>
  <c r="BD9" i="3" l="1"/>
  <c r="BM20" i="3" l="1"/>
  <c r="CD17" i="3" l="1"/>
  <c r="CG17" i="3"/>
  <c r="CA17" i="3"/>
  <c r="CC17" i="3" l="1"/>
  <c r="CB17" i="3"/>
  <c r="CF17" i="3"/>
  <c r="CE17" i="3"/>
  <c r="BX30" i="3" l="1"/>
  <c r="BN20" i="3"/>
  <c r="BX31" i="3" l="1"/>
  <c r="BW30" i="3" l="1"/>
  <c r="BV29" i="3" l="1"/>
  <c r="BU27" i="3" l="1"/>
  <c r="BW26" i="3" l="1"/>
  <c r="BX33" i="3"/>
  <c r="P33" i="3" s="1"/>
  <c r="O33" i="3" l="1"/>
  <c r="BW32" i="3" s="1"/>
  <c r="BX36" i="3" l="1"/>
  <c r="BX32" i="3"/>
  <c r="P32" i="3" s="1"/>
  <c r="O32" i="3" s="1"/>
  <c r="BV31" i="3" s="1"/>
  <c r="BW31" i="3" l="1"/>
  <c r="P31" i="3" s="1"/>
  <c r="O31" i="3" s="1"/>
  <c r="BU30" i="3" s="1"/>
  <c r="BW35" i="3"/>
  <c r="BV30" i="3" l="1"/>
  <c r="P30" i="3" s="1"/>
  <c r="O30" i="3" s="1"/>
  <c r="BT29" i="3" s="1"/>
  <c r="BU35" i="3" l="1"/>
  <c r="BU36" i="3"/>
  <c r="P36" i="3" s="1"/>
  <c r="O36" i="3" s="1"/>
  <c r="BU29" i="3"/>
  <c r="P29" i="3" s="1"/>
  <c r="O29" i="3" s="1"/>
  <c r="BT24" i="3" s="1"/>
  <c r="BS27" i="3" l="1"/>
  <c r="BS26" i="3"/>
  <c r="BT27" i="3"/>
  <c r="BT26" i="3"/>
  <c r="P27" i="3" l="1"/>
  <c r="O27" i="3" s="1"/>
  <c r="BQ20" i="3" s="1"/>
  <c r="BR26" i="3"/>
  <c r="P26" i="3" s="1"/>
  <c r="O26" i="3" s="1"/>
  <c r="BP25" i="3" s="1"/>
  <c r="BR20" i="3" l="1"/>
  <c r="BQ25" i="3"/>
  <c r="P25" i="3" s="1"/>
  <c r="BQ35" i="3"/>
  <c r="O25" i="3" l="1"/>
  <c r="BP23" i="3" s="1"/>
  <c r="BP24" i="3" l="1"/>
  <c r="BO24" i="3"/>
  <c r="P24" i="3" l="1"/>
  <c r="O24" i="3" s="1"/>
  <c r="BO23" i="3" s="1"/>
  <c r="BN23" i="3" l="1"/>
  <c r="P23" i="3" s="1"/>
  <c r="BL35" i="3"/>
  <c r="P35" i="3" s="1"/>
  <c r="O23" i="3" l="1"/>
  <c r="O35" i="3"/>
  <c r="BN21" i="3" l="1"/>
  <c r="BN19" i="3"/>
  <c r="BK20" i="3"/>
  <c r="BJ19" i="3" l="1"/>
  <c r="BI18" i="3" l="1"/>
  <c r="U36" i="3" l="1"/>
  <c r="U33" i="3" l="1"/>
  <c r="CA49" i="3"/>
  <c r="CB49" i="3" l="1"/>
  <c r="CC49" i="3"/>
  <c r="CF49" i="3"/>
  <c r="U30" i="3"/>
  <c r="CD54" i="3" l="1"/>
  <c r="CG54" i="3"/>
  <c r="CA54" i="3"/>
  <c r="CB54" i="3" l="1"/>
  <c r="CC54" i="3"/>
  <c r="CF54" i="3"/>
  <c r="CE54" i="3"/>
  <c r="U29" i="3" l="1"/>
  <c r="T18" i="3"/>
  <c r="M18" i="3" s="1"/>
  <c r="BZ18" i="3" l="1"/>
  <c r="N18" i="3"/>
  <c r="T19" i="3" s="1"/>
  <c r="M19" i="3" s="1"/>
  <c r="N19" i="3" s="1"/>
  <c r="T20" i="3" s="1"/>
  <c r="M20" i="3" s="1"/>
  <c r="BZ19" i="3" l="1"/>
  <c r="BZ20" i="3"/>
  <c r="N20" i="3"/>
  <c r="T27" i="3" l="1"/>
  <c r="M27" i="3" s="1"/>
  <c r="T21" i="3"/>
  <c r="M21" i="3" s="1"/>
  <c r="BZ21" i="3" l="1"/>
  <c r="N21" i="3"/>
  <c r="N27" i="3"/>
  <c r="BZ27" i="3"/>
  <c r="Q27" i="3" l="1"/>
  <c r="T17" i="3"/>
  <c r="M17" i="3" s="1"/>
  <c r="T23" i="3"/>
  <c r="M23" i="3" s="1"/>
  <c r="CD27" i="3" l="1"/>
  <c r="CG27" i="3"/>
  <c r="CA27" i="3"/>
  <c r="BZ23" i="3"/>
  <c r="N23" i="3"/>
  <c r="BZ17" i="3"/>
  <c r="N17" i="3"/>
  <c r="Q23" i="3" l="1"/>
  <c r="T24" i="3"/>
  <c r="M24" i="3" s="1"/>
  <c r="CC27" i="3"/>
  <c r="CB27" i="3"/>
  <c r="CE27" i="3"/>
  <c r="CF27" i="3"/>
  <c r="T30" i="3"/>
  <c r="M30" i="3" s="1"/>
  <c r="N24" i="3" l="1"/>
  <c r="T29" i="3" s="1"/>
  <c r="M29" i="3" s="1"/>
  <c r="BZ24" i="3"/>
  <c r="BZ30" i="3"/>
  <c r="N30" i="3"/>
  <c r="CA23" i="3"/>
  <c r="CG23" i="3"/>
  <c r="CD23" i="3"/>
  <c r="BZ29" i="3" l="1"/>
  <c r="N29" i="3"/>
  <c r="Q29" i="3" s="1"/>
  <c r="Q30" i="3"/>
  <c r="T31" i="3"/>
  <c r="M31" i="3" s="1"/>
  <c r="T25" i="3"/>
  <c r="M25" i="3" s="1"/>
  <c r="Q24" i="3"/>
  <c r="CE23" i="3"/>
  <c r="CF23" i="3"/>
  <c r="CB23" i="3"/>
  <c r="CC23" i="3"/>
  <c r="CA29" i="3" l="1"/>
  <c r="CD29" i="3"/>
  <c r="CG29" i="3"/>
  <c r="CA24" i="3"/>
  <c r="CD24" i="3"/>
  <c r="CG24" i="3"/>
  <c r="N25" i="3"/>
  <c r="U40" i="3" s="1"/>
  <c r="BZ25" i="3"/>
  <c r="N31" i="3"/>
  <c r="BZ31" i="3"/>
  <c r="CD30" i="3"/>
  <c r="CA30" i="3"/>
  <c r="CG30" i="3"/>
  <c r="CE29" i="3" l="1"/>
  <c r="CF29" i="3"/>
  <c r="CB29" i="3"/>
  <c r="CC29" i="3"/>
  <c r="CC30" i="3"/>
  <c r="CB30" i="3"/>
  <c r="CF30" i="3"/>
  <c r="CE30" i="3"/>
  <c r="CE24" i="3"/>
  <c r="CF24" i="3"/>
  <c r="CC24" i="3"/>
  <c r="CB24" i="3"/>
  <c r="T32" i="3"/>
  <c r="M32" i="3" s="1"/>
  <c r="Q31" i="3"/>
  <c r="Q25" i="3"/>
  <c r="T26" i="3"/>
  <c r="M26" i="3" s="1"/>
  <c r="BZ26" i="3" l="1"/>
  <c r="N26" i="3"/>
  <c r="Q26" i="3" s="1"/>
  <c r="CA31" i="3"/>
  <c r="CD31" i="3"/>
  <c r="CG31" i="3"/>
  <c r="CD25" i="3"/>
  <c r="CA25" i="3"/>
  <c r="CG25" i="3"/>
  <c r="N32" i="3"/>
  <c r="BZ32" i="3"/>
  <c r="CD26" i="3" l="1"/>
  <c r="CA26" i="3"/>
  <c r="CG26" i="3"/>
  <c r="CE25" i="3"/>
  <c r="CF25" i="3"/>
  <c r="CF31" i="3"/>
  <c r="CE31" i="3"/>
  <c r="Q32" i="3"/>
  <c r="T33" i="3"/>
  <c r="M33" i="3" s="1"/>
  <c r="CB25" i="3"/>
  <c r="CC25" i="3"/>
  <c r="CB31" i="3"/>
  <c r="CC31" i="3"/>
  <c r="CA32" i="3" l="1"/>
  <c r="CD32" i="3"/>
  <c r="CG32" i="3"/>
  <c r="CB26" i="3"/>
  <c r="CC26" i="3"/>
  <c r="BZ33" i="3"/>
  <c r="N33" i="3"/>
  <c r="CF26" i="3"/>
  <c r="CE26" i="3"/>
  <c r="T35" i="3" l="1"/>
  <c r="M35" i="3" s="1"/>
  <c r="N35" i="3" s="1"/>
  <c r="Q33" i="3"/>
  <c r="CF32" i="3"/>
  <c r="CE32" i="3"/>
  <c r="CB32" i="3"/>
  <c r="CC32" i="3"/>
  <c r="CG33" i="3" l="1"/>
  <c r="CD33" i="3"/>
  <c r="CA33" i="3"/>
  <c r="BZ35" i="3"/>
  <c r="CC33" i="3" l="1"/>
  <c r="CB33" i="3"/>
  <c r="T36" i="3"/>
  <c r="M36" i="3" s="1"/>
  <c r="N36" i="3" s="1"/>
  <c r="Q35" i="3"/>
  <c r="CF33" i="3"/>
  <c r="CE33" i="3"/>
  <c r="CA35" i="3" l="1"/>
  <c r="CG35" i="3"/>
  <c r="CD35" i="3"/>
  <c r="BZ36" i="3"/>
  <c r="Q36" i="3" l="1"/>
  <c r="CG36" i="3" s="1"/>
  <c r="T37" i="3"/>
  <c r="M37" i="3" s="1"/>
  <c r="CE35" i="3"/>
  <c r="CF35" i="3"/>
  <c r="CB35" i="3"/>
  <c r="CC35" i="3"/>
  <c r="N37" i="3" l="1"/>
  <c r="BZ37" i="3"/>
  <c r="CA36" i="3"/>
  <c r="CC36" i="3" s="1"/>
  <c r="CD36" i="3"/>
  <c r="CF36" i="3" s="1"/>
  <c r="BI17" i="3"/>
  <c r="P17" i="3" s="1"/>
  <c r="Q37" i="3" l="1"/>
  <c r="CD37" i="3" s="1"/>
  <c r="U50" i="3"/>
  <c r="T38" i="3"/>
  <c r="M38" i="3" s="1"/>
  <c r="N38" i="3" s="1"/>
  <c r="CB36" i="3"/>
  <c r="CE36" i="3"/>
  <c r="O17" i="3"/>
  <c r="Q17" i="3"/>
  <c r="CG37" i="3" l="1"/>
  <c r="CA37" i="3"/>
  <c r="CC37" i="3" s="1"/>
  <c r="BH21" i="3"/>
  <c r="P21" i="3" s="1"/>
  <c r="O21" i="3" s="1"/>
  <c r="BL20" i="3" s="1"/>
  <c r="P20" i="3" s="1"/>
  <c r="BH19" i="3"/>
  <c r="T40" i="3"/>
  <c r="M40" i="3" s="1"/>
  <c r="N40" i="3" s="1"/>
  <c r="Q38" i="3"/>
  <c r="CD38" i="3" s="1"/>
  <c r="BZ38" i="3"/>
  <c r="CF37" i="3"/>
  <c r="CE37" i="3"/>
  <c r="CB37" i="3" l="1"/>
  <c r="T41" i="3"/>
  <c r="M41" i="3" s="1"/>
  <c r="N41" i="3" s="1"/>
  <c r="U46" i="3"/>
  <c r="Q21" i="3"/>
  <c r="CG38" i="3"/>
  <c r="CA38" i="3"/>
  <c r="CB38" i="3" s="1"/>
  <c r="BZ40" i="3"/>
  <c r="Q40" i="3"/>
  <c r="CE38" i="3"/>
  <c r="CF38" i="3"/>
  <c r="O20" i="3"/>
  <c r="BK19" i="3" s="1"/>
  <c r="P19" i="3" s="1"/>
  <c r="Q20" i="3"/>
  <c r="CD21" i="3"/>
  <c r="CG21" i="3"/>
  <c r="CA21" i="3"/>
  <c r="BZ41" i="3" l="1"/>
  <c r="Q41" i="3"/>
  <c r="CG41" i="3" s="1"/>
  <c r="W50" i="3"/>
  <c r="CC38" i="3"/>
  <c r="T42" i="3"/>
  <c r="M42" i="3" s="1"/>
  <c r="N42" i="3" s="1"/>
  <c r="CD40" i="3"/>
  <c r="CA40" i="3"/>
  <c r="CG40" i="3"/>
  <c r="CB21" i="3"/>
  <c r="CC21" i="3"/>
  <c r="CE21" i="3"/>
  <c r="CF21" i="3"/>
  <c r="CG20" i="3"/>
  <c r="CA20" i="3"/>
  <c r="CD20" i="3"/>
  <c r="Q19" i="3"/>
  <c r="O19" i="3"/>
  <c r="BJ18" i="3" s="1"/>
  <c r="P18" i="3" s="1"/>
  <c r="CA41" i="3" l="1"/>
  <c r="CC41" i="3" s="1"/>
  <c r="CD41" i="3"/>
  <c r="CE41" i="3" s="1"/>
  <c r="Q42" i="3"/>
  <c r="CD42" i="3" s="1"/>
  <c r="X50" i="3"/>
  <c r="BZ42" i="3"/>
  <c r="CA42" i="3"/>
  <c r="CC40" i="3"/>
  <c r="CB40" i="3"/>
  <c r="CE40" i="3"/>
  <c r="CF40" i="3"/>
  <c r="T43" i="3"/>
  <c r="M43" i="3" s="1"/>
  <c r="BZ43" i="3" s="1"/>
  <c r="CG19" i="3"/>
  <c r="CD19" i="3"/>
  <c r="CA19" i="3"/>
  <c r="CB20" i="3"/>
  <c r="CC20" i="3"/>
  <c r="CF20" i="3"/>
  <c r="CE20" i="3"/>
  <c r="O18" i="3"/>
  <c r="Q18" i="3"/>
  <c r="CG42" i="3" l="1"/>
  <c r="CB41" i="3"/>
  <c r="CF41" i="3"/>
  <c r="BI16" i="3"/>
  <c r="P16" i="3" s="1"/>
  <c r="O16" i="3" s="1"/>
  <c r="BG15" i="3" s="1"/>
  <c r="P15" i="3" s="1"/>
  <c r="BI13" i="3"/>
  <c r="N43" i="3"/>
  <c r="Q43" i="3" s="1"/>
  <c r="CE42" i="3"/>
  <c r="CF42" i="3"/>
  <c r="CB42" i="3"/>
  <c r="CC42" i="3"/>
  <c r="M39" i="3"/>
  <c r="CB19" i="3"/>
  <c r="CC19" i="3"/>
  <c r="CE19" i="3"/>
  <c r="CF19" i="3"/>
  <c r="CA18" i="3"/>
  <c r="CD18" i="3"/>
  <c r="CG18" i="3"/>
  <c r="Q16" i="3" l="1"/>
  <c r="CA43" i="3"/>
  <c r="CG43" i="3"/>
  <c r="CD43" i="3"/>
  <c r="T45" i="3"/>
  <c r="M45" i="3" s="1"/>
  <c r="N39" i="3"/>
  <c r="Q39" i="3" s="1"/>
  <c r="Q15" i="3"/>
  <c r="O15" i="3"/>
  <c r="BF14" i="3" s="1"/>
  <c r="P14" i="3" s="1"/>
  <c r="CC18" i="3"/>
  <c r="CB18" i="3"/>
  <c r="CE18" i="3"/>
  <c r="CF18" i="3"/>
  <c r="CG16" i="3"/>
  <c r="CA16" i="3"/>
  <c r="CD16" i="3"/>
  <c r="CC43" i="3" l="1"/>
  <c r="CB43" i="3"/>
  <c r="N45" i="3"/>
  <c r="BZ45" i="3"/>
  <c r="CF43" i="3"/>
  <c r="CE43" i="3"/>
  <c r="CB16" i="3"/>
  <c r="CC16" i="3"/>
  <c r="O14" i="3"/>
  <c r="BE13" i="3" s="1"/>
  <c r="P13" i="3" s="1"/>
  <c r="Q14" i="3"/>
  <c r="CF16" i="3"/>
  <c r="CE16" i="3"/>
  <c r="CA15" i="3"/>
  <c r="CD15" i="3"/>
  <c r="CG15" i="3"/>
  <c r="Q45" i="3" l="1"/>
  <c r="T46" i="3"/>
  <c r="M46" i="3" s="1"/>
  <c r="O13" i="3"/>
  <c r="Q13" i="3"/>
  <c r="CC15" i="3"/>
  <c r="CB15" i="3"/>
  <c r="CE15" i="3"/>
  <c r="CF15" i="3"/>
  <c r="CA14" i="3"/>
  <c r="CD14" i="3"/>
  <c r="CG14" i="3"/>
  <c r="BD12" i="3" l="1"/>
  <c r="P12" i="3" s="1"/>
  <c r="Q12" i="3" s="1"/>
  <c r="BD11" i="3"/>
  <c r="N46" i="3"/>
  <c r="V50" i="3" s="1"/>
  <c r="BZ46" i="3"/>
  <c r="CD45" i="3"/>
  <c r="CG45" i="3"/>
  <c r="CA45" i="3"/>
  <c r="CE14" i="3"/>
  <c r="CF14" i="3"/>
  <c r="CB14" i="3"/>
  <c r="CC14" i="3"/>
  <c r="CG13" i="3"/>
  <c r="CD13" i="3"/>
  <c r="CA13" i="3"/>
  <c r="O12" i="3" l="1"/>
  <c r="BC9" i="3" s="1"/>
  <c r="BC11" i="3"/>
  <c r="P11" i="3" s="1"/>
  <c r="Q11" i="3" s="1"/>
  <c r="Q46" i="3"/>
  <c r="T47" i="3"/>
  <c r="M47" i="3" s="1"/>
  <c r="CB45" i="3"/>
  <c r="CC45" i="3"/>
  <c r="CF45" i="3"/>
  <c r="CE45" i="3"/>
  <c r="CD12" i="3"/>
  <c r="CA12" i="3"/>
  <c r="CG12" i="3"/>
  <c r="CB13" i="3"/>
  <c r="CC13" i="3"/>
  <c r="CF13" i="3"/>
  <c r="CE13" i="3"/>
  <c r="O11" i="3" l="1"/>
  <c r="BB9" i="3" s="1"/>
  <c r="P9" i="3" s="1"/>
  <c r="N47" i="3"/>
  <c r="BZ47" i="3"/>
  <c r="CD46" i="3"/>
  <c r="CA46" i="3"/>
  <c r="CG46" i="3"/>
  <c r="CD11" i="3"/>
  <c r="CG11" i="3"/>
  <c r="CA11" i="3"/>
  <c r="CC12" i="3"/>
  <c r="CB12" i="3"/>
  <c r="CE12" i="3"/>
  <c r="CF12" i="3"/>
  <c r="Q9" i="3" l="1"/>
  <c r="O9" i="3"/>
  <c r="CB46" i="3"/>
  <c r="CC46" i="3"/>
  <c r="CF46" i="3"/>
  <c r="CE46" i="3"/>
  <c r="T48" i="3"/>
  <c r="M48" i="3" s="1"/>
  <c r="Q47" i="3"/>
  <c r="CB11" i="3"/>
  <c r="CC11" i="3"/>
  <c r="CF11" i="3"/>
  <c r="CE11" i="3"/>
  <c r="CG47" i="3" l="1"/>
  <c r="CD47" i="3"/>
  <c r="CA47" i="3"/>
  <c r="N48" i="3"/>
  <c r="BZ48" i="3"/>
  <c r="M44" i="3"/>
  <c r="T50" i="3" l="1"/>
  <c r="M50" i="3" s="1"/>
  <c r="Q48" i="3"/>
  <c r="CB47" i="3"/>
  <c r="CC47" i="3"/>
  <c r="CF47" i="3"/>
  <c r="CE47" i="3"/>
  <c r="N44" i="3"/>
  <c r="Q44" i="3" s="1"/>
  <c r="CD48" i="3" l="1"/>
  <c r="CA48" i="3"/>
  <c r="CG48" i="3"/>
  <c r="N50" i="3"/>
  <c r="BZ50" i="3"/>
  <c r="Q50" i="3" l="1"/>
  <c r="T51" i="3"/>
  <c r="M51" i="3" s="1"/>
  <c r="CC48" i="3"/>
  <c r="CB48" i="3"/>
  <c r="CF48" i="3"/>
  <c r="CE48" i="3"/>
  <c r="N51" i="3" l="1"/>
  <c r="V60" i="3" s="1"/>
  <c r="BZ51" i="3"/>
  <c r="CG50" i="3"/>
  <c r="CA50" i="3"/>
  <c r="CD50" i="3"/>
  <c r="CE50" i="3" l="1"/>
  <c r="CF50" i="3"/>
  <c r="CB50" i="3"/>
  <c r="CC50" i="3"/>
  <c r="T52" i="3"/>
  <c r="M52" i="3" s="1"/>
  <c r="Q51" i="3"/>
  <c r="CA51" i="3" l="1"/>
  <c r="CD51" i="3"/>
  <c r="CG51" i="3"/>
  <c r="N52" i="3"/>
  <c r="U60" i="3" s="1"/>
  <c r="BZ52" i="3"/>
  <c r="CE51" i="3" l="1"/>
  <c r="CF51" i="3"/>
  <c r="CB51" i="3"/>
  <c r="CC51" i="3"/>
  <c r="T53" i="3"/>
  <c r="M53" i="3" s="1"/>
  <c r="Q52" i="3"/>
  <c r="M49" i="3"/>
  <c r="N49" i="3" s="1"/>
  <c r="CG52" i="3" l="1"/>
  <c r="CA52" i="3"/>
  <c r="CD52" i="3"/>
  <c r="N53" i="3"/>
  <c r="BZ53" i="3"/>
  <c r="BZ49" i="3"/>
  <c r="Q49" i="3"/>
  <c r="CF52" i="3" l="1"/>
  <c r="CE52" i="3"/>
  <c r="T55" i="3"/>
  <c r="M55" i="3" s="1"/>
  <c r="Q53" i="3"/>
  <c r="CB52" i="3"/>
  <c r="CC52" i="3"/>
  <c r="CA53" i="3" l="1"/>
  <c r="CD53" i="3"/>
  <c r="CG53" i="3"/>
  <c r="N55" i="3"/>
  <c r="CH44" i="3"/>
  <c r="CH39" i="3"/>
  <c r="CH49" i="3"/>
  <c r="BZ55" i="3"/>
  <c r="T56" i="3" l="1"/>
  <c r="M56" i="3" s="1"/>
  <c r="Q55" i="3"/>
  <c r="CF53" i="3"/>
  <c r="CE53" i="3"/>
  <c r="CB53" i="3"/>
  <c r="CC53" i="3"/>
  <c r="CG55" i="3" l="1"/>
  <c r="CD55" i="3"/>
  <c r="CA55" i="3"/>
  <c r="N56" i="3"/>
  <c r="BZ56" i="3"/>
  <c r="CC55" i="3" l="1"/>
  <c r="CB55" i="3"/>
  <c r="Q56" i="3"/>
  <c r="T57" i="3"/>
  <c r="M57" i="3" s="1"/>
  <c r="N57" i="3" s="1"/>
  <c r="Q57" i="3" s="1"/>
  <c r="CE55" i="3"/>
  <c r="CF55" i="3"/>
  <c r="BZ57" i="3" l="1"/>
  <c r="T58" i="3"/>
  <c r="M58" i="3" s="1"/>
  <c r="BZ58" i="3" s="1"/>
  <c r="CA56" i="3"/>
  <c r="CD56" i="3"/>
  <c r="CG56" i="3"/>
  <c r="CG57" i="3"/>
  <c r="CA57" i="3"/>
  <c r="CD57" i="3"/>
  <c r="N58" i="3" l="1"/>
  <c r="T59" i="3" s="1"/>
  <c r="M59" i="3" s="1"/>
  <c r="CF56" i="3"/>
  <c r="CE56" i="3"/>
  <c r="CC56" i="3"/>
  <c r="CB56" i="3"/>
  <c r="CE57" i="3"/>
  <c r="CF57" i="3"/>
  <c r="CB57" i="3"/>
  <c r="CC57" i="3"/>
  <c r="Q58" i="3" l="1"/>
  <c r="CD58" i="3" s="1"/>
  <c r="N59" i="3"/>
  <c r="BZ59" i="3"/>
  <c r="CG58" i="3" l="1"/>
  <c r="CA58" i="3"/>
  <c r="CC58" i="3" s="1"/>
  <c r="Q59" i="3"/>
  <c r="M54" i="3"/>
  <c r="N54" i="3" s="1"/>
  <c r="CF58" i="3"/>
  <c r="CE58" i="3"/>
  <c r="CB58" i="3" l="1"/>
  <c r="BZ54" i="3"/>
  <c r="CD59" i="3"/>
  <c r="CA59" i="3"/>
  <c r="CG59" i="3"/>
  <c r="CB59" i="3" l="1"/>
  <c r="CC59" i="3"/>
  <c r="CF59" i="3"/>
  <c r="CE59" i="3"/>
  <c r="T60" i="3"/>
  <c r="M60" i="3" s="1"/>
  <c r="Q54" i="3"/>
  <c r="N60" i="3" l="1"/>
  <c r="P60" i="3" s="1"/>
  <c r="CH54" i="3"/>
  <c r="BZ60" i="3"/>
  <c r="CH9" i="3"/>
  <c r="CH60" i="3"/>
  <c r="CH10" i="3"/>
  <c r="CH17" i="3"/>
  <c r="O60" i="3" l="1"/>
  <c r="I4" i="3"/>
  <c r="B6" i="3" s="1"/>
  <c r="Q60" i="3"/>
  <c r="CD60" i="3" l="1"/>
  <c r="CA60" i="3"/>
  <c r="CG60" i="3"/>
  <c r="CC60" i="3" l="1"/>
  <c r="CB60" i="3"/>
  <c r="CE60" i="3"/>
  <c r="CF6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5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Finish Date:</t>
        </r>
        <r>
          <rPr>
            <sz val="10"/>
            <color indexed="81"/>
            <rFont val="Tahoma"/>
            <family val="2"/>
          </rPr>
          <t xml:space="preserve">
The Finish Date uses the WORKDAY() function to calculate the date to completion, </t>
        </r>
        <r>
          <rPr>
            <i/>
            <sz val="10"/>
            <color indexed="81"/>
            <rFont val="Tahoma"/>
            <family val="2"/>
          </rPr>
          <t>excluding weekends and the holidays</t>
        </r>
        <r>
          <rPr>
            <sz val="10"/>
            <color indexed="81"/>
            <rFont val="Tahoma"/>
            <family val="2"/>
          </rPr>
          <t xml:space="preserve"> listed in the Holidays worksheet.
If you see a #NAME or other error in the Finish Date, you probably need to install the Analysis ToolPak and then recalculate the worksheet by pressing Ctrl+Alt+F9.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Normally, you would start by assigning IDs as 10, 20, 30, etc. However, the ID can be anything you want, including text.</t>
        </r>
      </text>
    </comment>
    <comment ref="B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Task Name:</t>
        </r>
        <r>
          <rPr>
            <sz val="10"/>
            <color indexed="81"/>
            <rFont val="Tahoma"/>
            <family val="2"/>
          </rPr>
          <t xml:space="preserve">
The task name is a description that will show up in the gantt chart. The task name will be bolded if the task is a </t>
        </r>
        <r>
          <rPr>
            <b/>
            <sz val="10"/>
            <color indexed="81"/>
            <rFont val="Tahoma"/>
            <family val="2"/>
          </rPr>
          <t>critical task</t>
        </r>
        <r>
          <rPr>
            <sz val="10"/>
            <color indexed="81"/>
            <rFont val="Tahoma"/>
            <family val="2"/>
          </rPr>
          <t>. This is done through conditional formatting.</t>
        </r>
      </text>
    </comment>
    <comment ref="C8" authorId="0" shapeId="0" xr:uid="{00000000-0006-0000-0000-000004000000}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The set of events immediately preceding the task. In a network diagram or PERT chart, the predecessors for a particular task are all the tasks which have arrows pointing to that particular task.
- Each predecessor needs to refer to the ID in column A.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The set of events immediately following a particular task. In a network diagram or PERT chart, arrows are drawn from a task to its successors.</t>
        </r>
      </text>
    </comment>
    <comment ref="I8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0" shapeId="0" xr:uid="{00000000-0006-0000-0000-000006000000}">
      <text>
        <r>
          <rPr>
            <b/>
            <sz val="10"/>
            <color indexed="81"/>
            <rFont val="Tahoma"/>
            <family val="2"/>
          </rPr>
          <t>Most Likely Time (M):</t>
        </r>
        <r>
          <rPr>
            <sz val="10"/>
            <color indexed="81"/>
            <rFont val="Tahoma"/>
            <family val="2"/>
          </rPr>
          <t xml:space="preserve">
The most likely time required to complete the task, assuming everything proceeds as normal.</t>
        </r>
      </text>
    </comment>
    <comment ref="K8" authorId="0" shapeId="0" xr:uid="{00000000-0006-0000-0000-000007000000}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0" shapeId="0" xr:uid="{00000000-0006-0000-0000-000008000000}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0" shapeId="0" xr:uid="{00000000-0006-0000-0000-000009000000}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The ES is the maximum EF of all predecessors, except for the first task where the ES=0.</t>
        </r>
      </text>
    </comment>
    <comment ref="N8" authorId="0" shapeId="0" xr:uid="{00000000-0006-0000-0000-00000A000000}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The EF time is the ES time plus the duration (EF=ES+Duration).</t>
        </r>
      </text>
    </comment>
    <comment ref="O8" authorId="0" shapeId="0" xr:uid="{00000000-0006-0000-0000-00000B000000}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The LS time is calculated as the LF time minus the duration (LS=LF-Duration).</t>
        </r>
      </text>
    </comment>
    <comment ref="P8" authorId="0" shapeId="0" xr:uid="{00000000-0006-0000-0000-00000C000000}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The LF time is the minimum LS of all the successors, except for the last task where LF equals EF.</t>
        </r>
      </text>
    </comment>
    <comment ref="Q8" authorId="0" shapeId="0" xr:uid="{00000000-0006-0000-0000-00000D000000}">
      <text>
        <r>
          <rPr>
            <b/>
            <sz val="10"/>
            <color indexed="81"/>
            <rFont val="Tahoma"/>
            <family val="2"/>
          </rPr>
          <t>Slack Time:</t>
        </r>
        <r>
          <rPr>
            <sz val="10"/>
            <color indexed="81"/>
            <rFont val="Tahoma"/>
            <family val="2"/>
          </rPr>
          <t xml:space="preserve">
The Slack time is calculated as LF minus EF. It can also be calculated as LS minus ES. </t>
        </r>
        <r>
          <rPr>
            <b/>
            <sz val="10"/>
            <color indexed="81"/>
            <rFont val="Tahoma"/>
            <family val="2"/>
          </rPr>
          <t>If the slack is zero, then the task is on the critical path.</t>
        </r>
      </text>
    </comment>
  </commentList>
</comments>
</file>

<file path=xl/sharedStrings.xml><?xml version="1.0" encoding="utf-8"?>
<sst xmlns="http://schemas.openxmlformats.org/spreadsheetml/2006/main" count="76" uniqueCount="72">
  <si>
    <t>ID</t>
  </si>
  <si>
    <t>Task Name</t>
  </si>
  <si>
    <t>Start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</si>
  <si>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</si>
  <si>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</si>
  <si>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</si>
  <si>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</si>
  <si>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</si>
  <si>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</si>
  <si>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</si>
  <si>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</si>
  <si>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</si>
  <si>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</si>
  <si>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</si>
  <si>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</si>
  <si>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t>Holidays to Exclude from Working Days</t>
  </si>
  <si>
    <t>Date</t>
  </si>
  <si>
    <t>Non-Working Days</t>
  </si>
  <si>
    <t>New Year's Day</t>
  </si>
  <si>
    <t>Christmas</t>
  </si>
  <si>
    <t>Days to Completion</t>
  </si>
  <si>
    <r>
      <t xml:space="preserve">Predecessors
</t>
    </r>
    <r>
      <rPr>
        <sz val="8"/>
        <color indexed="9"/>
        <rFont val="Arial"/>
        <family val="2"/>
      </rPr>
      <t>(Enter one ID per cell)</t>
    </r>
  </si>
  <si>
    <r>
      <t xml:space="preserve">M
</t>
    </r>
    <r>
      <rPr>
        <sz val="8"/>
        <color indexed="9"/>
        <rFont val="Arial"/>
        <family val="2"/>
      </rPr>
      <t>(most likely)</t>
    </r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</si>
  <si>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</si>
  <si>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</si>
  <si>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r>
      <t xml:space="preserve">Duration
</t>
    </r>
    <r>
      <rPr>
        <sz val="8"/>
        <color indexed="9"/>
        <rFont val="Arial"/>
        <family val="2"/>
      </rPr>
      <t>(exp. time)</t>
    </r>
  </si>
  <si>
    <t>Triangular</t>
  </si>
  <si>
    <t>Time Distribution:</t>
  </si>
  <si>
    <t>Series Used in the Gantt Chart</t>
  </si>
  <si>
    <t>Times (in Days)</t>
  </si>
  <si>
    <t>See help (F1) on the WORKDAY() function</t>
  </si>
  <si>
    <t>[42]</t>
  </si>
  <si>
    <t>This worksheet lets you create a list of dates to be excluded from the number of Working Days. The WORKDAY() function already excludes weekends, so you only need to list dates for holidays and other non-working days. If your project spans more than one year, make sure you add dates for each year. The named range, holidays, is a dynamic named range ending at the last blank cell in column A. The comments column is just for your reference.</t>
  </si>
  <si>
    <t>Milestone</t>
  </si>
  <si>
    <t>Critical tasks</t>
  </si>
  <si>
    <t>No successor defined yet</t>
  </si>
  <si>
    <t>АНАЛИЗ РЫНКА</t>
  </si>
  <si>
    <t>РАЗРАБОТКА ТЗ / СПЕЦИФИКАЦИИ</t>
  </si>
  <si>
    <t>РАЗМЕЩЕНИЕ В ИНТЕРНЕТЕ</t>
  </si>
  <si>
    <t>Написание серверной части</t>
  </si>
  <si>
    <t>Finish</t>
  </si>
  <si>
    <t>Дата начала</t>
  </si>
  <si>
    <t>Дата конца</t>
  </si>
  <si>
    <t>Critical Path Method / Объем Работ</t>
  </si>
  <si>
    <t>Исследование продуктов конкурентов</t>
  </si>
  <si>
    <t>Исследование стратегий конкурентов</t>
  </si>
  <si>
    <t>Определение целевой аудитории</t>
  </si>
  <si>
    <t>Определение потребностей пользователя</t>
  </si>
  <si>
    <t>Определение функциональных требований к ПО</t>
  </si>
  <si>
    <t>Создание док-та с описанием всех особенностей и характеристик</t>
  </si>
  <si>
    <t>РАЗРАБОТКА ИНФОРМАЦИОННОЙ СТРУКТУРЫ И МАКЕТА</t>
  </si>
  <si>
    <t>Планировка структуры программы</t>
  </si>
  <si>
    <t>Определение основных разделов и функций</t>
  </si>
  <si>
    <t>Разработка удобного интерфейса для пользователей</t>
  </si>
  <si>
    <t>Подготовка описания и инструкций</t>
  </si>
  <si>
    <t>РАЗРАБОТКА КОНТЕНТА</t>
  </si>
  <si>
    <t>КОДИРОВАНИЕ СЕРВЕРНОЙ ЧАСТИ И БД</t>
  </si>
  <si>
    <t>Разработка архитектуры программы</t>
  </si>
  <si>
    <t>Настройка БД для хранения информации о вирусах и защите ПК</t>
  </si>
  <si>
    <t>Создание дизайна сайта и приложения</t>
  </si>
  <si>
    <t>Обеспечение адаптивности и кросс-браузерной совместимости</t>
  </si>
  <si>
    <t>Учитывание требований по безопасности и удобству</t>
  </si>
  <si>
    <t>ВЕРСТКА</t>
  </si>
  <si>
    <t>SEO-ПОДГОТОВКА И ЗАПОЛНЕНИЕ КОНТЕНТА</t>
  </si>
  <si>
    <t>ПОДГОТОВКА ПРОДВИЖЕНИЯ</t>
  </si>
  <si>
    <t>Оптимизация сайта и приложения для поисковых систем</t>
  </si>
  <si>
    <t>Наполнение сайта актуальным контентом</t>
  </si>
  <si>
    <t>Запуск сайта и ПО</t>
  </si>
  <si>
    <t>Тестирование на ошибки и недочеты</t>
  </si>
  <si>
    <t>Подготовка к обновлениям</t>
  </si>
  <si>
    <t>Разработка стратегии маркетинга и продвижения</t>
  </si>
  <si>
    <t>Проведение рекламных компаний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</si>
</sst>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i/>
      <sz val="10"/>
      <color indexed="81"/>
      <name val="Tahoma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b/>
      <sz val="13"/>
      <color theme="4"/>
      <name val="Arial"/>
      <family val="2"/>
    </font>
    <font>
      <sz val="8"/>
      <color theme="1" tint="0.499984740745262"/>
      <name val="Arial"/>
      <family val="2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2" fillId="5" borderId="7" applyNumberFormat="0" applyFont="0" applyAlignment="0" applyProtection="0"/>
    <xf numFmtId="0" fontId="26" fillId="17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14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2" fillId="20" borderId="0" xfId="0" applyFont="1" applyFill="1" applyAlignment="1">
      <alignment horizontal="center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4" fontId="0" fillId="20" borderId="0" xfId="0" applyNumberFormat="1" applyFill="1" applyAlignment="1">
      <alignment horizontal="center"/>
    </xf>
    <xf numFmtId="0" fontId="12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5" fillId="24" borderId="0" xfId="0" applyFont="1" applyFill="1" applyAlignment="1">
      <alignment horizontal="center" vertical="center"/>
    </xf>
    <xf numFmtId="0" fontId="5" fillId="24" borderId="0" xfId="0" applyFont="1" applyFill="1" applyAlignment="1">
      <alignment vertical="center"/>
    </xf>
    <xf numFmtId="0" fontId="5" fillId="24" borderId="0" xfId="0" applyFont="1" applyFill="1" applyAlignment="1">
      <alignment horizontal="center" wrapText="1"/>
    </xf>
    <xf numFmtId="0" fontId="5" fillId="24" borderId="0" xfId="0" applyFont="1" applyFill="1" applyAlignment="1">
      <alignment horizontal="right" vertical="center" wrapText="1"/>
    </xf>
    <xf numFmtId="0" fontId="5" fillId="24" borderId="0" xfId="0" applyFont="1" applyFill="1" applyAlignment="1">
      <alignment horizontal="right" vertical="center"/>
    </xf>
    <xf numFmtId="0" fontId="32" fillId="23" borderId="0" xfId="0" applyFont="1" applyFill="1" applyAlignment="1">
      <alignment vertical="center"/>
    </xf>
    <xf numFmtId="0" fontId="33" fillId="23" borderId="0" xfId="0" applyFont="1" applyFill="1" applyAlignment="1">
      <alignment vertical="center"/>
    </xf>
    <xf numFmtId="0" fontId="2" fillId="0" borderId="10" xfId="0" applyFont="1" applyBorder="1"/>
    <xf numFmtId="0" fontId="0" fillId="25" borderId="7" xfId="0" applyFill="1" applyBorder="1"/>
    <xf numFmtId="0" fontId="0" fillId="26" borderId="7" xfId="0" applyFill="1" applyBorder="1"/>
    <xf numFmtId="0" fontId="6" fillId="0" borderId="0" xfId="0" applyFont="1"/>
    <xf numFmtId="0" fontId="32" fillId="0" borderId="0" xfId="0" applyFont="1"/>
    <xf numFmtId="0" fontId="34" fillId="0" borderId="0" xfId="0" applyFont="1" applyAlignment="1">
      <alignment horizontal="right"/>
    </xf>
    <xf numFmtId="0" fontId="35" fillId="0" borderId="10" xfId="0" applyFont="1" applyBorder="1"/>
    <xf numFmtId="0" fontId="35" fillId="0" borderId="7" xfId="0" applyFont="1" applyBorder="1" applyAlignment="1">
      <alignment horizontal="center"/>
    </xf>
    <xf numFmtId="0" fontId="35" fillId="26" borderId="10" xfId="0" applyFont="1" applyFill="1" applyBorder="1"/>
    <xf numFmtId="14" fontId="0" fillId="23" borderId="0" xfId="0" applyNumberFormat="1" applyFill="1" applyAlignment="1">
      <alignment horizontal="center"/>
    </xf>
    <xf numFmtId="0" fontId="36" fillId="0" borderId="0" xfId="0" applyFont="1"/>
    <xf numFmtId="0" fontId="37" fillId="21" borderId="0" xfId="0" applyFont="1" applyFill="1"/>
    <xf numFmtId="0" fontId="37" fillId="22" borderId="0" xfId="0" applyFont="1" applyFill="1"/>
    <xf numFmtId="0" fontId="36" fillId="0" borderId="0" xfId="0" quotePrefix="1" applyFont="1" applyAlignment="1">
      <alignment horizontal="right"/>
    </xf>
    <xf numFmtId="0" fontId="36" fillId="0" borderId="0" xfId="0" applyFont="1" applyAlignment="1">
      <alignment horizontal="right"/>
    </xf>
    <xf numFmtId="0" fontId="36" fillId="20" borderId="0" xfId="0" applyFont="1" applyFill="1" applyAlignment="1">
      <alignment horizontal="center"/>
    </xf>
    <xf numFmtId="0" fontId="38" fillId="0" borderId="0" xfId="0" applyFont="1"/>
    <xf numFmtId="2" fontId="38" fillId="0" borderId="0" xfId="0" applyNumberFormat="1" applyFont="1"/>
    <xf numFmtId="0" fontId="35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1" fillId="20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10" xfId="0" applyBorder="1"/>
    <xf numFmtId="0" fontId="35" fillId="0" borderId="10" xfId="0" applyFont="1" applyFill="1" applyBorder="1"/>
    <xf numFmtId="0" fontId="0" fillId="0" borderId="10" xfId="0" applyFill="1" applyBorder="1"/>
    <xf numFmtId="0" fontId="35" fillId="26" borderId="14" xfId="0" applyFont="1" applyFill="1" applyBorder="1"/>
    <xf numFmtId="0" fontId="35" fillId="0" borderId="13" xfId="0" applyFont="1" applyFill="1" applyBorder="1"/>
    <xf numFmtId="0" fontId="0" fillId="27" borderId="10" xfId="0" applyFill="1" applyBorder="1"/>
    <xf numFmtId="0" fontId="35" fillId="27" borderId="10" xfId="0" applyFont="1" applyFill="1" applyBorder="1"/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1" builtinId="25" customBuiltin="1"/>
    <cellStyle name="Контрольная ячейка" xfId="27" builtinId="23" customBuiltin="1"/>
    <cellStyle name="Название" xfId="40" builtinId="15" customBuiltin="1"/>
    <cellStyle name="Нейтральный" xfId="37" builtinId="28" customBuiltin="1"/>
    <cellStyle name="Обычный" xfId="0" builtinId="0"/>
    <cellStyle name="Обычный 2" xfId="43" xr:uid="{00000000-0005-0000-0000-000025000000}"/>
    <cellStyle name="Плохой" xfId="25" builtinId="27" customBuiltin="1"/>
    <cellStyle name="Пояснение" xfId="28" builtinId="53" customBuiltin="1"/>
    <cellStyle name="Примечание" xfId="38" builtinId="10" customBuiltin="1"/>
    <cellStyle name="Связанная ячейка" xfId="36" builtinId="24" customBuiltin="1"/>
    <cellStyle name="Текст предупреждения" xfId="42" builtinId="11" customBuiltin="1"/>
    <cellStyle name="Хороший" xfId="29" builtinId="26" customBuiltin="1"/>
  </cellStyles>
  <dxfs count="25"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5925494027351"/>
          <c:y val="0.13029129425937788"/>
          <c:w val="0.73523629694289205"/>
          <c:h val="0.868055969699548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CPM!$BZ$8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CPM!$B$9:$B$60</c:f>
              <c:strCache>
                <c:ptCount val="52"/>
                <c:pt idx="0">
                  <c:v>Start</c:v>
                </c:pt>
                <c:pt idx="1">
                  <c:v>АНАЛИЗ РЫНКА</c:v>
                </c:pt>
                <c:pt idx="2">
                  <c:v>Исследование продуктов конкурентов</c:v>
                </c:pt>
                <c:pt idx="3">
                  <c:v>Исследование стратегий конкурентов</c:v>
                </c:pt>
                <c:pt idx="4">
                  <c:v>Определение целевой аудитории</c:v>
                </c:pt>
                <c:pt idx="5">
                  <c:v>Определение потребностей пользователя</c:v>
                </c:pt>
                <c:pt idx="8">
                  <c:v>РАЗРАБОТКА ТЗ / СПЕЦИФИКАЦИИ</c:v>
                </c:pt>
                <c:pt idx="9">
                  <c:v>Определение функциональных требований к ПО</c:v>
                </c:pt>
                <c:pt idx="10">
                  <c:v>Создание док-та с описанием всех особенностей и характеристик</c:v>
                </c:pt>
                <c:pt idx="13">
                  <c:v>РАЗРАБОТКА ИНФОРМАЦИОННОЙ СТРУКТУРЫ И МАКЕТА</c:v>
                </c:pt>
                <c:pt idx="14">
                  <c:v>Планировка структуры программы</c:v>
                </c:pt>
                <c:pt idx="15">
                  <c:v>Определение основных разделов и функций</c:v>
                </c:pt>
                <c:pt idx="16">
                  <c:v>Разработка удобного интерфейса для пользователей</c:v>
                </c:pt>
                <c:pt idx="19">
                  <c:v>РАЗРАБОТКА КОНТЕНТА</c:v>
                </c:pt>
                <c:pt idx="20">
                  <c:v>Подготовка описания и инструкций</c:v>
                </c:pt>
                <c:pt idx="25">
                  <c:v>КОДИРОВАНИЕ СЕРВЕРНОЙ ЧАСТИ И БД</c:v>
                </c:pt>
                <c:pt idx="26">
                  <c:v>Разработка архитектуры программы</c:v>
                </c:pt>
                <c:pt idx="27">
                  <c:v>Написание серверной части</c:v>
                </c:pt>
                <c:pt idx="28">
                  <c:v>Настройка БД для хранения информации о вирусах и защите ПК</c:v>
                </c:pt>
                <c:pt idx="30">
                  <c:v>ВЕРСТКА</c:v>
                </c:pt>
                <c:pt idx="31">
                  <c:v>Создание дизайна сайта и приложения</c:v>
                </c:pt>
                <c:pt idx="32">
                  <c:v>Обеспечение адаптивности и кросс-браузерной совместимости</c:v>
                </c:pt>
                <c:pt idx="33">
                  <c:v>Учитывание требований по безопасности и удобству</c:v>
                </c:pt>
                <c:pt idx="35">
                  <c:v>SEO-ПОДГОТОВКА И ЗАПОЛНЕНИЕ КОНТЕНТА</c:v>
                </c:pt>
                <c:pt idx="36">
                  <c:v>Оптимизация сайта и приложения для поисковых систем</c:v>
                </c:pt>
                <c:pt idx="37">
                  <c:v>Наполнение сайта актуальным контентом</c:v>
                </c:pt>
                <c:pt idx="40">
                  <c:v>РАЗМЕЩЕНИЕ В ИНТЕРНЕТЕ</c:v>
                </c:pt>
                <c:pt idx="41">
                  <c:v>Запуск сайта и ПО</c:v>
                </c:pt>
                <c:pt idx="42">
                  <c:v>Тестирование на ошибки и недочеты</c:v>
                </c:pt>
                <c:pt idx="43">
                  <c:v>Подготовка к обновлениям</c:v>
                </c:pt>
                <c:pt idx="45">
                  <c:v>ПОДГОТОВКА ПРОДВИЖЕНИЯ</c:v>
                </c:pt>
                <c:pt idx="46">
                  <c:v>Разработка стратегии маркетинга и продвижения</c:v>
                </c:pt>
                <c:pt idx="47">
                  <c:v>Проведение рекламных компаний</c:v>
                </c:pt>
                <c:pt idx="51">
                  <c:v>Finish</c:v>
                </c:pt>
              </c:strCache>
            </c:strRef>
          </c:cat>
          <c:val>
            <c:numRef>
              <c:f>CPM!$BZ$9:$BZ$60</c:f>
              <c:numCache>
                <c:formatCode>General</c:formatCode>
                <c:ptCount val="52"/>
                <c:pt idx="0">
                  <c:v>-0.25</c:v>
                </c:pt>
                <c:pt idx="1">
                  <c:v>15.416666666666664</c:v>
                </c:pt>
                <c:pt idx="2">
                  <c:v>0</c:v>
                </c:pt>
                <c:pt idx="3">
                  <c:v>0</c:v>
                </c:pt>
                <c:pt idx="4">
                  <c:v>5.333333333333333</c:v>
                </c:pt>
                <c:pt idx="5">
                  <c:v>11.333333333333332</c:v>
                </c:pt>
                <c:pt idx="6">
                  <c:v>#N/A</c:v>
                </c:pt>
                <c:pt idx="7">
                  <c:v>#N/A</c:v>
                </c:pt>
                <c:pt idx="8">
                  <c:v>18.416666666666664</c:v>
                </c:pt>
                <c:pt idx="9">
                  <c:v>11.333333333333332</c:v>
                </c:pt>
                <c:pt idx="10">
                  <c:v>15.333333333333332</c:v>
                </c:pt>
                <c:pt idx="11">
                  <c:v>#N/A</c:v>
                </c:pt>
                <c:pt idx="12">
                  <c:v>#N/A</c:v>
                </c:pt>
                <c:pt idx="14">
                  <c:v>18.666666666666664</c:v>
                </c:pt>
                <c:pt idx="15">
                  <c:v>21.999999999999996</c:v>
                </c:pt>
                <c:pt idx="16">
                  <c:v>21.999999999999996</c:v>
                </c:pt>
                <c:pt idx="17">
                  <c:v>#N/A</c:v>
                </c:pt>
                <c:pt idx="18">
                  <c:v>#N/A</c:v>
                </c:pt>
                <c:pt idx="20">
                  <c:v>26.333333333333329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26.333333333333329</c:v>
                </c:pt>
                <c:pt idx="27">
                  <c:v>26.333333333333329</c:v>
                </c:pt>
                <c:pt idx="28">
                  <c:v>48</c:v>
                </c:pt>
                <c:pt idx="29">
                  <c:v>#N/A</c:v>
                </c:pt>
                <c:pt idx="30">
                  <c:v>-0.25</c:v>
                </c:pt>
                <c:pt idx="31">
                  <c:v>48</c:v>
                </c:pt>
                <c:pt idx="32">
                  <c:v>52.333333333333336</c:v>
                </c:pt>
                <c:pt idx="33">
                  <c:v>52.333333333333336</c:v>
                </c:pt>
                <c:pt idx="34">
                  <c:v>#N/A</c:v>
                </c:pt>
                <c:pt idx="35">
                  <c:v>-0.25</c:v>
                </c:pt>
                <c:pt idx="36">
                  <c:v>52.333333333333336</c:v>
                </c:pt>
                <c:pt idx="37">
                  <c:v>52.333333333333336</c:v>
                </c:pt>
                <c:pt idx="38">
                  <c:v>#N/A</c:v>
                </c:pt>
                <c:pt idx="39">
                  <c:v>#N/A</c:v>
                </c:pt>
                <c:pt idx="40">
                  <c:v>-0.25</c:v>
                </c:pt>
                <c:pt idx="41">
                  <c:v>63</c:v>
                </c:pt>
                <c:pt idx="42">
                  <c:v>67.333333333333329</c:v>
                </c:pt>
                <c:pt idx="43">
                  <c:v>67.333333333333329</c:v>
                </c:pt>
                <c:pt idx="44">
                  <c:v>#N/A</c:v>
                </c:pt>
                <c:pt idx="45">
                  <c:v>-0.25</c:v>
                </c:pt>
                <c:pt idx="46">
                  <c:v>67.333333333333329</c:v>
                </c:pt>
                <c:pt idx="47">
                  <c:v>74.666666666666657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87.083333333333329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Critical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CPM!$B$9:$B$60</c:f>
              <c:strCache>
                <c:ptCount val="52"/>
                <c:pt idx="0">
                  <c:v>Start</c:v>
                </c:pt>
                <c:pt idx="1">
                  <c:v>АНАЛИЗ РЫНКА</c:v>
                </c:pt>
                <c:pt idx="2">
                  <c:v>Исследование продуктов конкурентов</c:v>
                </c:pt>
                <c:pt idx="3">
                  <c:v>Исследование стратегий конкурентов</c:v>
                </c:pt>
                <c:pt idx="4">
                  <c:v>Определение целевой аудитории</c:v>
                </c:pt>
                <c:pt idx="5">
                  <c:v>Определение потребностей пользователя</c:v>
                </c:pt>
                <c:pt idx="8">
                  <c:v>РАЗРАБОТКА ТЗ / СПЕЦИФИКАЦИИ</c:v>
                </c:pt>
                <c:pt idx="9">
                  <c:v>Определение функциональных требований к ПО</c:v>
                </c:pt>
                <c:pt idx="10">
                  <c:v>Создание док-та с описанием всех особенностей и характеристик</c:v>
                </c:pt>
                <c:pt idx="13">
                  <c:v>РАЗРАБОТКА ИНФОРМАЦИОННОЙ СТРУКТУРЫ И МАКЕТА</c:v>
                </c:pt>
                <c:pt idx="14">
                  <c:v>Планировка структуры программы</c:v>
                </c:pt>
                <c:pt idx="15">
                  <c:v>Определение основных разделов и функций</c:v>
                </c:pt>
                <c:pt idx="16">
                  <c:v>Разработка удобного интерфейса для пользователей</c:v>
                </c:pt>
                <c:pt idx="19">
                  <c:v>РАЗРАБОТКА КОНТЕНТА</c:v>
                </c:pt>
                <c:pt idx="20">
                  <c:v>Подготовка описания и инструкций</c:v>
                </c:pt>
                <c:pt idx="25">
                  <c:v>КОДИРОВАНИЕ СЕРВЕРНОЙ ЧАСТИ И БД</c:v>
                </c:pt>
                <c:pt idx="26">
                  <c:v>Разработка архитектуры программы</c:v>
                </c:pt>
                <c:pt idx="27">
                  <c:v>Написание серверной части</c:v>
                </c:pt>
                <c:pt idx="28">
                  <c:v>Настройка БД для хранения информации о вирусах и защите ПК</c:v>
                </c:pt>
                <c:pt idx="30">
                  <c:v>ВЕРСТКА</c:v>
                </c:pt>
                <c:pt idx="31">
                  <c:v>Создание дизайна сайта и приложения</c:v>
                </c:pt>
                <c:pt idx="32">
                  <c:v>Обеспечение адаптивности и кросс-браузерной совместимости</c:v>
                </c:pt>
                <c:pt idx="33">
                  <c:v>Учитывание требований по безопасности и удобству</c:v>
                </c:pt>
                <c:pt idx="35">
                  <c:v>SEO-ПОДГОТОВКА И ЗАПОЛНЕНИЕ КОНТЕНТА</c:v>
                </c:pt>
                <c:pt idx="36">
                  <c:v>Оптимизация сайта и приложения для поисковых систем</c:v>
                </c:pt>
                <c:pt idx="37">
                  <c:v>Наполнение сайта актуальным контентом</c:v>
                </c:pt>
                <c:pt idx="40">
                  <c:v>РАЗМЕЩЕНИЕ В ИНТЕРНЕТЕ</c:v>
                </c:pt>
                <c:pt idx="41">
                  <c:v>Запуск сайта и ПО</c:v>
                </c:pt>
                <c:pt idx="42">
                  <c:v>Тестирование на ошибки и недочеты</c:v>
                </c:pt>
                <c:pt idx="43">
                  <c:v>Подготовка к обновлениям</c:v>
                </c:pt>
                <c:pt idx="45">
                  <c:v>ПОДГОТОВКА ПРОДВИЖЕНИЯ</c:v>
                </c:pt>
                <c:pt idx="46">
                  <c:v>Разработка стратегии маркетинга и продвижения</c:v>
                </c:pt>
                <c:pt idx="47">
                  <c:v>Проведение рекламных компаний</c:v>
                </c:pt>
                <c:pt idx="51">
                  <c:v>Finish</c:v>
                </c:pt>
              </c:strCache>
            </c:strRef>
          </c:cat>
          <c:val>
            <c:numRef>
              <c:f>CPM!$CA$9:$CA$60</c:f>
              <c:numCache>
                <c:formatCode>0.00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3.3333333333333335</c:v>
                </c:pt>
                <c:pt idx="3">
                  <c:v>5.333333333333333</c:v>
                </c:pt>
                <c:pt idx="4">
                  <c:v>6</c:v>
                </c:pt>
                <c:pt idx="5">
                  <c:v>4.333333333333333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3.3333333333333335</c:v>
                </c:pt>
                <c:pt idx="11">
                  <c:v>#N/A</c:v>
                </c:pt>
                <c:pt idx="12">
                  <c:v>#N/A</c:v>
                </c:pt>
                <c:pt idx="14">
                  <c:v>3.3333333333333335</c:v>
                </c:pt>
                <c:pt idx="15">
                  <c:v>4.333333333333333</c:v>
                </c:pt>
                <c:pt idx="16">
                  <c:v>2.6666666666666665</c:v>
                </c:pt>
                <c:pt idx="17">
                  <c:v>#N/A</c:v>
                </c:pt>
                <c:pt idx="18">
                  <c:v>#N/A</c:v>
                </c:pt>
                <c:pt idx="20">
                  <c:v>4.333333333333333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21.666666666666668</c:v>
                </c:pt>
                <c:pt idx="27">
                  <c:v>21.666666666666668</c:v>
                </c:pt>
                <c:pt idx="28">
                  <c:v>15</c:v>
                </c:pt>
                <c:pt idx="29">
                  <c:v>#N/A</c:v>
                </c:pt>
                <c:pt idx="30">
                  <c:v>#N/A</c:v>
                </c:pt>
                <c:pt idx="31">
                  <c:v>4.333333333333333</c:v>
                </c:pt>
                <c:pt idx="32">
                  <c:v>3.3333333333333335</c:v>
                </c:pt>
                <c:pt idx="33">
                  <c:v>3.3333333333333335</c:v>
                </c:pt>
                <c:pt idx="34">
                  <c:v>#N/A</c:v>
                </c:pt>
                <c:pt idx="35">
                  <c:v>#N/A</c:v>
                </c:pt>
                <c:pt idx="36">
                  <c:v>3.3333333333333335</c:v>
                </c:pt>
                <c:pt idx="37">
                  <c:v>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4.333333333333333</c:v>
                </c:pt>
                <c:pt idx="42">
                  <c:v>20</c:v>
                </c:pt>
                <c:pt idx="43">
                  <c:v>4.666666666666667</c:v>
                </c:pt>
                <c:pt idx="44">
                  <c:v>#N/A</c:v>
                </c:pt>
                <c:pt idx="45">
                  <c:v>#N/A</c:v>
                </c:pt>
                <c:pt idx="46">
                  <c:v>7.333333333333333</c:v>
                </c:pt>
                <c:pt idx="47">
                  <c:v>22.333333333333332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CPM!$B$9:$B$60</c:f>
              <c:strCache>
                <c:ptCount val="52"/>
                <c:pt idx="0">
                  <c:v>Start</c:v>
                </c:pt>
                <c:pt idx="1">
                  <c:v>АНАЛИЗ РЫНКА</c:v>
                </c:pt>
                <c:pt idx="2">
                  <c:v>Исследование продуктов конкурентов</c:v>
                </c:pt>
                <c:pt idx="3">
                  <c:v>Исследование стратегий конкурентов</c:v>
                </c:pt>
                <c:pt idx="4">
                  <c:v>Определение целевой аудитории</c:v>
                </c:pt>
                <c:pt idx="5">
                  <c:v>Определение потребностей пользователя</c:v>
                </c:pt>
                <c:pt idx="8">
                  <c:v>РАЗРАБОТКА ТЗ / СПЕЦИФИКАЦИИ</c:v>
                </c:pt>
                <c:pt idx="9">
                  <c:v>Определение функциональных требований к ПО</c:v>
                </c:pt>
                <c:pt idx="10">
                  <c:v>Создание док-та с описанием всех особенностей и характеристик</c:v>
                </c:pt>
                <c:pt idx="13">
                  <c:v>РАЗРАБОТКА ИНФОРМАЦИОННОЙ СТРУКТУРЫ И МАКЕТА</c:v>
                </c:pt>
                <c:pt idx="14">
                  <c:v>Планировка структуры программы</c:v>
                </c:pt>
                <c:pt idx="15">
                  <c:v>Определение основных разделов и функций</c:v>
                </c:pt>
                <c:pt idx="16">
                  <c:v>Разработка удобного интерфейса для пользователей</c:v>
                </c:pt>
                <c:pt idx="19">
                  <c:v>РАЗРАБОТКА КОНТЕНТА</c:v>
                </c:pt>
                <c:pt idx="20">
                  <c:v>Подготовка описания и инструкций</c:v>
                </c:pt>
                <c:pt idx="25">
                  <c:v>КОДИРОВАНИЕ СЕРВЕРНОЙ ЧАСТИ И БД</c:v>
                </c:pt>
                <c:pt idx="26">
                  <c:v>Разработка архитектуры программы</c:v>
                </c:pt>
                <c:pt idx="27">
                  <c:v>Написание серверной части</c:v>
                </c:pt>
                <c:pt idx="28">
                  <c:v>Настройка БД для хранения информации о вирусах и защите ПК</c:v>
                </c:pt>
                <c:pt idx="30">
                  <c:v>ВЕРСТКА</c:v>
                </c:pt>
                <c:pt idx="31">
                  <c:v>Создание дизайна сайта и приложения</c:v>
                </c:pt>
                <c:pt idx="32">
                  <c:v>Обеспечение адаптивности и кросс-браузерной совместимости</c:v>
                </c:pt>
                <c:pt idx="33">
                  <c:v>Учитывание требований по безопасности и удобству</c:v>
                </c:pt>
                <c:pt idx="35">
                  <c:v>SEO-ПОДГОТОВКА И ЗАПОЛНЕНИЕ КОНТЕНТА</c:v>
                </c:pt>
                <c:pt idx="36">
                  <c:v>Оптимизация сайта и приложения для поисковых систем</c:v>
                </c:pt>
                <c:pt idx="37">
                  <c:v>Наполнение сайта актуальным контентом</c:v>
                </c:pt>
                <c:pt idx="40">
                  <c:v>РАЗМЕЩЕНИЕ В ИНТЕРНЕТЕ</c:v>
                </c:pt>
                <c:pt idx="41">
                  <c:v>Запуск сайта и ПО</c:v>
                </c:pt>
                <c:pt idx="42">
                  <c:v>Тестирование на ошибки и недочеты</c:v>
                </c:pt>
                <c:pt idx="43">
                  <c:v>Подготовка к обновлениям</c:v>
                </c:pt>
                <c:pt idx="45">
                  <c:v>ПОДГОТОВКА ПРОДВИЖЕНИЯ</c:v>
                </c:pt>
                <c:pt idx="46">
                  <c:v>Разработка стратегии маркетинга и продвижения</c:v>
                </c:pt>
                <c:pt idx="47">
                  <c:v>Проведение рекламных компаний</c:v>
                </c:pt>
                <c:pt idx="51">
                  <c:v>Finish</c:v>
                </c:pt>
              </c:strCache>
            </c:strRef>
          </c:cat>
          <c:val>
            <c:numRef>
              <c:f>CPM!$CD$9:$CD$60</c:f>
              <c:numCache>
                <c:formatCode>0.00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CPM!$CG$8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CPM!$B$9:$B$60</c:f>
              <c:strCache>
                <c:ptCount val="52"/>
                <c:pt idx="0">
                  <c:v>Start</c:v>
                </c:pt>
                <c:pt idx="1">
                  <c:v>АНАЛИЗ РЫНКА</c:v>
                </c:pt>
                <c:pt idx="2">
                  <c:v>Исследование продуктов конкурентов</c:v>
                </c:pt>
                <c:pt idx="3">
                  <c:v>Исследование стратегий конкурентов</c:v>
                </c:pt>
                <c:pt idx="4">
                  <c:v>Определение целевой аудитории</c:v>
                </c:pt>
                <c:pt idx="5">
                  <c:v>Определение потребностей пользователя</c:v>
                </c:pt>
                <c:pt idx="8">
                  <c:v>РАЗРАБОТКА ТЗ / СПЕЦИФИКАЦИИ</c:v>
                </c:pt>
                <c:pt idx="9">
                  <c:v>Определение функциональных требований к ПО</c:v>
                </c:pt>
                <c:pt idx="10">
                  <c:v>Создание док-та с описанием всех особенностей и характеристик</c:v>
                </c:pt>
                <c:pt idx="13">
                  <c:v>РАЗРАБОТКА ИНФОРМАЦИОННОЙ СТРУКТУРЫ И МАКЕТА</c:v>
                </c:pt>
                <c:pt idx="14">
                  <c:v>Планировка структуры программы</c:v>
                </c:pt>
                <c:pt idx="15">
                  <c:v>Определение основных разделов и функций</c:v>
                </c:pt>
                <c:pt idx="16">
                  <c:v>Разработка удобного интерфейса для пользователей</c:v>
                </c:pt>
                <c:pt idx="19">
                  <c:v>РАЗРАБОТКА КОНТЕНТА</c:v>
                </c:pt>
                <c:pt idx="20">
                  <c:v>Подготовка описания и инструкций</c:v>
                </c:pt>
                <c:pt idx="25">
                  <c:v>КОДИРОВАНИЕ СЕРВЕРНОЙ ЧАСТИ И БД</c:v>
                </c:pt>
                <c:pt idx="26">
                  <c:v>Разработка архитектуры программы</c:v>
                </c:pt>
                <c:pt idx="27">
                  <c:v>Написание серверной части</c:v>
                </c:pt>
                <c:pt idx="28">
                  <c:v>Настройка БД для хранения информации о вирусах и защите ПК</c:v>
                </c:pt>
                <c:pt idx="30">
                  <c:v>ВЕРСТКА</c:v>
                </c:pt>
                <c:pt idx="31">
                  <c:v>Создание дизайна сайта и приложения</c:v>
                </c:pt>
                <c:pt idx="32">
                  <c:v>Обеспечение адаптивности и кросс-браузерной совместимости</c:v>
                </c:pt>
                <c:pt idx="33">
                  <c:v>Учитывание требований по безопасности и удобству</c:v>
                </c:pt>
                <c:pt idx="35">
                  <c:v>SEO-ПОДГОТОВКА И ЗАПОЛНЕНИЕ КОНТЕНТА</c:v>
                </c:pt>
                <c:pt idx="36">
                  <c:v>Оптимизация сайта и приложения для поисковых систем</c:v>
                </c:pt>
                <c:pt idx="37">
                  <c:v>Наполнение сайта актуальным контентом</c:v>
                </c:pt>
                <c:pt idx="40">
                  <c:v>РАЗМЕЩЕНИЕ В ИНТЕРНЕТЕ</c:v>
                </c:pt>
                <c:pt idx="41">
                  <c:v>Запуск сайта и ПО</c:v>
                </c:pt>
                <c:pt idx="42">
                  <c:v>Тестирование на ошибки и недочеты</c:v>
                </c:pt>
                <c:pt idx="43">
                  <c:v>Подготовка к обновлениям</c:v>
                </c:pt>
                <c:pt idx="45">
                  <c:v>ПОДГОТОВКА ПРОДВИЖЕНИЯ</c:v>
                </c:pt>
                <c:pt idx="46">
                  <c:v>Разработка стратегии маркетинга и продвижения</c:v>
                </c:pt>
                <c:pt idx="47">
                  <c:v>Проведение рекламных компаний</c:v>
                </c:pt>
                <c:pt idx="51">
                  <c:v>Finish</c:v>
                </c:pt>
              </c:strCache>
            </c:strRef>
          </c:cat>
          <c:val>
            <c:numRef>
              <c:f>CPM!$CG$9:$CG$60</c:f>
              <c:numCache>
                <c:formatCode>General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#N/A</c:v>
                </c:pt>
                <c:pt idx="18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#N/A</c:v>
                </c:pt>
                <c:pt idx="35">
                  <c:v>#N/A</c:v>
                </c:pt>
                <c:pt idx="36">
                  <c:v>0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#N/A</c:v>
                </c:pt>
                <c:pt idx="45">
                  <c:v>#N/A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Milestones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CPM!$B$9:$B$60</c:f>
              <c:strCache>
                <c:ptCount val="52"/>
                <c:pt idx="0">
                  <c:v>Start</c:v>
                </c:pt>
                <c:pt idx="1">
                  <c:v>АНАЛИЗ РЫНКА</c:v>
                </c:pt>
                <c:pt idx="2">
                  <c:v>Исследование продуктов конкурентов</c:v>
                </c:pt>
                <c:pt idx="3">
                  <c:v>Исследование стратегий конкурентов</c:v>
                </c:pt>
                <c:pt idx="4">
                  <c:v>Определение целевой аудитории</c:v>
                </c:pt>
                <c:pt idx="5">
                  <c:v>Определение потребностей пользователя</c:v>
                </c:pt>
                <c:pt idx="8">
                  <c:v>РАЗРАБОТКА ТЗ / СПЕЦИФИКАЦИИ</c:v>
                </c:pt>
                <c:pt idx="9">
                  <c:v>Определение функциональных требований к ПО</c:v>
                </c:pt>
                <c:pt idx="10">
                  <c:v>Создание док-та с описанием всех особенностей и характеристик</c:v>
                </c:pt>
                <c:pt idx="13">
                  <c:v>РАЗРАБОТКА ИНФОРМАЦИОННОЙ СТРУКТУРЫ И МАКЕТА</c:v>
                </c:pt>
                <c:pt idx="14">
                  <c:v>Планировка структуры программы</c:v>
                </c:pt>
                <c:pt idx="15">
                  <c:v>Определение основных разделов и функций</c:v>
                </c:pt>
                <c:pt idx="16">
                  <c:v>Разработка удобного интерфейса для пользователей</c:v>
                </c:pt>
                <c:pt idx="19">
                  <c:v>РАЗРАБОТКА КОНТЕНТА</c:v>
                </c:pt>
                <c:pt idx="20">
                  <c:v>Подготовка описания и инструкций</c:v>
                </c:pt>
                <c:pt idx="25">
                  <c:v>КОДИРОВАНИЕ СЕРВЕРНОЙ ЧАСТИ И БД</c:v>
                </c:pt>
                <c:pt idx="26">
                  <c:v>Разработка архитектуры программы</c:v>
                </c:pt>
                <c:pt idx="27">
                  <c:v>Написание серверной части</c:v>
                </c:pt>
                <c:pt idx="28">
                  <c:v>Настройка БД для хранения информации о вирусах и защите ПК</c:v>
                </c:pt>
                <c:pt idx="30">
                  <c:v>ВЕРСТКА</c:v>
                </c:pt>
                <c:pt idx="31">
                  <c:v>Создание дизайна сайта и приложения</c:v>
                </c:pt>
                <c:pt idx="32">
                  <c:v>Обеспечение адаптивности и кросс-браузерной совместимости</c:v>
                </c:pt>
                <c:pt idx="33">
                  <c:v>Учитывание требований по безопасности и удобству</c:v>
                </c:pt>
                <c:pt idx="35">
                  <c:v>SEO-ПОДГОТОВКА И ЗАПОЛНЕНИЕ КОНТЕНТА</c:v>
                </c:pt>
                <c:pt idx="36">
                  <c:v>Оптимизация сайта и приложения для поисковых систем</c:v>
                </c:pt>
                <c:pt idx="37">
                  <c:v>Наполнение сайта актуальным контентом</c:v>
                </c:pt>
                <c:pt idx="40">
                  <c:v>РАЗМЕЩЕНИЕ В ИНТЕРНЕТЕ</c:v>
                </c:pt>
                <c:pt idx="41">
                  <c:v>Запуск сайта и ПО</c:v>
                </c:pt>
                <c:pt idx="42">
                  <c:v>Тестирование на ошибки и недочеты</c:v>
                </c:pt>
                <c:pt idx="43">
                  <c:v>Подготовка к обновлениям</c:v>
                </c:pt>
                <c:pt idx="45">
                  <c:v>ПОДГОТОВКА ПРОДВИЖЕНИЯ</c:v>
                </c:pt>
                <c:pt idx="46">
                  <c:v>Разработка стратегии маркетинга и продвижения</c:v>
                </c:pt>
                <c:pt idx="47">
                  <c:v>Проведение рекламных компаний</c:v>
                </c:pt>
                <c:pt idx="51">
                  <c:v>Finish</c:v>
                </c:pt>
              </c:strCache>
            </c:strRef>
          </c:cat>
          <c:val>
            <c:numRef>
              <c:f>CPM!$CH$9:$CH$60</c:f>
              <c:numCache>
                <c:formatCode>General</c:formatCode>
                <c:ptCount val="52"/>
                <c:pt idx="0">
                  <c:v>2.1833333333333331</c:v>
                </c:pt>
                <c:pt idx="1">
                  <c:v>2.1833333333333331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2.1833333333333331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1.6833333333333331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1.6833333333333331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1.6833333333333331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2.1833333333333331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2.1833333333333331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32244080"/>
        <c:axId val="-32237008"/>
      </c:barChart>
      <c:catAx>
        <c:axId val="-32244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-32237008"/>
        <c:crosses val="autoZero"/>
        <c:auto val="1"/>
        <c:lblAlgn val="ctr"/>
        <c:lblOffset val="100"/>
        <c:noMultiLvlLbl val="0"/>
      </c:catAx>
      <c:valAx>
        <c:axId val="-32237008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3224408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793175810216009"/>
          <c:y val="1.7254651133907947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881529</xdr:colOff>
      <xdr:row>62</xdr:row>
      <xdr:rowOff>115586</xdr:rowOff>
    </xdr:from>
    <xdr:to>
      <xdr:col>22</xdr:col>
      <xdr:colOff>1891674</xdr:colOff>
      <xdr:row>111</xdr:row>
      <xdr:rowOff>77486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M61"/>
  <sheetViews>
    <sheetView showGridLines="0" tabSelected="1" topLeftCell="B69" zoomScale="67" zoomScaleNormal="102" workbookViewId="0">
      <selection activeCell="I54" sqref="I54"/>
    </sheetView>
  </sheetViews>
  <sheetFormatPr defaultColWidth="40.77734375" defaultRowHeight="13.2" x14ac:dyDescent="0.25"/>
  <cols>
    <col min="1" max="1" width="6.88671875" customWidth="1"/>
    <col min="2" max="2" width="56.44140625" customWidth="1"/>
    <col min="3" max="3" width="11.33203125" customWidth="1"/>
    <col min="4" max="8" width="5.77734375" customWidth="1"/>
    <col min="9" max="9" width="10.77734375" style="2" customWidth="1"/>
    <col min="10" max="17" width="10.77734375" customWidth="1"/>
    <col min="18" max="18" width="6.5546875" customWidth="1"/>
    <col min="19" max="19" width="4.6640625" customWidth="1"/>
    <col min="27" max="87" width="10.77734375" customWidth="1"/>
  </cols>
  <sheetData>
    <row r="1" spans="1:91" ht="30" customHeight="1" x14ac:dyDescent="0.25">
      <c r="A1" s="51" t="s">
        <v>43</v>
      </c>
      <c r="B1" s="51"/>
      <c r="C1" s="51"/>
      <c r="D1" s="13"/>
      <c r="E1" s="13"/>
      <c r="F1" s="13"/>
      <c r="G1" s="13"/>
      <c r="H1" s="13"/>
      <c r="I1" s="14"/>
      <c r="J1" s="13"/>
      <c r="K1" s="13"/>
      <c r="L1" s="13"/>
      <c r="M1" s="13"/>
      <c r="N1" s="13"/>
      <c r="O1" s="13"/>
      <c r="P1" s="13"/>
      <c r="Q1" s="13"/>
    </row>
    <row r="2" spans="1:91" x14ac:dyDescent="0.25">
      <c r="A2" s="3"/>
      <c r="D2" s="32"/>
      <c r="I2" s="1"/>
      <c r="Q2" s="34"/>
    </row>
    <row r="3" spans="1:91" x14ac:dyDescent="0.25">
      <c r="B3" s="17" t="s">
        <v>41</v>
      </c>
      <c r="I3" s="54" t="s">
        <v>20</v>
      </c>
      <c r="J3" s="54"/>
      <c r="K3" s="54"/>
      <c r="S3" s="3"/>
    </row>
    <row r="4" spans="1:91" x14ac:dyDescent="0.25">
      <c r="B4" s="38">
        <v>45536</v>
      </c>
      <c r="I4" s="55">
        <f>P60</f>
        <v>87.333333333333329</v>
      </c>
      <c r="J4" s="55"/>
      <c r="K4" s="55"/>
      <c r="M4" s="30"/>
      <c r="N4" s="47" t="s">
        <v>34</v>
      </c>
      <c r="O4" s="48"/>
      <c r="P4" s="48"/>
      <c r="Q4" s="48"/>
      <c r="S4" s="33"/>
      <c r="CI4" s="2"/>
    </row>
    <row r="5" spans="1:91" x14ac:dyDescent="0.25">
      <c r="B5" s="17" t="s">
        <v>42</v>
      </c>
      <c r="M5" s="31"/>
      <c r="N5" s="49" t="s">
        <v>35</v>
      </c>
      <c r="O5" s="50"/>
      <c r="P5" s="50"/>
      <c r="Q5" s="50"/>
      <c r="S5" s="33"/>
    </row>
    <row r="6" spans="1:91" x14ac:dyDescent="0.25">
      <c r="B6" s="18">
        <f ca="1">WORKDAY(B4,ROUNDUP(I4,0),holidays)</f>
        <v>45658</v>
      </c>
      <c r="I6" s="53" t="s">
        <v>29</v>
      </c>
      <c r="J6" s="53"/>
      <c r="K6" s="53"/>
      <c r="S6" s="33"/>
    </row>
    <row r="7" spans="1:91" x14ac:dyDescent="0.25">
      <c r="J7" s="12" t="s">
        <v>27</v>
      </c>
      <c r="K7" s="11" t="s">
        <v>26</v>
      </c>
      <c r="M7" s="32"/>
      <c r="Q7" s="19" t="s">
        <v>31</v>
      </c>
      <c r="S7" s="33"/>
      <c r="BZ7" s="1" t="s">
        <v>28</v>
      </c>
    </row>
    <row r="8" spans="1:91" ht="24" x14ac:dyDescent="0.25">
      <c r="A8" s="22" t="s">
        <v>0</v>
      </c>
      <c r="B8" s="23" t="s">
        <v>1</v>
      </c>
      <c r="C8" s="52" t="s">
        <v>21</v>
      </c>
      <c r="D8" s="52"/>
      <c r="E8" s="52"/>
      <c r="F8" s="52"/>
      <c r="G8" s="52"/>
      <c r="H8" s="52"/>
      <c r="I8" s="24" t="s">
        <v>23</v>
      </c>
      <c r="J8" s="24" t="s">
        <v>22</v>
      </c>
      <c r="K8" s="24" t="s">
        <v>24</v>
      </c>
      <c r="L8" s="25" t="s">
        <v>25</v>
      </c>
      <c r="M8" s="26" t="s">
        <v>3</v>
      </c>
      <c r="N8" s="26" t="s">
        <v>4</v>
      </c>
      <c r="O8" s="26" t="s">
        <v>5</v>
      </c>
      <c r="P8" s="26" t="s">
        <v>7</v>
      </c>
      <c r="Q8" s="26" t="s">
        <v>6</v>
      </c>
      <c r="R8" s="39"/>
      <c r="S8" s="39"/>
      <c r="T8" s="40" t="s">
        <v>8</v>
      </c>
      <c r="U8" s="40"/>
      <c r="V8" s="40"/>
      <c r="W8" s="40"/>
      <c r="X8" s="40"/>
      <c r="Y8" s="40"/>
      <c r="Z8" s="39"/>
      <c r="AA8" s="40" t="s">
        <v>9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1" t="s">
        <v>10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39"/>
      <c r="BZ8" s="39" t="s">
        <v>3</v>
      </c>
      <c r="CA8" s="39" t="s">
        <v>12</v>
      </c>
      <c r="CB8" s="42" t="s">
        <v>13</v>
      </c>
      <c r="CC8" s="42" t="s">
        <v>14</v>
      </c>
      <c r="CD8" s="39" t="s">
        <v>11</v>
      </c>
      <c r="CE8" s="42" t="s">
        <v>13</v>
      </c>
      <c r="CF8" s="42" t="s">
        <v>14</v>
      </c>
      <c r="CG8" s="39" t="s">
        <v>6</v>
      </c>
      <c r="CH8" s="43" t="s">
        <v>33</v>
      </c>
      <c r="CI8" s="39"/>
      <c r="CJ8" s="39"/>
      <c r="CK8" s="39"/>
      <c r="CL8" s="39"/>
      <c r="CM8" s="39"/>
    </row>
    <row r="9" spans="1:91" x14ac:dyDescent="0.25">
      <c r="A9" s="16">
        <v>10</v>
      </c>
      <c r="B9" s="13" t="s">
        <v>2</v>
      </c>
      <c r="C9" s="4"/>
      <c r="D9" s="4"/>
      <c r="E9" s="4"/>
      <c r="F9" s="4"/>
      <c r="G9" s="4"/>
      <c r="H9" s="4"/>
      <c r="I9" s="4"/>
      <c r="J9" s="4"/>
      <c r="K9" s="4"/>
      <c r="L9" s="9">
        <f t="shared" ref="L9:L60" si="0">IF($K$7="Beta",(I9+4*J9+K9)/6,(I9+J9+K9)/3)</f>
        <v>0</v>
      </c>
      <c r="M9" s="10">
        <v>0</v>
      </c>
      <c r="N9" s="9">
        <f t="shared" ref="N9:N60" si="1">M9+L9</f>
        <v>0</v>
      </c>
      <c r="O9" s="9">
        <f ca="1">IF(P9-L9&lt;0,0,P9-L9)</f>
        <v>0</v>
      </c>
      <c r="P9" s="9">
        <f t="shared" ref="P9:P18" ca="1" si="2">MIN(AZ9:BX9)</f>
        <v>0</v>
      </c>
      <c r="Q9" s="9">
        <f ca="1">IF(ROUND(P9-N9,5)&lt;0,0,ROUND(P9-N9,5))</f>
        <v>0</v>
      </c>
      <c r="R9" s="39"/>
      <c r="S9" s="39"/>
      <c r="T9" s="44">
        <f t="shared" ref="T9:T21" si="3">IF(C9="",0,INDEX($N$9:$N$60,MATCH(C9,$A$9:$A$60,0)))</f>
        <v>0</v>
      </c>
      <c r="U9" s="44">
        <f t="shared" ref="U9:U21" si="4">IF(D9="",0,INDEX($N$9:$N$60,MATCH(D9,$A$9:$A$60,0)))</f>
        <v>0</v>
      </c>
      <c r="V9" s="44">
        <f t="shared" ref="V9:V21" si="5">IF(E9="",0,INDEX($N$9:$N$60,MATCH(E9,$A$9:$A$60,0)))</f>
        <v>0</v>
      </c>
      <c r="W9" s="44">
        <f t="shared" ref="W9:W21" si="6">IF(F9="",0,INDEX($N$9:$N$60,MATCH(F9,$A$9:$A$60,0)))</f>
        <v>0</v>
      </c>
      <c r="X9" s="44">
        <f t="shared" ref="X9:X21" si="7">IF(G9="",0,INDEX($N$9:$N$60,MATCH(G9,$A$9:$A$60,0)))</f>
        <v>0</v>
      </c>
      <c r="Y9" s="44">
        <f t="shared" ref="Y9:Y21" si="8">IF(H9="",0,INDEX($N$9:$N$60,MATCH(H9,$A$9:$A$60,0)))</f>
        <v>0</v>
      </c>
      <c r="Z9" s="39"/>
      <c r="AA9" s="44" t="str">
        <f t="shared" ref="AA9:AJ21" ca="1" si="9">IF(ISERROR(MATCH($A9,OFFSET($C$8,COLUMN(AA$8)-COLUMN($AA$8)+1,0,1,COLUMNS($C$8:$H$8)),0)),"",INDEX($A$9:$A$60,COLUMN(AA$8)-COLUMN($AA$8)+1))</f>
        <v/>
      </c>
      <c r="AB9" s="44" t="str">
        <f t="shared" ca="1" si="9"/>
        <v/>
      </c>
      <c r="AC9" s="44">
        <f t="shared" ca="1" si="9"/>
        <v>110</v>
      </c>
      <c r="AD9" s="44">
        <f t="shared" ca="1" si="9"/>
        <v>120</v>
      </c>
      <c r="AE9" s="44" t="str">
        <f t="shared" ca="1" si="9"/>
        <v/>
      </c>
      <c r="AF9" s="44" t="str">
        <f t="shared" ca="1" si="9"/>
        <v/>
      </c>
      <c r="AG9" s="44" t="str">
        <f t="shared" ca="1" si="9"/>
        <v/>
      </c>
      <c r="AH9" s="44" t="str">
        <f t="shared" ca="1" si="9"/>
        <v/>
      </c>
      <c r="AI9" s="44" t="str">
        <f t="shared" ca="1" si="9"/>
        <v/>
      </c>
      <c r="AJ9" s="44" t="str">
        <f t="shared" ca="1" si="9"/>
        <v/>
      </c>
      <c r="AK9" s="44" t="str">
        <f t="shared" ref="AK9:AY21" ca="1" si="10">IF(ISERROR(MATCH($A9,OFFSET($C$8,COLUMN(AK$8)-COLUMN($AA$8)+1,0,1,COLUMNS($C$8:$H$8)),0)),"",INDEX($A$9:$A$60,COLUMN(AK$8)-COLUMN($AA$8)+1))</f>
        <v/>
      </c>
      <c r="AL9" s="44" t="str">
        <f t="shared" ca="1" si="10"/>
        <v/>
      </c>
      <c r="AM9" s="44" t="str">
        <f t="shared" ca="1" si="10"/>
        <v/>
      </c>
      <c r="AN9" s="44" t="str">
        <f t="shared" ca="1" si="10"/>
        <v/>
      </c>
      <c r="AO9" s="44" t="str">
        <f t="shared" ca="1" si="10"/>
        <v/>
      </c>
      <c r="AP9" s="44" t="str">
        <f t="shared" ca="1" si="10"/>
        <v/>
      </c>
      <c r="AQ9" s="44" t="str">
        <f t="shared" ca="1" si="10"/>
        <v/>
      </c>
      <c r="AR9" s="44" t="str">
        <f t="shared" ca="1" si="10"/>
        <v/>
      </c>
      <c r="AS9" s="44" t="str">
        <f t="shared" ca="1" si="10"/>
        <v/>
      </c>
      <c r="AT9" s="44" t="str">
        <f t="shared" ca="1" si="10"/>
        <v/>
      </c>
      <c r="AU9" s="44" t="str">
        <f t="shared" ca="1" si="10"/>
        <v/>
      </c>
      <c r="AV9" s="44" t="str">
        <f t="shared" ca="1" si="10"/>
        <v/>
      </c>
      <c r="AW9" s="44" t="str">
        <f t="shared" ca="1" si="10"/>
        <v/>
      </c>
      <c r="AX9" s="44" t="str">
        <f t="shared" ca="1" si="10"/>
        <v/>
      </c>
      <c r="AY9" s="44" t="str">
        <f t="shared" ca="1" si="10"/>
        <v/>
      </c>
      <c r="AZ9" s="44" t="str">
        <f t="shared" ref="AZ9:AZ21" ca="1" si="11">IF(AA9="","",INDEX($O$9:$O$60,MATCH(AA9,$A$9:$A$60,0)))</f>
        <v/>
      </c>
      <c r="BA9" s="44" t="str">
        <f t="shared" ref="BA9:BA21" ca="1" si="12">IF(AB9="","",INDEX($O$9:$O$60,MATCH(AB9,$A$9:$A$60,0)))</f>
        <v/>
      </c>
      <c r="BB9" s="44">
        <f t="shared" ref="BB9:BB21" ca="1" si="13">IF(AC9="","",INDEX($O$9:$O$60,MATCH(AC9,$A$9:$A$60,0)))</f>
        <v>0</v>
      </c>
      <c r="BC9" s="44">
        <f t="shared" ref="BC9:BC21" ca="1" si="14">IF(AD9="","",INDEX($O$9:$O$60,MATCH(AD9,$A$9:$A$60,0)))</f>
        <v>0</v>
      </c>
      <c r="BD9" s="44" t="str">
        <f t="shared" ref="BD9:BD21" ca="1" si="15">IF(AE9="","",INDEX($O$9:$O$60,MATCH(AE9,$A$9:$A$60,0)))</f>
        <v/>
      </c>
      <c r="BE9" s="44" t="str">
        <f t="shared" ref="BE9:BE21" ca="1" si="16">IF(AF9="","",INDEX($O$9:$O$60,MATCH(AF9,$A$9:$A$60,0)))</f>
        <v/>
      </c>
      <c r="BF9" s="44" t="str">
        <f t="shared" ref="BF9:BF21" ca="1" si="17">IF(AG9="","",INDEX($O$9:$O$60,MATCH(AG9,$A$9:$A$60,0)))</f>
        <v/>
      </c>
      <c r="BG9" s="44" t="str">
        <f t="shared" ref="BG9:BG21" ca="1" si="18">IF(AH9="","",INDEX($O$9:$O$60,MATCH(AH9,$A$9:$A$60,0)))</f>
        <v/>
      </c>
      <c r="BH9" s="44" t="str">
        <f t="shared" ref="BH9:BH21" ca="1" si="19">IF(AI9="","",INDEX($O$9:$O$60,MATCH(AI9,$A$9:$A$60,0)))</f>
        <v/>
      </c>
      <c r="BI9" s="44" t="str">
        <f t="shared" ref="BI9:BI21" ca="1" si="20">IF(AJ9="","",INDEX($O$9:$O$60,MATCH(AJ9,$A$9:$A$60,0)))</f>
        <v/>
      </c>
      <c r="BJ9" s="44" t="str">
        <f t="shared" ref="BJ9:BJ21" ca="1" si="21">IF(AK9="","",INDEX($O$9:$O$60,MATCH(AK9,$A$9:$A$60,0)))</f>
        <v/>
      </c>
      <c r="BK9" s="44" t="str">
        <f t="shared" ref="BK9:BK21" ca="1" si="22">IF(AL9="","",INDEX($O$9:$O$60,MATCH(AL9,$A$9:$A$60,0)))</f>
        <v/>
      </c>
      <c r="BL9" s="44" t="str">
        <f t="shared" ref="BL9:BL21" ca="1" si="23">IF(AM9="","",INDEX($O$9:$O$60,MATCH(AM9,$A$9:$A$60,0)))</f>
        <v/>
      </c>
      <c r="BM9" s="44" t="str">
        <f t="shared" ref="BM9:BM21" ca="1" si="24">IF(AN9="","",INDEX($O$9:$O$60,MATCH(AN9,$A$9:$A$60,0)))</f>
        <v/>
      </c>
      <c r="BN9" s="44" t="str">
        <f t="shared" ref="BN9:BN21" ca="1" si="25">IF(AO9="","",INDEX($O$9:$O$60,MATCH(AO9,$A$9:$A$60,0)))</f>
        <v/>
      </c>
      <c r="BO9" s="44" t="str">
        <f t="shared" ref="BO9:BO21" ca="1" si="26">IF(AP9="","",INDEX($O$9:$O$60,MATCH(AP9,$A$9:$A$60,0)))</f>
        <v/>
      </c>
      <c r="BP9" s="44" t="str">
        <f t="shared" ref="BP9:BP21" ca="1" si="27">IF(AQ9="","",INDEX($O$9:$O$60,MATCH(AQ9,$A$9:$A$60,0)))</f>
        <v/>
      </c>
      <c r="BQ9" s="44" t="str">
        <f t="shared" ref="BQ9:BQ21" ca="1" si="28">IF(AR9="","",INDEX($O$9:$O$60,MATCH(AR9,$A$9:$A$60,0)))</f>
        <v/>
      </c>
      <c r="BR9" s="44" t="str">
        <f t="shared" ref="BR9:BR21" ca="1" si="29">IF(AS9="","",INDEX($O$9:$O$60,MATCH(AS9,$A$9:$A$60,0)))</f>
        <v/>
      </c>
      <c r="BS9" s="44" t="str">
        <f t="shared" ref="BS9:BS21" ca="1" si="30">IF(AT9="","",INDEX($O$9:$O$60,MATCH(AT9,$A$9:$A$60,0)))</f>
        <v/>
      </c>
      <c r="BT9" s="44" t="str">
        <f t="shared" ref="BT9:BT21" ca="1" si="31">IF(AU9="","",INDEX($O$9:$O$60,MATCH(AU9,$A$9:$A$60,0)))</f>
        <v/>
      </c>
      <c r="BU9" s="44" t="str">
        <f t="shared" ref="BU9:BU21" ca="1" si="32">IF(AV9="","",INDEX($O$9:$O$60,MATCH(AV9,$A$9:$A$60,0)))</f>
        <v/>
      </c>
      <c r="BV9" s="44" t="str">
        <f t="shared" ref="BV9:BV21" ca="1" si="33">IF(AW9="","",INDEX($O$9:$O$60,MATCH(AW9,$A$9:$A$60,0)))</f>
        <v/>
      </c>
      <c r="BW9" s="44" t="str">
        <f t="shared" ref="BW9:BW21" ca="1" si="34">IF(AX9="","",INDEX($O$9:$O$60,MATCH(AX9,$A$9:$A$60,0)))</f>
        <v/>
      </c>
      <c r="BX9" s="44" t="str">
        <f t="shared" ref="BX9:BX21" ca="1" si="35">IF(AY9="","",INDEX($O$9:$O$60,MATCH(AY9,$A$9:$A$60,0)))</f>
        <v/>
      </c>
      <c r="BY9" s="39"/>
      <c r="BZ9" s="45">
        <f>IF(B9="",NA(),IF(L9=0,M9-0.25,M9))</f>
        <v>-0.25</v>
      </c>
      <c r="CA9" s="46" t="e">
        <f t="shared" ref="CA9:CA60" si="36">IF(B9="",NA(),IF(L9=0,NA(),IF(Q9&lt;=0.01,L9,NA())))</f>
        <v>#N/A</v>
      </c>
      <c r="CB9" s="46" t="e">
        <f t="shared" ref="CB9:CB60" si="37">IF(B9="",NA(),IF(ISERROR(CA9),NA(),K9-L9))</f>
        <v>#N/A</v>
      </c>
      <c r="CC9" s="46" t="e">
        <f t="shared" ref="CC9:CC60" si="38">IF(B9="",NA(),IF(ISERROR(CA9),NA(),L9-I9))</f>
        <v>#N/A</v>
      </c>
      <c r="CD9" s="46" t="e">
        <f t="shared" ref="CD9:CD60" si="39">IF(B9="",NA(),IF(L9=0,NA(),IF(Q9&gt;0,L9,NA())))</f>
        <v>#N/A</v>
      </c>
      <c r="CE9" s="46" t="e">
        <f t="shared" ref="CE9:CE60" si="40">IF(B9="",NA(),IF(ISERROR(CD9),NA(),K9-L9))</f>
        <v>#N/A</v>
      </c>
      <c r="CF9" s="46" t="e">
        <f t="shared" ref="CF9:CF60" si="41">IF(B9="",NA(),IF(ISERROR(CD9),NA(),L9-I9))</f>
        <v>#N/A</v>
      </c>
      <c r="CG9" s="45" t="e">
        <f t="shared" ref="CG9:CG60" si="42">IF(B9="",NA(),IF(L9=0,NA(),Q9))</f>
        <v>#N/A</v>
      </c>
      <c r="CH9" s="45">
        <f t="shared" ref="CH9:CH21" si="43">IF(B9="",NA(),IF(L9=0,$M$60/40,NA()))</f>
        <v>2.1833333333333331</v>
      </c>
      <c r="CI9" s="39"/>
      <c r="CJ9" s="39"/>
      <c r="CK9" s="39"/>
      <c r="CL9" s="39"/>
      <c r="CM9" s="39"/>
    </row>
    <row r="10" spans="1:91" x14ac:dyDescent="0.25">
      <c r="A10" s="16">
        <v>100</v>
      </c>
      <c r="B10" s="29" t="s">
        <v>36</v>
      </c>
      <c r="C10" s="16">
        <v>140</v>
      </c>
      <c r="D10" s="16"/>
      <c r="E10" s="16"/>
      <c r="F10" s="16"/>
      <c r="G10" s="16"/>
      <c r="H10" s="16"/>
      <c r="I10" s="21"/>
      <c r="J10" s="15"/>
      <c r="K10" s="15"/>
      <c r="L10" s="9">
        <f t="shared" si="0"/>
        <v>0</v>
      </c>
      <c r="M10" s="9">
        <f>MAX(T10:Y10)</f>
        <v>15.666666666666664</v>
      </c>
      <c r="N10" s="9">
        <f>M10+L10</f>
        <v>15.666666666666664</v>
      </c>
      <c r="O10" s="9">
        <f t="shared" ref="O10:O60" ca="1" si="44">IF(P10-L10&lt;0,0,P10-L10)</f>
        <v>0</v>
      </c>
      <c r="P10" s="9">
        <f t="shared" ca="1" si="2"/>
        <v>0</v>
      </c>
      <c r="Q10" s="9">
        <f t="shared" ref="Q10:Q60" ca="1" si="45">IF(ROUND(P10-N10,5)&lt;0,0,ROUND(P10-N10,5))</f>
        <v>0</v>
      </c>
      <c r="R10" s="39"/>
      <c r="S10" s="39"/>
      <c r="T10" s="44">
        <f t="shared" si="3"/>
        <v>15.666666666666664</v>
      </c>
      <c r="U10" s="44">
        <f t="shared" si="4"/>
        <v>0</v>
      </c>
      <c r="V10" s="44">
        <f t="shared" si="5"/>
        <v>0</v>
      </c>
      <c r="W10" s="44">
        <f t="shared" si="6"/>
        <v>0</v>
      </c>
      <c r="X10" s="44">
        <f t="shared" si="7"/>
        <v>0</v>
      </c>
      <c r="Y10" s="44">
        <f t="shared" si="8"/>
        <v>0</v>
      </c>
      <c r="Z10" s="39"/>
      <c r="AA10" s="44" t="str">
        <f t="shared" ca="1" si="9"/>
        <v/>
      </c>
      <c r="AB10" s="44" t="str">
        <f t="shared" ca="1" si="9"/>
        <v/>
      </c>
      <c r="AC10" s="44" t="str">
        <f t="shared" ca="1" si="9"/>
        <v/>
      </c>
      <c r="AD10" s="44" t="str">
        <f t="shared" ca="1" si="9"/>
        <v/>
      </c>
      <c r="AE10" s="44" t="str">
        <f t="shared" ca="1" si="9"/>
        <v/>
      </c>
      <c r="AF10" s="44" t="str">
        <f t="shared" ca="1" si="9"/>
        <v/>
      </c>
      <c r="AG10" s="44" t="str">
        <f t="shared" ca="1" si="9"/>
        <v/>
      </c>
      <c r="AH10" s="44" t="str">
        <f t="shared" ca="1" si="9"/>
        <v/>
      </c>
      <c r="AI10" s="44" t="str">
        <f t="shared" ca="1" si="9"/>
        <v/>
      </c>
      <c r="AJ10" s="44" t="str">
        <f t="shared" ca="1" si="9"/>
        <v/>
      </c>
      <c r="AK10" s="44" t="str">
        <f t="shared" ca="1" si="10"/>
        <v/>
      </c>
      <c r="AL10" s="44" t="str">
        <f t="shared" ca="1" si="10"/>
        <v/>
      </c>
      <c r="AM10" s="44" t="str">
        <f t="shared" ca="1" si="10"/>
        <v/>
      </c>
      <c r="AN10" s="44" t="str">
        <f t="shared" ca="1" si="10"/>
        <v/>
      </c>
      <c r="AO10" s="44" t="str">
        <f t="shared" ca="1" si="10"/>
        <v/>
      </c>
      <c r="AP10" s="44" t="str">
        <f t="shared" ca="1" si="10"/>
        <v/>
      </c>
      <c r="AQ10" s="44" t="str">
        <f t="shared" ca="1" si="10"/>
        <v/>
      </c>
      <c r="AR10" s="44" t="str">
        <f t="shared" ca="1" si="10"/>
        <v/>
      </c>
      <c r="AS10" s="44" t="str">
        <f t="shared" ca="1" si="10"/>
        <v/>
      </c>
      <c r="AT10" s="44" t="str">
        <f t="shared" ca="1" si="10"/>
        <v/>
      </c>
      <c r="AU10" s="44" t="str">
        <f t="shared" ca="1" si="10"/>
        <v/>
      </c>
      <c r="AV10" s="44" t="str">
        <f t="shared" ca="1" si="10"/>
        <v/>
      </c>
      <c r="AW10" s="44" t="str">
        <f t="shared" ca="1" si="10"/>
        <v/>
      </c>
      <c r="AX10" s="44" t="str">
        <f t="shared" ca="1" si="10"/>
        <v/>
      </c>
      <c r="AY10" s="44" t="str">
        <f t="shared" ca="1" si="10"/>
        <v/>
      </c>
      <c r="AZ10" s="44" t="str">
        <f t="shared" ca="1" si="11"/>
        <v/>
      </c>
      <c r="BA10" s="44" t="str">
        <f t="shared" ca="1" si="12"/>
        <v/>
      </c>
      <c r="BB10" s="44" t="str">
        <f t="shared" ca="1" si="13"/>
        <v/>
      </c>
      <c r="BC10" s="44" t="str">
        <f t="shared" ca="1" si="14"/>
        <v/>
      </c>
      <c r="BD10" s="44" t="str">
        <f t="shared" ca="1" si="15"/>
        <v/>
      </c>
      <c r="BE10" s="44" t="str">
        <f t="shared" ca="1" si="16"/>
        <v/>
      </c>
      <c r="BF10" s="44" t="str">
        <f t="shared" ca="1" si="17"/>
        <v/>
      </c>
      <c r="BG10" s="44" t="str">
        <f t="shared" ca="1" si="18"/>
        <v/>
      </c>
      <c r="BH10" s="44" t="str">
        <f t="shared" ca="1" si="19"/>
        <v/>
      </c>
      <c r="BI10" s="44" t="str">
        <f t="shared" ca="1" si="20"/>
        <v/>
      </c>
      <c r="BJ10" s="44" t="str">
        <f t="shared" ca="1" si="21"/>
        <v/>
      </c>
      <c r="BK10" s="44" t="str">
        <f t="shared" ca="1" si="22"/>
        <v/>
      </c>
      <c r="BL10" s="44" t="str">
        <f t="shared" ca="1" si="23"/>
        <v/>
      </c>
      <c r="BM10" s="44" t="str">
        <f t="shared" ca="1" si="24"/>
        <v/>
      </c>
      <c r="BN10" s="44" t="str">
        <f t="shared" ca="1" si="25"/>
        <v/>
      </c>
      <c r="BO10" s="44" t="str">
        <f t="shared" ca="1" si="26"/>
        <v/>
      </c>
      <c r="BP10" s="44" t="str">
        <f t="shared" ca="1" si="27"/>
        <v/>
      </c>
      <c r="BQ10" s="44" t="str">
        <f t="shared" ca="1" si="28"/>
        <v/>
      </c>
      <c r="BR10" s="44" t="str">
        <f t="shared" ca="1" si="29"/>
        <v/>
      </c>
      <c r="BS10" s="44" t="str">
        <f t="shared" ca="1" si="30"/>
        <v/>
      </c>
      <c r="BT10" s="44" t="str">
        <f t="shared" ca="1" si="31"/>
        <v/>
      </c>
      <c r="BU10" s="44" t="str">
        <f t="shared" ca="1" si="32"/>
        <v/>
      </c>
      <c r="BV10" s="44" t="str">
        <f t="shared" ca="1" si="33"/>
        <v/>
      </c>
      <c r="BW10" s="44" t="str">
        <f t="shared" ca="1" si="34"/>
        <v/>
      </c>
      <c r="BX10" s="44" t="str">
        <f t="shared" ca="1" si="35"/>
        <v/>
      </c>
      <c r="BY10" s="39"/>
      <c r="BZ10" s="45">
        <f t="shared" ref="BZ10:BZ60" si="46">IF(B10="",NA(),IF(L10=0,M10-0.25,M10))</f>
        <v>15.416666666666664</v>
      </c>
      <c r="CA10" s="46" t="e">
        <f t="shared" si="36"/>
        <v>#N/A</v>
      </c>
      <c r="CB10" s="46" t="e">
        <f t="shared" si="37"/>
        <v>#N/A</v>
      </c>
      <c r="CC10" s="46" t="e">
        <f t="shared" si="38"/>
        <v>#N/A</v>
      </c>
      <c r="CD10" s="46" t="e">
        <f t="shared" si="39"/>
        <v>#N/A</v>
      </c>
      <c r="CE10" s="46" t="e">
        <f t="shared" si="40"/>
        <v>#N/A</v>
      </c>
      <c r="CF10" s="46" t="e">
        <f t="shared" si="41"/>
        <v>#N/A</v>
      </c>
      <c r="CG10" s="45" t="e">
        <f t="shared" si="42"/>
        <v>#N/A</v>
      </c>
      <c r="CH10" s="45">
        <f t="shared" si="43"/>
        <v>2.1833333333333331</v>
      </c>
      <c r="CI10" s="39"/>
      <c r="CJ10" s="39"/>
      <c r="CK10" s="39"/>
      <c r="CL10" s="39"/>
      <c r="CM10" s="39"/>
    </row>
    <row r="11" spans="1:91" x14ac:dyDescent="0.25">
      <c r="A11" s="16">
        <v>110</v>
      </c>
      <c r="B11" s="29" t="s">
        <v>44</v>
      </c>
      <c r="C11" s="16">
        <v>10</v>
      </c>
      <c r="D11" s="16"/>
      <c r="E11" s="16"/>
      <c r="F11" s="16"/>
      <c r="G11" s="16"/>
      <c r="H11" s="16"/>
      <c r="I11" s="21">
        <v>2</v>
      </c>
      <c r="J11" s="15">
        <v>3</v>
      </c>
      <c r="K11" s="15">
        <v>5</v>
      </c>
      <c r="L11" s="9">
        <f t="shared" si="0"/>
        <v>3.3333333333333335</v>
      </c>
      <c r="M11" s="9">
        <f t="shared" ref="M11:M60" si="47">MAX(T11:Y11)</f>
        <v>0</v>
      </c>
      <c r="N11" s="9">
        <f t="shared" si="1"/>
        <v>3.3333333333333335</v>
      </c>
      <c r="O11" s="9">
        <f t="shared" ca="1" si="44"/>
        <v>0</v>
      </c>
      <c r="P11" s="9">
        <f t="shared" ca="1" si="2"/>
        <v>0</v>
      </c>
      <c r="Q11" s="9">
        <f t="shared" ca="1" si="45"/>
        <v>0</v>
      </c>
      <c r="R11" s="39"/>
      <c r="S11" s="39"/>
      <c r="T11" s="44">
        <f t="shared" si="3"/>
        <v>0</v>
      </c>
      <c r="U11" s="44">
        <f t="shared" si="4"/>
        <v>0</v>
      </c>
      <c r="V11" s="44">
        <f t="shared" si="5"/>
        <v>0</v>
      </c>
      <c r="W11" s="44">
        <f t="shared" si="6"/>
        <v>0</v>
      </c>
      <c r="X11" s="44">
        <f t="shared" si="7"/>
        <v>0</v>
      </c>
      <c r="Y11" s="44">
        <f t="shared" si="8"/>
        <v>0</v>
      </c>
      <c r="Z11" s="39"/>
      <c r="AA11" s="44" t="str">
        <f t="shared" ca="1" si="9"/>
        <v/>
      </c>
      <c r="AB11" s="44" t="str">
        <f t="shared" ca="1" si="9"/>
        <v/>
      </c>
      <c r="AC11" s="44" t="str">
        <f t="shared" ca="1" si="9"/>
        <v/>
      </c>
      <c r="AD11" s="44" t="str">
        <f t="shared" ca="1" si="9"/>
        <v/>
      </c>
      <c r="AE11" s="44">
        <f t="shared" ca="1" si="9"/>
        <v>130</v>
      </c>
      <c r="AF11" s="44" t="str">
        <f t="shared" ca="1" si="9"/>
        <v/>
      </c>
      <c r="AG11" s="44" t="str">
        <f t="shared" ca="1" si="9"/>
        <v/>
      </c>
      <c r="AH11" s="44" t="str">
        <f t="shared" ca="1" si="9"/>
        <v/>
      </c>
      <c r="AI11" s="44" t="str">
        <f t="shared" ca="1" si="9"/>
        <v/>
      </c>
      <c r="AJ11" s="44" t="str">
        <f t="shared" ca="1" si="9"/>
        <v/>
      </c>
      <c r="AK11" s="44" t="str">
        <f t="shared" ca="1" si="10"/>
        <v/>
      </c>
      <c r="AL11" s="44" t="str">
        <f t="shared" ca="1" si="10"/>
        <v/>
      </c>
      <c r="AM11" s="44" t="str">
        <f t="shared" ca="1" si="10"/>
        <v/>
      </c>
      <c r="AN11" s="44" t="str">
        <f t="shared" ca="1" si="10"/>
        <v/>
      </c>
      <c r="AO11" s="44" t="str">
        <f t="shared" ca="1" si="10"/>
        <v/>
      </c>
      <c r="AP11" s="44" t="str">
        <f t="shared" ca="1" si="10"/>
        <v/>
      </c>
      <c r="AQ11" s="44" t="str">
        <f t="shared" ca="1" si="10"/>
        <v/>
      </c>
      <c r="AR11" s="44" t="str">
        <f t="shared" ca="1" si="10"/>
        <v/>
      </c>
      <c r="AS11" s="44" t="str">
        <f t="shared" ca="1" si="10"/>
        <v/>
      </c>
      <c r="AT11" s="44" t="str">
        <f t="shared" ca="1" si="10"/>
        <v/>
      </c>
      <c r="AU11" s="44" t="str">
        <f t="shared" ca="1" si="10"/>
        <v/>
      </c>
      <c r="AV11" s="44" t="str">
        <f t="shared" ca="1" si="10"/>
        <v/>
      </c>
      <c r="AW11" s="44" t="str">
        <f t="shared" ca="1" si="10"/>
        <v/>
      </c>
      <c r="AX11" s="44" t="str">
        <f t="shared" ca="1" si="10"/>
        <v/>
      </c>
      <c r="AY11" s="44" t="str">
        <f t="shared" ca="1" si="10"/>
        <v/>
      </c>
      <c r="AZ11" s="44" t="str">
        <f t="shared" ca="1" si="11"/>
        <v/>
      </c>
      <c r="BA11" s="44" t="str">
        <f t="shared" ca="1" si="12"/>
        <v/>
      </c>
      <c r="BB11" s="44" t="str">
        <f t="shared" ca="1" si="13"/>
        <v/>
      </c>
      <c r="BC11" s="44" t="str">
        <f t="shared" ca="1" si="14"/>
        <v/>
      </c>
      <c r="BD11" s="44">
        <f t="shared" ca="1" si="15"/>
        <v>0</v>
      </c>
      <c r="BE11" s="44" t="str">
        <f t="shared" ca="1" si="16"/>
        <v/>
      </c>
      <c r="BF11" s="44" t="str">
        <f t="shared" ca="1" si="17"/>
        <v/>
      </c>
      <c r="BG11" s="44" t="str">
        <f t="shared" ca="1" si="18"/>
        <v/>
      </c>
      <c r="BH11" s="44" t="str">
        <f t="shared" ca="1" si="19"/>
        <v/>
      </c>
      <c r="BI11" s="44" t="str">
        <f t="shared" ca="1" si="20"/>
        <v/>
      </c>
      <c r="BJ11" s="44" t="str">
        <f t="shared" ca="1" si="21"/>
        <v/>
      </c>
      <c r="BK11" s="44" t="str">
        <f t="shared" ca="1" si="22"/>
        <v/>
      </c>
      <c r="BL11" s="44" t="str">
        <f t="shared" ca="1" si="23"/>
        <v/>
      </c>
      <c r="BM11" s="44" t="str">
        <f t="shared" ca="1" si="24"/>
        <v/>
      </c>
      <c r="BN11" s="44" t="str">
        <f t="shared" ca="1" si="25"/>
        <v/>
      </c>
      <c r="BO11" s="44" t="str">
        <f t="shared" ca="1" si="26"/>
        <v/>
      </c>
      <c r="BP11" s="44" t="str">
        <f t="shared" ca="1" si="27"/>
        <v/>
      </c>
      <c r="BQ11" s="44" t="str">
        <f t="shared" ca="1" si="28"/>
        <v/>
      </c>
      <c r="BR11" s="44" t="str">
        <f t="shared" ca="1" si="29"/>
        <v/>
      </c>
      <c r="BS11" s="44" t="str">
        <f t="shared" ca="1" si="30"/>
        <v/>
      </c>
      <c r="BT11" s="44" t="str">
        <f t="shared" ca="1" si="31"/>
        <v/>
      </c>
      <c r="BU11" s="44" t="str">
        <f t="shared" ca="1" si="32"/>
        <v/>
      </c>
      <c r="BV11" s="44" t="str">
        <f t="shared" ca="1" si="33"/>
        <v/>
      </c>
      <c r="BW11" s="44" t="str">
        <f t="shared" ca="1" si="34"/>
        <v/>
      </c>
      <c r="BX11" s="44" t="str">
        <f t="shared" ca="1" si="35"/>
        <v/>
      </c>
      <c r="BY11" s="39"/>
      <c r="BZ11" s="45">
        <f t="shared" si="46"/>
        <v>0</v>
      </c>
      <c r="CA11" s="46">
        <f t="shared" ca="1" si="36"/>
        <v>3.3333333333333335</v>
      </c>
      <c r="CB11" s="46">
        <f t="shared" ca="1" si="37"/>
        <v>1.6666666666666665</v>
      </c>
      <c r="CC11" s="46">
        <f t="shared" ca="1" si="38"/>
        <v>1.3333333333333335</v>
      </c>
      <c r="CD11" s="46" t="e">
        <f t="shared" ca="1" si="39"/>
        <v>#N/A</v>
      </c>
      <c r="CE11" s="46" t="e">
        <f t="shared" ca="1" si="40"/>
        <v>#N/A</v>
      </c>
      <c r="CF11" s="46" t="e">
        <f t="shared" ca="1" si="41"/>
        <v>#N/A</v>
      </c>
      <c r="CG11" s="45">
        <f t="shared" ca="1" si="42"/>
        <v>0</v>
      </c>
      <c r="CH11" s="45" t="e">
        <f t="shared" si="43"/>
        <v>#N/A</v>
      </c>
      <c r="CI11" s="39"/>
      <c r="CJ11" s="39"/>
      <c r="CK11" s="39"/>
      <c r="CL11" s="39"/>
      <c r="CM11" s="39"/>
    </row>
    <row r="12" spans="1:91" x14ac:dyDescent="0.25">
      <c r="A12" s="16">
        <v>120</v>
      </c>
      <c r="B12" s="29" t="s">
        <v>45</v>
      </c>
      <c r="C12" s="16">
        <v>10</v>
      </c>
      <c r="D12" s="16"/>
      <c r="E12" s="16"/>
      <c r="F12" s="16"/>
      <c r="G12" s="16"/>
      <c r="H12" s="16"/>
      <c r="I12" s="21">
        <v>2</v>
      </c>
      <c r="J12" s="15">
        <v>6</v>
      </c>
      <c r="K12" s="15">
        <v>8</v>
      </c>
      <c r="L12" s="9">
        <f t="shared" si="0"/>
        <v>5.333333333333333</v>
      </c>
      <c r="M12" s="9">
        <f t="shared" si="47"/>
        <v>0</v>
      </c>
      <c r="N12" s="9">
        <f>M12+L12</f>
        <v>5.333333333333333</v>
      </c>
      <c r="O12" s="9">
        <f t="shared" ca="1" si="44"/>
        <v>0</v>
      </c>
      <c r="P12" s="9">
        <f t="shared" ca="1" si="2"/>
        <v>0</v>
      </c>
      <c r="Q12" s="9">
        <f t="shared" ca="1" si="45"/>
        <v>0</v>
      </c>
      <c r="R12" s="39"/>
      <c r="S12" s="39"/>
      <c r="T12" s="44">
        <f t="shared" si="3"/>
        <v>0</v>
      </c>
      <c r="U12" s="44">
        <f t="shared" si="4"/>
        <v>0</v>
      </c>
      <c r="V12" s="44">
        <f t="shared" si="5"/>
        <v>0</v>
      </c>
      <c r="W12" s="44">
        <f t="shared" si="6"/>
        <v>0</v>
      </c>
      <c r="X12" s="44">
        <f t="shared" si="7"/>
        <v>0</v>
      </c>
      <c r="Y12" s="44">
        <f t="shared" si="8"/>
        <v>0</v>
      </c>
      <c r="Z12" s="39"/>
      <c r="AA12" s="44" t="str">
        <f t="shared" ca="1" si="9"/>
        <v/>
      </c>
      <c r="AB12" s="44" t="str">
        <f t="shared" ca="1" si="9"/>
        <v/>
      </c>
      <c r="AC12" s="44" t="str">
        <f t="shared" ca="1" si="9"/>
        <v/>
      </c>
      <c r="AD12" s="44" t="str">
        <f t="shared" ca="1" si="9"/>
        <v/>
      </c>
      <c r="AE12" s="44">
        <f t="shared" ca="1" si="9"/>
        <v>130</v>
      </c>
      <c r="AF12" s="44" t="str">
        <f t="shared" ca="1" si="9"/>
        <v/>
      </c>
      <c r="AG12" s="44" t="str">
        <f t="shared" ca="1" si="9"/>
        <v/>
      </c>
      <c r="AH12" s="44" t="str">
        <f t="shared" ca="1" si="9"/>
        <v/>
      </c>
      <c r="AI12" s="44" t="str">
        <f t="shared" ca="1" si="9"/>
        <v/>
      </c>
      <c r="AJ12" s="44" t="str">
        <f t="shared" ca="1" si="9"/>
        <v/>
      </c>
      <c r="AK12" s="44" t="str">
        <f t="shared" ca="1" si="10"/>
        <v/>
      </c>
      <c r="AL12" s="44" t="str">
        <f t="shared" ca="1" si="10"/>
        <v/>
      </c>
      <c r="AM12" s="44" t="str">
        <f t="shared" ca="1" si="10"/>
        <v/>
      </c>
      <c r="AN12" s="44" t="str">
        <f t="shared" ca="1" si="10"/>
        <v/>
      </c>
      <c r="AO12" s="44" t="str">
        <f t="shared" ca="1" si="10"/>
        <v/>
      </c>
      <c r="AP12" s="44" t="str">
        <f t="shared" ca="1" si="10"/>
        <v/>
      </c>
      <c r="AQ12" s="44" t="str">
        <f t="shared" ca="1" si="10"/>
        <v/>
      </c>
      <c r="AR12" s="44" t="str">
        <f t="shared" ca="1" si="10"/>
        <v/>
      </c>
      <c r="AS12" s="44" t="str">
        <f t="shared" ca="1" si="10"/>
        <v/>
      </c>
      <c r="AT12" s="44" t="str">
        <f t="shared" ca="1" si="10"/>
        <v/>
      </c>
      <c r="AU12" s="44" t="str">
        <f t="shared" ca="1" si="10"/>
        <v/>
      </c>
      <c r="AV12" s="44" t="str">
        <f t="shared" ca="1" si="10"/>
        <v/>
      </c>
      <c r="AW12" s="44" t="str">
        <f t="shared" ca="1" si="10"/>
        <v/>
      </c>
      <c r="AX12" s="44" t="str">
        <f t="shared" ca="1" si="10"/>
        <v/>
      </c>
      <c r="AY12" s="44" t="str">
        <f t="shared" ca="1" si="10"/>
        <v/>
      </c>
      <c r="AZ12" s="44" t="str">
        <f t="shared" ca="1" si="11"/>
        <v/>
      </c>
      <c r="BA12" s="44" t="str">
        <f t="shared" ca="1" si="12"/>
        <v/>
      </c>
      <c r="BB12" s="44" t="str">
        <f t="shared" ca="1" si="13"/>
        <v/>
      </c>
      <c r="BC12" s="44" t="str">
        <f t="shared" ca="1" si="14"/>
        <v/>
      </c>
      <c r="BD12" s="44">
        <f t="shared" ca="1" si="15"/>
        <v>0</v>
      </c>
      <c r="BE12" s="44" t="str">
        <f t="shared" ca="1" si="16"/>
        <v/>
      </c>
      <c r="BF12" s="44" t="str">
        <f t="shared" ca="1" si="17"/>
        <v/>
      </c>
      <c r="BG12" s="44" t="str">
        <f t="shared" ca="1" si="18"/>
        <v/>
      </c>
      <c r="BH12" s="44" t="str">
        <f t="shared" ca="1" si="19"/>
        <v/>
      </c>
      <c r="BI12" s="44" t="str">
        <f t="shared" ca="1" si="20"/>
        <v/>
      </c>
      <c r="BJ12" s="44" t="str">
        <f t="shared" ca="1" si="21"/>
        <v/>
      </c>
      <c r="BK12" s="44" t="str">
        <f t="shared" ca="1" si="22"/>
        <v/>
      </c>
      <c r="BL12" s="44" t="str">
        <f t="shared" ca="1" si="23"/>
        <v/>
      </c>
      <c r="BM12" s="44" t="str">
        <f t="shared" ca="1" si="24"/>
        <v/>
      </c>
      <c r="BN12" s="44" t="str">
        <f t="shared" ca="1" si="25"/>
        <v/>
      </c>
      <c r="BO12" s="44" t="str">
        <f t="shared" ca="1" si="26"/>
        <v/>
      </c>
      <c r="BP12" s="44" t="str">
        <f t="shared" ca="1" si="27"/>
        <v/>
      </c>
      <c r="BQ12" s="44" t="str">
        <f t="shared" ca="1" si="28"/>
        <v/>
      </c>
      <c r="BR12" s="44" t="str">
        <f t="shared" ca="1" si="29"/>
        <v/>
      </c>
      <c r="BS12" s="44" t="str">
        <f t="shared" ca="1" si="30"/>
        <v/>
      </c>
      <c r="BT12" s="44" t="str">
        <f t="shared" ca="1" si="31"/>
        <v/>
      </c>
      <c r="BU12" s="44" t="str">
        <f t="shared" ca="1" si="32"/>
        <v/>
      </c>
      <c r="BV12" s="44" t="str">
        <f t="shared" ca="1" si="33"/>
        <v/>
      </c>
      <c r="BW12" s="44" t="str">
        <f t="shared" ca="1" si="34"/>
        <v/>
      </c>
      <c r="BX12" s="44" t="str">
        <f t="shared" ca="1" si="35"/>
        <v/>
      </c>
      <c r="BY12" s="39"/>
      <c r="BZ12" s="45">
        <f t="shared" si="46"/>
        <v>0</v>
      </c>
      <c r="CA12" s="46">
        <f t="shared" ca="1" si="36"/>
        <v>5.333333333333333</v>
      </c>
      <c r="CB12" s="46">
        <f t="shared" ca="1" si="37"/>
        <v>2.666666666666667</v>
      </c>
      <c r="CC12" s="46">
        <f t="shared" ca="1" si="38"/>
        <v>3.333333333333333</v>
      </c>
      <c r="CD12" s="46" t="e">
        <f t="shared" ca="1" si="39"/>
        <v>#N/A</v>
      </c>
      <c r="CE12" s="46" t="e">
        <f t="shared" ca="1" si="40"/>
        <v>#N/A</v>
      </c>
      <c r="CF12" s="46" t="e">
        <f t="shared" ca="1" si="41"/>
        <v>#N/A</v>
      </c>
      <c r="CG12" s="45">
        <f t="shared" ca="1" si="42"/>
        <v>0</v>
      </c>
      <c r="CH12" s="45" t="e">
        <f t="shared" si="43"/>
        <v>#N/A</v>
      </c>
      <c r="CI12" s="39"/>
      <c r="CJ12" s="39"/>
      <c r="CK12" s="39"/>
      <c r="CL12" s="39"/>
      <c r="CM12" s="39"/>
    </row>
    <row r="13" spans="1:91" x14ac:dyDescent="0.25">
      <c r="A13" s="16">
        <v>130</v>
      </c>
      <c r="B13" s="29" t="s">
        <v>46</v>
      </c>
      <c r="C13" s="16">
        <v>120</v>
      </c>
      <c r="D13" s="16">
        <v>110</v>
      </c>
      <c r="E13" s="16"/>
      <c r="F13" s="16"/>
      <c r="G13" s="16"/>
      <c r="H13" s="16"/>
      <c r="I13" s="21">
        <v>4</v>
      </c>
      <c r="J13" s="15">
        <v>6</v>
      </c>
      <c r="K13" s="15">
        <v>8</v>
      </c>
      <c r="L13" s="9">
        <f>IF($K$7="Beta",(I13+4*J13+K13)/6,(I13+J13+K13)/3)</f>
        <v>6</v>
      </c>
      <c r="M13" s="9">
        <f>MAX(T13:Y13)</f>
        <v>5.333333333333333</v>
      </c>
      <c r="N13" s="9">
        <f>M13+L13</f>
        <v>11.333333333333332</v>
      </c>
      <c r="O13" s="9">
        <f t="shared" ca="1" si="44"/>
        <v>0</v>
      </c>
      <c r="P13" s="9">
        <f t="shared" ca="1" si="2"/>
        <v>0</v>
      </c>
      <c r="Q13" s="9">
        <f t="shared" ca="1" si="45"/>
        <v>0</v>
      </c>
      <c r="R13" s="39"/>
      <c r="S13" s="39"/>
      <c r="T13" s="44">
        <f t="shared" si="3"/>
        <v>5.333333333333333</v>
      </c>
      <c r="U13" s="44">
        <f t="shared" si="4"/>
        <v>3.3333333333333335</v>
      </c>
      <c r="V13" s="44">
        <f t="shared" si="5"/>
        <v>0</v>
      </c>
      <c r="W13" s="44">
        <f t="shared" si="6"/>
        <v>0</v>
      </c>
      <c r="X13" s="44">
        <f t="shared" si="7"/>
        <v>0</v>
      </c>
      <c r="Y13" s="44">
        <f t="shared" si="8"/>
        <v>0</v>
      </c>
      <c r="Z13" s="39"/>
      <c r="AA13" s="44" t="str">
        <f t="shared" ca="1" si="9"/>
        <v/>
      </c>
      <c r="AB13" s="44" t="str">
        <f t="shared" ca="1" si="9"/>
        <v/>
      </c>
      <c r="AC13" s="44" t="str">
        <f t="shared" ca="1" si="9"/>
        <v/>
      </c>
      <c r="AD13" s="44" t="str">
        <f t="shared" ca="1" si="9"/>
        <v/>
      </c>
      <c r="AE13" s="44" t="str">
        <f t="shared" ca="1" si="9"/>
        <v/>
      </c>
      <c r="AF13" s="44">
        <f t="shared" ca="1" si="9"/>
        <v>140</v>
      </c>
      <c r="AG13" s="44" t="str">
        <f t="shared" ca="1" si="9"/>
        <v/>
      </c>
      <c r="AH13" s="44" t="str">
        <f t="shared" ca="1" si="9"/>
        <v/>
      </c>
      <c r="AI13" s="44" t="str">
        <f t="shared" ca="1" si="9"/>
        <v/>
      </c>
      <c r="AJ13" s="44">
        <f t="shared" ca="1" si="9"/>
        <v>210</v>
      </c>
      <c r="AK13" s="44" t="str">
        <f t="shared" ca="1" si="10"/>
        <v/>
      </c>
      <c r="AL13" s="44" t="str">
        <f t="shared" ca="1" si="10"/>
        <v/>
      </c>
      <c r="AM13" s="44" t="str">
        <f t="shared" ca="1" si="10"/>
        <v/>
      </c>
      <c r="AN13" s="44" t="str">
        <f t="shared" ca="1" si="10"/>
        <v/>
      </c>
      <c r="AO13" s="44" t="str">
        <f t="shared" ca="1" si="10"/>
        <v/>
      </c>
      <c r="AP13" s="44" t="str">
        <f t="shared" ca="1" si="10"/>
        <v/>
      </c>
      <c r="AQ13" s="44" t="str">
        <f t="shared" ca="1" si="10"/>
        <v/>
      </c>
      <c r="AR13" s="44" t="str">
        <f t="shared" ca="1" si="10"/>
        <v/>
      </c>
      <c r="AS13" s="44" t="str">
        <f t="shared" ca="1" si="10"/>
        <v/>
      </c>
      <c r="AT13" s="44" t="str">
        <f t="shared" ca="1" si="10"/>
        <v/>
      </c>
      <c r="AU13" s="44" t="str">
        <f t="shared" ca="1" si="10"/>
        <v/>
      </c>
      <c r="AV13" s="44" t="str">
        <f t="shared" ca="1" si="10"/>
        <v/>
      </c>
      <c r="AW13" s="44" t="str">
        <f t="shared" ca="1" si="10"/>
        <v/>
      </c>
      <c r="AX13" s="44" t="str">
        <f t="shared" ca="1" si="10"/>
        <v/>
      </c>
      <c r="AY13" s="44" t="str">
        <f t="shared" ca="1" si="10"/>
        <v/>
      </c>
      <c r="AZ13" s="44" t="str">
        <f t="shared" ca="1" si="11"/>
        <v/>
      </c>
      <c r="BA13" s="44" t="str">
        <f t="shared" ca="1" si="12"/>
        <v/>
      </c>
      <c r="BB13" s="44" t="str">
        <f t="shared" ca="1" si="13"/>
        <v/>
      </c>
      <c r="BC13" s="44" t="str">
        <f t="shared" ca="1" si="14"/>
        <v/>
      </c>
      <c r="BD13" s="44" t="str">
        <f t="shared" ca="1" si="15"/>
        <v/>
      </c>
      <c r="BE13" s="44">
        <f t="shared" ca="1" si="16"/>
        <v>0</v>
      </c>
      <c r="BF13" s="44" t="str">
        <f t="shared" ca="1" si="17"/>
        <v/>
      </c>
      <c r="BG13" s="44" t="str">
        <f t="shared" ca="1" si="18"/>
        <v/>
      </c>
      <c r="BH13" s="44" t="str">
        <f t="shared" ca="1" si="19"/>
        <v/>
      </c>
      <c r="BI13" s="44">
        <f t="shared" ca="1" si="20"/>
        <v>0</v>
      </c>
      <c r="BJ13" s="44" t="str">
        <f t="shared" ca="1" si="21"/>
        <v/>
      </c>
      <c r="BK13" s="44" t="str">
        <f t="shared" ca="1" si="22"/>
        <v/>
      </c>
      <c r="BL13" s="44" t="str">
        <f t="shared" ca="1" si="23"/>
        <v/>
      </c>
      <c r="BM13" s="44" t="str">
        <f t="shared" ca="1" si="24"/>
        <v/>
      </c>
      <c r="BN13" s="44" t="str">
        <f t="shared" ca="1" si="25"/>
        <v/>
      </c>
      <c r="BO13" s="44" t="str">
        <f t="shared" ca="1" si="26"/>
        <v/>
      </c>
      <c r="BP13" s="44" t="str">
        <f t="shared" ca="1" si="27"/>
        <v/>
      </c>
      <c r="BQ13" s="44" t="str">
        <f t="shared" ca="1" si="28"/>
        <v/>
      </c>
      <c r="BR13" s="44" t="str">
        <f t="shared" ca="1" si="29"/>
        <v/>
      </c>
      <c r="BS13" s="44" t="str">
        <f t="shared" ca="1" si="30"/>
        <v/>
      </c>
      <c r="BT13" s="44" t="str">
        <f t="shared" ca="1" si="31"/>
        <v/>
      </c>
      <c r="BU13" s="44" t="str">
        <f t="shared" ca="1" si="32"/>
        <v/>
      </c>
      <c r="BV13" s="44" t="str">
        <f t="shared" ca="1" si="33"/>
        <v/>
      </c>
      <c r="BW13" s="44" t="str">
        <f t="shared" ca="1" si="34"/>
        <v/>
      </c>
      <c r="BX13" s="44" t="str">
        <f t="shared" ca="1" si="35"/>
        <v/>
      </c>
      <c r="BY13" s="39"/>
      <c r="BZ13" s="45">
        <f t="shared" si="46"/>
        <v>5.333333333333333</v>
      </c>
      <c r="CA13" s="46">
        <f t="shared" ca="1" si="36"/>
        <v>6</v>
      </c>
      <c r="CB13" s="46">
        <f t="shared" ca="1" si="37"/>
        <v>2</v>
      </c>
      <c r="CC13" s="46">
        <f t="shared" ca="1" si="38"/>
        <v>2</v>
      </c>
      <c r="CD13" s="46" t="e">
        <f t="shared" ca="1" si="39"/>
        <v>#N/A</v>
      </c>
      <c r="CE13" s="46" t="e">
        <f t="shared" ca="1" si="40"/>
        <v>#N/A</v>
      </c>
      <c r="CF13" s="46" t="e">
        <f t="shared" ca="1" si="41"/>
        <v>#N/A</v>
      </c>
      <c r="CG13" s="45">
        <f t="shared" ca="1" si="42"/>
        <v>0</v>
      </c>
      <c r="CH13" s="45" t="e">
        <f t="shared" si="43"/>
        <v>#N/A</v>
      </c>
      <c r="CI13" s="39"/>
      <c r="CJ13" s="39"/>
      <c r="CK13" s="39"/>
      <c r="CL13" s="39"/>
      <c r="CM13" s="39"/>
    </row>
    <row r="14" spans="1:91" x14ac:dyDescent="0.25">
      <c r="A14" s="16">
        <v>140</v>
      </c>
      <c r="B14" s="29" t="s">
        <v>47</v>
      </c>
      <c r="C14" s="16">
        <v>130</v>
      </c>
      <c r="D14" s="16"/>
      <c r="E14" s="16"/>
      <c r="F14" s="16"/>
      <c r="G14" s="16"/>
      <c r="H14" s="16"/>
      <c r="I14" s="21">
        <v>3</v>
      </c>
      <c r="J14" s="15">
        <v>4</v>
      </c>
      <c r="K14" s="15">
        <v>6</v>
      </c>
      <c r="L14" s="9">
        <f t="shared" ref="L14:L15" si="48">IF($K$7="Beta",(I14+4*J14+K14)/6,(I14+J14+K14)/3)</f>
        <v>4.333333333333333</v>
      </c>
      <c r="M14" s="9">
        <f t="shared" ref="M14:M15" si="49">MAX(T14:Y14)</f>
        <v>11.333333333333332</v>
      </c>
      <c r="N14" s="9">
        <f t="shared" ref="N14:N15" si="50">M14+L14</f>
        <v>15.666666666666664</v>
      </c>
      <c r="O14" s="9">
        <f t="shared" ref="O14:O15" ca="1" si="51">IF(P14-L14&lt;0,0,P14-L14)</f>
        <v>0</v>
      </c>
      <c r="P14" s="9">
        <f t="shared" ref="P14:P15" ca="1" si="52">MIN(AZ14:BX14)</f>
        <v>0</v>
      </c>
      <c r="Q14" s="9">
        <f t="shared" ref="Q14:Q15" ca="1" si="53">IF(ROUND(P14-N14,5)&lt;0,0,ROUND(P14-N14,5))</f>
        <v>0</v>
      </c>
      <c r="R14" s="39"/>
      <c r="S14" s="39"/>
      <c r="T14" s="44">
        <f t="shared" si="3"/>
        <v>11.333333333333332</v>
      </c>
      <c r="U14" s="44">
        <f t="shared" si="4"/>
        <v>0</v>
      </c>
      <c r="V14" s="44">
        <f t="shared" si="5"/>
        <v>0</v>
      </c>
      <c r="W14" s="44">
        <f t="shared" si="6"/>
        <v>0</v>
      </c>
      <c r="X14" s="44">
        <f t="shared" si="7"/>
        <v>0</v>
      </c>
      <c r="Y14" s="44">
        <f t="shared" si="8"/>
        <v>0</v>
      </c>
      <c r="Z14" s="39"/>
      <c r="AA14" s="44" t="str">
        <f t="shared" ca="1" si="9"/>
        <v/>
      </c>
      <c r="AB14" s="44">
        <f t="shared" ca="1" si="9"/>
        <v>100</v>
      </c>
      <c r="AC14" s="44" t="str">
        <f t="shared" ca="1" si="9"/>
        <v/>
      </c>
      <c r="AD14" s="44" t="str">
        <f t="shared" ca="1" si="9"/>
        <v/>
      </c>
      <c r="AE14" s="44" t="str">
        <f t="shared" ca="1" si="9"/>
        <v/>
      </c>
      <c r="AF14" s="44" t="str">
        <f t="shared" ca="1" si="9"/>
        <v/>
      </c>
      <c r="AG14" s="44" t="str">
        <f t="shared" ca="1" si="9"/>
        <v/>
      </c>
      <c r="AH14" s="44" t="str">
        <f t="shared" ca="1" si="9"/>
        <v/>
      </c>
      <c r="AI14" s="44" t="str">
        <f t="shared" ca="1" si="9"/>
        <v/>
      </c>
      <c r="AJ14" s="44" t="str">
        <f t="shared" ca="1" si="9"/>
        <v/>
      </c>
      <c r="AK14" s="44" t="str">
        <f t="shared" ca="1" si="10"/>
        <v/>
      </c>
      <c r="AL14" s="44" t="str">
        <f t="shared" ca="1" si="10"/>
        <v/>
      </c>
      <c r="AM14" s="44" t="str">
        <f t="shared" ca="1" si="10"/>
        <v/>
      </c>
      <c r="AN14" s="44" t="str">
        <f t="shared" ca="1" si="10"/>
        <v/>
      </c>
      <c r="AO14" s="44" t="str">
        <f t="shared" ca="1" si="10"/>
        <v/>
      </c>
      <c r="AP14" s="44" t="str">
        <f t="shared" ca="1" si="10"/>
        <v/>
      </c>
      <c r="AQ14" s="44" t="str">
        <f t="shared" ca="1" si="10"/>
        <v/>
      </c>
      <c r="AR14" s="44" t="str">
        <f t="shared" ca="1" si="10"/>
        <v/>
      </c>
      <c r="AS14" s="44" t="str">
        <f t="shared" ca="1" si="10"/>
        <v/>
      </c>
      <c r="AT14" s="44" t="str">
        <f t="shared" ca="1" si="10"/>
        <v/>
      </c>
      <c r="AU14" s="44" t="str">
        <f t="shared" ca="1" si="10"/>
        <v/>
      </c>
      <c r="AV14" s="44" t="str">
        <f t="shared" ca="1" si="10"/>
        <v/>
      </c>
      <c r="AW14" s="44" t="str">
        <f t="shared" ca="1" si="10"/>
        <v/>
      </c>
      <c r="AX14" s="44" t="str">
        <f t="shared" ca="1" si="10"/>
        <v/>
      </c>
      <c r="AY14" s="44" t="str">
        <f t="shared" ca="1" si="10"/>
        <v/>
      </c>
      <c r="AZ14" s="44" t="str">
        <f t="shared" ca="1" si="11"/>
        <v/>
      </c>
      <c r="BA14" s="44">
        <f t="shared" ca="1" si="12"/>
        <v>0</v>
      </c>
      <c r="BB14" s="44" t="str">
        <f t="shared" ca="1" si="13"/>
        <v/>
      </c>
      <c r="BC14" s="44" t="str">
        <f t="shared" ca="1" si="14"/>
        <v/>
      </c>
      <c r="BD14" s="44" t="str">
        <f t="shared" ca="1" si="15"/>
        <v/>
      </c>
      <c r="BE14" s="44" t="str">
        <f t="shared" ca="1" si="16"/>
        <v/>
      </c>
      <c r="BF14" s="44" t="str">
        <f t="shared" ca="1" si="17"/>
        <v/>
      </c>
      <c r="BG14" s="44" t="str">
        <f t="shared" ca="1" si="18"/>
        <v/>
      </c>
      <c r="BH14" s="44" t="str">
        <f t="shared" ca="1" si="19"/>
        <v/>
      </c>
      <c r="BI14" s="44" t="str">
        <f t="shared" ca="1" si="20"/>
        <v/>
      </c>
      <c r="BJ14" s="44" t="str">
        <f t="shared" ca="1" si="21"/>
        <v/>
      </c>
      <c r="BK14" s="44" t="str">
        <f t="shared" ca="1" si="22"/>
        <v/>
      </c>
      <c r="BL14" s="44" t="str">
        <f t="shared" ca="1" si="23"/>
        <v/>
      </c>
      <c r="BM14" s="44" t="str">
        <f t="shared" ca="1" si="24"/>
        <v/>
      </c>
      <c r="BN14" s="44" t="str">
        <f t="shared" ca="1" si="25"/>
        <v/>
      </c>
      <c r="BO14" s="44" t="str">
        <f t="shared" ca="1" si="26"/>
        <v/>
      </c>
      <c r="BP14" s="44" t="str">
        <f t="shared" ca="1" si="27"/>
        <v/>
      </c>
      <c r="BQ14" s="44" t="str">
        <f t="shared" ca="1" si="28"/>
        <v/>
      </c>
      <c r="BR14" s="44" t="str">
        <f t="shared" ca="1" si="29"/>
        <v/>
      </c>
      <c r="BS14" s="44" t="str">
        <f t="shared" ca="1" si="30"/>
        <v/>
      </c>
      <c r="BT14" s="44" t="str">
        <f t="shared" ca="1" si="31"/>
        <v/>
      </c>
      <c r="BU14" s="44" t="str">
        <f t="shared" ca="1" si="32"/>
        <v/>
      </c>
      <c r="BV14" s="44" t="str">
        <f t="shared" ca="1" si="33"/>
        <v/>
      </c>
      <c r="BW14" s="44" t="str">
        <f t="shared" ca="1" si="34"/>
        <v/>
      </c>
      <c r="BX14" s="44" t="str">
        <f t="shared" ca="1" si="35"/>
        <v/>
      </c>
      <c r="BY14" s="39"/>
      <c r="BZ14" s="45">
        <f t="shared" ref="BZ14:BZ15" si="54">IF(B14="",NA(),IF(L14=0,M14-0.25,M14))</f>
        <v>11.333333333333332</v>
      </c>
      <c r="CA14" s="46">
        <f t="shared" ref="CA14:CA15" ca="1" si="55">IF(B14="",NA(),IF(L14=0,NA(),IF(Q14&lt;=0.01,L14,NA())))</f>
        <v>4.333333333333333</v>
      </c>
      <c r="CB14" s="46">
        <f t="shared" ref="CB14:CB15" ca="1" si="56">IF(B14="",NA(),IF(ISERROR(CA14),NA(),K14-L14))</f>
        <v>1.666666666666667</v>
      </c>
      <c r="CC14" s="46">
        <f t="shared" ref="CC14:CC15" ca="1" si="57">IF(B14="",NA(),IF(ISERROR(CA14),NA(),L14-I14))</f>
        <v>1.333333333333333</v>
      </c>
      <c r="CD14" s="46" t="e">
        <f t="shared" ref="CD14:CD15" ca="1" si="58">IF(B14="",NA(),IF(L14=0,NA(),IF(Q14&gt;0,L14,NA())))</f>
        <v>#N/A</v>
      </c>
      <c r="CE14" s="46" t="e">
        <f t="shared" ref="CE14:CE15" ca="1" si="59">IF(B14="",NA(),IF(ISERROR(CD14),NA(),K14-L14))</f>
        <v>#N/A</v>
      </c>
      <c r="CF14" s="46" t="e">
        <f t="shared" ref="CF14:CF15" ca="1" si="60">IF(B14="",NA(),IF(ISERROR(CD14),NA(),L14-I14))</f>
        <v>#N/A</v>
      </c>
      <c r="CG14" s="45">
        <f t="shared" ref="CG14:CG15" ca="1" si="61">IF(B14="",NA(),IF(L14=0,NA(),Q14))</f>
        <v>0</v>
      </c>
      <c r="CH14" s="45" t="e">
        <f t="shared" si="43"/>
        <v>#N/A</v>
      </c>
      <c r="CI14" s="39"/>
      <c r="CJ14" s="39"/>
      <c r="CK14" s="39"/>
      <c r="CL14" s="39"/>
      <c r="CM14" s="39"/>
    </row>
    <row r="15" spans="1:91" x14ac:dyDescent="0.25">
      <c r="A15" s="16">
        <v>150</v>
      </c>
      <c r="B15" s="29"/>
      <c r="C15" s="16"/>
      <c r="D15" s="16"/>
      <c r="E15" s="16"/>
      <c r="F15" s="16"/>
      <c r="G15" s="16"/>
      <c r="H15" s="16"/>
      <c r="I15" s="21"/>
      <c r="J15" s="15"/>
      <c r="K15" s="15"/>
      <c r="L15" s="9">
        <f t="shared" si="48"/>
        <v>0</v>
      </c>
      <c r="M15" s="9">
        <f t="shared" si="49"/>
        <v>0</v>
      </c>
      <c r="N15" s="9">
        <f t="shared" si="50"/>
        <v>0</v>
      </c>
      <c r="O15" s="9">
        <f t="shared" ca="1" si="51"/>
        <v>0</v>
      </c>
      <c r="P15" s="9">
        <f t="shared" ca="1" si="52"/>
        <v>0</v>
      </c>
      <c r="Q15" s="9">
        <f t="shared" ca="1" si="53"/>
        <v>0</v>
      </c>
      <c r="R15" s="39"/>
      <c r="S15" s="39"/>
      <c r="T15" s="44">
        <f t="shared" si="3"/>
        <v>0</v>
      </c>
      <c r="U15" s="44">
        <f t="shared" si="4"/>
        <v>0</v>
      </c>
      <c r="V15" s="44">
        <f t="shared" si="5"/>
        <v>0</v>
      </c>
      <c r="W15" s="44">
        <f t="shared" si="6"/>
        <v>0</v>
      </c>
      <c r="X15" s="44">
        <f t="shared" si="7"/>
        <v>0</v>
      </c>
      <c r="Y15" s="44">
        <f t="shared" si="8"/>
        <v>0</v>
      </c>
      <c r="Z15" s="39"/>
      <c r="AA15" s="44" t="str">
        <f t="shared" ca="1" si="9"/>
        <v/>
      </c>
      <c r="AB15" s="44" t="str">
        <f t="shared" ca="1" si="9"/>
        <v/>
      </c>
      <c r="AC15" s="44" t="str">
        <f t="shared" ca="1" si="9"/>
        <v/>
      </c>
      <c r="AD15" s="44" t="str">
        <f t="shared" ca="1" si="9"/>
        <v/>
      </c>
      <c r="AE15" s="44" t="str">
        <f t="shared" ca="1" si="9"/>
        <v/>
      </c>
      <c r="AF15" s="44" t="str">
        <f t="shared" ca="1" si="9"/>
        <v/>
      </c>
      <c r="AG15" s="44" t="str">
        <f t="shared" ca="1" si="9"/>
        <v/>
      </c>
      <c r="AH15" s="44" t="str">
        <f t="shared" ca="1" si="9"/>
        <v/>
      </c>
      <c r="AI15" s="44" t="str">
        <f t="shared" ca="1" si="9"/>
        <v/>
      </c>
      <c r="AJ15" s="44" t="str">
        <f t="shared" ca="1" si="9"/>
        <v/>
      </c>
      <c r="AK15" s="44" t="str">
        <f t="shared" ca="1" si="10"/>
        <v/>
      </c>
      <c r="AL15" s="44" t="str">
        <f t="shared" ca="1" si="10"/>
        <v/>
      </c>
      <c r="AM15" s="44" t="str">
        <f t="shared" ca="1" si="10"/>
        <v/>
      </c>
      <c r="AN15" s="44" t="str">
        <f t="shared" ca="1" si="10"/>
        <v/>
      </c>
      <c r="AO15" s="44" t="str">
        <f t="shared" ca="1" si="10"/>
        <v/>
      </c>
      <c r="AP15" s="44" t="str">
        <f t="shared" ca="1" si="10"/>
        <v/>
      </c>
      <c r="AQ15" s="44" t="str">
        <f t="shared" ca="1" si="10"/>
        <v/>
      </c>
      <c r="AR15" s="44" t="str">
        <f t="shared" ca="1" si="10"/>
        <v/>
      </c>
      <c r="AS15" s="44" t="str">
        <f t="shared" ca="1" si="10"/>
        <v/>
      </c>
      <c r="AT15" s="44" t="str">
        <f t="shared" ca="1" si="10"/>
        <v/>
      </c>
      <c r="AU15" s="44" t="str">
        <f t="shared" ca="1" si="10"/>
        <v/>
      </c>
      <c r="AV15" s="44" t="str">
        <f t="shared" ca="1" si="10"/>
        <v/>
      </c>
      <c r="AW15" s="44" t="str">
        <f t="shared" ca="1" si="10"/>
        <v/>
      </c>
      <c r="AX15" s="44" t="str">
        <f t="shared" ca="1" si="10"/>
        <v/>
      </c>
      <c r="AY15" s="44" t="str">
        <f t="shared" ca="1" si="10"/>
        <v/>
      </c>
      <c r="AZ15" s="44" t="str">
        <f t="shared" ca="1" si="11"/>
        <v/>
      </c>
      <c r="BA15" s="44" t="str">
        <f t="shared" ca="1" si="12"/>
        <v/>
      </c>
      <c r="BB15" s="44" t="str">
        <f t="shared" ca="1" si="13"/>
        <v/>
      </c>
      <c r="BC15" s="44" t="str">
        <f t="shared" ca="1" si="14"/>
        <v/>
      </c>
      <c r="BD15" s="44" t="str">
        <f t="shared" ca="1" si="15"/>
        <v/>
      </c>
      <c r="BE15" s="44" t="str">
        <f t="shared" ca="1" si="16"/>
        <v/>
      </c>
      <c r="BF15" s="44" t="str">
        <f t="shared" ca="1" si="17"/>
        <v/>
      </c>
      <c r="BG15" s="44" t="str">
        <f t="shared" ca="1" si="18"/>
        <v/>
      </c>
      <c r="BH15" s="44" t="str">
        <f t="shared" ca="1" si="19"/>
        <v/>
      </c>
      <c r="BI15" s="44" t="str">
        <f t="shared" ca="1" si="20"/>
        <v/>
      </c>
      <c r="BJ15" s="44" t="str">
        <f t="shared" ca="1" si="21"/>
        <v/>
      </c>
      <c r="BK15" s="44" t="str">
        <f t="shared" ca="1" si="22"/>
        <v/>
      </c>
      <c r="BL15" s="44" t="str">
        <f t="shared" ca="1" si="23"/>
        <v/>
      </c>
      <c r="BM15" s="44" t="str">
        <f t="shared" ca="1" si="24"/>
        <v/>
      </c>
      <c r="BN15" s="44" t="str">
        <f t="shared" ca="1" si="25"/>
        <v/>
      </c>
      <c r="BO15" s="44" t="str">
        <f t="shared" ca="1" si="26"/>
        <v/>
      </c>
      <c r="BP15" s="44" t="str">
        <f t="shared" ca="1" si="27"/>
        <v/>
      </c>
      <c r="BQ15" s="44" t="str">
        <f t="shared" ca="1" si="28"/>
        <v/>
      </c>
      <c r="BR15" s="44" t="str">
        <f t="shared" ca="1" si="29"/>
        <v/>
      </c>
      <c r="BS15" s="44" t="str">
        <f t="shared" ca="1" si="30"/>
        <v/>
      </c>
      <c r="BT15" s="44" t="str">
        <f t="shared" ca="1" si="31"/>
        <v/>
      </c>
      <c r="BU15" s="44" t="str">
        <f t="shared" ca="1" si="32"/>
        <v/>
      </c>
      <c r="BV15" s="44" t="str">
        <f t="shared" ca="1" si="33"/>
        <v/>
      </c>
      <c r="BW15" s="44" t="str">
        <f t="shared" ca="1" si="34"/>
        <v/>
      </c>
      <c r="BX15" s="44" t="str">
        <f t="shared" ca="1" si="35"/>
        <v/>
      </c>
      <c r="BY15" s="39"/>
      <c r="BZ15" s="45" t="e">
        <f t="shared" si="54"/>
        <v>#N/A</v>
      </c>
      <c r="CA15" s="46" t="e">
        <f t="shared" si="55"/>
        <v>#N/A</v>
      </c>
      <c r="CB15" s="46" t="e">
        <f t="shared" si="56"/>
        <v>#N/A</v>
      </c>
      <c r="CC15" s="46" t="e">
        <f t="shared" si="57"/>
        <v>#N/A</v>
      </c>
      <c r="CD15" s="46" t="e">
        <f t="shared" si="58"/>
        <v>#N/A</v>
      </c>
      <c r="CE15" s="46" t="e">
        <f t="shared" si="59"/>
        <v>#N/A</v>
      </c>
      <c r="CF15" s="46" t="e">
        <f t="shared" si="60"/>
        <v>#N/A</v>
      </c>
      <c r="CG15" s="45" t="e">
        <f t="shared" si="61"/>
        <v>#N/A</v>
      </c>
      <c r="CH15" s="45" t="e">
        <f t="shared" si="43"/>
        <v>#N/A</v>
      </c>
      <c r="CI15" s="39"/>
      <c r="CJ15" s="39"/>
      <c r="CK15" s="39"/>
      <c r="CL15" s="39"/>
      <c r="CM15" s="39"/>
    </row>
    <row r="16" spans="1:91" x14ac:dyDescent="0.25">
      <c r="A16" s="16">
        <v>160</v>
      </c>
      <c r="B16" s="29"/>
      <c r="C16" s="16"/>
      <c r="D16" s="16"/>
      <c r="E16" s="16"/>
      <c r="F16" s="16"/>
      <c r="G16" s="16"/>
      <c r="H16" s="16"/>
      <c r="I16" s="21"/>
      <c r="J16" s="15"/>
      <c r="K16" s="15"/>
      <c r="L16" s="9">
        <f t="shared" si="0"/>
        <v>0</v>
      </c>
      <c r="M16" s="9">
        <f t="shared" si="47"/>
        <v>0</v>
      </c>
      <c r="N16" s="9">
        <f t="shared" si="1"/>
        <v>0</v>
      </c>
      <c r="O16" s="9">
        <f t="shared" ca="1" si="44"/>
        <v>0</v>
      </c>
      <c r="P16" s="9">
        <f t="shared" ca="1" si="2"/>
        <v>0</v>
      </c>
      <c r="Q16" s="9">
        <f t="shared" ca="1" si="45"/>
        <v>0</v>
      </c>
      <c r="R16" s="39"/>
      <c r="S16" s="39"/>
      <c r="T16" s="44">
        <f t="shared" si="3"/>
        <v>0</v>
      </c>
      <c r="U16" s="44">
        <f t="shared" si="4"/>
        <v>0</v>
      </c>
      <c r="V16" s="44">
        <f t="shared" si="5"/>
        <v>0</v>
      </c>
      <c r="W16" s="44">
        <f t="shared" si="6"/>
        <v>0</v>
      </c>
      <c r="X16" s="44">
        <f t="shared" si="7"/>
        <v>0</v>
      </c>
      <c r="Y16" s="44">
        <f t="shared" si="8"/>
        <v>0</v>
      </c>
      <c r="Z16" s="39"/>
      <c r="AA16" s="44" t="str">
        <f t="shared" ca="1" si="9"/>
        <v/>
      </c>
      <c r="AB16" s="44" t="str">
        <f t="shared" ca="1" si="9"/>
        <v/>
      </c>
      <c r="AC16" s="44" t="str">
        <f t="shared" ca="1" si="9"/>
        <v/>
      </c>
      <c r="AD16" s="44" t="str">
        <f t="shared" ca="1" si="9"/>
        <v/>
      </c>
      <c r="AE16" s="44" t="str">
        <f t="shared" ca="1" si="9"/>
        <v/>
      </c>
      <c r="AF16" s="44" t="str">
        <f t="shared" ca="1" si="9"/>
        <v/>
      </c>
      <c r="AG16" s="44" t="str">
        <f t="shared" ca="1" si="9"/>
        <v/>
      </c>
      <c r="AH16" s="44" t="str">
        <f t="shared" ca="1" si="9"/>
        <v/>
      </c>
      <c r="AI16" s="44" t="str">
        <f t="shared" ca="1" si="9"/>
        <v/>
      </c>
      <c r="AJ16" s="44" t="str">
        <f t="shared" ca="1" si="9"/>
        <v/>
      </c>
      <c r="AK16" s="44" t="str">
        <f t="shared" ca="1" si="10"/>
        <v/>
      </c>
      <c r="AL16" s="44" t="str">
        <f t="shared" ca="1" si="10"/>
        <v/>
      </c>
      <c r="AM16" s="44" t="str">
        <f t="shared" ca="1" si="10"/>
        <v/>
      </c>
      <c r="AN16" s="44" t="str">
        <f t="shared" ca="1" si="10"/>
        <v/>
      </c>
      <c r="AO16" s="44" t="str">
        <f t="shared" ca="1" si="10"/>
        <v/>
      </c>
      <c r="AP16" s="44" t="str">
        <f t="shared" ca="1" si="10"/>
        <v/>
      </c>
      <c r="AQ16" s="44" t="str">
        <f t="shared" ca="1" si="10"/>
        <v/>
      </c>
      <c r="AR16" s="44" t="str">
        <f t="shared" ca="1" si="10"/>
        <v/>
      </c>
      <c r="AS16" s="44" t="str">
        <f t="shared" ca="1" si="10"/>
        <v/>
      </c>
      <c r="AT16" s="44" t="str">
        <f t="shared" ca="1" si="10"/>
        <v/>
      </c>
      <c r="AU16" s="44" t="str">
        <f t="shared" ca="1" si="10"/>
        <v/>
      </c>
      <c r="AV16" s="44" t="str">
        <f t="shared" ca="1" si="10"/>
        <v/>
      </c>
      <c r="AW16" s="44" t="str">
        <f t="shared" ca="1" si="10"/>
        <v/>
      </c>
      <c r="AX16" s="44" t="str">
        <f t="shared" ca="1" si="10"/>
        <v/>
      </c>
      <c r="AY16" s="44" t="str">
        <f t="shared" ca="1" si="10"/>
        <v/>
      </c>
      <c r="AZ16" s="44" t="str">
        <f t="shared" ca="1" si="11"/>
        <v/>
      </c>
      <c r="BA16" s="44" t="str">
        <f t="shared" ca="1" si="12"/>
        <v/>
      </c>
      <c r="BB16" s="44" t="str">
        <f t="shared" ca="1" si="13"/>
        <v/>
      </c>
      <c r="BC16" s="44" t="str">
        <f t="shared" ca="1" si="14"/>
        <v/>
      </c>
      <c r="BD16" s="44" t="str">
        <f t="shared" ca="1" si="15"/>
        <v/>
      </c>
      <c r="BE16" s="44" t="str">
        <f t="shared" ca="1" si="16"/>
        <v/>
      </c>
      <c r="BF16" s="44" t="str">
        <f t="shared" ca="1" si="17"/>
        <v/>
      </c>
      <c r="BG16" s="44" t="str">
        <f t="shared" ca="1" si="18"/>
        <v/>
      </c>
      <c r="BH16" s="44" t="str">
        <f t="shared" ca="1" si="19"/>
        <v/>
      </c>
      <c r="BI16" s="44" t="str">
        <f t="shared" ca="1" si="20"/>
        <v/>
      </c>
      <c r="BJ16" s="44" t="str">
        <f t="shared" ca="1" si="21"/>
        <v/>
      </c>
      <c r="BK16" s="44" t="str">
        <f t="shared" ca="1" si="22"/>
        <v/>
      </c>
      <c r="BL16" s="44" t="str">
        <f t="shared" ca="1" si="23"/>
        <v/>
      </c>
      <c r="BM16" s="44" t="str">
        <f t="shared" ca="1" si="24"/>
        <v/>
      </c>
      <c r="BN16" s="44" t="str">
        <f t="shared" ca="1" si="25"/>
        <v/>
      </c>
      <c r="BO16" s="44" t="str">
        <f t="shared" ca="1" si="26"/>
        <v/>
      </c>
      <c r="BP16" s="44" t="str">
        <f t="shared" ca="1" si="27"/>
        <v/>
      </c>
      <c r="BQ16" s="44" t="str">
        <f t="shared" ca="1" si="28"/>
        <v/>
      </c>
      <c r="BR16" s="44" t="str">
        <f t="shared" ca="1" si="29"/>
        <v/>
      </c>
      <c r="BS16" s="44" t="str">
        <f t="shared" ca="1" si="30"/>
        <v/>
      </c>
      <c r="BT16" s="44" t="str">
        <f t="shared" ca="1" si="31"/>
        <v/>
      </c>
      <c r="BU16" s="44" t="str">
        <f t="shared" ca="1" si="32"/>
        <v/>
      </c>
      <c r="BV16" s="44" t="str">
        <f t="shared" ca="1" si="33"/>
        <v/>
      </c>
      <c r="BW16" s="44" t="str">
        <f t="shared" ca="1" si="34"/>
        <v/>
      </c>
      <c r="BX16" s="44" t="str">
        <f t="shared" ca="1" si="35"/>
        <v/>
      </c>
      <c r="BY16" s="39"/>
      <c r="BZ16" s="45" t="e">
        <f t="shared" si="46"/>
        <v>#N/A</v>
      </c>
      <c r="CA16" s="46" t="e">
        <f t="shared" si="36"/>
        <v>#N/A</v>
      </c>
      <c r="CB16" s="46" t="e">
        <f t="shared" si="37"/>
        <v>#N/A</v>
      </c>
      <c r="CC16" s="46" t="e">
        <f t="shared" si="38"/>
        <v>#N/A</v>
      </c>
      <c r="CD16" s="46" t="e">
        <f t="shared" si="39"/>
        <v>#N/A</v>
      </c>
      <c r="CE16" s="46" t="e">
        <f t="shared" si="40"/>
        <v>#N/A</v>
      </c>
      <c r="CF16" s="46" t="e">
        <f t="shared" si="41"/>
        <v>#N/A</v>
      </c>
      <c r="CG16" s="45" t="e">
        <f t="shared" si="42"/>
        <v>#N/A</v>
      </c>
      <c r="CH16" s="45" t="e">
        <f t="shared" si="43"/>
        <v>#N/A</v>
      </c>
      <c r="CI16" s="39"/>
      <c r="CJ16" s="39"/>
      <c r="CK16" s="39"/>
      <c r="CL16" s="39"/>
      <c r="CM16" s="39"/>
    </row>
    <row r="17" spans="1:91" x14ac:dyDescent="0.25">
      <c r="A17" s="16">
        <v>200</v>
      </c>
      <c r="B17" s="29" t="s">
        <v>37</v>
      </c>
      <c r="C17" s="16">
        <v>220</v>
      </c>
      <c r="D17" s="16"/>
      <c r="E17" s="16"/>
      <c r="F17" s="16"/>
      <c r="G17" s="16"/>
      <c r="H17" s="16"/>
      <c r="I17" s="21"/>
      <c r="J17" s="15"/>
      <c r="K17" s="15"/>
      <c r="L17" s="9">
        <f t="shared" si="0"/>
        <v>0</v>
      </c>
      <c r="M17" s="9">
        <f t="shared" si="47"/>
        <v>18.666666666666664</v>
      </c>
      <c r="N17" s="9">
        <f t="shared" si="1"/>
        <v>18.666666666666664</v>
      </c>
      <c r="O17" s="9">
        <f t="shared" ca="1" si="44"/>
        <v>0</v>
      </c>
      <c r="P17" s="9">
        <f t="shared" ca="1" si="2"/>
        <v>0</v>
      </c>
      <c r="Q17" s="9">
        <f t="shared" ca="1" si="45"/>
        <v>0</v>
      </c>
      <c r="R17" s="39"/>
      <c r="S17" s="39"/>
      <c r="T17" s="44">
        <f t="shared" si="3"/>
        <v>18.666666666666664</v>
      </c>
      <c r="U17" s="44">
        <f t="shared" si="4"/>
        <v>0</v>
      </c>
      <c r="V17" s="44">
        <f t="shared" si="5"/>
        <v>0</v>
      </c>
      <c r="W17" s="44">
        <f t="shared" si="6"/>
        <v>0</v>
      </c>
      <c r="X17" s="44">
        <f t="shared" si="7"/>
        <v>0</v>
      </c>
      <c r="Y17" s="44">
        <f t="shared" si="8"/>
        <v>0</v>
      </c>
      <c r="Z17" s="39"/>
      <c r="AA17" s="44" t="str">
        <f t="shared" ca="1" si="9"/>
        <v/>
      </c>
      <c r="AB17" s="44" t="str">
        <f t="shared" ca="1" si="9"/>
        <v/>
      </c>
      <c r="AC17" s="44" t="str">
        <f t="shared" ca="1" si="9"/>
        <v/>
      </c>
      <c r="AD17" s="44" t="str">
        <f t="shared" ca="1" si="9"/>
        <v/>
      </c>
      <c r="AE17" s="44" t="str">
        <f t="shared" ca="1" si="9"/>
        <v/>
      </c>
      <c r="AF17" s="44" t="str">
        <f t="shared" ca="1" si="9"/>
        <v/>
      </c>
      <c r="AG17" s="44" t="str">
        <f t="shared" ca="1" si="9"/>
        <v/>
      </c>
      <c r="AH17" s="44" t="str">
        <f t="shared" ca="1" si="9"/>
        <v/>
      </c>
      <c r="AI17" s="44" t="str">
        <f t="shared" ca="1" si="9"/>
        <v/>
      </c>
      <c r="AJ17" s="44" t="str">
        <f t="shared" ca="1" si="9"/>
        <v/>
      </c>
      <c r="AK17" s="44" t="str">
        <f t="shared" ca="1" si="10"/>
        <v/>
      </c>
      <c r="AL17" s="44" t="str">
        <f t="shared" ca="1" si="10"/>
        <v/>
      </c>
      <c r="AM17" s="44" t="str">
        <f t="shared" ca="1" si="10"/>
        <v/>
      </c>
      <c r="AN17" s="44" t="str">
        <f t="shared" ca="1" si="10"/>
        <v/>
      </c>
      <c r="AO17" s="44" t="str">
        <f t="shared" ca="1" si="10"/>
        <v/>
      </c>
      <c r="AP17" s="44" t="str">
        <f t="shared" ca="1" si="10"/>
        <v/>
      </c>
      <c r="AQ17" s="44" t="str">
        <f t="shared" ca="1" si="10"/>
        <v/>
      </c>
      <c r="AR17" s="44" t="str">
        <f t="shared" ca="1" si="10"/>
        <v/>
      </c>
      <c r="AS17" s="44" t="str">
        <f t="shared" ca="1" si="10"/>
        <v/>
      </c>
      <c r="AT17" s="44" t="str">
        <f t="shared" ca="1" si="10"/>
        <v/>
      </c>
      <c r="AU17" s="44" t="str">
        <f t="shared" ca="1" si="10"/>
        <v/>
      </c>
      <c r="AV17" s="44" t="str">
        <f t="shared" ca="1" si="10"/>
        <v/>
      </c>
      <c r="AW17" s="44" t="str">
        <f t="shared" ca="1" si="10"/>
        <v/>
      </c>
      <c r="AX17" s="44" t="str">
        <f t="shared" ca="1" si="10"/>
        <v/>
      </c>
      <c r="AY17" s="44" t="str">
        <f t="shared" ca="1" si="10"/>
        <v/>
      </c>
      <c r="AZ17" s="44" t="str">
        <f t="shared" ca="1" si="11"/>
        <v/>
      </c>
      <c r="BA17" s="44" t="str">
        <f t="shared" ca="1" si="12"/>
        <v/>
      </c>
      <c r="BB17" s="44" t="str">
        <f t="shared" ca="1" si="13"/>
        <v/>
      </c>
      <c r="BC17" s="44" t="str">
        <f t="shared" ca="1" si="14"/>
        <v/>
      </c>
      <c r="BD17" s="44" t="str">
        <f t="shared" ca="1" si="15"/>
        <v/>
      </c>
      <c r="BE17" s="44" t="str">
        <f t="shared" ca="1" si="16"/>
        <v/>
      </c>
      <c r="BF17" s="44" t="str">
        <f t="shared" ca="1" si="17"/>
        <v/>
      </c>
      <c r="BG17" s="44" t="str">
        <f t="shared" ca="1" si="18"/>
        <v/>
      </c>
      <c r="BH17" s="44" t="str">
        <f t="shared" ca="1" si="19"/>
        <v/>
      </c>
      <c r="BI17" s="44" t="str">
        <f t="shared" ca="1" si="20"/>
        <v/>
      </c>
      <c r="BJ17" s="44" t="str">
        <f t="shared" ca="1" si="21"/>
        <v/>
      </c>
      <c r="BK17" s="44" t="str">
        <f t="shared" ca="1" si="22"/>
        <v/>
      </c>
      <c r="BL17" s="44" t="str">
        <f t="shared" ca="1" si="23"/>
        <v/>
      </c>
      <c r="BM17" s="44" t="str">
        <f t="shared" ca="1" si="24"/>
        <v/>
      </c>
      <c r="BN17" s="44" t="str">
        <f t="shared" ca="1" si="25"/>
        <v/>
      </c>
      <c r="BO17" s="44" t="str">
        <f t="shared" ca="1" si="26"/>
        <v/>
      </c>
      <c r="BP17" s="44" t="str">
        <f t="shared" ca="1" si="27"/>
        <v/>
      </c>
      <c r="BQ17" s="44" t="str">
        <f t="shared" ca="1" si="28"/>
        <v/>
      </c>
      <c r="BR17" s="44" t="str">
        <f t="shared" ca="1" si="29"/>
        <v/>
      </c>
      <c r="BS17" s="44" t="str">
        <f t="shared" ca="1" si="30"/>
        <v/>
      </c>
      <c r="BT17" s="44" t="str">
        <f t="shared" ca="1" si="31"/>
        <v/>
      </c>
      <c r="BU17" s="44" t="str">
        <f t="shared" ca="1" si="32"/>
        <v/>
      </c>
      <c r="BV17" s="44" t="str">
        <f t="shared" ca="1" si="33"/>
        <v/>
      </c>
      <c r="BW17" s="44" t="str">
        <f t="shared" ca="1" si="34"/>
        <v/>
      </c>
      <c r="BX17" s="44" t="str">
        <f t="shared" ca="1" si="35"/>
        <v/>
      </c>
      <c r="BY17" s="39"/>
      <c r="BZ17" s="45">
        <f t="shared" si="46"/>
        <v>18.416666666666664</v>
      </c>
      <c r="CA17" s="46" t="e">
        <f t="shared" si="36"/>
        <v>#N/A</v>
      </c>
      <c r="CB17" s="46" t="e">
        <f t="shared" si="37"/>
        <v>#N/A</v>
      </c>
      <c r="CC17" s="46" t="e">
        <f t="shared" si="38"/>
        <v>#N/A</v>
      </c>
      <c r="CD17" s="46" t="e">
        <f t="shared" si="39"/>
        <v>#N/A</v>
      </c>
      <c r="CE17" s="46" t="e">
        <f t="shared" si="40"/>
        <v>#N/A</v>
      </c>
      <c r="CF17" s="46" t="e">
        <f t="shared" si="41"/>
        <v>#N/A</v>
      </c>
      <c r="CG17" s="45" t="e">
        <f t="shared" si="42"/>
        <v>#N/A</v>
      </c>
      <c r="CH17" s="45">
        <f t="shared" si="43"/>
        <v>2.1833333333333331</v>
      </c>
      <c r="CI17" s="39"/>
      <c r="CJ17" s="39"/>
      <c r="CK17" s="39"/>
      <c r="CL17" s="39"/>
      <c r="CM17" s="39"/>
    </row>
    <row r="18" spans="1:91" x14ac:dyDescent="0.25">
      <c r="A18" s="16">
        <v>210</v>
      </c>
      <c r="B18" s="29" t="s">
        <v>48</v>
      </c>
      <c r="C18" s="16">
        <v>130</v>
      </c>
      <c r="D18" s="16"/>
      <c r="E18" s="16"/>
      <c r="F18" s="16"/>
      <c r="G18" s="16"/>
      <c r="H18" s="16"/>
      <c r="I18" s="21">
        <v>2</v>
      </c>
      <c r="J18" s="15">
        <v>4</v>
      </c>
      <c r="K18" s="15">
        <v>6</v>
      </c>
      <c r="L18" s="9">
        <f t="shared" si="0"/>
        <v>4</v>
      </c>
      <c r="M18" s="9">
        <f t="shared" si="47"/>
        <v>11.333333333333332</v>
      </c>
      <c r="N18" s="9">
        <f t="shared" si="1"/>
        <v>15.333333333333332</v>
      </c>
      <c r="O18" s="9">
        <f t="shared" ca="1" si="44"/>
        <v>0</v>
      </c>
      <c r="P18" s="9">
        <f t="shared" ca="1" si="2"/>
        <v>0</v>
      </c>
      <c r="Q18" s="9">
        <f t="shared" ca="1" si="45"/>
        <v>0</v>
      </c>
      <c r="R18" s="39"/>
      <c r="S18" s="39"/>
      <c r="T18" s="44">
        <f t="shared" si="3"/>
        <v>11.333333333333332</v>
      </c>
      <c r="U18" s="44">
        <f t="shared" si="4"/>
        <v>0</v>
      </c>
      <c r="V18" s="44">
        <f t="shared" si="5"/>
        <v>0</v>
      </c>
      <c r="W18" s="44">
        <f t="shared" si="6"/>
        <v>0</v>
      </c>
      <c r="X18" s="44">
        <f t="shared" si="7"/>
        <v>0</v>
      </c>
      <c r="Y18" s="44">
        <f t="shared" si="8"/>
        <v>0</v>
      </c>
      <c r="Z18" s="39"/>
      <c r="AA18" s="44" t="str">
        <f t="shared" ca="1" si="9"/>
        <v/>
      </c>
      <c r="AB18" s="44" t="str">
        <f t="shared" ca="1" si="9"/>
        <v/>
      </c>
      <c r="AC18" s="44" t="str">
        <f t="shared" ca="1" si="9"/>
        <v/>
      </c>
      <c r="AD18" s="44" t="str">
        <f t="shared" ca="1" si="9"/>
        <v/>
      </c>
      <c r="AE18" s="44" t="str">
        <f t="shared" ca="1" si="9"/>
        <v/>
      </c>
      <c r="AF18" s="44" t="str">
        <f t="shared" ca="1" si="9"/>
        <v/>
      </c>
      <c r="AG18" s="44" t="str">
        <f t="shared" ca="1" si="9"/>
        <v/>
      </c>
      <c r="AH18" s="44" t="str">
        <f t="shared" ca="1" si="9"/>
        <v/>
      </c>
      <c r="AI18" s="44" t="str">
        <f t="shared" ca="1" si="9"/>
        <v/>
      </c>
      <c r="AJ18" s="44" t="str">
        <f t="shared" ca="1" si="9"/>
        <v/>
      </c>
      <c r="AK18" s="44">
        <f t="shared" ca="1" si="10"/>
        <v>220</v>
      </c>
      <c r="AL18" s="44" t="str">
        <f t="shared" ca="1" si="10"/>
        <v/>
      </c>
      <c r="AM18" s="44" t="str">
        <f t="shared" ca="1" si="10"/>
        <v/>
      </c>
      <c r="AN18" s="44" t="str">
        <f t="shared" ca="1" si="10"/>
        <v/>
      </c>
      <c r="AO18" s="44" t="str">
        <f t="shared" ca="1" si="10"/>
        <v/>
      </c>
      <c r="AP18" s="44" t="str">
        <f t="shared" ca="1" si="10"/>
        <v/>
      </c>
      <c r="AQ18" s="44" t="str">
        <f t="shared" ca="1" si="10"/>
        <v/>
      </c>
      <c r="AR18" s="44" t="str">
        <f t="shared" ca="1" si="10"/>
        <v/>
      </c>
      <c r="AS18" s="44" t="str">
        <f t="shared" ca="1" si="10"/>
        <v/>
      </c>
      <c r="AT18" s="44" t="str">
        <f t="shared" ca="1" si="10"/>
        <v/>
      </c>
      <c r="AU18" s="44" t="str">
        <f t="shared" ca="1" si="10"/>
        <v/>
      </c>
      <c r="AV18" s="44" t="str">
        <f t="shared" ca="1" si="10"/>
        <v/>
      </c>
      <c r="AW18" s="44" t="str">
        <f t="shared" ca="1" si="10"/>
        <v/>
      </c>
      <c r="AX18" s="44" t="str">
        <f t="shared" ca="1" si="10"/>
        <v/>
      </c>
      <c r="AY18" s="44" t="str">
        <f t="shared" ca="1" si="10"/>
        <v/>
      </c>
      <c r="AZ18" s="44" t="str">
        <f t="shared" ca="1" si="11"/>
        <v/>
      </c>
      <c r="BA18" s="44" t="str">
        <f t="shared" ca="1" si="12"/>
        <v/>
      </c>
      <c r="BB18" s="44" t="str">
        <f t="shared" ca="1" si="13"/>
        <v/>
      </c>
      <c r="BC18" s="44" t="str">
        <f t="shared" ca="1" si="14"/>
        <v/>
      </c>
      <c r="BD18" s="44" t="str">
        <f t="shared" ca="1" si="15"/>
        <v/>
      </c>
      <c r="BE18" s="44" t="str">
        <f t="shared" ca="1" si="16"/>
        <v/>
      </c>
      <c r="BF18" s="44" t="str">
        <f t="shared" ca="1" si="17"/>
        <v/>
      </c>
      <c r="BG18" s="44" t="str">
        <f t="shared" ca="1" si="18"/>
        <v/>
      </c>
      <c r="BH18" s="44" t="str">
        <f t="shared" ca="1" si="19"/>
        <v/>
      </c>
      <c r="BI18" s="44" t="str">
        <f t="shared" ca="1" si="20"/>
        <v/>
      </c>
      <c r="BJ18" s="44">
        <f t="shared" ca="1" si="21"/>
        <v>0</v>
      </c>
      <c r="BK18" s="44" t="str">
        <f t="shared" ca="1" si="22"/>
        <v/>
      </c>
      <c r="BL18" s="44" t="str">
        <f t="shared" ca="1" si="23"/>
        <v/>
      </c>
      <c r="BM18" s="44" t="str">
        <f t="shared" ca="1" si="24"/>
        <v/>
      </c>
      <c r="BN18" s="44" t="str">
        <f t="shared" ca="1" si="25"/>
        <v/>
      </c>
      <c r="BO18" s="44" t="str">
        <f t="shared" ca="1" si="26"/>
        <v/>
      </c>
      <c r="BP18" s="44" t="str">
        <f t="shared" ca="1" si="27"/>
        <v/>
      </c>
      <c r="BQ18" s="44" t="str">
        <f t="shared" ca="1" si="28"/>
        <v/>
      </c>
      <c r="BR18" s="44" t="str">
        <f t="shared" ca="1" si="29"/>
        <v/>
      </c>
      <c r="BS18" s="44" t="str">
        <f t="shared" ca="1" si="30"/>
        <v/>
      </c>
      <c r="BT18" s="44" t="str">
        <f t="shared" ca="1" si="31"/>
        <v/>
      </c>
      <c r="BU18" s="44" t="str">
        <f t="shared" ca="1" si="32"/>
        <v/>
      </c>
      <c r="BV18" s="44" t="str">
        <f t="shared" ca="1" si="33"/>
        <v/>
      </c>
      <c r="BW18" s="44" t="str">
        <f t="shared" ca="1" si="34"/>
        <v/>
      </c>
      <c r="BX18" s="44" t="str">
        <f t="shared" ca="1" si="35"/>
        <v/>
      </c>
      <c r="BY18" s="39"/>
      <c r="BZ18" s="45">
        <f t="shared" si="46"/>
        <v>11.333333333333332</v>
      </c>
      <c r="CA18" s="46">
        <f t="shared" ca="1" si="36"/>
        <v>4</v>
      </c>
      <c r="CB18" s="46">
        <f t="shared" ca="1" si="37"/>
        <v>2</v>
      </c>
      <c r="CC18" s="46">
        <f t="shared" ca="1" si="38"/>
        <v>2</v>
      </c>
      <c r="CD18" s="46" t="e">
        <f t="shared" ca="1" si="39"/>
        <v>#N/A</v>
      </c>
      <c r="CE18" s="46" t="e">
        <f t="shared" ca="1" si="40"/>
        <v>#N/A</v>
      </c>
      <c r="CF18" s="46" t="e">
        <f t="shared" ca="1" si="41"/>
        <v>#N/A</v>
      </c>
      <c r="CG18" s="45">
        <f t="shared" ca="1" si="42"/>
        <v>0</v>
      </c>
      <c r="CH18" s="45" t="e">
        <f t="shared" si="43"/>
        <v>#N/A</v>
      </c>
      <c r="CI18" s="39"/>
      <c r="CJ18" s="39"/>
      <c r="CK18" s="39"/>
      <c r="CL18" s="39"/>
      <c r="CM18" s="39"/>
    </row>
    <row r="19" spans="1:91" x14ac:dyDescent="0.25">
      <c r="A19" s="16">
        <v>220</v>
      </c>
      <c r="B19" s="29" t="s">
        <v>49</v>
      </c>
      <c r="C19" s="16">
        <v>210</v>
      </c>
      <c r="D19" s="16"/>
      <c r="E19" s="16"/>
      <c r="F19" s="16"/>
      <c r="G19" s="16"/>
      <c r="H19" s="16"/>
      <c r="I19" s="21">
        <v>2</v>
      </c>
      <c r="J19" s="15">
        <v>3</v>
      </c>
      <c r="K19" s="15">
        <v>5</v>
      </c>
      <c r="L19" s="9">
        <f t="shared" ref="L19:L52" si="62">IF($K$7="Beta",(I19+4*J19+K19)/6,(I19+J19+K19)/3)</f>
        <v>3.3333333333333335</v>
      </c>
      <c r="M19" s="9">
        <f t="shared" ref="M19:M21" si="63">MAX(T19:Y19)</f>
        <v>15.333333333333332</v>
      </c>
      <c r="N19" s="9">
        <f t="shared" ref="N19:N21" si="64">M19+L19</f>
        <v>18.666666666666664</v>
      </c>
      <c r="O19" s="9">
        <f t="shared" ref="O19:O52" ca="1" si="65">IF(P19-L19&lt;0,0,P19-L19)</f>
        <v>0</v>
      </c>
      <c r="P19" s="9">
        <f t="shared" ref="P19:P52" ca="1" si="66">MIN(AZ19:BX19)</f>
        <v>0</v>
      </c>
      <c r="Q19" s="9">
        <f t="shared" ref="Q19:Q52" ca="1" si="67">IF(ROUND(P19-N19,5)&lt;0,0,ROUND(P19-N19,5))</f>
        <v>0</v>
      </c>
      <c r="R19" s="39"/>
      <c r="S19" s="39"/>
      <c r="T19" s="44">
        <f t="shared" si="3"/>
        <v>15.333333333333332</v>
      </c>
      <c r="U19" s="44">
        <f t="shared" si="4"/>
        <v>0</v>
      </c>
      <c r="V19" s="44">
        <f t="shared" si="5"/>
        <v>0</v>
      </c>
      <c r="W19" s="44">
        <f t="shared" si="6"/>
        <v>0</v>
      </c>
      <c r="X19" s="44">
        <f t="shared" si="7"/>
        <v>0</v>
      </c>
      <c r="Y19" s="44">
        <f t="shared" si="8"/>
        <v>0</v>
      </c>
      <c r="Z19" s="39"/>
      <c r="AA19" s="44" t="str">
        <f t="shared" ca="1" si="9"/>
        <v/>
      </c>
      <c r="AB19" s="44" t="str">
        <f t="shared" ca="1" si="9"/>
        <v/>
      </c>
      <c r="AC19" s="44" t="str">
        <f t="shared" ca="1" si="9"/>
        <v/>
      </c>
      <c r="AD19" s="44" t="str">
        <f t="shared" ca="1" si="9"/>
        <v/>
      </c>
      <c r="AE19" s="44" t="str">
        <f t="shared" ca="1" si="9"/>
        <v/>
      </c>
      <c r="AF19" s="44" t="str">
        <f t="shared" ca="1" si="9"/>
        <v/>
      </c>
      <c r="AG19" s="44" t="str">
        <f t="shared" ca="1" si="9"/>
        <v/>
      </c>
      <c r="AH19" s="44" t="str">
        <f t="shared" ca="1" si="9"/>
        <v/>
      </c>
      <c r="AI19" s="44">
        <f t="shared" ca="1" si="9"/>
        <v>200</v>
      </c>
      <c r="AJ19" s="44" t="str">
        <f t="shared" ca="1" si="9"/>
        <v/>
      </c>
      <c r="AK19" s="44" t="str">
        <f t="shared" ca="1" si="10"/>
        <v/>
      </c>
      <c r="AL19" s="44" t="str">
        <f t="shared" ca="1" si="10"/>
        <v/>
      </c>
      <c r="AM19" s="44" t="str">
        <f t="shared" ca="1" si="10"/>
        <v/>
      </c>
      <c r="AN19" s="44" t="str">
        <f t="shared" ca="1" si="10"/>
        <v/>
      </c>
      <c r="AO19" s="44">
        <f t="shared" ca="1" si="10"/>
        <v>310</v>
      </c>
      <c r="AP19" s="44" t="str">
        <f t="shared" ca="1" si="10"/>
        <v/>
      </c>
      <c r="AQ19" s="44" t="str">
        <f t="shared" ca="1" si="10"/>
        <v/>
      </c>
      <c r="AR19" s="44" t="str">
        <f t="shared" ca="1" si="10"/>
        <v/>
      </c>
      <c r="AS19" s="44" t="str">
        <f t="shared" ca="1" si="10"/>
        <v/>
      </c>
      <c r="AT19" s="44" t="str">
        <f t="shared" ca="1" si="10"/>
        <v/>
      </c>
      <c r="AU19" s="44" t="str">
        <f t="shared" ca="1" si="10"/>
        <v/>
      </c>
      <c r="AV19" s="44" t="str">
        <f t="shared" ca="1" si="10"/>
        <v/>
      </c>
      <c r="AW19" s="44" t="str">
        <f t="shared" ca="1" si="10"/>
        <v/>
      </c>
      <c r="AX19" s="44" t="str">
        <f t="shared" ca="1" si="10"/>
        <v/>
      </c>
      <c r="AY19" s="44" t="str">
        <f t="shared" ca="1" si="10"/>
        <v/>
      </c>
      <c r="AZ19" s="44" t="str">
        <f t="shared" ca="1" si="11"/>
        <v/>
      </c>
      <c r="BA19" s="44" t="str">
        <f t="shared" ca="1" si="12"/>
        <v/>
      </c>
      <c r="BB19" s="44" t="str">
        <f t="shared" ca="1" si="13"/>
        <v/>
      </c>
      <c r="BC19" s="44" t="str">
        <f t="shared" ca="1" si="14"/>
        <v/>
      </c>
      <c r="BD19" s="44" t="str">
        <f t="shared" ca="1" si="15"/>
        <v/>
      </c>
      <c r="BE19" s="44" t="str">
        <f t="shared" ca="1" si="16"/>
        <v/>
      </c>
      <c r="BF19" s="44" t="str">
        <f t="shared" ca="1" si="17"/>
        <v/>
      </c>
      <c r="BG19" s="44" t="str">
        <f t="shared" ca="1" si="18"/>
        <v/>
      </c>
      <c r="BH19" s="44">
        <f t="shared" ca="1" si="19"/>
        <v>0</v>
      </c>
      <c r="BI19" s="44" t="str">
        <f t="shared" ca="1" si="20"/>
        <v/>
      </c>
      <c r="BJ19" s="44" t="str">
        <f t="shared" ca="1" si="21"/>
        <v/>
      </c>
      <c r="BK19" s="44" t="str">
        <f t="shared" ca="1" si="22"/>
        <v/>
      </c>
      <c r="BL19" s="44" t="str">
        <f t="shared" ca="1" si="23"/>
        <v/>
      </c>
      <c r="BM19" s="44" t="str">
        <f t="shared" ca="1" si="24"/>
        <v/>
      </c>
      <c r="BN19" s="44">
        <f t="shared" ca="1" si="25"/>
        <v>0</v>
      </c>
      <c r="BO19" s="44" t="str">
        <f t="shared" ca="1" si="26"/>
        <v/>
      </c>
      <c r="BP19" s="44" t="str">
        <f t="shared" ca="1" si="27"/>
        <v/>
      </c>
      <c r="BQ19" s="44" t="str">
        <f t="shared" ca="1" si="28"/>
        <v/>
      </c>
      <c r="BR19" s="44" t="str">
        <f t="shared" ca="1" si="29"/>
        <v/>
      </c>
      <c r="BS19" s="44" t="str">
        <f t="shared" ca="1" si="30"/>
        <v/>
      </c>
      <c r="BT19" s="44" t="str">
        <f t="shared" ca="1" si="31"/>
        <v/>
      </c>
      <c r="BU19" s="44" t="str">
        <f t="shared" ca="1" si="32"/>
        <v/>
      </c>
      <c r="BV19" s="44" t="str">
        <f t="shared" ca="1" si="33"/>
        <v/>
      </c>
      <c r="BW19" s="44" t="str">
        <f t="shared" ca="1" si="34"/>
        <v/>
      </c>
      <c r="BX19" s="44" t="str">
        <f t="shared" ca="1" si="35"/>
        <v/>
      </c>
      <c r="BY19" s="39"/>
      <c r="BZ19" s="45">
        <f t="shared" si="46"/>
        <v>15.333333333333332</v>
      </c>
      <c r="CA19" s="46">
        <f t="shared" ref="CA19:CA52" ca="1" si="68">IF(B19="",NA(),IF(L19=0,NA(),IF(Q19&lt;=0.01,L19,NA())))</f>
        <v>3.3333333333333335</v>
      </c>
      <c r="CB19" s="46">
        <f t="shared" ref="CB19:CB52" ca="1" si="69">IF(B19="",NA(),IF(ISERROR(CA19),NA(),K19-L19))</f>
        <v>1.6666666666666665</v>
      </c>
      <c r="CC19" s="46">
        <f t="shared" ref="CC19:CC52" ca="1" si="70">IF(B19="",NA(),IF(ISERROR(CA19),NA(),L19-I19))</f>
        <v>1.3333333333333335</v>
      </c>
      <c r="CD19" s="46" t="e">
        <f t="shared" ref="CD19:CD52" ca="1" si="71">IF(B19="",NA(),IF(L19=0,NA(),IF(Q19&gt;0,L19,NA())))</f>
        <v>#N/A</v>
      </c>
      <c r="CE19" s="46" t="e">
        <f t="shared" ref="CE19:CE52" ca="1" si="72">IF(B19="",NA(),IF(ISERROR(CD19),NA(),K19-L19))</f>
        <v>#N/A</v>
      </c>
      <c r="CF19" s="46" t="e">
        <f t="shared" ref="CF19:CF52" ca="1" si="73">IF(B19="",NA(),IF(ISERROR(CD19),NA(),L19-I19))</f>
        <v>#N/A</v>
      </c>
      <c r="CG19" s="45">
        <f t="shared" ref="CG19:CG52" ca="1" si="74">IF(B19="",NA(),IF(L19=0,NA(),Q19))</f>
        <v>0</v>
      </c>
      <c r="CH19" s="45" t="e">
        <f t="shared" si="43"/>
        <v>#N/A</v>
      </c>
      <c r="CI19" s="39"/>
      <c r="CJ19" s="39"/>
      <c r="CK19" s="39"/>
      <c r="CL19" s="39"/>
      <c r="CM19" s="39"/>
    </row>
    <row r="20" spans="1:91" x14ac:dyDescent="0.25">
      <c r="A20" s="16">
        <v>230</v>
      </c>
      <c r="B20" s="29"/>
      <c r="C20" s="16"/>
      <c r="D20" s="16"/>
      <c r="E20" s="16"/>
      <c r="F20" s="16"/>
      <c r="G20" s="16"/>
      <c r="H20" s="16"/>
      <c r="I20" s="21"/>
      <c r="J20" s="15"/>
      <c r="K20" s="15"/>
      <c r="L20" s="9">
        <f t="shared" si="62"/>
        <v>0</v>
      </c>
      <c r="M20" s="9">
        <f t="shared" si="63"/>
        <v>0</v>
      </c>
      <c r="N20" s="9">
        <f t="shared" si="64"/>
        <v>0</v>
      </c>
      <c r="O20" s="9">
        <f t="shared" ca="1" si="65"/>
        <v>0</v>
      </c>
      <c r="P20" s="9">
        <f t="shared" ca="1" si="66"/>
        <v>0</v>
      </c>
      <c r="Q20" s="9">
        <f t="shared" ca="1" si="67"/>
        <v>0</v>
      </c>
      <c r="R20" s="39"/>
      <c r="S20" s="39"/>
      <c r="T20" s="44">
        <f t="shared" si="3"/>
        <v>0</v>
      </c>
      <c r="U20" s="44">
        <f t="shared" si="4"/>
        <v>0</v>
      </c>
      <c r="V20" s="44">
        <f t="shared" si="5"/>
        <v>0</v>
      </c>
      <c r="W20" s="44">
        <f t="shared" si="6"/>
        <v>0</v>
      </c>
      <c r="X20" s="44">
        <f t="shared" si="7"/>
        <v>0</v>
      </c>
      <c r="Y20" s="44">
        <f t="shared" si="8"/>
        <v>0</v>
      </c>
      <c r="Z20" s="39"/>
      <c r="AA20" s="44" t="str">
        <f t="shared" ca="1" si="9"/>
        <v/>
      </c>
      <c r="AB20" s="44" t="str">
        <f t="shared" ca="1" si="9"/>
        <v/>
      </c>
      <c r="AC20" s="44" t="str">
        <f t="shared" ca="1" si="9"/>
        <v/>
      </c>
      <c r="AD20" s="44" t="str">
        <f t="shared" ca="1" si="9"/>
        <v/>
      </c>
      <c r="AE20" s="44" t="str">
        <f t="shared" ca="1" si="9"/>
        <v/>
      </c>
      <c r="AF20" s="44" t="str">
        <f t="shared" ca="1" si="9"/>
        <v/>
      </c>
      <c r="AG20" s="44" t="str">
        <f t="shared" ca="1" si="9"/>
        <v/>
      </c>
      <c r="AH20" s="44" t="str">
        <f t="shared" ca="1" si="9"/>
        <v/>
      </c>
      <c r="AI20" s="44" t="str">
        <f t="shared" ca="1" si="9"/>
        <v/>
      </c>
      <c r="AJ20" s="44" t="str">
        <f t="shared" ca="1" si="9"/>
        <v/>
      </c>
      <c r="AK20" s="44" t="str">
        <f t="shared" ca="1" si="10"/>
        <v/>
      </c>
      <c r="AL20" s="44" t="str">
        <f t="shared" ca="1" si="10"/>
        <v/>
      </c>
      <c r="AM20" s="44" t="str">
        <f t="shared" ca="1" si="10"/>
        <v/>
      </c>
      <c r="AN20" s="44" t="str">
        <f t="shared" ca="1" si="10"/>
        <v/>
      </c>
      <c r="AO20" s="44" t="str">
        <f t="shared" ca="1" si="10"/>
        <v/>
      </c>
      <c r="AP20" s="44" t="str">
        <f t="shared" ca="1" si="10"/>
        <v/>
      </c>
      <c r="AQ20" s="44" t="str">
        <f t="shared" ca="1" si="10"/>
        <v/>
      </c>
      <c r="AR20" s="44" t="str">
        <f t="shared" ca="1" si="10"/>
        <v/>
      </c>
      <c r="AS20" s="44" t="str">
        <f t="shared" ca="1" si="10"/>
        <v/>
      </c>
      <c r="AT20" s="44" t="str">
        <f t="shared" ca="1" si="10"/>
        <v/>
      </c>
      <c r="AU20" s="44" t="str">
        <f t="shared" ca="1" si="10"/>
        <v/>
      </c>
      <c r="AV20" s="44" t="str">
        <f t="shared" ca="1" si="10"/>
        <v/>
      </c>
      <c r="AW20" s="44" t="str">
        <f t="shared" ca="1" si="10"/>
        <v/>
      </c>
      <c r="AX20" s="44" t="str">
        <f t="shared" ca="1" si="10"/>
        <v/>
      </c>
      <c r="AY20" s="44" t="str">
        <f t="shared" ca="1" si="10"/>
        <v/>
      </c>
      <c r="AZ20" s="44" t="str">
        <f t="shared" ca="1" si="11"/>
        <v/>
      </c>
      <c r="BA20" s="44" t="str">
        <f t="shared" ca="1" si="12"/>
        <v/>
      </c>
      <c r="BB20" s="44" t="str">
        <f t="shared" ca="1" si="13"/>
        <v/>
      </c>
      <c r="BC20" s="44" t="str">
        <f t="shared" ca="1" si="14"/>
        <v/>
      </c>
      <c r="BD20" s="44" t="str">
        <f t="shared" ca="1" si="15"/>
        <v/>
      </c>
      <c r="BE20" s="44" t="str">
        <f t="shared" ca="1" si="16"/>
        <v/>
      </c>
      <c r="BF20" s="44" t="str">
        <f t="shared" ca="1" si="17"/>
        <v/>
      </c>
      <c r="BG20" s="44" t="str">
        <f t="shared" ca="1" si="18"/>
        <v/>
      </c>
      <c r="BH20" s="44" t="str">
        <f t="shared" ca="1" si="19"/>
        <v/>
      </c>
      <c r="BI20" s="44" t="str">
        <f t="shared" ca="1" si="20"/>
        <v/>
      </c>
      <c r="BJ20" s="44" t="str">
        <f t="shared" ca="1" si="21"/>
        <v/>
      </c>
      <c r="BK20" s="44" t="str">
        <f t="shared" ca="1" si="22"/>
        <v/>
      </c>
      <c r="BL20" s="44" t="str">
        <f t="shared" ca="1" si="23"/>
        <v/>
      </c>
      <c r="BM20" s="44" t="str">
        <f t="shared" ca="1" si="24"/>
        <v/>
      </c>
      <c r="BN20" s="44" t="str">
        <f t="shared" ca="1" si="25"/>
        <v/>
      </c>
      <c r="BO20" s="44" t="str">
        <f t="shared" ca="1" si="26"/>
        <v/>
      </c>
      <c r="BP20" s="44" t="str">
        <f t="shared" ca="1" si="27"/>
        <v/>
      </c>
      <c r="BQ20" s="44" t="str">
        <f t="shared" ca="1" si="28"/>
        <v/>
      </c>
      <c r="BR20" s="44" t="str">
        <f t="shared" ca="1" si="29"/>
        <v/>
      </c>
      <c r="BS20" s="44" t="str">
        <f t="shared" ca="1" si="30"/>
        <v/>
      </c>
      <c r="BT20" s="44" t="str">
        <f t="shared" ca="1" si="31"/>
        <v/>
      </c>
      <c r="BU20" s="44" t="str">
        <f t="shared" ca="1" si="32"/>
        <v/>
      </c>
      <c r="BV20" s="44" t="str">
        <f t="shared" ca="1" si="33"/>
        <v/>
      </c>
      <c r="BW20" s="44" t="str">
        <f t="shared" ca="1" si="34"/>
        <v/>
      </c>
      <c r="BX20" s="44" t="str">
        <f t="shared" ca="1" si="35"/>
        <v/>
      </c>
      <c r="BY20" s="39"/>
      <c r="BZ20" s="45" t="e">
        <f t="shared" si="46"/>
        <v>#N/A</v>
      </c>
      <c r="CA20" s="46" t="e">
        <f t="shared" si="68"/>
        <v>#N/A</v>
      </c>
      <c r="CB20" s="46" t="e">
        <f t="shared" si="69"/>
        <v>#N/A</v>
      </c>
      <c r="CC20" s="46" t="e">
        <f t="shared" si="70"/>
        <v>#N/A</v>
      </c>
      <c r="CD20" s="46" t="e">
        <f t="shared" si="71"/>
        <v>#N/A</v>
      </c>
      <c r="CE20" s="46" t="e">
        <f t="shared" si="72"/>
        <v>#N/A</v>
      </c>
      <c r="CF20" s="46" t="e">
        <f t="shared" si="73"/>
        <v>#N/A</v>
      </c>
      <c r="CG20" s="45" t="e">
        <f t="shared" si="74"/>
        <v>#N/A</v>
      </c>
      <c r="CH20" s="45" t="e">
        <f t="shared" si="43"/>
        <v>#N/A</v>
      </c>
      <c r="CI20" s="39"/>
      <c r="CJ20" s="39"/>
      <c r="CK20" s="39"/>
      <c r="CL20" s="39"/>
      <c r="CM20" s="39"/>
    </row>
    <row r="21" spans="1:91" x14ac:dyDescent="0.25">
      <c r="A21" s="16">
        <v>240</v>
      </c>
      <c r="B21" s="29"/>
      <c r="C21" s="16"/>
      <c r="D21" s="16"/>
      <c r="E21" s="16"/>
      <c r="F21" s="16"/>
      <c r="G21" s="16"/>
      <c r="H21" s="16"/>
      <c r="I21" s="21"/>
      <c r="J21" s="15"/>
      <c r="K21" s="15"/>
      <c r="L21" s="9">
        <f t="shared" si="62"/>
        <v>0</v>
      </c>
      <c r="M21" s="9">
        <f t="shared" si="63"/>
        <v>0</v>
      </c>
      <c r="N21" s="9">
        <f t="shared" si="64"/>
        <v>0</v>
      </c>
      <c r="O21" s="9">
        <f t="shared" ca="1" si="65"/>
        <v>0</v>
      </c>
      <c r="P21" s="9">
        <f t="shared" ca="1" si="66"/>
        <v>0</v>
      </c>
      <c r="Q21" s="9">
        <f t="shared" ca="1" si="67"/>
        <v>0</v>
      </c>
      <c r="R21" s="39"/>
      <c r="S21" s="39"/>
      <c r="T21" s="44">
        <f t="shared" si="3"/>
        <v>0</v>
      </c>
      <c r="U21" s="44">
        <f t="shared" si="4"/>
        <v>0</v>
      </c>
      <c r="V21" s="44">
        <f t="shared" si="5"/>
        <v>0</v>
      </c>
      <c r="W21" s="44">
        <f t="shared" si="6"/>
        <v>0</v>
      </c>
      <c r="X21" s="44">
        <f t="shared" si="7"/>
        <v>0</v>
      </c>
      <c r="Y21" s="44">
        <f t="shared" si="8"/>
        <v>0</v>
      </c>
      <c r="Z21" s="39"/>
      <c r="AA21" s="44" t="str">
        <f t="shared" ca="1" si="9"/>
        <v/>
      </c>
      <c r="AB21" s="44" t="str">
        <f t="shared" ca="1" si="9"/>
        <v/>
      </c>
      <c r="AC21" s="44" t="str">
        <f t="shared" ca="1" si="9"/>
        <v/>
      </c>
      <c r="AD21" s="44" t="str">
        <f t="shared" ca="1" si="9"/>
        <v/>
      </c>
      <c r="AE21" s="44" t="str">
        <f t="shared" ca="1" si="9"/>
        <v/>
      </c>
      <c r="AF21" s="44" t="str">
        <f t="shared" ca="1" si="9"/>
        <v/>
      </c>
      <c r="AG21" s="44" t="str">
        <f t="shared" ca="1" si="9"/>
        <v/>
      </c>
      <c r="AH21" s="44" t="str">
        <f t="shared" ca="1" si="9"/>
        <v/>
      </c>
      <c r="AI21" s="44" t="str">
        <f t="shared" ca="1" si="9"/>
        <v/>
      </c>
      <c r="AJ21" s="44" t="str">
        <f t="shared" ca="1" si="9"/>
        <v/>
      </c>
      <c r="AK21" s="44" t="str">
        <f t="shared" ca="1" si="10"/>
        <v/>
      </c>
      <c r="AL21" s="44" t="str">
        <f t="shared" ca="1" si="10"/>
        <v/>
      </c>
      <c r="AM21" s="44" t="str">
        <f t="shared" ca="1" si="10"/>
        <v/>
      </c>
      <c r="AN21" s="44" t="str">
        <f t="shared" ca="1" si="10"/>
        <v/>
      </c>
      <c r="AO21" s="44" t="str">
        <f t="shared" ca="1" si="10"/>
        <v/>
      </c>
      <c r="AP21" s="44" t="str">
        <f t="shared" ca="1" si="10"/>
        <v/>
      </c>
      <c r="AQ21" s="44" t="str">
        <f t="shared" ca="1" si="10"/>
        <v/>
      </c>
      <c r="AR21" s="44" t="str">
        <f t="shared" ca="1" si="10"/>
        <v/>
      </c>
      <c r="AS21" s="44" t="str">
        <f t="shared" ca="1" si="10"/>
        <v/>
      </c>
      <c r="AT21" s="44" t="str">
        <f t="shared" ca="1" si="10"/>
        <v/>
      </c>
      <c r="AU21" s="44" t="str">
        <f t="shared" ca="1" si="10"/>
        <v/>
      </c>
      <c r="AV21" s="44" t="str">
        <f t="shared" ca="1" si="10"/>
        <v/>
      </c>
      <c r="AW21" s="44" t="str">
        <f t="shared" ca="1" si="10"/>
        <v/>
      </c>
      <c r="AX21" s="44" t="str">
        <f t="shared" ca="1" si="10"/>
        <v/>
      </c>
      <c r="AY21" s="44" t="str">
        <f t="shared" ca="1" si="10"/>
        <v/>
      </c>
      <c r="AZ21" s="44" t="str">
        <f t="shared" ca="1" si="11"/>
        <v/>
      </c>
      <c r="BA21" s="44" t="str">
        <f t="shared" ca="1" si="12"/>
        <v/>
      </c>
      <c r="BB21" s="44" t="str">
        <f t="shared" ca="1" si="13"/>
        <v/>
      </c>
      <c r="BC21" s="44" t="str">
        <f t="shared" ca="1" si="14"/>
        <v/>
      </c>
      <c r="BD21" s="44" t="str">
        <f t="shared" ca="1" si="15"/>
        <v/>
      </c>
      <c r="BE21" s="44" t="str">
        <f t="shared" ca="1" si="16"/>
        <v/>
      </c>
      <c r="BF21" s="44" t="str">
        <f t="shared" ca="1" si="17"/>
        <v/>
      </c>
      <c r="BG21" s="44" t="str">
        <f t="shared" ca="1" si="18"/>
        <v/>
      </c>
      <c r="BH21" s="44" t="str">
        <f t="shared" ca="1" si="19"/>
        <v/>
      </c>
      <c r="BI21" s="44" t="str">
        <f t="shared" ca="1" si="20"/>
        <v/>
      </c>
      <c r="BJ21" s="44" t="str">
        <f t="shared" ca="1" si="21"/>
        <v/>
      </c>
      <c r="BK21" s="44" t="str">
        <f t="shared" ca="1" si="22"/>
        <v/>
      </c>
      <c r="BL21" s="44" t="str">
        <f t="shared" ca="1" si="23"/>
        <v/>
      </c>
      <c r="BM21" s="44" t="str">
        <f t="shared" ca="1" si="24"/>
        <v/>
      </c>
      <c r="BN21" s="44" t="str">
        <f t="shared" ca="1" si="25"/>
        <v/>
      </c>
      <c r="BO21" s="44" t="str">
        <f t="shared" ca="1" si="26"/>
        <v/>
      </c>
      <c r="BP21" s="44" t="str">
        <f t="shared" ca="1" si="27"/>
        <v/>
      </c>
      <c r="BQ21" s="44" t="str">
        <f t="shared" ca="1" si="28"/>
        <v/>
      </c>
      <c r="BR21" s="44" t="str">
        <f t="shared" ca="1" si="29"/>
        <v/>
      </c>
      <c r="BS21" s="44" t="str">
        <f t="shared" ca="1" si="30"/>
        <v/>
      </c>
      <c r="BT21" s="44" t="str">
        <f t="shared" ca="1" si="31"/>
        <v/>
      </c>
      <c r="BU21" s="44" t="str">
        <f t="shared" ca="1" si="32"/>
        <v/>
      </c>
      <c r="BV21" s="44" t="str">
        <f t="shared" ca="1" si="33"/>
        <v/>
      </c>
      <c r="BW21" s="44" t="str">
        <f t="shared" ca="1" si="34"/>
        <v/>
      </c>
      <c r="BX21" s="44" t="str">
        <f t="shared" ca="1" si="35"/>
        <v/>
      </c>
      <c r="BY21" s="39"/>
      <c r="BZ21" s="45" t="e">
        <f t="shared" si="46"/>
        <v>#N/A</v>
      </c>
      <c r="CA21" s="46" t="e">
        <f t="shared" si="68"/>
        <v>#N/A</v>
      </c>
      <c r="CB21" s="46" t="e">
        <f t="shared" si="69"/>
        <v>#N/A</v>
      </c>
      <c r="CC21" s="46" t="e">
        <f t="shared" si="70"/>
        <v>#N/A</v>
      </c>
      <c r="CD21" s="46" t="e">
        <f t="shared" si="71"/>
        <v>#N/A</v>
      </c>
      <c r="CE21" s="46" t="e">
        <f t="shared" si="72"/>
        <v>#N/A</v>
      </c>
      <c r="CF21" s="46" t="e">
        <f t="shared" si="73"/>
        <v>#N/A</v>
      </c>
      <c r="CG21" s="45" t="e">
        <f t="shared" si="74"/>
        <v>#N/A</v>
      </c>
      <c r="CH21" s="45" t="e">
        <f t="shared" si="43"/>
        <v>#N/A</v>
      </c>
      <c r="CI21" s="39"/>
      <c r="CJ21" s="39"/>
      <c r="CK21" s="39"/>
      <c r="CL21" s="39"/>
      <c r="CM21" s="39"/>
    </row>
    <row r="22" spans="1:91" x14ac:dyDescent="0.25">
      <c r="A22" s="16">
        <v>300</v>
      </c>
      <c r="B22" s="35" t="s">
        <v>50</v>
      </c>
      <c r="C22" s="16">
        <v>330</v>
      </c>
      <c r="D22" s="16"/>
      <c r="E22" s="16"/>
      <c r="F22" s="16"/>
      <c r="G22" s="16"/>
      <c r="H22" s="16"/>
      <c r="I22" s="21"/>
      <c r="J22" s="15"/>
      <c r="K22" s="15"/>
      <c r="L22" s="9">
        <f t="shared" ref="L22:L48" si="75">IF($K$7="Beta",(I22+4*J22+K22)/6,(I22+J22+K22)/3)</f>
        <v>0</v>
      </c>
      <c r="M22" s="9">
        <f t="shared" ref="M22:M58" si="76">MAX(T22:Y22)</f>
        <v>0</v>
      </c>
      <c r="N22" s="9">
        <f t="shared" ref="N22:N48" si="77">M22+L22</f>
        <v>0</v>
      </c>
      <c r="O22" s="9">
        <f t="shared" ref="O22:O48" si="78">IF(P22-L22&lt;0,0,P22-L22)</f>
        <v>0</v>
      </c>
      <c r="P22" s="9">
        <f t="shared" ref="P22:P48" si="79">MIN(AZ22:BX22)</f>
        <v>0</v>
      </c>
      <c r="Q22" s="9">
        <f t="shared" ref="Q22:Q48" si="80">IF(ROUND(P22-N22,5)&lt;0,0,ROUND(P22-N22,5))</f>
        <v>0</v>
      </c>
      <c r="R22" s="39"/>
      <c r="S22" s="39"/>
      <c r="T22" s="44"/>
      <c r="U22" s="44"/>
      <c r="V22" s="44"/>
      <c r="W22" s="44"/>
      <c r="X22" s="44"/>
      <c r="Y22" s="44"/>
      <c r="Z22" s="39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39"/>
      <c r="BZ22" s="45"/>
      <c r="CA22" s="46"/>
      <c r="CB22" s="46"/>
      <c r="CC22" s="46"/>
      <c r="CD22" s="46"/>
      <c r="CE22" s="46"/>
      <c r="CF22" s="46"/>
      <c r="CG22" s="45"/>
      <c r="CH22" s="45"/>
      <c r="CI22" s="39"/>
      <c r="CJ22" s="39"/>
      <c r="CK22" s="39"/>
      <c r="CL22" s="39"/>
      <c r="CM22" s="39"/>
    </row>
    <row r="23" spans="1:91" x14ac:dyDescent="0.25">
      <c r="A23" s="16">
        <v>310</v>
      </c>
      <c r="B23" s="29" t="s">
        <v>51</v>
      </c>
      <c r="C23" s="16">
        <v>220</v>
      </c>
      <c r="D23" s="16"/>
      <c r="E23" s="16"/>
      <c r="F23" s="16"/>
      <c r="G23" s="16"/>
      <c r="H23" s="16"/>
      <c r="I23" s="21">
        <v>2</v>
      </c>
      <c r="J23" s="15">
        <v>3</v>
      </c>
      <c r="K23" s="15">
        <v>5</v>
      </c>
      <c r="L23" s="9">
        <f t="shared" si="75"/>
        <v>3.3333333333333335</v>
      </c>
      <c r="M23" s="9">
        <f t="shared" si="76"/>
        <v>18.666666666666664</v>
      </c>
      <c r="N23" s="9">
        <f t="shared" si="77"/>
        <v>21.999999999999996</v>
      </c>
      <c r="O23" s="9">
        <f t="shared" ca="1" si="78"/>
        <v>0</v>
      </c>
      <c r="P23" s="9">
        <f t="shared" ca="1" si="79"/>
        <v>0</v>
      </c>
      <c r="Q23" s="9">
        <f t="shared" ca="1" si="80"/>
        <v>0</v>
      </c>
      <c r="R23" s="39"/>
      <c r="S23" s="39"/>
      <c r="T23" s="44">
        <f t="shared" ref="T23:Y27" si="81">IF(C23="",0,INDEX($N$9:$N$60,MATCH(C23,$A$9:$A$60,0)))</f>
        <v>18.666666666666664</v>
      </c>
      <c r="U23" s="44">
        <f t="shared" si="81"/>
        <v>0</v>
      </c>
      <c r="V23" s="44">
        <f t="shared" si="81"/>
        <v>0</v>
      </c>
      <c r="W23" s="44">
        <f t="shared" si="81"/>
        <v>0</v>
      </c>
      <c r="X23" s="44">
        <f t="shared" si="81"/>
        <v>0</v>
      </c>
      <c r="Y23" s="44">
        <f t="shared" si="81"/>
        <v>0</v>
      </c>
      <c r="Z23" s="39"/>
      <c r="AA23" s="44" t="str">
        <f t="shared" ref="AA23:AJ27" ca="1" si="82">IF(ISERROR(MATCH($A23,OFFSET($C$8,COLUMN(AA$8)-COLUMN($AA$8)+1,0,1,COLUMNS($C$8:$H$8)),0)),"",INDEX($A$9:$A$60,COLUMN(AA$8)-COLUMN($AA$8)+1))</f>
        <v/>
      </c>
      <c r="AB23" s="44" t="str">
        <f t="shared" ca="1" si="82"/>
        <v/>
      </c>
      <c r="AC23" s="44" t="str">
        <f t="shared" ca="1" si="82"/>
        <v/>
      </c>
      <c r="AD23" s="44" t="str">
        <f t="shared" ca="1" si="82"/>
        <v/>
      </c>
      <c r="AE23" s="44" t="str">
        <f t="shared" ca="1" si="82"/>
        <v/>
      </c>
      <c r="AF23" s="44" t="str">
        <f t="shared" ca="1" si="82"/>
        <v/>
      </c>
      <c r="AG23" s="44" t="str">
        <f t="shared" ca="1" si="82"/>
        <v/>
      </c>
      <c r="AH23" s="44" t="str">
        <f t="shared" ca="1" si="82"/>
        <v/>
      </c>
      <c r="AI23" s="44" t="str">
        <f t="shared" ca="1" si="82"/>
        <v/>
      </c>
      <c r="AJ23" s="44" t="str">
        <f t="shared" ca="1" si="82"/>
        <v/>
      </c>
      <c r="AK23" s="44" t="str">
        <f t="shared" ref="AK23:AY27" ca="1" si="83">IF(ISERROR(MATCH($A23,OFFSET($C$8,COLUMN(AK$8)-COLUMN($AA$8)+1,0,1,COLUMNS($C$8:$H$8)),0)),"",INDEX($A$9:$A$60,COLUMN(AK$8)-COLUMN($AA$8)+1))</f>
        <v/>
      </c>
      <c r="AL23" s="44" t="str">
        <f t="shared" ca="1" si="83"/>
        <v/>
      </c>
      <c r="AM23" s="44" t="str">
        <f t="shared" ca="1" si="83"/>
        <v/>
      </c>
      <c r="AN23" s="44" t="str">
        <f t="shared" ca="1" si="83"/>
        <v/>
      </c>
      <c r="AO23" s="44" t="str">
        <f t="shared" ca="1" si="83"/>
        <v/>
      </c>
      <c r="AP23" s="44">
        <f t="shared" ca="1" si="83"/>
        <v>320</v>
      </c>
      <c r="AQ23" s="44">
        <f t="shared" ca="1" si="83"/>
        <v>330</v>
      </c>
      <c r="AR23" s="44" t="str">
        <f t="shared" ca="1" si="83"/>
        <v/>
      </c>
      <c r="AS23" s="44" t="str">
        <f t="shared" ca="1" si="83"/>
        <v/>
      </c>
      <c r="AT23" s="44" t="str">
        <f t="shared" ca="1" si="83"/>
        <v/>
      </c>
      <c r="AU23" s="44" t="str">
        <f t="shared" ca="1" si="83"/>
        <v/>
      </c>
      <c r="AV23" s="44" t="str">
        <f t="shared" ca="1" si="83"/>
        <v/>
      </c>
      <c r="AW23" s="44" t="str">
        <f t="shared" ca="1" si="83"/>
        <v/>
      </c>
      <c r="AX23" s="44" t="str">
        <f t="shared" ca="1" si="83"/>
        <v/>
      </c>
      <c r="AY23" s="44" t="str">
        <f t="shared" ca="1" si="83"/>
        <v/>
      </c>
      <c r="AZ23" s="44" t="str">
        <f t="shared" ref="AZ23:BI27" ca="1" si="84">IF(AA23="","",INDEX($O$9:$O$60,MATCH(AA23,$A$9:$A$60,0)))</f>
        <v/>
      </c>
      <c r="BA23" s="44" t="str">
        <f t="shared" ca="1" si="84"/>
        <v/>
      </c>
      <c r="BB23" s="44" t="str">
        <f t="shared" ca="1" si="84"/>
        <v/>
      </c>
      <c r="BC23" s="44" t="str">
        <f t="shared" ca="1" si="84"/>
        <v/>
      </c>
      <c r="BD23" s="44" t="str">
        <f t="shared" ca="1" si="84"/>
        <v/>
      </c>
      <c r="BE23" s="44" t="str">
        <f t="shared" ca="1" si="84"/>
        <v/>
      </c>
      <c r="BF23" s="44" t="str">
        <f t="shared" ca="1" si="84"/>
        <v/>
      </c>
      <c r="BG23" s="44" t="str">
        <f t="shared" ca="1" si="84"/>
        <v/>
      </c>
      <c r="BH23" s="44" t="str">
        <f t="shared" ca="1" si="84"/>
        <v/>
      </c>
      <c r="BI23" s="44" t="str">
        <f t="shared" ca="1" si="84"/>
        <v/>
      </c>
      <c r="BJ23" s="44" t="str">
        <f t="shared" ref="BJ23:BS27" ca="1" si="85">IF(AK23="","",INDEX($O$9:$O$60,MATCH(AK23,$A$9:$A$60,0)))</f>
        <v/>
      </c>
      <c r="BK23" s="44" t="str">
        <f t="shared" ca="1" si="85"/>
        <v/>
      </c>
      <c r="BL23" s="44" t="str">
        <f t="shared" ca="1" si="85"/>
        <v/>
      </c>
      <c r="BM23" s="44" t="str">
        <f t="shared" ca="1" si="85"/>
        <v/>
      </c>
      <c r="BN23" s="44" t="str">
        <f t="shared" ca="1" si="85"/>
        <v/>
      </c>
      <c r="BO23" s="44">
        <f t="shared" ca="1" si="85"/>
        <v>0</v>
      </c>
      <c r="BP23" s="44">
        <f t="shared" ca="1" si="85"/>
        <v>0</v>
      </c>
      <c r="BQ23" s="44" t="str">
        <f t="shared" ca="1" si="85"/>
        <v/>
      </c>
      <c r="BR23" s="44" t="str">
        <f t="shared" ca="1" si="85"/>
        <v/>
      </c>
      <c r="BS23" s="44" t="str">
        <f t="shared" ca="1" si="85"/>
        <v/>
      </c>
      <c r="BT23" s="44" t="str">
        <f t="shared" ref="BT23:BX27" ca="1" si="86">IF(AU23="","",INDEX($O$9:$O$60,MATCH(AU23,$A$9:$A$60,0)))</f>
        <v/>
      </c>
      <c r="BU23" s="44" t="str">
        <f t="shared" ca="1" si="86"/>
        <v/>
      </c>
      <c r="BV23" s="44" t="str">
        <f t="shared" ca="1" si="86"/>
        <v/>
      </c>
      <c r="BW23" s="44" t="str">
        <f t="shared" ca="1" si="86"/>
        <v/>
      </c>
      <c r="BX23" s="44" t="str">
        <f t="shared" ca="1" si="86"/>
        <v/>
      </c>
      <c r="BY23" s="39"/>
      <c r="BZ23" s="45">
        <f t="shared" ref="BZ23:BZ26" si="87">IF(B23="",NA(),IF(L23=0,M23-0.25,M23))</f>
        <v>18.666666666666664</v>
      </c>
      <c r="CA23" s="46">
        <f t="shared" ref="CA23:CA26" ca="1" si="88">IF(B23="",NA(),IF(L23=0,NA(),IF(Q23&lt;=0.01,L23,NA())))</f>
        <v>3.3333333333333335</v>
      </c>
      <c r="CB23" s="46">
        <f t="shared" ref="CB23:CB26" ca="1" si="89">IF(B23="",NA(),IF(ISERROR(CA23),NA(),K23-L23))</f>
        <v>1.6666666666666665</v>
      </c>
      <c r="CC23" s="46">
        <f t="shared" ref="CC23:CC26" ca="1" si="90">IF(B23="",NA(),IF(ISERROR(CA23),NA(),L23-I23))</f>
        <v>1.3333333333333335</v>
      </c>
      <c r="CD23" s="46" t="e">
        <f t="shared" ref="CD23:CD26" ca="1" si="91">IF(B23="",NA(),IF(L23=0,NA(),IF(Q23&gt;0,L23,NA())))</f>
        <v>#N/A</v>
      </c>
      <c r="CE23" s="46" t="e">
        <f t="shared" ref="CE23:CE26" ca="1" si="92">IF(B23="",NA(),IF(ISERROR(CD23),NA(),K23-L23))</f>
        <v>#N/A</v>
      </c>
      <c r="CF23" s="46" t="e">
        <f t="shared" ref="CF23:CF26" ca="1" si="93">IF(B23="",NA(),IF(ISERROR(CD23),NA(),L23-I23))</f>
        <v>#N/A</v>
      </c>
      <c r="CG23" s="45">
        <f t="shared" ref="CG23:CG26" ca="1" si="94">IF(B23="",NA(),IF(L23=0,NA(),Q23))</f>
        <v>0</v>
      </c>
      <c r="CH23" s="45" t="e">
        <f>IF(B23="",NA(),IF(L23=0,$M$60/40,NA()))</f>
        <v>#N/A</v>
      </c>
      <c r="CI23" s="39"/>
      <c r="CJ23" s="39"/>
      <c r="CK23" s="39"/>
      <c r="CL23" s="39"/>
      <c r="CM23" s="39"/>
    </row>
    <row r="24" spans="1:91" x14ac:dyDescent="0.25">
      <c r="A24" s="16">
        <v>320</v>
      </c>
      <c r="B24" s="35" t="s">
        <v>52</v>
      </c>
      <c r="C24" s="36">
        <v>310</v>
      </c>
      <c r="D24" s="16"/>
      <c r="E24" s="16"/>
      <c r="F24" s="16"/>
      <c r="G24" s="16"/>
      <c r="H24" s="16"/>
      <c r="I24" s="21">
        <v>3</v>
      </c>
      <c r="J24" s="15">
        <v>4</v>
      </c>
      <c r="K24" s="15">
        <v>6</v>
      </c>
      <c r="L24" s="9">
        <f t="shared" si="75"/>
        <v>4.333333333333333</v>
      </c>
      <c r="M24" s="9">
        <f t="shared" si="76"/>
        <v>21.999999999999996</v>
      </c>
      <c r="N24" s="9">
        <f t="shared" si="77"/>
        <v>26.333333333333329</v>
      </c>
      <c r="O24" s="9">
        <f t="shared" ca="1" si="78"/>
        <v>0</v>
      </c>
      <c r="P24" s="9">
        <f t="shared" ca="1" si="79"/>
        <v>0</v>
      </c>
      <c r="Q24" s="9">
        <f t="shared" ca="1" si="80"/>
        <v>0</v>
      </c>
      <c r="R24" s="39"/>
      <c r="S24" s="39"/>
      <c r="T24" s="44">
        <f t="shared" si="81"/>
        <v>21.999999999999996</v>
      </c>
      <c r="U24" s="44">
        <f t="shared" si="81"/>
        <v>0</v>
      </c>
      <c r="V24" s="44">
        <f t="shared" si="81"/>
        <v>0</v>
      </c>
      <c r="W24" s="44">
        <f t="shared" si="81"/>
        <v>0</v>
      </c>
      <c r="X24" s="44">
        <f t="shared" si="81"/>
        <v>0</v>
      </c>
      <c r="Y24" s="44">
        <f t="shared" si="81"/>
        <v>0</v>
      </c>
      <c r="Z24" s="39"/>
      <c r="AA24" s="44" t="str">
        <f t="shared" ca="1" si="82"/>
        <v/>
      </c>
      <c r="AB24" s="44" t="str">
        <f t="shared" ca="1" si="82"/>
        <v/>
      </c>
      <c r="AC24" s="44" t="str">
        <f t="shared" ca="1" si="82"/>
        <v/>
      </c>
      <c r="AD24" s="44" t="str">
        <f t="shared" ca="1" si="82"/>
        <v/>
      </c>
      <c r="AE24" s="44" t="str">
        <f t="shared" ca="1" si="82"/>
        <v/>
      </c>
      <c r="AF24" s="44" t="str">
        <f t="shared" ca="1" si="82"/>
        <v/>
      </c>
      <c r="AG24" s="44" t="str">
        <f t="shared" ca="1" si="82"/>
        <v/>
      </c>
      <c r="AH24" s="44" t="str">
        <f t="shared" ca="1" si="82"/>
        <v/>
      </c>
      <c r="AI24" s="44" t="str">
        <f t="shared" ca="1" si="82"/>
        <v/>
      </c>
      <c r="AJ24" s="44" t="str">
        <f t="shared" ca="1" si="82"/>
        <v/>
      </c>
      <c r="AK24" s="44" t="str">
        <f t="shared" ca="1" si="83"/>
        <v/>
      </c>
      <c r="AL24" s="44" t="str">
        <f t="shared" ca="1" si="83"/>
        <v/>
      </c>
      <c r="AM24" s="44" t="str">
        <f t="shared" ca="1" si="83"/>
        <v/>
      </c>
      <c r="AN24" s="44" t="str">
        <f t="shared" ca="1" si="83"/>
        <v/>
      </c>
      <c r="AO24" s="44" t="str">
        <f t="shared" ca="1" si="83"/>
        <v/>
      </c>
      <c r="AP24" s="44" t="str">
        <f t="shared" ca="1" si="83"/>
        <v/>
      </c>
      <c r="AQ24" s="44" t="str">
        <f t="shared" ca="1" si="83"/>
        <v/>
      </c>
      <c r="AR24" s="44" t="str">
        <f t="shared" ca="1" si="83"/>
        <v/>
      </c>
      <c r="AS24" s="44" t="str">
        <f t="shared" ca="1" si="83"/>
        <v/>
      </c>
      <c r="AT24" s="44" t="str">
        <f t="shared" ca="1" si="83"/>
        <v/>
      </c>
      <c r="AU24" s="44">
        <f t="shared" ca="1" si="83"/>
        <v>410</v>
      </c>
      <c r="AV24" s="44" t="str">
        <f t="shared" ca="1" si="83"/>
        <v/>
      </c>
      <c r="AW24" s="44" t="str">
        <f t="shared" ca="1" si="83"/>
        <v/>
      </c>
      <c r="AX24" s="44" t="str">
        <f t="shared" ca="1" si="83"/>
        <v/>
      </c>
      <c r="AY24" s="44" t="str">
        <f t="shared" ca="1" si="83"/>
        <v/>
      </c>
      <c r="AZ24" s="44" t="str">
        <f t="shared" ca="1" si="84"/>
        <v/>
      </c>
      <c r="BA24" s="44" t="str">
        <f t="shared" ca="1" si="84"/>
        <v/>
      </c>
      <c r="BB24" s="44" t="str">
        <f t="shared" ca="1" si="84"/>
        <v/>
      </c>
      <c r="BC24" s="44" t="str">
        <f t="shared" ca="1" si="84"/>
        <v/>
      </c>
      <c r="BD24" s="44" t="str">
        <f t="shared" ca="1" si="84"/>
        <v/>
      </c>
      <c r="BE24" s="44" t="str">
        <f t="shared" ca="1" si="84"/>
        <v/>
      </c>
      <c r="BF24" s="44" t="str">
        <f t="shared" ca="1" si="84"/>
        <v/>
      </c>
      <c r="BG24" s="44" t="str">
        <f t="shared" ca="1" si="84"/>
        <v/>
      </c>
      <c r="BH24" s="44" t="str">
        <f t="shared" ca="1" si="84"/>
        <v/>
      </c>
      <c r="BI24" s="44" t="str">
        <f t="shared" ca="1" si="84"/>
        <v/>
      </c>
      <c r="BJ24" s="44" t="str">
        <f t="shared" ca="1" si="85"/>
        <v/>
      </c>
      <c r="BK24" s="44" t="str">
        <f t="shared" ca="1" si="85"/>
        <v/>
      </c>
      <c r="BL24" s="44" t="str">
        <f t="shared" ca="1" si="85"/>
        <v/>
      </c>
      <c r="BM24" s="44" t="str">
        <f t="shared" ca="1" si="85"/>
        <v/>
      </c>
      <c r="BN24" s="44" t="str">
        <f t="shared" ca="1" si="85"/>
        <v/>
      </c>
      <c r="BO24" s="44" t="str">
        <f t="shared" ca="1" si="85"/>
        <v/>
      </c>
      <c r="BP24" s="44" t="str">
        <f t="shared" ca="1" si="85"/>
        <v/>
      </c>
      <c r="BQ24" s="44" t="str">
        <f t="shared" ca="1" si="85"/>
        <v/>
      </c>
      <c r="BR24" s="44" t="str">
        <f t="shared" ca="1" si="85"/>
        <v/>
      </c>
      <c r="BS24" s="44" t="str">
        <f t="shared" ca="1" si="85"/>
        <v/>
      </c>
      <c r="BT24" s="44">
        <f t="shared" ca="1" si="86"/>
        <v>0</v>
      </c>
      <c r="BU24" s="44" t="str">
        <f t="shared" ca="1" si="86"/>
        <v/>
      </c>
      <c r="BV24" s="44" t="str">
        <f t="shared" ca="1" si="86"/>
        <v/>
      </c>
      <c r="BW24" s="44" t="str">
        <f t="shared" ca="1" si="86"/>
        <v/>
      </c>
      <c r="BX24" s="44" t="str">
        <f t="shared" ca="1" si="86"/>
        <v/>
      </c>
      <c r="BY24" s="39"/>
      <c r="BZ24" s="45">
        <f t="shared" si="87"/>
        <v>21.999999999999996</v>
      </c>
      <c r="CA24" s="46">
        <f t="shared" ca="1" si="88"/>
        <v>4.333333333333333</v>
      </c>
      <c r="CB24" s="46">
        <f t="shared" ca="1" si="89"/>
        <v>1.666666666666667</v>
      </c>
      <c r="CC24" s="46">
        <f t="shared" ca="1" si="90"/>
        <v>1.333333333333333</v>
      </c>
      <c r="CD24" s="46" t="e">
        <f t="shared" ca="1" si="91"/>
        <v>#N/A</v>
      </c>
      <c r="CE24" s="46" t="e">
        <f t="shared" ca="1" si="92"/>
        <v>#N/A</v>
      </c>
      <c r="CF24" s="46" t="e">
        <f t="shared" ca="1" si="93"/>
        <v>#N/A</v>
      </c>
      <c r="CG24" s="45">
        <f t="shared" ca="1" si="94"/>
        <v>0</v>
      </c>
      <c r="CH24" s="45" t="e">
        <f>IF(B24="",NA(),IF(L24=0,$M$60/40,NA()))</f>
        <v>#N/A</v>
      </c>
      <c r="CI24" s="39"/>
      <c r="CJ24" s="39"/>
      <c r="CK24" s="39"/>
      <c r="CL24" s="39"/>
      <c r="CM24" s="39"/>
    </row>
    <row r="25" spans="1:91" x14ac:dyDescent="0.25">
      <c r="A25" s="16">
        <v>330</v>
      </c>
      <c r="B25" s="57" t="s">
        <v>53</v>
      </c>
      <c r="C25" s="36">
        <v>310</v>
      </c>
      <c r="D25" s="16"/>
      <c r="E25" s="16"/>
      <c r="F25" s="16"/>
      <c r="G25" s="16"/>
      <c r="H25" s="16"/>
      <c r="I25" s="21">
        <v>2</v>
      </c>
      <c r="J25" s="15">
        <v>2</v>
      </c>
      <c r="K25" s="15">
        <v>4</v>
      </c>
      <c r="L25" s="9">
        <f t="shared" si="75"/>
        <v>2.6666666666666665</v>
      </c>
      <c r="M25" s="9">
        <f t="shared" si="76"/>
        <v>21.999999999999996</v>
      </c>
      <c r="N25" s="9">
        <f t="shared" si="77"/>
        <v>24.666666666666664</v>
      </c>
      <c r="O25" s="9">
        <f t="shared" ca="1" si="78"/>
        <v>0</v>
      </c>
      <c r="P25" s="9">
        <f t="shared" ca="1" si="79"/>
        <v>0</v>
      </c>
      <c r="Q25" s="9">
        <f t="shared" ca="1" si="80"/>
        <v>0</v>
      </c>
      <c r="R25" s="39"/>
      <c r="S25" s="39"/>
      <c r="T25" s="44">
        <f t="shared" si="81"/>
        <v>21.999999999999996</v>
      </c>
      <c r="U25" s="44">
        <f t="shared" si="81"/>
        <v>0</v>
      </c>
      <c r="V25" s="44">
        <f t="shared" si="81"/>
        <v>0</v>
      </c>
      <c r="W25" s="44">
        <f t="shared" si="81"/>
        <v>0</v>
      </c>
      <c r="X25" s="44">
        <f t="shared" si="81"/>
        <v>0</v>
      </c>
      <c r="Y25" s="44">
        <f t="shared" si="81"/>
        <v>0</v>
      </c>
      <c r="Z25" s="39"/>
      <c r="AA25" s="44" t="str">
        <f t="shared" ca="1" si="82"/>
        <v/>
      </c>
      <c r="AB25" s="44" t="str">
        <f t="shared" ca="1" si="82"/>
        <v/>
      </c>
      <c r="AC25" s="44" t="str">
        <f t="shared" ca="1" si="82"/>
        <v/>
      </c>
      <c r="AD25" s="44" t="str">
        <f t="shared" ca="1" si="82"/>
        <v/>
      </c>
      <c r="AE25" s="44" t="str">
        <f t="shared" ca="1" si="82"/>
        <v/>
      </c>
      <c r="AF25" s="44" t="str">
        <f t="shared" ca="1" si="82"/>
        <v/>
      </c>
      <c r="AG25" s="44" t="str">
        <f t="shared" ca="1" si="82"/>
        <v/>
      </c>
      <c r="AH25" s="44" t="str">
        <f t="shared" ca="1" si="82"/>
        <v/>
      </c>
      <c r="AI25" s="44" t="str">
        <f t="shared" ca="1" si="82"/>
        <v/>
      </c>
      <c r="AJ25" s="44" t="str">
        <f t="shared" ca="1" si="82"/>
        <v/>
      </c>
      <c r="AK25" s="44" t="str">
        <f t="shared" ca="1" si="83"/>
        <v/>
      </c>
      <c r="AL25" s="44" t="str">
        <f t="shared" ca="1" si="83"/>
        <v/>
      </c>
      <c r="AM25" s="44" t="str">
        <f t="shared" ca="1" si="83"/>
        <v/>
      </c>
      <c r="AN25" s="44">
        <f t="shared" ca="1" si="83"/>
        <v>300</v>
      </c>
      <c r="AO25" s="44" t="str">
        <f t="shared" ca="1" si="83"/>
        <v/>
      </c>
      <c r="AP25" s="44" t="str">
        <f t="shared" ca="1" si="83"/>
        <v/>
      </c>
      <c r="AQ25" s="44" t="str">
        <f t="shared" ca="1" si="83"/>
        <v/>
      </c>
      <c r="AR25" s="44" t="str">
        <f t="shared" ca="1" si="83"/>
        <v/>
      </c>
      <c r="AS25" s="44" t="str">
        <f t="shared" ca="1" si="83"/>
        <v/>
      </c>
      <c r="AT25" s="44" t="str">
        <f t="shared" ca="1" si="83"/>
        <v/>
      </c>
      <c r="AU25" s="44" t="str">
        <f t="shared" ca="1" si="83"/>
        <v/>
      </c>
      <c r="AV25" s="44" t="str">
        <f t="shared" ca="1" si="83"/>
        <v/>
      </c>
      <c r="AW25" s="44" t="str">
        <f t="shared" ca="1" si="83"/>
        <v/>
      </c>
      <c r="AX25" s="44" t="str">
        <f t="shared" ca="1" si="83"/>
        <v/>
      </c>
      <c r="AY25" s="44" t="str">
        <f t="shared" ca="1" si="83"/>
        <v/>
      </c>
      <c r="AZ25" s="44" t="str">
        <f t="shared" ca="1" si="84"/>
        <v/>
      </c>
      <c r="BA25" s="44" t="str">
        <f t="shared" ca="1" si="84"/>
        <v/>
      </c>
      <c r="BB25" s="44" t="str">
        <f t="shared" ca="1" si="84"/>
        <v/>
      </c>
      <c r="BC25" s="44" t="str">
        <f t="shared" ca="1" si="84"/>
        <v/>
      </c>
      <c r="BD25" s="44" t="str">
        <f t="shared" ca="1" si="84"/>
        <v/>
      </c>
      <c r="BE25" s="44" t="str">
        <f t="shared" ca="1" si="84"/>
        <v/>
      </c>
      <c r="BF25" s="44" t="str">
        <f t="shared" ca="1" si="84"/>
        <v/>
      </c>
      <c r="BG25" s="44" t="str">
        <f t="shared" ca="1" si="84"/>
        <v/>
      </c>
      <c r="BH25" s="44" t="str">
        <f t="shared" ca="1" si="84"/>
        <v/>
      </c>
      <c r="BI25" s="44" t="str">
        <f t="shared" ca="1" si="84"/>
        <v/>
      </c>
      <c r="BJ25" s="44" t="str">
        <f t="shared" ca="1" si="85"/>
        <v/>
      </c>
      <c r="BK25" s="44" t="str">
        <f t="shared" ca="1" si="85"/>
        <v/>
      </c>
      <c r="BL25" s="44" t="str">
        <f t="shared" ca="1" si="85"/>
        <v/>
      </c>
      <c r="BM25" s="44">
        <f t="shared" ca="1" si="85"/>
        <v>0</v>
      </c>
      <c r="BN25" s="44" t="str">
        <f t="shared" ca="1" si="85"/>
        <v/>
      </c>
      <c r="BO25" s="44" t="str">
        <f t="shared" ca="1" si="85"/>
        <v/>
      </c>
      <c r="BP25" s="44" t="str">
        <f t="shared" ca="1" si="85"/>
        <v/>
      </c>
      <c r="BQ25" s="44" t="str">
        <f t="shared" ca="1" si="85"/>
        <v/>
      </c>
      <c r="BR25" s="44" t="str">
        <f t="shared" ca="1" si="85"/>
        <v/>
      </c>
      <c r="BS25" s="44" t="str">
        <f t="shared" ca="1" si="85"/>
        <v/>
      </c>
      <c r="BT25" s="44" t="str">
        <f t="shared" ca="1" si="86"/>
        <v/>
      </c>
      <c r="BU25" s="44" t="str">
        <f t="shared" ca="1" si="86"/>
        <v/>
      </c>
      <c r="BV25" s="44" t="str">
        <f t="shared" ca="1" si="86"/>
        <v/>
      </c>
      <c r="BW25" s="44" t="str">
        <f t="shared" ca="1" si="86"/>
        <v/>
      </c>
      <c r="BX25" s="44" t="str">
        <f t="shared" ca="1" si="86"/>
        <v/>
      </c>
      <c r="BY25" s="39"/>
      <c r="BZ25" s="45">
        <f t="shared" si="87"/>
        <v>21.999999999999996</v>
      </c>
      <c r="CA25" s="46">
        <f t="shared" ca="1" si="88"/>
        <v>2.6666666666666665</v>
      </c>
      <c r="CB25" s="46">
        <f t="shared" ca="1" si="89"/>
        <v>1.3333333333333335</v>
      </c>
      <c r="CC25" s="46">
        <f t="shared" ca="1" si="90"/>
        <v>0.66666666666666652</v>
      </c>
      <c r="CD25" s="46" t="e">
        <f t="shared" ca="1" si="91"/>
        <v>#N/A</v>
      </c>
      <c r="CE25" s="46" t="e">
        <f t="shared" ca="1" si="92"/>
        <v>#N/A</v>
      </c>
      <c r="CF25" s="46" t="e">
        <f t="shared" ca="1" si="93"/>
        <v>#N/A</v>
      </c>
      <c r="CG25" s="45">
        <f t="shared" ca="1" si="94"/>
        <v>0</v>
      </c>
      <c r="CH25" s="45" t="e">
        <f>IF(B25="",NA(),IF(L25=0,$M$60/40,NA()))</f>
        <v>#N/A</v>
      </c>
      <c r="CI25" s="39"/>
      <c r="CJ25" s="39"/>
      <c r="CK25" s="39"/>
      <c r="CL25" s="39"/>
      <c r="CM25" s="39"/>
    </row>
    <row r="26" spans="1:91" x14ac:dyDescent="0.25">
      <c r="A26" s="16">
        <v>340</v>
      </c>
      <c r="B26" s="29"/>
      <c r="C26" s="36"/>
      <c r="D26" s="16"/>
      <c r="E26" s="16"/>
      <c r="F26" s="16"/>
      <c r="G26" s="16"/>
      <c r="H26" s="16"/>
      <c r="I26" s="21"/>
      <c r="J26" s="15"/>
      <c r="K26" s="15"/>
      <c r="L26" s="9">
        <f t="shared" si="75"/>
        <v>0</v>
      </c>
      <c r="M26" s="9">
        <f t="shared" si="76"/>
        <v>0</v>
      </c>
      <c r="N26" s="9">
        <f t="shared" si="77"/>
        <v>0</v>
      </c>
      <c r="O26" s="9">
        <f t="shared" ca="1" si="78"/>
        <v>0</v>
      </c>
      <c r="P26" s="9">
        <f t="shared" ca="1" si="79"/>
        <v>0</v>
      </c>
      <c r="Q26" s="9">
        <f t="shared" ca="1" si="80"/>
        <v>0</v>
      </c>
      <c r="R26" s="39"/>
      <c r="S26" s="39"/>
      <c r="T26" s="44">
        <f t="shared" si="81"/>
        <v>0</v>
      </c>
      <c r="U26" s="44">
        <f t="shared" si="81"/>
        <v>0</v>
      </c>
      <c r="V26" s="44">
        <f t="shared" si="81"/>
        <v>0</v>
      </c>
      <c r="W26" s="44">
        <f t="shared" si="81"/>
        <v>0</v>
      </c>
      <c r="X26" s="44">
        <f t="shared" si="81"/>
        <v>0</v>
      </c>
      <c r="Y26" s="44">
        <f t="shared" si="81"/>
        <v>0</v>
      </c>
      <c r="Z26" s="39"/>
      <c r="AA26" s="44" t="str">
        <f t="shared" ca="1" si="82"/>
        <v/>
      </c>
      <c r="AB26" s="44" t="str">
        <f t="shared" ca="1" si="82"/>
        <v/>
      </c>
      <c r="AC26" s="44" t="str">
        <f t="shared" ca="1" si="82"/>
        <v/>
      </c>
      <c r="AD26" s="44" t="str">
        <f t="shared" ca="1" si="82"/>
        <v/>
      </c>
      <c r="AE26" s="44" t="str">
        <f t="shared" ca="1" si="82"/>
        <v/>
      </c>
      <c r="AF26" s="44" t="str">
        <f t="shared" ca="1" si="82"/>
        <v/>
      </c>
      <c r="AG26" s="44" t="str">
        <f t="shared" ca="1" si="82"/>
        <v/>
      </c>
      <c r="AH26" s="44" t="str">
        <f t="shared" ca="1" si="82"/>
        <v/>
      </c>
      <c r="AI26" s="44" t="str">
        <f t="shared" ca="1" si="82"/>
        <v/>
      </c>
      <c r="AJ26" s="44" t="str">
        <f t="shared" ca="1" si="82"/>
        <v/>
      </c>
      <c r="AK26" s="44" t="str">
        <f t="shared" ca="1" si="83"/>
        <v/>
      </c>
      <c r="AL26" s="44" t="str">
        <f t="shared" ca="1" si="83"/>
        <v/>
      </c>
      <c r="AM26" s="44" t="str">
        <f t="shared" ca="1" si="83"/>
        <v/>
      </c>
      <c r="AN26" s="44" t="str">
        <f t="shared" ca="1" si="83"/>
        <v/>
      </c>
      <c r="AO26" s="44" t="str">
        <f t="shared" ca="1" si="83"/>
        <v/>
      </c>
      <c r="AP26" s="44" t="str">
        <f t="shared" ca="1" si="83"/>
        <v/>
      </c>
      <c r="AQ26" s="44" t="str">
        <f t="shared" ca="1" si="83"/>
        <v/>
      </c>
      <c r="AR26" s="44" t="str">
        <f t="shared" ca="1" si="83"/>
        <v/>
      </c>
      <c r="AS26" s="44" t="str">
        <f t="shared" ca="1" si="83"/>
        <v/>
      </c>
      <c r="AT26" s="44" t="str">
        <f t="shared" ca="1" si="83"/>
        <v/>
      </c>
      <c r="AU26" s="44" t="str">
        <f t="shared" ca="1" si="83"/>
        <v/>
      </c>
      <c r="AV26" s="44" t="str">
        <f t="shared" ca="1" si="83"/>
        <v/>
      </c>
      <c r="AW26" s="44" t="str">
        <f t="shared" ca="1" si="83"/>
        <v/>
      </c>
      <c r="AX26" s="44" t="str">
        <f t="shared" ca="1" si="83"/>
        <v/>
      </c>
      <c r="AY26" s="44" t="str">
        <f t="shared" ca="1" si="83"/>
        <v/>
      </c>
      <c r="AZ26" s="44" t="str">
        <f t="shared" ca="1" si="84"/>
        <v/>
      </c>
      <c r="BA26" s="44" t="str">
        <f t="shared" ca="1" si="84"/>
        <v/>
      </c>
      <c r="BB26" s="44" t="str">
        <f t="shared" ca="1" si="84"/>
        <v/>
      </c>
      <c r="BC26" s="44" t="str">
        <f t="shared" ca="1" si="84"/>
        <v/>
      </c>
      <c r="BD26" s="44" t="str">
        <f t="shared" ca="1" si="84"/>
        <v/>
      </c>
      <c r="BE26" s="44" t="str">
        <f t="shared" ca="1" si="84"/>
        <v/>
      </c>
      <c r="BF26" s="44" t="str">
        <f t="shared" ca="1" si="84"/>
        <v/>
      </c>
      <c r="BG26" s="44" t="str">
        <f t="shared" ca="1" si="84"/>
        <v/>
      </c>
      <c r="BH26" s="44" t="str">
        <f t="shared" ca="1" si="84"/>
        <v/>
      </c>
      <c r="BI26" s="44" t="str">
        <f t="shared" ca="1" si="84"/>
        <v/>
      </c>
      <c r="BJ26" s="44" t="str">
        <f t="shared" ca="1" si="85"/>
        <v/>
      </c>
      <c r="BK26" s="44" t="str">
        <f t="shared" ca="1" si="85"/>
        <v/>
      </c>
      <c r="BL26" s="44" t="str">
        <f t="shared" ca="1" si="85"/>
        <v/>
      </c>
      <c r="BM26" s="44" t="str">
        <f t="shared" ca="1" si="85"/>
        <v/>
      </c>
      <c r="BN26" s="44" t="str">
        <f t="shared" ca="1" si="85"/>
        <v/>
      </c>
      <c r="BO26" s="44" t="str">
        <f t="shared" ca="1" si="85"/>
        <v/>
      </c>
      <c r="BP26" s="44" t="str">
        <f t="shared" ca="1" si="85"/>
        <v/>
      </c>
      <c r="BQ26" s="44" t="str">
        <f t="shared" ca="1" si="85"/>
        <v/>
      </c>
      <c r="BR26" s="44" t="str">
        <f t="shared" ca="1" si="85"/>
        <v/>
      </c>
      <c r="BS26" s="44" t="str">
        <f t="shared" ca="1" si="85"/>
        <v/>
      </c>
      <c r="BT26" s="44" t="str">
        <f t="shared" ca="1" si="86"/>
        <v/>
      </c>
      <c r="BU26" s="44" t="str">
        <f t="shared" ca="1" si="86"/>
        <v/>
      </c>
      <c r="BV26" s="44" t="str">
        <f t="shared" ca="1" si="86"/>
        <v/>
      </c>
      <c r="BW26" s="44" t="str">
        <f t="shared" ca="1" si="86"/>
        <v/>
      </c>
      <c r="BX26" s="44" t="str">
        <f t="shared" ca="1" si="86"/>
        <v/>
      </c>
      <c r="BY26" s="39"/>
      <c r="BZ26" s="45" t="e">
        <f t="shared" si="87"/>
        <v>#N/A</v>
      </c>
      <c r="CA26" s="46" t="e">
        <f t="shared" si="88"/>
        <v>#N/A</v>
      </c>
      <c r="CB26" s="46" t="e">
        <f t="shared" si="89"/>
        <v>#N/A</v>
      </c>
      <c r="CC26" s="46" t="e">
        <f t="shared" si="90"/>
        <v>#N/A</v>
      </c>
      <c r="CD26" s="46" t="e">
        <f t="shared" si="91"/>
        <v>#N/A</v>
      </c>
      <c r="CE26" s="46" t="e">
        <f t="shared" si="92"/>
        <v>#N/A</v>
      </c>
      <c r="CF26" s="46" t="e">
        <f t="shared" si="93"/>
        <v>#N/A</v>
      </c>
      <c r="CG26" s="45" t="e">
        <f t="shared" si="94"/>
        <v>#N/A</v>
      </c>
      <c r="CH26" s="45" t="e">
        <f>IF(B26="",NA(),IF(L26=0,$M$60/40,NA()))</f>
        <v>#N/A</v>
      </c>
      <c r="CI26" s="39"/>
      <c r="CJ26" s="39"/>
      <c r="CK26" s="39"/>
      <c r="CL26" s="39"/>
      <c r="CM26" s="39"/>
    </row>
    <row r="27" spans="1:91" x14ac:dyDescent="0.25">
      <c r="A27" s="16">
        <v>350</v>
      </c>
      <c r="B27" s="57"/>
      <c r="C27" s="36"/>
      <c r="D27" s="16"/>
      <c r="E27" s="16"/>
      <c r="F27" s="16"/>
      <c r="G27" s="16"/>
      <c r="H27" s="16"/>
      <c r="I27" s="21"/>
      <c r="J27" s="15"/>
      <c r="K27" s="15"/>
      <c r="L27" s="9">
        <f t="shared" ref="L27" si="95">IF($K$7="Beta",(I27+4*J27+K27)/6,(I27+J27+K27)/3)</f>
        <v>0</v>
      </c>
      <c r="M27" s="9">
        <f t="shared" ref="M27" si="96">MAX(T27:Y27)</f>
        <v>0</v>
      </c>
      <c r="N27" s="9">
        <f t="shared" ref="N27" si="97">M27+L27</f>
        <v>0</v>
      </c>
      <c r="O27" s="9">
        <f t="shared" ref="O27" ca="1" si="98">IF(P27-L27&lt;0,0,P27-L27)</f>
        <v>0</v>
      </c>
      <c r="P27" s="9">
        <f t="shared" ref="P27" ca="1" si="99">MIN(AZ27:BX27)</f>
        <v>0</v>
      </c>
      <c r="Q27" s="9">
        <f t="shared" ref="Q27" ca="1" si="100">IF(ROUND(P27-N27,5)&lt;0,0,ROUND(P27-N27,5))</f>
        <v>0</v>
      </c>
      <c r="T27" s="4">
        <f t="shared" si="81"/>
        <v>0</v>
      </c>
      <c r="U27" s="4">
        <f t="shared" si="81"/>
        <v>0</v>
      </c>
      <c r="V27" s="4">
        <f t="shared" si="81"/>
        <v>0</v>
      </c>
      <c r="W27" s="4">
        <f t="shared" si="81"/>
        <v>0</v>
      </c>
      <c r="X27" s="4">
        <f t="shared" si="81"/>
        <v>0</v>
      </c>
      <c r="Y27" s="4">
        <f t="shared" si="81"/>
        <v>0</v>
      </c>
      <c r="AA27" s="4" t="str">
        <f t="shared" ca="1" si="82"/>
        <v/>
      </c>
      <c r="AB27" s="4" t="str">
        <f t="shared" ca="1" si="82"/>
        <v/>
      </c>
      <c r="AC27" s="4" t="str">
        <f t="shared" ca="1" si="82"/>
        <v/>
      </c>
      <c r="AD27" s="4" t="str">
        <f t="shared" ca="1" si="82"/>
        <v/>
      </c>
      <c r="AE27" s="4" t="str">
        <f t="shared" ca="1" si="82"/>
        <v/>
      </c>
      <c r="AF27" s="4" t="str">
        <f t="shared" ca="1" si="82"/>
        <v/>
      </c>
      <c r="AG27" s="4" t="str">
        <f t="shared" ca="1" si="82"/>
        <v/>
      </c>
      <c r="AH27" s="4" t="str">
        <f t="shared" ca="1" si="82"/>
        <v/>
      </c>
      <c r="AI27" s="4" t="str">
        <f t="shared" ca="1" si="82"/>
        <v/>
      </c>
      <c r="AJ27" s="4" t="str">
        <f t="shared" ca="1" si="82"/>
        <v/>
      </c>
      <c r="AK27" s="4" t="str">
        <f t="shared" ca="1" si="83"/>
        <v/>
      </c>
      <c r="AL27" s="4" t="str">
        <f t="shared" ca="1" si="83"/>
        <v/>
      </c>
      <c r="AM27" s="4" t="str">
        <f t="shared" ca="1" si="83"/>
        <v/>
      </c>
      <c r="AN27" s="4" t="str">
        <f t="shared" ca="1" si="83"/>
        <v/>
      </c>
      <c r="AO27" s="4" t="str">
        <f t="shared" ca="1" si="83"/>
        <v/>
      </c>
      <c r="AP27" s="4" t="str">
        <f t="shared" ca="1" si="83"/>
        <v/>
      </c>
      <c r="AQ27" s="4" t="str">
        <f t="shared" ca="1" si="83"/>
        <v/>
      </c>
      <c r="AR27" s="4" t="str">
        <f t="shared" ca="1" si="83"/>
        <v/>
      </c>
      <c r="AS27" s="4" t="str">
        <f t="shared" ca="1" si="83"/>
        <v/>
      </c>
      <c r="AT27" s="4" t="str">
        <f t="shared" ca="1" si="83"/>
        <v/>
      </c>
      <c r="AU27" s="4" t="str">
        <f t="shared" ca="1" si="83"/>
        <v/>
      </c>
      <c r="AV27" s="4" t="str">
        <f t="shared" ca="1" si="83"/>
        <v/>
      </c>
      <c r="AW27" s="4" t="str">
        <f t="shared" ca="1" si="83"/>
        <v/>
      </c>
      <c r="AX27" s="4" t="str">
        <f t="shared" ca="1" si="83"/>
        <v/>
      </c>
      <c r="AY27" s="4" t="str">
        <f t="shared" ca="1" si="83"/>
        <v/>
      </c>
      <c r="AZ27" s="4" t="str">
        <f t="shared" ca="1" si="84"/>
        <v/>
      </c>
      <c r="BA27" s="4" t="str">
        <f t="shared" ca="1" si="84"/>
        <v/>
      </c>
      <c r="BB27" s="4" t="str">
        <f t="shared" ca="1" si="84"/>
        <v/>
      </c>
      <c r="BC27" s="4" t="str">
        <f t="shared" ca="1" si="84"/>
        <v/>
      </c>
      <c r="BD27" s="4" t="str">
        <f t="shared" ca="1" si="84"/>
        <v/>
      </c>
      <c r="BE27" s="4" t="str">
        <f t="shared" ca="1" si="84"/>
        <v/>
      </c>
      <c r="BF27" s="4" t="str">
        <f t="shared" ca="1" si="84"/>
        <v/>
      </c>
      <c r="BG27" s="4" t="str">
        <f t="shared" ca="1" si="84"/>
        <v/>
      </c>
      <c r="BH27" s="4" t="str">
        <f t="shared" ca="1" si="84"/>
        <v/>
      </c>
      <c r="BI27" s="4" t="str">
        <f t="shared" ca="1" si="84"/>
        <v/>
      </c>
      <c r="BJ27" s="4" t="str">
        <f t="shared" ca="1" si="85"/>
        <v/>
      </c>
      <c r="BK27" s="4" t="str">
        <f t="shared" ca="1" si="85"/>
        <v/>
      </c>
      <c r="BL27" s="4" t="str">
        <f t="shared" ca="1" si="85"/>
        <v/>
      </c>
      <c r="BM27" s="4" t="str">
        <f t="shared" ca="1" si="85"/>
        <v/>
      </c>
      <c r="BN27" s="4" t="str">
        <f t="shared" ca="1" si="85"/>
        <v/>
      </c>
      <c r="BO27" s="4" t="str">
        <f t="shared" ca="1" si="85"/>
        <v/>
      </c>
      <c r="BP27" s="4" t="str">
        <f t="shared" ca="1" si="85"/>
        <v/>
      </c>
      <c r="BQ27" s="4" t="str">
        <f t="shared" ca="1" si="85"/>
        <v/>
      </c>
      <c r="BR27" s="4" t="str">
        <f t="shared" ca="1" si="85"/>
        <v/>
      </c>
      <c r="BS27" s="4" t="str">
        <f t="shared" ca="1" si="85"/>
        <v/>
      </c>
      <c r="BT27" s="4" t="str">
        <f t="shared" ca="1" si="86"/>
        <v/>
      </c>
      <c r="BU27" s="4" t="str">
        <f t="shared" ca="1" si="86"/>
        <v/>
      </c>
      <c r="BV27" s="4" t="str">
        <f t="shared" ca="1" si="86"/>
        <v/>
      </c>
      <c r="BW27" s="4" t="str">
        <f t="shared" ca="1" si="86"/>
        <v/>
      </c>
      <c r="BX27" s="4" t="str">
        <f t="shared" ca="1" si="86"/>
        <v/>
      </c>
      <c r="BZ27" s="6" t="e">
        <f t="shared" ref="BZ27" si="101">IF(B27="",NA(),IF(L27=0,M27-0.25,M27))</f>
        <v>#N/A</v>
      </c>
      <c r="CA27" s="7" t="e">
        <f t="shared" ref="CA27" si="102">IF(B27="",NA(),IF(L27=0,NA(),IF(Q27&lt;=0.01,L27,NA())))</f>
        <v>#N/A</v>
      </c>
      <c r="CB27" s="7" t="e">
        <f t="shared" ref="CB27" si="103">IF(B27="",NA(),IF(ISERROR(CA27),NA(),K27-L27))</f>
        <v>#N/A</v>
      </c>
      <c r="CC27" s="7" t="e">
        <f t="shared" ref="CC27" si="104">IF(B27="",NA(),IF(ISERROR(CA27),NA(),L27-I27))</f>
        <v>#N/A</v>
      </c>
      <c r="CD27" s="7" t="e">
        <f t="shared" ref="CD27" si="105">IF(B27="",NA(),IF(L27=0,NA(),IF(Q27&gt;0,L27,NA())))</f>
        <v>#N/A</v>
      </c>
      <c r="CE27" s="7" t="e">
        <f t="shared" ref="CE27" si="106">IF(B27="",NA(),IF(ISERROR(CD27),NA(),K27-L27))</f>
        <v>#N/A</v>
      </c>
      <c r="CF27" s="7" t="e">
        <f t="shared" ref="CF27" si="107">IF(B27="",NA(),IF(ISERROR(CD27),NA(),L27-I27))</f>
        <v>#N/A</v>
      </c>
      <c r="CG27" s="6" t="e">
        <f t="shared" ref="CG27" si="108">IF(B27="",NA(),IF(L27=0,NA(),Q27))</f>
        <v>#N/A</v>
      </c>
      <c r="CH27" s="6" t="e">
        <f>IF(B27="",NA(),IF(L27=0,$M$60/40,NA()))</f>
        <v>#N/A</v>
      </c>
    </row>
    <row r="28" spans="1:91" x14ac:dyDescent="0.25">
      <c r="A28" s="16">
        <v>400</v>
      </c>
      <c r="B28" s="37" t="s">
        <v>55</v>
      </c>
      <c r="C28" s="16">
        <v>410</v>
      </c>
      <c r="D28" s="16"/>
      <c r="E28" s="16"/>
      <c r="F28" s="16"/>
      <c r="G28" s="16"/>
      <c r="H28" s="16"/>
      <c r="I28" s="21"/>
      <c r="J28" s="15"/>
      <c r="K28" s="15"/>
      <c r="L28" s="9">
        <f t="shared" si="75"/>
        <v>0</v>
      </c>
      <c r="M28" s="9">
        <f t="shared" si="76"/>
        <v>0</v>
      </c>
      <c r="N28" s="9">
        <f t="shared" si="77"/>
        <v>0</v>
      </c>
      <c r="O28" s="9">
        <f t="shared" si="78"/>
        <v>0</v>
      </c>
      <c r="P28" s="9">
        <f t="shared" si="79"/>
        <v>0</v>
      </c>
      <c r="Q28" s="9">
        <f t="shared" si="80"/>
        <v>0</v>
      </c>
      <c r="T28" s="4"/>
      <c r="U28" s="4"/>
      <c r="V28" s="4"/>
      <c r="W28" s="4"/>
      <c r="X28" s="4"/>
      <c r="Y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Z28" s="6"/>
      <c r="CA28" s="7"/>
      <c r="CB28" s="7"/>
      <c r="CC28" s="7"/>
      <c r="CD28" s="7"/>
      <c r="CE28" s="7"/>
      <c r="CF28" s="7"/>
      <c r="CG28" s="6"/>
      <c r="CH28" s="6"/>
    </row>
    <row r="29" spans="1:91" x14ac:dyDescent="0.25">
      <c r="A29" s="16">
        <v>410</v>
      </c>
      <c r="B29" s="57" t="s">
        <v>54</v>
      </c>
      <c r="C29" s="36">
        <v>320</v>
      </c>
      <c r="D29" s="16"/>
      <c r="E29" s="16"/>
      <c r="F29" s="16"/>
      <c r="G29" s="16"/>
      <c r="H29" s="16"/>
      <c r="I29" s="21">
        <v>3</v>
      </c>
      <c r="J29" s="15">
        <v>4</v>
      </c>
      <c r="K29" s="15">
        <v>6</v>
      </c>
      <c r="L29" s="9">
        <f t="shared" ref="L29:L30" si="109">IF($K$7="Beta",(I29+4*J29+K29)/6,(I29+J29+K29)/3)</f>
        <v>4.333333333333333</v>
      </c>
      <c r="M29" s="9">
        <f t="shared" ref="M29:M30" si="110">MAX(T29:Y29)</f>
        <v>26.333333333333329</v>
      </c>
      <c r="N29" s="9">
        <f t="shared" ref="N29:N30" si="111">M29+L29</f>
        <v>30.666666666666661</v>
      </c>
      <c r="O29" s="9">
        <f t="shared" ref="O29:O30" ca="1" si="112">IF(P29-L29&lt;0,0,P29-L29)</f>
        <v>0</v>
      </c>
      <c r="P29" s="9">
        <f t="shared" ref="P29:P30" ca="1" si="113">MIN(AZ29:BX29)</f>
        <v>0</v>
      </c>
      <c r="Q29" s="9">
        <f t="shared" ref="Q29:Q30" ca="1" si="114">IF(ROUND(P29-N29,5)&lt;0,0,ROUND(P29-N29,5))</f>
        <v>0</v>
      </c>
      <c r="T29" s="4">
        <f t="shared" ref="T29:Y33" si="115">IF(C29="",0,INDEX($N$9:$N$60,MATCH(C29,$A$9:$A$60,0)))</f>
        <v>26.333333333333329</v>
      </c>
      <c r="U29" s="4">
        <f t="shared" si="115"/>
        <v>0</v>
      </c>
      <c r="V29" s="4">
        <f t="shared" si="115"/>
        <v>0</v>
      </c>
      <c r="W29" s="4">
        <f t="shared" si="115"/>
        <v>0</v>
      </c>
      <c r="X29" s="4">
        <f t="shared" si="115"/>
        <v>0</v>
      </c>
      <c r="Y29" s="4">
        <f t="shared" si="115"/>
        <v>0</v>
      </c>
      <c r="AA29" s="4" t="str">
        <f t="shared" ref="AA29:AJ33" ca="1" si="116">IF(ISERROR(MATCH($A29,OFFSET($C$8,COLUMN(AA$8)-COLUMN($AA$8)+1,0,1,COLUMNS($C$8:$H$8)),0)),"",INDEX($A$9:$A$60,COLUMN(AA$8)-COLUMN($AA$8)+1))</f>
        <v/>
      </c>
      <c r="AB29" s="4" t="str">
        <f t="shared" ca="1" si="116"/>
        <v/>
      </c>
      <c r="AC29" s="4" t="str">
        <f t="shared" ca="1" si="116"/>
        <v/>
      </c>
      <c r="AD29" s="4" t="str">
        <f t="shared" ca="1" si="116"/>
        <v/>
      </c>
      <c r="AE29" s="4" t="str">
        <f t="shared" ca="1" si="116"/>
        <v/>
      </c>
      <c r="AF29" s="4" t="str">
        <f t="shared" ca="1" si="116"/>
        <v/>
      </c>
      <c r="AG29" s="4" t="str">
        <f t="shared" ca="1" si="116"/>
        <v/>
      </c>
      <c r="AH29" s="4" t="str">
        <f t="shared" ca="1" si="116"/>
        <v/>
      </c>
      <c r="AI29" s="4" t="str">
        <f t="shared" ca="1" si="116"/>
        <v/>
      </c>
      <c r="AJ29" s="4" t="str">
        <f t="shared" ca="1" si="116"/>
        <v/>
      </c>
      <c r="AK29" s="4" t="str">
        <f t="shared" ref="AK29:AY33" ca="1" si="117">IF(ISERROR(MATCH($A29,OFFSET($C$8,COLUMN(AK$8)-COLUMN($AA$8)+1,0,1,COLUMNS($C$8:$H$8)),0)),"",INDEX($A$9:$A$60,COLUMN(AK$8)-COLUMN($AA$8)+1))</f>
        <v/>
      </c>
      <c r="AL29" s="4" t="str">
        <f t="shared" ca="1" si="117"/>
        <v/>
      </c>
      <c r="AM29" s="4" t="str">
        <f t="shared" ca="1" si="117"/>
        <v/>
      </c>
      <c r="AN29" s="4" t="str">
        <f t="shared" ca="1" si="117"/>
        <v/>
      </c>
      <c r="AO29" s="4" t="str">
        <f t="shared" ca="1" si="117"/>
        <v/>
      </c>
      <c r="AP29" s="4" t="str">
        <f t="shared" ca="1" si="117"/>
        <v/>
      </c>
      <c r="AQ29" s="4" t="str">
        <f t="shared" ca="1" si="117"/>
        <v/>
      </c>
      <c r="AR29" s="4" t="str">
        <f t="shared" ca="1" si="117"/>
        <v/>
      </c>
      <c r="AS29" s="4" t="str">
        <f t="shared" ca="1" si="117"/>
        <v/>
      </c>
      <c r="AT29" s="4">
        <f t="shared" ca="1" si="117"/>
        <v>400</v>
      </c>
      <c r="AU29" s="4" t="str">
        <f t="shared" ca="1" si="117"/>
        <v/>
      </c>
      <c r="AV29" s="4" t="str">
        <f t="shared" ca="1" si="117"/>
        <v/>
      </c>
      <c r="AW29" s="4" t="str">
        <f t="shared" ca="1" si="117"/>
        <v/>
      </c>
      <c r="AX29" s="4" t="str">
        <f t="shared" ca="1" si="117"/>
        <v/>
      </c>
      <c r="AY29" s="4" t="str">
        <f t="shared" ca="1" si="117"/>
        <v/>
      </c>
      <c r="AZ29" s="4" t="str">
        <f t="shared" ref="AZ29:BI33" ca="1" si="118">IF(AA29="","",INDEX($O$9:$O$60,MATCH(AA29,$A$9:$A$60,0)))</f>
        <v/>
      </c>
      <c r="BA29" s="4" t="str">
        <f t="shared" ca="1" si="118"/>
        <v/>
      </c>
      <c r="BB29" s="4" t="str">
        <f t="shared" ca="1" si="118"/>
        <v/>
      </c>
      <c r="BC29" s="4" t="str">
        <f t="shared" ca="1" si="118"/>
        <v/>
      </c>
      <c r="BD29" s="4" t="str">
        <f t="shared" ca="1" si="118"/>
        <v/>
      </c>
      <c r="BE29" s="4" t="str">
        <f t="shared" ca="1" si="118"/>
        <v/>
      </c>
      <c r="BF29" s="4" t="str">
        <f t="shared" ca="1" si="118"/>
        <v/>
      </c>
      <c r="BG29" s="4" t="str">
        <f t="shared" ca="1" si="118"/>
        <v/>
      </c>
      <c r="BH29" s="4" t="str">
        <f t="shared" ca="1" si="118"/>
        <v/>
      </c>
      <c r="BI29" s="4" t="str">
        <f t="shared" ca="1" si="118"/>
        <v/>
      </c>
      <c r="BJ29" s="4" t="str">
        <f t="shared" ref="BJ29:BS33" ca="1" si="119">IF(AK29="","",INDEX($O$9:$O$60,MATCH(AK29,$A$9:$A$60,0)))</f>
        <v/>
      </c>
      <c r="BK29" s="4" t="str">
        <f t="shared" ca="1" si="119"/>
        <v/>
      </c>
      <c r="BL29" s="4" t="str">
        <f t="shared" ca="1" si="119"/>
        <v/>
      </c>
      <c r="BM29" s="4" t="str">
        <f t="shared" ca="1" si="119"/>
        <v/>
      </c>
      <c r="BN29" s="4" t="str">
        <f t="shared" ca="1" si="119"/>
        <v/>
      </c>
      <c r="BO29" s="4" t="str">
        <f t="shared" ca="1" si="119"/>
        <v/>
      </c>
      <c r="BP29" s="4" t="str">
        <f t="shared" ca="1" si="119"/>
        <v/>
      </c>
      <c r="BQ29" s="4" t="str">
        <f t="shared" ca="1" si="119"/>
        <v/>
      </c>
      <c r="BR29" s="4" t="str">
        <f t="shared" ca="1" si="119"/>
        <v/>
      </c>
      <c r="BS29" s="4">
        <f t="shared" ca="1" si="119"/>
        <v>0</v>
      </c>
      <c r="BT29" s="4" t="str">
        <f t="shared" ref="BT29:BX33" ca="1" si="120">IF(AU29="","",INDEX($O$9:$O$60,MATCH(AU29,$A$9:$A$60,0)))</f>
        <v/>
      </c>
      <c r="BU29" s="4" t="str">
        <f t="shared" ca="1" si="120"/>
        <v/>
      </c>
      <c r="BV29" s="4" t="str">
        <f t="shared" ca="1" si="120"/>
        <v/>
      </c>
      <c r="BW29" s="4" t="str">
        <f t="shared" ca="1" si="120"/>
        <v/>
      </c>
      <c r="BX29" s="4" t="str">
        <f t="shared" ca="1" si="120"/>
        <v/>
      </c>
      <c r="BZ29" s="6">
        <f t="shared" ref="BZ29:BZ30" si="121">IF(B29="",NA(),IF(L29=0,M29-0.25,M29))</f>
        <v>26.333333333333329</v>
      </c>
      <c r="CA29" s="7">
        <f t="shared" ref="CA29:CA30" ca="1" si="122">IF(B29="",NA(),IF(L29=0,NA(),IF(Q29&lt;=0.01,L29,NA())))</f>
        <v>4.333333333333333</v>
      </c>
      <c r="CB29" s="7">
        <f t="shared" ref="CB29:CB30" ca="1" si="123">IF(B29="",NA(),IF(ISERROR(CA29),NA(),K29-L29))</f>
        <v>1.666666666666667</v>
      </c>
      <c r="CC29" s="7">
        <f t="shared" ref="CC29:CC30" ca="1" si="124">IF(B29="",NA(),IF(ISERROR(CA29),NA(),L29-I29))</f>
        <v>1.333333333333333</v>
      </c>
      <c r="CD29" s="7" t="e">
        <f t="shared" ref="CD29:CD30" ca="1" si="125">IF(B29="",NA(),IF(L29=0,NA(),IF(Q29&gt;0,L29,NA())))</f>
        <v>#N/A</v>
      </c>
      <c r="CE29" s="7" t="e">
        <f t="shared" ref="CE29:CE30" ca="1" si="126">IF(B29="",NA(),IF(ISERROR(CD29),NA(),K29-L29))</f>
        <v>#N/A</v>
      </c>
      <c r="CF29" s="7" t="e">
        <f t="shared" ref="CF29:CF30" ca="1" si="127">IF(B29="",NA(),IF(ISERROR(CD29),NA(),L29-I29))</f>
        <v>#N/A</v>
      </c>
      <c r="CG29" s="6">
        <f t="shared" ref="CG29:CG30" ca="1" si="128">IF(B29="",NA(),IF(L29=0,NA(),Q29))</f>
        <v>0</v>
      </c>
      <c r="CH29" s="6" t="e">
        <f>IF(B29="",NA(),IF(L29=0,$M$60/40,NA()))</f>
        <v>#N/A</v>
      </c>
    </row>
    <row r="30" spans="1:91" x14ac:dyDescent="0.25">
      <c r="A30" s="16">
        <v>420</v>
      </c>
      <c r="B30" s="29"/>
      <c r="C30" s="36"/>
      <c r="D30" s="16"/>
      <c r="E30" s="16"/>
      <c r="F30" s="16"/>
      <c r="G30" s="16"/>
      <c r="H30" s="16"/>
      <c r="I30" s="21"/>
      <c r="J30" s="15"/>
      <c r="K30" s="15"/>
      <c r="L30" s="9">
        <f t="shared" si="109"/>
        <v>0</v>
      </c>
      <c r="M30" s="9">
        <f t="shared" si="110"/>
        <v>0</v>
      </c>
      <c r="N30" s="9">
        <f t="shared" si="111"/>
        <v>0</v>
      </c>
      <c r="O30" s="9">
        <f t="shared" ca="1" si="112"/>
        <v>0</v>
      </c>
      <c r="P30" s="9">
        <f t="shared" ca="1" si="113"/>
        <v>0</v>
      </c>
      <c r="Q30" s="9">
        <f t="shared" ca="1" si="114"/>
        <v>0</v>
      </c>
      <c r="T30" s="4">
        <f t="shared" si="115"/>
        <v>0</v>
      </c>
      <c r="U30" s="4">
        <f t="shared" si="115"/>
        <v>0</v>
      </c>
      <c r="V30" s="4">
        <f t="shared" si="115"/>
        <v>0</v>
      </c>
      <c r="W30" s="4">
        <f t="shared" si="115"/>
        <v>0</v>
      </c>
      <c r="X30" s="4">
        <f t="shared" si="115"/>
        <v>0</v>
      </c>
      <c r="Y30" s="4">
        <f t="shared" si="115"/>
        <v>0</v>
      </c>
      <c r="AA30" s="4" t="str">
        <f t="shared" ca="1" si="116"/>
        <v/>
      </c>
      <c r="AB30" s="4" t="str">
        <f t="shared" ca="1" si="116"/>
        <v/>
      </c>
      <c r="AC30" s="4" t="str">
        <f t="shared" ca="1" si="116"/>
        <v/>
      </c>
      <c r="AD30" s="4" t="str">
        <f t="shared" ca="1" si="116"/>
        <v/>
      </c>
      <c r="AE30" s="4" t="str">
        <f t="shared" ca="1" si="116"/>
        <v/>
      </c>
      <c r="AF30" s="4" t="str">
        <f t="shared" ca="1" si="116"/>
        <v/>
      </c>
      <c r="AG30" s="4" t="str">
        <f t="shared" ca="1" si="116"/>
        <v/>
      </c>
      <c r="AH30" s="4" t="str">
        <f t="shared" ca="1" si="116"/>
        <v/>
      </c>
      <c r="AI30" s="4" t="str">
        <f t="shared" ca="1" si="116"/>
        <v/>
      </c>
      <c r="AJ30" s="4" t="str">
        <f t="shared" ca="1" si="116"/>
        <v/>
      </c>
      <c r="AK30" s="4" t="str">
        <f t="shared" ca="1" si="117"/>
        <v/>
      </c>
      <c r="AL30" s="4" t="str">
        <f t="shared" ca="1" si="117"/>
        <v/>
      </c>
      <c r="AM30" s="4" t="str">
        <f t="shared" ca="1" si="117"/>
        <v/>
      </c>
      <c r="AN30" s="4" t="str">
        <f t="shared" ca="1" si="117"/>
        <v/>
      </c>
      <c r="AO30" s="4" t="str">
        <f t="shared" ca="1" si="117"/>
        <v/>
      </c>
      <c r="AP30" s="4" t="str">
        <f t="shared" ca="1" si="117"/>
        <v/>
      </c>
      <c r="AQ30" s="4" t="str">
        <f t="shared" ca="1" si="117"/>
        <v/>
      </c>
      <c r="AR30" s="4" t="str">
        <f t="shared" ca="1" si="117"/>
        <v/>
      </c>
      <c r="AS30" s="4" t="str">
        <f t="shared" ca="1" si="117"/>
        <v/>
      </c>
      <c r="AT30" s="4" t="str">
        <f t="shared" ca="1" si="117"/>
        <v/>
      </c>
      <c r="AU30" s="4" t="str">
        <f t="shared" ca="1" si="117"/>
        <v/>
      </c>
      <c r="AV30" s="4" t="str">
        <f t="shared" ca="1" si="117"/>
        <v/>
      </c>
      <c r="AW30" s="4" t="str">
        <f t="shared" ca="1" si="117"/>
        <v/>
      </c>
      <c r="AX30" s="4" t="str">
        <f t="shared" ca="1" si="117"/>
        <v/>
      </c>
      <c r="AY30" s="4" t="str">
        <f t="shared" ca="1" si="117"/>
        <v/>
      </c>
      <c r="AZ30" s="4" t="str">
        <f t="shared" ca="1" si="118"/>
        <v/>
      </c>
      <c r="BA30" s="4" t="str">
        <f t="shared" ca="1" si="118"/>
        <v/>
      </c>
      <c r="BB30" s="4" t="str">
        <f t="shared" ca="1" si="118"/>
        <v/>
      </c>
      <c r="BC30" s="4" t="str">
        <f t="shared" ca="1" si="118"/>
        <v/>
      </c>
      <c r="BD30" s="4" t="str">
        <f t="shared" ca="1" si="118"/>
        <v/>
      </c>
      <c r="BE30" s="4" t="str">
        <f t="shared" ca="1" si="118"/>
        <v/>
      </c>
      <c r="BF30" s="4" t="str">
        <f t="shared" ca="1" si="118"/>
        <v/>
      </c>
      <c r="BG30" s="4" t="str">
        <f t="shared" ca="1" si="118"/>
        <v/>
      </c>
      <c r="BH30" s="4" t="str">
        <f t="shared" ca="1" si="118"/>
        <v/>
      </c>
      <c r="BI30" s="4" t="str">
        <f t="shared" ca="1" si="118"/>
        <v/>
      </c>
      <c r="BJ30" s="4" t="str">
        <f t="shared" ca="1" si="119"/>
        <v/>
      </c>
      <c r="BK30" s="4" t="str">
        <f t="shared" ca="1" si="119"/>
        <v/>
      </c>
      <c r="BL30" s="4" t="str">
        <f t="shared" ca="1" si="119"/>
        <v/>
      </c>
      <c r="BM30" s="4" t="str">
        <f t="shared" ca="1" si="119"/>
        <v/>
      </c>
      <c r="BN30" s="4" t="str">
        <f t="shared" ca="1" si="119"/>
        <v/>
      </c>
      <c r="BO30" s="4" t="str">
        <f t="shared" ca="1" si="119"/>
        <v/>
      </c>
      <c r="BP30" s="4" t="str">
        <f t="shared" ca="1" si="119"/>
        <v/>
      </c>
      <c r="BQ30" s="4" t="str">
        <f t="shared" ca="1" si="119"/>
        <v/>
      </c>
      <c r="BR30" s="4" t="str">
        <f t="shared" ca="1" si="119"/>
        <v/>
      </c>
      <c r="BS30" s="4" t="str">
        <f t="shared" ca="1" si="119"/>
        <v/>
      </c>
      <c r="BT30" s="4" t="str">
        <f t="shared" ca="1" si="120"/>
        <v/>
      </c>
      <c r="BU30" s="4" t="str">
        <f t="shared" ca="1" si="120"/>
        <v/>
      </c>
      <c r="BV30" s="4" t="str">
        <f t="shared" ca="1" si="120"/>
        <v/>
      </c>
      <c r="BW30" s="4" t="str">
        <f t="shared" ca="1" si="120"/>
        <v/>
      </c>
      <c r="BX30" s="4" t="str">
        <f t="shared" ca="1" si="120"/>
        <v/>
      </c>
      <c r="BZ30" s="6" t="e">
        <f t="shared" si="121"/>
        <v>#N/A</v>
      </c>
      <c r="CA30" s="7" t="e">
        <f t="shared" si="122"/>
        <v>#N/A</v>
      </c>
      <c r="CB30" s="7" t="e">
        <f t="shared" si="123"/>
        <v>#N/A</v>
      </c>
      <c r="CC30" s="7" t="e">
        <f t="shared" si="124"/>
        <v>#N/A</v>
      </c>
      <c r="CD30" s="7" t="e">
        <f t="shared" si="125"/>
        <v>#N/A</v>
      </c>
      <c r="CE30" s="7" t="e">
        <f t="shared" si="126"/>
        <v>#N/A</v>
      </c>
      <c r="CF30" s="7" t="e">
        <f t="shared" si="127"/>
        <v>#N/A</v>
      </c>
      <c r="CG30" s="6" t="e">
        <f t="shared" si="128"/>
        <v>#N/A</v>
      </c>
      <c r="CH30" s="6" t="e">
        <f>IF(B30="",NA(),IF(L30=0,$M$60/40,NA()))</f>
        <v>#N/A</v>
      </c>
    </row>
    <row r="31" spans="1:91" x14ac:dyDescent="0.25">
      <c r="A31" s="16">
        <v>430</v>
      </c>
      <c r="B31" s="29"/>
      <c r="C31" s="36"/>
      <c r="D31" s="16"/>
      <c r="E31" s="16"/>
      <c r="F31" s="16"/>
      <c r="G31" s="16"/>
      <c r="H31" s="16"/>
      <c r="I31" s="21"/>
      <c r="J31" s="15"/>
      <c r="K31" s="15"/>
      <c r="L31" s="9">
        <f t="shared" ref="L31:L33" si="129">IF($K$7="Beta",(I31+4*J31+K31)/6,(I31+J31+K31)/3)</f>
        <v>0</v>
      </c>
      <c r="M31" s="9">
        <f t="shared" ref="M31:M33" si="130">MAX(T31:Y31)</f>
        <v>0</v>
      </c>
      <c r="N31" s="9">
        <f t="shared" ref="N31:N33" si="131">M31+L31</f>
        <v>0</v>
      </c>
      <c r="O31" s="9">
        <f t="shared" ref="O31:O33" ca="1" si="132">IF(P31-L31&lt;0,0,P31-L31)</f>
        <v>0</v>
      </c>
      <c r="P31" s="9">
        <f t="shared" ref="P31:P33" ca="1" si="133">MIN(AZ31:BX31)</f>
        <v>0</v>
      </c>
      <c r="Q31" s="9">
        <f t="shared" ref="Q31:Q33" ca="1" si="134">IF(ROUND(P31-N31,5)&lt;0,0,ROUND(P31-N31,5))</f>
        <v>0</v>
      </c>
      <c r="T31" s="4">
        <f t="shared" si="115"/>
        <v>0</v>
      </c>
      <c r="U31" s="4">
        <f t="shared" si="115"/>
        <v>0</v>
      </c>
      <c r="V31" s="4">
        <f t="shared" si="115"/>
        <v>0</v>
      </c>
      <c r="W31" s="4">
        <f t="shared" si="115"/>
        <v>0</v>
      </c>
      <c r="X31" s="4">
        <f t="shared" si="115"/>
        <v>0</v>
      </c>
      <c r="Y31" s="4">
        <f t="shared" si="115"/>
        <v>0</v>
      </c>
      <c r="AA31" s="4" t="str">
        <f t="shared" ca="1" si="116"/>
        <v/>
      </c>
      <c r="AB31" s="4" t="str">
        <f t="shared" ca="1" si="116"/>
        <v/>
      </c>
      <c r="AC31" s="4" t="str">
        <f t="shared" ca="1" si="116"/>
        <v/>
      </c>
      <c r="AD31" s="4" t="str">
        <f t="shared" ca="1" si="116"/>
        <v/>
      </c>
      <c r="AE31" s="4" t="str">
        <f t="shared" ca="1" si="116"/>
        <v/>
      </c>
      <c r="AF31" s="4" t="str">
        <f t="shared" ca="1" si="116"/>
        <v/>
      </c>
      <c r="AG31" s="4" t="str">
        <f t="shared" ca="1" si="116"/>
        <v/>
      </c>
      <c r="AH31" s="4" t="str">
        <f t="shared" ca="1" si="116"/>
        <v/>
      </c>
      <c r="AI31" s="4" t="str">
        <f t="shared" ca="1" si="116"/>
        <v/>
      </c>
      <c r="AJ31" s="4" t="str">
        <f t="shared" ca="1" si="116"/>
        <v/>
      </c>
      <c r="AK31" s="4" t="str">
        <f t="shared" ca="1" si="117"/>
        <v/>
      </c>
      <c r="AL31" s="4" t="str">
        <f t="shared" ca="1" si="117"/>
        <v/>
      </c>
      <c r="AM31" s="4" t="str">
        <f t="shared" ca="1" si="117"/>
        <v/>
      </c>
      <c r="AN31" s="4" t="str">
        <f t="shared" ca="1" si="117"/>
        <v/>
      </c>
      <c r="AO31" s="4" t="str">
        <f t="shared" ca="1" si="117"/>
        <v/>
      </c>
      <c r="AP31" s="4" t="str">
        <f t="shared" ca="1" si="117"/>
        <v/>
      </c>
      <c r="AQ31" s="4" t="str">
        <f t="shared" ca="1" si="117"/>
        <v/>
      </c>
      <c r="AR31" s="4" t="str">
        <f t="shared" ca="1" si="117"/>
        <v/>
      </c>
      <c r="AS31" s="4" t="str">
        <f t="shared" ca="1" si="117"/>
        <v/>
      </c>
      <c r="AT31" s="4" t="str">
        <f t="shared" ca="1" si="117"/>
        <v/>
      </c>
      <c r="AU31" s="4" t="str">
        <f t="shared" ca="1" si="117"/>
        <v/>
      </c>
      <c r="AV31" s="4" t="str">
        <f t="shared" ca="1" si="117"/>
        <v/>
      </c>
      <c r="AW31" s="4" t="str">
        <f t="shared" ca="1" si="117"/>
        <v/>
      </c>
      <c r="AX31" s="4" t="str">
        <f t="shared" ca="1" si="117"/>
        <v/>
      </c>
      <c r="AY31" s="4" t="str">
        <f t="shared" ca="1" si="117"/>
        <v/>
      </c>
      <c r="AZ31" s="4" t="str">
        <f t="shared" ca="1" si="118"/>
        <v/>
      </c>
      <c r="BA31" s="4" t="str">
        <f t="shared" ca="1" si="118"/>
        <v/>
      </c>
      <c r="BB31" s="4" t="str">
        <f t="shared" ca="1" si="118"/>
        <v/>
      </c>
      <c r="BC31" s="4" t="str">
        <f t="shared" ca="1" si="118"/>
        <v/>
      </c>
      <c r="BD31" s="4" t="str">
        <f t="shared" ca="1" si="118"/>
        <v/>
      </c>
      <c r="BE31" s="4" t="str">
        <f t="shared" ca="1" si="118"/>
        <v/>
      </c>
      <c r="BF31" s="4" t="str">
        <f t="shared" ca="1" si="118"/>
        <v/>
      </c>
      <c r="BG31" s="4" t="str">
        <f t="shared" ca="1" si="118"/>
        <v/>
      </c>
      <c r="BH31" s="4" t="str">
        <f t="shared" ca="1" si="118"/>
        <v/>
      </c>
      <c r="BI31" s="4" t="str">
        <f t="shared" ca="1" si="118"/>
        <v/>
      </c>
      <c r="BJ31" s="4" t="str">
        <f t="shared" ca="1" si="119"/>
        <v/>
      </c>
      <c r="BK31" s="4" t="str">
        <f t="shared" ca="1" si="119"/>
        <v/>
      </c>
      <c r="BL31" s="4" t="str">
        <f t="shared" ca="1" si="119"/>
        <v/>
      </c>
      <c r="BM31" s="4" t="str">
        <f t="shared" ca="1" si="119"/>
        <v/>
      </c>
      <c r="BN31" s="4" t="str">
        <f t="shared" ca="1" si="119"/>
        <v/>
      </c>
      <c r="BO31" s="4" t="str">
        <f t="shared" ca="1" si="119"/>
        <v/>
      </c>
      <c r="BP31" s="4" t="str">
        <f t="shared" ca="1" si="119"/>
        <v/>
      </c>
      <c r="BQ31" s="4" t="str">
        <f t="shared" ca="1" si="119"/>
        <v/>
      </c>
      <c r="BR31" s="4" t="str">
        <f t="shared" ca="1" si="119"/>
        <v/>
      </c>
      <c r="BS31" s="4" t="str">
        <f t="shared" ca="1" si="119"/>
        <v/>
      </c>
      <c r="BT31" s="4" t="str">
        <f t="shared" ca="1" si="120"/>
        <v/>
      </c>
      <c r="BU31" s="4" t="str">
        <f t="shared" ca="1" si="120"/>
        <v/>
      </c>
      <c r="BV31" s="4" t="str">
        <f t="shared" ca="1" si="120"/>
        <v/>
      </c>
      <c r="BW31" s="4" t="str">
        <f t="shared" ca="1" si="120"/>
        <v/>
      </c>
      <c r="BX31" s="4" t="str">
        <f t="shared" ca="1" si="120"/>
        <v/>
      </c>
      <c r="BZ31" s="6" t="e">
        <f t="shared" ref="BZ31:BZ33" si="135">IF(B31="",NA(),IF(L31=0,M31-0.25,M31))</f>
        <v>#N/A</v>
      </c>
      <c r="CA31" s="7" t="e">
        <f t="shared" ref="CA31:CA33" si="136">IF(B31="",NA(),IF(L31=0,NA(),IF(Q31&lt;=0.01,L31,NA())))</f>
        <v>#N/A</v>
      </c>
      <c r="CB31" s="7" t="e">
        <f t="shared" ref="CB31:CB33" si="137">IF(B31="",NA(),IF(ISERROR(CA31),NA(),K31-L31))</f>
        <v>#N/A</v>
      </c>
      <c r="CC31" s="7" t="e">
        <f t="shared" ref="CC31:CC33" si="138">IF(B31="",NA(),IF(ISERROR(CA31),NA(),L31-I31))</f>
        <v>#N/A</v>
      </c>
      <c r="CD31" s="7" t="e">
        <f t="shared" ref="CD31:CD33" si="139">IF(B31="",NA(),IF(L31=0,NA(),IF(Q31&gt;0,L31,NA())))</f>
        <v>#N/A</v>
      </c>
      <c r="CE31" s="7" t="e">
        <f t="shared" ref="CE31:CE33" si="140">IF(B31="",NA(),IF(ISERROR(CD31),NA(),K31-L31))</f>
        <v>#N/A</v>
      </c>
      <c r="CF31" s="7" t="e">
        <f t="shared" ref="CF31:CF33" si="141">IF(B31="",NA(),IF(ISERROR(CD31),NA(),L31-I31))</f>
        <v>#N/A</v>
      </c>
      <c r="CG31" s="6" t="e">
        <f t="shared" ref="CG31:CG33" si="142">IF(B31="",NA(),IF(L31=0,NA(),Q31))</f>
        <v>#N/A</v>
      </c>
      <c r="CH31" s="6" t="e">
        <f>IF(B31="",NA(),IF(L31=0,$M$60/40,NA()))</f>
        <v>#N/A</v>
      </c>
    </row>
    <row r="32" spans="1:91" x14ac:dyDescent="0.25">
      <c r="A32" s="16">
        <v>440</v>
      </c>
      <c r="B32" s="29"/>
      <c r="C32" s="36"/>
      <c r="D32" s="16"/>
      <c r="E32" s="16"/>
      <c r="F32" s="16"/>
      <c r="G32" s="16"/>
      <c r="H32" s="16"/>
      <c r="I32" s="21"/>
      <c r="J32" s="15"/>
      <c r="K32" s="15"/>
      <c r="L32" s="9">
        <f t="shared" ref="L32" si="143">IF($K$7="Beta",(I32+4*J32+K32)/6,(I32+J32+K32)/3)</f>
        <v>0</v>
      </c>
      <c r="M32" s="9">
        <f t="shared" ref="M32" si="144">MAX(T32:Y32)</f>
        <v>0</v>
      </c>
      <c r="N32" s="9">
        <f t="shared" ref="N32" si="145">M32+L32</f>
        <v>0</v>
      </c>
      <c r="O32" s="9">
        <f t="shared" ref="O32" ca="1" si="146">IF(P32-L32&lt;0,0,P32-L32)</f>
        <v>0</v>
      </c>
      <c r="P32" s="9">
        <f t="shared" ref="P32" ca="1" si="147">MIN(AZ32:BX32)</f>
        <v>0</v>
      </c>
      <c r="Q32" s="9">
        <f t="shared" ref="Q32" ca="1" si="148">IF(ROUND(P32-N32,5)&lt;0,0,ROUND(P32-N32,5))</f>
        <v>0</v>
      </c>
      <c r="T32" s="4">
        <f t="shared" si="115"/>
        <v>0</v>
      </c>
      <c r="U32" s="4">
        <f t="shared" si="115"/>
        <v>0</v>
      </c>
      <c r="V32" s="4">
        <f t="shared" si="115"/>
        <v>0</v>
      </c>
      <c r="W32" s="4">
        <f t="shared" si="115"/>
        <v>0</v>
      </c>
      <c r="X32" s="4">
        <f t="shared" si="115"/>
        <v>0</v>
      </c>
      <c r="Y32" s="4">
        <f t="shared" si="115"/>
        <v>0</v>
      </c>
      <c r="AA32" s="4" t="str">
        <f t="shared" ca="1" si="116"/>
        <v/>
      </c>
      <c r="AB32" s="4" t="str">
        <f t="shared" ca="1" si="116"/>
        <v/>
      </c>
      <c r="AC32" s="4" t="str">
        <f t="shared" ca="1" si="116"/>
        <v/>
      </c>
      <c r="AD32" s="4" t="str">
        <f t="shared" ca="1" si="116"/>
        <v/>
      </c>
      <c r="AE32" s="4" t="str">
        <f t="shared" ca="1" si="116"/>
        <v/>
      </c>
      <c r="AF32" s="4" t="str">
        <f t="shared" ca="1" si="116"/>
        <v/>
      </c>
      <c r="AG32" s="4" t="str">
        <f t="shared" ca="1" si="116"/>
        <v/>
      </c>
      <c r="AH32" s="4" t="str">
        <f t="shared" ca="1" si="116"/>
        <v/>
      </c>
      <c r="AI32" s="4" t="str">
        <f t="shared" ca="1" si="116"/>
        <v/>
      </c>
      <c r="AJ32" s="4" t="str">
        <f t="shared" ca="1" si="116"/>
        <v/>
      </c>
      <c r="AK32" s="4" t="str">
        <f t="shared" ca="1" si="117"/>
        <v/>
      </c>
      <c r="AL32" s="4" t="str">
        <f t="shared" ca="1" si="117"/>
        <v/>
      </c>
      <c r="AM32" s="4" t="str">
        <f t="shared" ca="1" si="117"/>
        <v/>
      </c>
      <c r="AN32" s="4" t="str">
        <f t="shared" ca="1" si="117"/>
        <v/>
      </c>
      <c r="AO32" s="4" t="str">
        <f t="shared" ca="1" si="117"/>
        <v/>
      </c>
      <c r="AP32" s="4" t="str">
        <f t="shared" ca="1" si="117"/>
        <v/>
      </c>
      <c r="AQ32" s="4" t="str">
        <f t="shared" ca="1" si="117"/>
        <v/>
      </c>
      <c r="AR32" s="4" t="str">
        <f t="shared" ca="1" si="117"/>
        <v/>
      </c>
      <c r="AS32" s="4" t="str">
        <f t="shared" ca="1" si="117"/>
        <v/>
      </c>
      <c r="AT32" s="4" t="str">
        <f t="shared" ca="1" si="117"/>
        <v/>
      </c>
      <c r="AU32" s="4" t="str">
        <f t="shared" ca="1" si="117"/>
        <v/>
      </c>
      <c r="AV32" s="4" t="str">
        <f t="shared" ca="1" si="117"/>
        <v/>
      </c>
      <c r="AW32" s="4" t="str">
        <f t="shared" ca="1" si="117"/>
        <v/>
      </c>
      <c r="AX32" s="4" t="str">
        <f t="shared" ca="1" si="117"/>
        <v/>
      </c>
      <c r="AY32" s="4" t="str">
        <f t="shared" ca="1" si="117"/>
        <v/>
      </c>
      <c r="AZ32" s="4" t="str">
        <f t="shared" ca="1" si="118"/>
        <v/>
      </c>
      <c r="BA32" s="4" t="str">
        <f t="shared" ca="1" si="118"/>
        <v/>
      </c>
      <c r="BB32" s="4" t="str">
        <f t="shared" ca="1" si="118"/>
        <v/>
      </c>
      <c r="BC32" s="4" t="str">
        <f t="shared" ca="1" si="118"/>
        <v/>
      </c>
      <c r="BD32" s="4" t="str">
        <f t="shared" ca="1" si="118"/>
        <v/>
      </c>
      <c r="BE32" s="4" t="str">
        <f t="shared" ca="1" si="118"/>
        <v/>
      </c>
      <c r="BF32" s="4" t="str">
        <f t="shared" ca="1" si="118"/>
        <v/>
      </c>
      <c r="BG32" s="4" t="str">
        <f t="shared" ca="1" si="118"/>
        <v/>
      </c>
      <c r="BH32" s="4" t="str">
        <f t="shared" ca="1" si="118"/>
        <v/>
      </c>
      <c r="BI32" s="4" t="str">
        <f t="shared" ca="1" si="118"/>
        <v/>
      </c>
      <c r="BJ32" s="4" t="str">
        <f t="shared" ca="1" si="119"/>
        <v/>
      </c>
      <c r="BK32" s="4" t="str">
        <f t="shared" ca="1" si="119"/>
        <v/>
      </c>
      <c r="BL32" s="4" t="str">
        <f t="shared" ca="1" si="119"/>
        <v/>
      </c>
      <c r="BM32" s="4" t="str">
        <f t="shared" ca="1" si="119"/>
        <v/>
      </c>
      <c r="BN32" s="4" t="str">
        <f t="shared" ca="1" si="119"/>
        <v/>
      </c>
      <c r="BO32" s="4" t="str">
        <f t="shared" ca="1" si="119"/>
        <v/>
      </c>
      <c r="BP32" s="4" t="str">
        <f t="shared" ca="1" si="119"/>
        <v/>
      </c>
      <c r="BQ32" s="4" t="str">
        <f t="shared" ca="1" si="119"/>
        <v/>
      </c>
      <c r="BR32" s="4" t="str">
        <f t="shared" ca="1" si="119"/>
        <v/>
      </c>
      <c r="BS32" s="4" t="str">
        <f t="shared" ca="1" si="119"/>
        <v/>
      </c>
      <c r="BT32" s="4" t="str">
        <f t="shared" ca="1" si="120"/>
        <v/>
      </c>
      <c r="BU32" s="4" t="str">
        <f t="shared" ca="1" si="120"/>
        <v/>
      </c>
      <c r="BV32" s="4" t="str">
        <f t="shared" ca="1" si="120"/>
        <v/>
      </c>
      <c r="BW32" s="4" t="str">
        <f t="shared" ca="1" si="120"/>
        <v/>
      </c>
      <c r="BX32" s="4" t="str">
        <f t="shared" ca="1" si="120"/>
        <v/>
      </c>
      <c r="BZ32" s="6" t="e">
        <f t="shared" ref="BZ32" si="149">IF(B32="",NA(),IF(L32=0,M32-0.25,M32))</f>
        <v>#N/A</v>
      </c>
      <c r="CA32" s="7" t="e">
        <f t="shared" ref="CA32" si="150">IF(B32="",NA(),IF(L32=0,NA(),IF(Q32&lt;=0.01,L32,NA())))</f>
        <v>#N/A</v>
      </c>
      <c r="CB32" s="7" t="e">
        <f t="shared" ref="CB32" si="151">IF(B32="",NA(),IF(ISERROR(CA32),NA(),K32-L32))</f>
        <v>#N/A</v>
      </c>
      <c r="CC32" s="7" t="e">
        <f t="shared" ref="CC32" si="152">IF(B32="",NA(),IF(ISERROR(CA32),NA(),L32-I32))</f>
        <v>#N/A</v>
      </c>
      <c r="CD32" s="7" t="e">
        <f t="shared" ref="CD32" si="153">IF(B32="",NA(),IF(L32=0,NA(),IF(Q32&gt;0,L32,NA())))</f>
        <v>#N/A</v>
      </c>
      <c r="CE32" s="7" t="e">
        <f t="shared" ref="CE32" si="154">IF(B32="",NA(),IF(ISERROR(CD32),NA(),K32-L32))</f>
        <v>#N/A</v>
      </c>
      <c r="CF32" s="7" t="e">
        <f t="shared" ref="CF32" si="155">IF(B32="",NA(),IF(ISERROR(CD32),NA(),L32-I32))</f>
        <v>#N/A</v>
      </c>
      <c r="CG32" s="6" t="e">
        <f t="shared" ref="CG32" si="156">IF(B32="",NA(),IF(L32=0,NA(),Q32))</f>
        <v>#N/A</v>
      </c>
      <c r="CH32" s="6" t="e">
        <f>IF(B32="",NA(),IF(L32=0,$M$60/40,NA()))</f>
        <v>#N/A</v>
      </c>
    </row>
    <row r="33" spans="1:86" x14ac:dyDescent="0.25">
      <c r="A33" s="16">
        <v>460</v>
      </c>
      <c r="B33" s="29"/>
      <c r="C33" s="36"/>
      <c r="D33" s="16"/>
      <c r="E33" s="16"/>
      <c r="F33" s="16"/>
      <c r="G33" s="16"/>
      <c r="H33" s="16"/>
      <c r="I33" s="21"/>
      <c r="J33" s="15"/>
      <c r="K33" s="15"/>
      <c r="L33" s="9">
        <f t="shared" si="129"/>
        <v>0</v>
      </c>
      <c r="M33" s="9">
        <f t="shared" si="130"/>
        <v>0</v>
      </c>
      <c r="N33" s="9">
        <f t="shared" si="131"/>
        <v>0</v>
      </c>
      <c r="O33" s="9">
        <f t="shared" ca="1" si="132"/>
        <v>0</v>
      </c>
      <c r="P33" s="9">
        <f t="shared" ca="1" si="133"/>
        <v>0</v>
      </c>
      <c r="Q33" s="9">
        <f t="shared" ca="1" si="134"/>
        <v>0</v>
      </c>
      <c r="T33" s="4">
        <f t="shared" si="115"/>
        <v>0</v>
      </c>
      <c r="U33" s="4">
        <f t="shared" si="115"/>
        <v>0</v>
      </c>
      <c r="V33" s="4">
        <f t="shared" si="115"/>
        <v>0</v>
      </c>
      <c r="W33" s="4">
        <f t="shared" si="115"/>
        <v>0</v>
      </c>
      <c r="X33" s="4">
        <f t="shared" si="115"/>
        <v>0</v>
      </c>
      <c r="Y33" s="4">
        <f t="shared" si="115"/>
        <v>0</v>
      </c>
      <c r="AA33" s="4" t="str">
        <f t="shared" ca="1" si="116"/>
        <v/>
      </c>
      <c r="AB33" s="4" t="str">
        <f t="shared" ca="1" si="116"/>
        <v/>
      </c>
      <c r="AC33" s="4" t="str">
        <f t="shared" ca="1" si="116"/>
        <v/>
      </c>
      <c r="AD33" s="4" t="str">
        <f t="shared" ca="1" si="116"/>
        <v/>
      </c>
      <c r="AE33" s="4" t="str">
        <f t="shared" ca="1" si="116"/>
        <v/>
      </c>
      <c r="AF33" s="4" t="str">
        <f t="shared" ca="1" si="116"/>
        <v/>
      </c>
      <c r="AG33" s="4" t="str">
        <f t="shared" ca="1" si="116"/>
        <v/>
      </c>
      <c r="AH33" s="4" t="str">
        <f t="shared" ca="1" si="116"/>
        <v/>
      </c>
      <c r="AI33" s="4" t="str">
        <f t="shared" ca="1" si="116"/>
        <v/>
      </c>
      <c r="AJ33" s="4" t="str">
        <f t="shared" ca="1" si="116"/>
        <v/>
      </c>
      <c r="AK33" s="4" t="str">
        <f t="shared" ca="1" si="117"/>
        <v/>
      </c>
      <c r="AL33" s="4" t="str">
        <f t="shared" ca="1" si="117"/>
        <v/>
      </c>
      <c r="AM33" s="4" t="str">
        <f t="shared" ca="1" si="117"/>
        <v/>
      </c>
      <c r="AN33" s="4" t="str">
        <f t="shared" ca="1" si="117"/>
        <v/>
      </c>
      <c r="AO33" s="4" t="str">
        <f t="shared" ca="1" si="117"/>
        <v/>
      </c>
      <c r="AP33" s="4" t="str">
        <f t="shared" ca="1" si="117"/>
        <v/>
      </c>
      <c r="AQ33" s="4" t="str">
        <f t="shared" ca="1" si="117"/>
        <v/>
      </c>
      <c r="AR33" s="4" t="str">
        <f t="shared" ca="1" si="117"/>
        <v/>
      </c>
      <c r="AS33" s="4" t="str">
        <f t="shared" ca="1" si="117"/>
        <v/>
      </c>
      <c r="AT33" s="4" t="str">
        <f t="shared" ca="1" si="117"/>
        <v/>
      </c>
      <c r="AU33" s="4" t="str">
        <f t="shared" ca="1" si="117"/>
        <v/>
      </c>
      <c r="AV33" s="4" t="str">
        <f t="shared" ca="1" si="117"/>
        <v/>
      </c>
      <c r="AW33" s="4" t="str">
        <f t="shared" ca="1" si="117"/>
        <v/>
      </c>
      <c r="AX33" s="4" t="str">
        <f t="shared" ca="1" si="117"/>
        <v/>
      </c>
      <c r="AY33" s="4" t="str">
        <f t="shared" ca="1" si="117"/>
        <v/>
      </c>
      <c r="AZ33" s="4" t="str">
        <f t="shared" ca="1" si="118"/>
        <v/>
      </c>
      <c r="BA33" s="4" t="str">
        <f t="shared" ca="1" si="118"/>
        <v/>
      </c>
      <c r="BB33" s="4" t="str">
        <f t="shared" ca="1" si="118"/>
        <v/>
      </c>
      <c r="BC33" s="4" t="str">
        <f t="shared" ca="1" si="118"/>
        <v/>
      </c>
      <c r="BD33" s="4" t="str">
        <f t="shared" ca="1" si="118"/>
        <v/>
      </c>
      <c r="BE33" s="4" t="str">
        <f t="shared" ca="1" si="118"/>
        <v/>
      </c>
      <c r="BF33" s="4" t="str">
        <f t="shared" ca="1" si="118"/>
        <v/>
      </c>
      <c r="BG33" s="4" t="str">
        <f t="shared" ca="1" si="118"/>
        <v/>
      </c>
      <c r="BH33" s="4" t="str">
        <f t="shared" ca="1" si="118"/>
        <v/>
      </c>
      <c r="BI33" s="4" t="str">
        <f t="shared" ca="1" si="118"/>
        <v/>
      </c>
      <c r="BJ33" s="4" t="str">
        <f t="shared" ca="1" si="119"/>
        <v/>
      </c>
      <c r="BK33" s="4" t="str">
        <f t="shared" ca="1" si="119"/>
        <v/>
      </c>
      <c r="BL33" s="4" t="str">
        <f t="shared" ca="1" si="119"/>
        <v/>
      </c>
      <c r="BM33" s="4" t="str">
        <f t="shared" ca="1" si="119"/>
        <v/>
      </c>
      <c r="BN33" s="4" t="str">
        <f t="shared" ca="1" si="119"/>
        <v/>
      </c>
      <c r="BO33" s="4" t="str">
        <f t="shared" ca="1" si="119"/>
        <v/>
      </c>
      <c r="BP33" s="4" t="str">
        <f t="shared" ca="1" si="119"/>
        <v/>
      </c>
      <c r="BQ33" s="4" t="str">
        <f t="shared" ca="1" si="119"/>
        <v/>
      </c>
      <c r="BR33" s="4" t="str">
        <f t="shared" ca="1" si="119"/>
        <v/>
      </c>
      <c r="BS33" s="4" t="str">
        <f t="shared" ca="1" si="119"/>
        <v/>
      </c>
      <c r="BT33" s="4" t="str">
        <f t="shared" ca="1" si="120"/>
        <v/>
      </c>
      <c r="BU33" s="4" t="str">
        <f t="shared" ca="1" si="120"/>
        <v/>
      </c>
      <c r="BV33" s="4" t="str">
        <f t="shared" ca="1" si="120"/>
        <v/>
      </c>
      <c r="BW33" s="4" t="str">
        <f t="shared" ca="1" si="120"/>
        <v/>
      </c>
      <c r="BX33" s="4" t="str">
        <f t="shared" ca="1" si="120"/>
        <v/>
      </c>
      <c r="BZ33" s="6" t="e">
        <f t="shared" si="135"/>
        <v>#N/A</v>
      </c>
      <c r="CA33" s="7" t="e">
        <f t="shared" si="136"/>
        <v>#N/A</v>
      </c>
      <c r="CB33" s="7" t="e">
        <f t="shared" si="137"/>
        <v>#N/A</v>
      </c>
      <c r="CC33" s="7" t="e">
        <f t="shared" si="138"/>
        <v>#N/A</v>
      </c>
      <c r="CD33" s="7" t="e">
        <f t="shared" si="139"/>
        <v>#N/A</v>
      </c>
      <c r="CE33" s="7" t="e">
        <f t="shared" si="140"/>
        <v>#N/A</v>
      </c>
      <c r="CF33" s="7" t="e">
        <f t="shared" si="141"/>
        <v>#N/A</v>
      </c>
      <c r="CG33" s="6" t="e">
        <f t="shared" si="142"/>
        <v>#N/A</v>
      </c>
      <c r="CH33" s="6" t="e">
        <f>IF(B33="",NA(),IF(L33=0,$M$60/40,NA()))</f>
        <v>#N/A</v>
      </c>
    </row>
    <row r="34" spans="1:86" x14ac:dyDescent="0.25">
      <c r="A34" s="16">
        <v>500</v>
      </c>
      <c r="B34" s="37" t="s">
        <v>56</v>
      </c>
      <c r="C34" s="16">
        <v>530</v>
      </c>
      <c r="D34" s="16"/>
      <c r="E34" s="16"/>
      <c r="F34" s="16"/>
      <c r="G34" s="16"/>
      <c r="H34" s="16"/>
      <c r="I34" s="21"/>
      <c r="J34" s="15"/>
      <c r="K34" s="15"/>
      <c r="L34" s="9">
        <f t="shared" si="75"/>
        <v>0</v>
      </c>
      <c r="M34" s="9">
        <f t="shared" si="76"/>
        <v>0</v>
      </c>
      <c r="N34" s="9">
        <f t="shared" si="77"/>
        <v>0</v>
      </c>
      <c r="O34" s="9">
        <f t="shared" si="78"/>
        <v>0</v>
      </c>
      <c r="P34" s="9">
        <f t="shared" si="79"/>
        <v>0</v>
      </c>
      <c r="Q34" s="9">
        <f t="shared" si="80"/>
        <v>0</v>
      </c>
      <c r="T34" s="4"/>
      <c r="U34" s="4"/>
      <c r="V34" s="4"/>
      <c r="W34" s="4"/>
      <c r="X34" s="4"/>
      <c r="Y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Z34" s="6"/>
      <c r="CA34" s="7"/>
      <c r="CB34" s="7"/>
      <c r="CC34" s="7"/>
      <c r="CD34" s="7"/>
      <c r="CE34" s="7"/>
      <c r="CF34" s="7"/>
      <c r="CG34" s="6"/>
      <c r="CH34" s="6"/>
    </row>
    <row r="35" spans="1:86" x14ac:dyDescent="0.25">
      <c r="A35" s="16">
        <v>510</v>
      </c>
      <c r="B35" s="62" t="s">
        <v>57</v>
      </c>
      <c r="C35" s="16">
        <v>320</v>
      </c>
      <c r="D35" s="16"/>
      <c r="E35" s="16"/>
      <c r="F35" s="16"/>
      <c r="G35" s="16"/>
      <c r="H35" s="16"/>
      <c r="I35" s="21">
        <v>15</v>
      </c>
      <c r="J35" s="15">
        <v>20</v>
      </c>
      <c r="K35" s="15">
        <v>30</v>
      </c>
      <c r="L35" s="9">
        <f t="shared" si="75"/>
        <v>21.666666666666668</v>
      </c>
      <c r="M35" s="9">
        <f t="shared" si="76"/>
        <v>26.333333333333329</v>
      </c>
      <c r="N35" s="9">
        <f t="shared" si="77"/>
        <v>48</v>
      </c>
      <c r="O35" s="9">
        <f t="shared" ca="1" si="78"/>
        <v>0</v>
      </c>
      <c r="P35" s="9">
        <f t="shared" ca="1" si="79"/>
        <v>0</v>
      </c>
      <c r="Q35" s="9">
        <f t="shared" ca="1" si="80"/>
        <v>0</v>
      </c>
      <c r="T35" s="4">
        <f t="shared" ref="T35:Y48" si="157">IF(C35="",0,INDEX($N$9:$N$55,MATCH(C35,$A$9:$A$55,0)))</f>
        <v>26.333333333333329</v>
      </c>
      <c r="U35" s="4">
        <f t="shared" si="157"/>
        <v>0</v>
      </c>
      <c r="V35" s="4">
        <f t="shared" si="157"/>
        <v>0</v>
      </c>
      <c r="W35" s="4">
        <f t="shared" si="157"/>
        <v>0</v>
      </c>
      <c r="X35" s="4">
        <f t="shared" si="157"/>
        <v>0</v>
      </c>
      <c r="Y35" s="4">
        <f t="shared" si="157"/>
        <v>0</v>
      </c>
      <c r="AA35" s="4" t="str">
        <f t="shared" ref="AA35:AJ36" ca="1" si="158">IF(ISERROR(MATCH($A35,OFFSET($C$8,COLUMN(AA$8)-COLUMN($AA$8)+1,0,1,COLUMNS($C$8:$H$8)),0)),"",INDEX($A$9:$A$55,COLUMN(AA$8)-COLUMN($AA$8)+1))</f>
        <v/>
      </c>
      <c r="AB35" s="4" t="str">
        <f t="shared" ca="1" si="158"/>
        <v/>
      </c>
      <c r="AC35" s="4" t="str">
        <f t="shared" ca="1" si="158"/>
        <v/>
      </c>
      <c r="AD35" s="4" t="str">
        <f t="shared" ca="1" si="158"/>
        <v/>
      </c>
      <c r="AE35" s="4" t="str">
        <f t="shared" ca="1" si="158"/>
        <v/>
      </c>
      <c r="AF35" s="4" t="str">
        <f t="shared" ca="1" si="158"/>
        <v/>
      </c>
      <c r="AG35" s="4" t="str">
        <f t="shared" ca="1" si="158"/>
        <v/>
      </c>
      <c r="AH35" s="4" t="str">
        <f t="shared" ca="1" si="158"/>
        <v/>
      </c>
      <c r="AI35" s="4" t="str">
        <f t="shared" ca="1" si="158"/>
        <v/>
      </c>
      <c r="AJ35" s="4" t="str">
        <f t="shared" ca="1" si="158"/>
        <v/>
      </c>
      <c r="AK35" s="4" t="str">
        <f t="shared" ref="AK35:AY36" ca="1" si="159">IF(ISERROR(MATCH($A35,OFFSET($C$8,COLUMN(AK$8)-COLUMN($AA$8)+1,0,1,COLUMNS($C$8:$H$8)),0)),"",INDEX($A$9:$A$55,COLUMN(AK$8)-COLUMN($AA$8)+1))</f>
        <v/>
      </c>
      <c r="AL35" s="4" t="str">
        <f t="shared" ca="1" si="159"/>
        <v/>
      </c>
      <c r="AM35" s="4" t="str">
        <f t="shared" ca="1" si="159"/>
        <v/>
      </c>
      <c r="AN35" s="4" t="str">
        <f t="shared" ca="1" si="159"/>
        <v/>
      </c>
      <c r="AO35" s="4" t="str">
        <f t="shared" ca="1" si="159"/>
        <v/>
      </c>
      <c r="AP35" s="4" t="str">
        <f t="shared" ca="1" si="159"/>
        <v/>
      </c>
      <c r="AQ35" s="4" t="str">
        <f t="shared" ca="1" si="159"/>
        <v/>
      </c>
      <c r="AR35" s="4" t="str">
        <f t="shared" ca="1" si="159"/>
        <v/>
      </c>
      <c r="AS35" s="4" t="str">
        <f t="shared" ca="1" si="159"/>
        <v/>
      </c>
      <c r="AT35" s="4" t="str">
        <f t="shared" ca="1" si="159"/>
        <v/>
      </c>
      <c r="AU35" s="4" t="str">
        <f t="shared" ca="1" si="159"/>
        <v/>
      </c>
      <c r="AV35" s="4" t="str">
        <f t="shared" ca="1" si="159"/>
        <v/>
      </c>
      <c r="AW35" s="4" t="str">
        <f t="shared" ca="1" si="159"/>
        <v/>
      </c>
      <c r="AX35" s="4" t="str">
        <f t="shared" ca="1" si="159"/>
        <v/>
      </c>
      <c r="AY35" s="4" t="str">
        <f t="shared" ca="1" si="159"/>
        <v/>
      </c>
      <c r="AZ35" s="4" t="str">
        <f t="shared" ref="AZ35:BI36" ca="1" si="160">IF(AA35="","",INDEX($O$9:$O$55,MATCH(AA35,$A$9:$A$55,0)))</f>
        <v/>
      </c>
      <c r="BA35" s="4" t="str">
        <f t="shared" ca="1" si="160"/>
        <v/>
      </c>
      <c r="BB35" s="4" t="str">
        <f t="shared" ca="1" si="160"/>
        <v/>
      </c>
      <c r="BC35" s="4" t="str">
        <f t="shared" ca="1" si="160"/>
        <v/>
      </c>
      <c r="BD35" s="4" t="str">
        <f t="shared" ca="1" si="160"/>
        <v/>
      </c>
      <c r="BE35" s="4" t="str">
        <f t="shared" ca="1" si="160"/>
        <v/>
      </c>
      <c r="BF35" s="4" t="str">
        <f t="shared" ca="1" si="160"/>
        <v/>
      </c>
      <c r="BG35" s="4" t="str">
        <f t="shared" ca="1" si="160"/>
        <v/>
      </c>
      <c r="BH35" s="4" t="str">
        <f t="shared" ca="1" si="160"/>
        <v/>
      </c>
      <c r="BI35" s="4" t="str">
        <f t="shared" ca="1" si="160"/>
        <v/>
      </c>
      <c r="BJ35" s="4" t="str">
        <f t="shared" ref="BJ35:BS36" ca="1" si="161">IF(AK35="","",INDEX($O$9:$O$55,MATCH(AK35,$A$9:$A$55,0)))</f>
        <v/>
      </c>
      <c r="BK35" s="4" t="str">
        <f t="shared" ca="1" si="161"/>
        <v/>
      </c>
      <c r="BL35" s="4" t="str">
        <f t="shared" ca="1" si="161"/>
        <v/>
      </c>
      <c r="BM35" s="4" t="str">
        <f t="shared" ca="1" si="161"/>
        <v/>
      </c>
      <c r="BN35" s="4" t="str">
        <f t="shared" ca="1" si="161"/>
        <v/>
      </c>
      <c r="BO35" s="4" t="str">
        <f t="shared" ca="1" si="161"/>
        <v/>
      </c>
      <c r="BP35" s="4" t="str">
        <f t="shared" ca="1" si="161"/>
        <v/>
      </c>
      <c r="BQ35" s="4" t="str">
        <f t="shared" ca="1" si="161"/>
        <v/>
      </c>
      <c r="BR35" s="4" t="str">
        <f t="shared" ca="1" si="161"/>
        <v/>
      </c>
      <c r="BS35" s="4" t="str">
        <f t="shared" ca="1" si="161"/>
        <v/>
      </c>
      <c r="BT35" s="4" t="str">
        <f t="shared" ref="BT35:BX36" ca="1" si="162">IF(AU35="","",INDEX($O$9:$O$55,MATCH(AU35,$A$9:$A$55,0)))</f>
        <v/>
      </c>
      <c r="BU35" s="4" t="str">
        <f t="shared" ca="1" si="162"/>
        <v/>
      </c>
      <c r="BV35" s="4" t="str">
        <f t="shared" ca="1" si="162"/>
        <v/>
      </c>
      <c r="BW35" s="4" t="str">
        <f t="shared" ca="1" si="162"/>
        <v/>
      </c>
      <c r="BX35" s="4" t="str">
        <f t="shared" ca="1" si="162"/>
        <v/>
      </c>
      <c r="BZ35" s="6">
        <f t="shared" ref="BZ35" si="163">IF(B35="",NA(),IF(L35=0,M35-0.25,M35))</f>
        <v>26.333333333333329</v>
      </c>
      <c r="CA35" s="7">
        <f t="shared" ref="CA35" ca="1" si="164">IF(B35="",NA(),IF(L35=0,NA(),IF(Q35&lt;=0.01,L35,NA())))</f>
        <v>21.666666666666668</v>
      </c>
      <c r="CB35" s="7">
        <f t="shared" ref="CB35" ca="1" si="165">IF(B35="",NA(),IF(ISERROR(CA35),NA(),K35-L35))</f>
        <v>8.3333333333333321</v>
      </c>
      <c r="CC35" s="7">
        <f t="shared" ref="CC35:CC47" ca="1" si="166">IF(B35="",NA(),IF(ISERROR(CA35),NA(),L35-I35))</f>
        <v>6.6666666666666679</v>
      </c>
      <c r="CD35" s="7" t="e">
        <f t="shared" ref="CD35" ca="1" si="167">IF(B35="",NA(),IF(L35=0,NA(),IF(Q35&gt;0,L35,NA())))</f>
        <v>#N/A</v>
      </c>
      <c r="CE35" s="7" t="e">
        <f t="shared" ref="CE35" ca="1" si="168">IF(B35="",NA(),IF(ISERROR(CD35),NA(),K35-L35))</f>
        <v>#N/A</v>
      </c>
      <c r="CF35" s="7" t="e">
        <f t="shared" ref="CF35" ca="1" si="169">IF(B35="",NA(),IF(ISERROR(CD35),NA(),L35-I35))</f>
        <v>#N/A</v>
      </c>
      <c r="CG35" s="6">
        <f t="shared" ref="CG35" ca="1" si="170">IF(B35="",NA(),IF(L35=0,NA(),Q35))</f>
        <v>0</v>
      </c>
      <c r="CH35" s="6" t="e">
        <f>IF(B35="",NA(),IF(L35=0,$M$55/40,NA()))</f>
        <v>#N/A</v>
      </c>
    </row>
    <row r="36" spans="1:86" x14ac:dyDescent="0.25">
      <c r="A36" s="16">
        <v>520</v>
      </c>
      <c r="B36" s="62" t="s">
        <v>39</v>
      </c>
      <c r="C36" s="16">
        <v>320</v>
      </c>
      <c r="D36" s="16"/>
      <c r="E36" s="16"/>
      <c r="F36" s="16"/>
      <c r="G36" s="16"/>
      <c r="H36" s="16"/>
      <c r="I36" s="21">
        <v>15</v>
      </c>
      <c r="J36" s="15">
        <v>20</v>
      </c>
      <c r="K36" s="15">
        <v>30</v>
      </c>
      <c r="L36" s="9">
        <f t="shared" ref="L36" si="171">IF($K$7="Beta",(I36+4*J36+K36)/6,(I36+J36+K36)/3)</f>
        <v>21.666666666666668</v>
      </c>
      <c r="M36" s="9">
        <f t="shared" si="76"/>
        <v>26.333333333333329</v>
      </c>
      <c r="N36" s="9">
        <f t="shared" si="77"/>
        <v>48</v>
      </c>
      <c r="O36" s="9">
        <f t="shared" ref="O36" ca="1" si="172">IF(P36-L36&lt;0,0,P36-L36)</f>
        <v>0</v>
      </c>
      <c r="P36" s="9">
        <f t="shared" ref="P36" ca="1" si="173">MIN(AZ36:BX36)</f>
        <v>0</v>
      </c>
      <c r="Q36" s="9">
        <f t="shared" ref="Q36" ca="1" si="174">IF(ROUND(P36-N36,5)&lt;0,0,ROUND(P36-N36,5))</f>
        <v>0</v>
      </c>
      <c r="T36" s="4">
        <f t="shared" si="157"/>
        <v>26.333333333333329</v>
      </c>
      <c r="U36" s="4">
        <f t="shared" si="157"/>
        <v>0</v>
      </c>
      <c r="V36" s="4">
        <f t="shared" si="157"/>
        <v>0</v>
      </c>
      <c r="W36" s="4">
        <f t="shared" si="157"/>
        <v>0</v>
      </c>
      <c r="X36" s="4">
        <f t="shared" si="157"/>
        <v>0</v>
      </c>
      <c r="Y36" s="4">
        <f t="shared" si="157"/>
        <v>0</v>
      </c>
      <c r="AA36" s="4" t="str">
        <f t="shared" ca="1" si="158"/>
        <v/>
      </c>
      <c r="AB36" s="4" t="str">
        <f t="shared" ca="1" si="158"/>
        <v/>
      </c>
      <c r="AC36" s="4" t="str">
        <f t="shared" ca="1" si="158"/>
        <v/>
      </c>
      <c r="AD36" s="4" t="str">
        <f t="shared" ca="1" si="158"/>
        <v/>
      </c>
      <c r="AE36" s="4" t="str">
        <f t="shared" ca="1" si="158"/>
        <v/>
      </c>
      <c r="AF36" s="4" t="str">
        <f t="shared" ca="1" si="158"/>
        <v/>
      </c>
      <c r="AG36" s="4" t="str">
        <f t="shared" ca="1" si="158"/>
        <v/>
      </c>
      <c r="AH36" s="4" t="str">
        <f t="shared" ca="1" si="158"/>
        <v/>
      </c>
      <c r="AI36" s="4" t="str">
        <f t="shared" ca="1" si="158"/>
        <v/>
      </c>
      <c r="AJ36" s="4" t="str">
        <f t="shared" ca="1" si="158"/>
        <v/>
      </c>
      <c r="AK36" s="4" t="str">
        <f t="shared" ca="1" si="159"/>
        <v/>
      </c>
      <c r="AL36" s="4" t="str">
        <f t="shared" ca="1" si="159"/>
        <v/>
      </c>
      <c r="AM36" s="4" t="str">
        <f t="shared" ca="1" si="159"/>
        <v/>
      </c>
      <c r="AN36" s="4" t="str">
        <f t="shared" ca="1" si="159"/>
        <v/>
      </c>
      <c r="AO36" s="4" t="str">
        <f t="shared" ca="1" si="159"/>
        <v/>
      </c>
      <c r="AP36" s="4" t="str">
        <f t="shared" ca="1" si="159"/>
        <v/>
      </c>
      <c r="AQ36" s="4" t="str">
        <f t="shared" ca="1" si="159"/>
        <v/>
      </c>
      <c r="AR36" s="4" t="str">
        <f t="shared" ca="1" si="159"/>
        <v/>
      </c>
      <c r="AS36" s="4" t="str">
        <f t="shared" ca="1" si="159"/>
        <v/>
      </c>
      <c r="AT36" s="4" t="str">
        <f t="shared" ca="1" si="159"/>
        <v/>
      </c>
      <c r="AU36" s="4" t="str">
        <f t="shared" ca="1" si="159"/>
        <v/>
      </c>
      <c r="AV36" s="4" t="str">
        <f t="shared" ca="1" si="159"/>
        <v/>
      </c>
      <c r="AW36" s="4" t="str">
        <f t="shared" ca="1" si="159"/>
        <v/>
      </c>
      <c r="AX36" s="4" t="str">
        <f t="shared" ca="1" si="159"/>
        <v/>
      </c>
      <c r="AY36" s="4" t="str">
        <f t="shared" ca="1" si="159"/>
        <v/>
      </c>
      <c r="AZ36" s="4" t="str">
        <f t="shared" ca="1" si="160"/>
        <v/>
      </c>
      <c r="BA36" s="4" t="str">
        <f t="shared" ca="1" si="160"/>
        <v/>
      </c>
      <c r="BB36" s="4" t="str">
        <f t="shared" ca="1" si="160"/>
        <v/>
      </c>
      <c r="BC36" s="4" t="str">
        <f t="shared" ca="1" si="160"/>
        <v/>
      </c>
      <c r="BD36" s="4" t="str">
        <f t="shared" ca="1" si="160"/>
        <v/>
      </c>
      <c r="BE36" s="4" t="str">
        <f t="shared" ca="1" si="160"/>
        <v/>
      </c>
      <c r="BF36" s="4" t="str">
        <f t="shared" ca="1" si="160"/>
        <v/>
      </c>
      <c r="BG36" s="4" t="str">
        <f t="shared" ca="1" si="160"/>
        <v/>
      </c>
      <c r="BH36" s="4" t="str">
        <f t="shared" ca="1" si="160"/>
        <v/>
      </c>
      <c r="BI36" s="4" t="str">
        <f t="shared" ca="1" si="160"/>
        <v/>
      </c>
      <c r="BJ36" s="4" t="str">
        <f t="shared" ca="1" si="161"/>
        <v/>
      </c>
      <c r="BK36" s="4" t="str">
        <f t="shared" ca="1" si="161"/>
        <v/>
      </c>
      <c r="BL36" s="4" t="str">
        <f t="shared" ca="1" si="161"/>
        <v/>
      </c>
      <c r="BM36" s="4" t="str">
        <f t="shared" ca="1" si="161"/>
        <v/>
      </c>
      <c r="BN36" s="4" t="str">
        <f t="shared" ca="1" si="161"/>
        <v/>
      </c>
      <c r="BO36" s="4" t="str">
        <f t="shared" ca="1" si="161"/>
        <v/>
      </c>
      <c r="BP36" s="4" t="str">
        <f t="shared" ca="1" si="161"/>
        <v/>
      </c>
      <c r="BQ36" s="4" t="str">
        <f t="shared" ca="1" si="161"/>
        <v/>
      </c>
      <c r="BR36" s="4" t="str">
        <f t="shared" ca="1" si="161"/>
        <v/>
      </c>
      <c r="BS36" s="4" t="str">
        <f t="shared" ca="1" si="161"/>
        <v/>
      </c>
      <c r="BT36" s="4" t="str">
        <f t="shared" ca="1" si="162"/>
        <v/>
      </c>
      <c r="BU36" s="4" t="str">
        <f t="shared" ca="1" si="162"/>
        <v/>
      </c>
      <c r="BV36" s="4" t="str">
        <f t="shared" ca="1" si="162"/>
        <v/>
      </c>
      <c r="BW36" s="4" t="str">
        <f t="shared" ca="1" si="162"/>
        <v/>
      </c>
      <c r="BX36" s="4" t="str">
        <f t="shared" ca="1" si="162"/>
        <v/>
      </c>
      <c r="BZ36" s="6">
        <f t="shared" ref="BZ36:BZ47" si="175">IF(B36="",NA(),IF(L36=0,M36-0.25,M36))</f>
        <v>26.333333333333329</v>
      </c>
      <c r="CA36" s="7">
        <f t="shared" ref="CA36:CA47" ca="1" si="176">IF(B36="",NA(),IF(L36=0,NA(),IF(Q36&lt;=0.01,L36,NA())))</f>
        <v>21.666666666666668</v>
      </c>
      <c r="CB36" s="7">
        <f t="shared" ref="CB36:CB47" ca="1" si="177">IF(B36="",NA(),IF(ISERROR(CA36),NA(),K36-L36))</f>
        <v>8.3333333333333321</v>
      </c>
      <c r="CC36" s="7">
        <f t="shared" ca="1" si="166"/>
        <v>6.6666666666666679</v>
      </c>
      <c r="CD36" s="7" t="e">
        <f t="shared" ref="CD36:CD49" ca="1" si="178">IF(B36="",NA(),IF(L36=0,NA(),IF(Q36&gt;0,L36,NA())))</f>
        <v>#N/A</v>
      </c>
      <c r="CE36" s="7" t="e">
        <f t="shared" ref="CE36:CE49" ca="1" si="179">IF(B36="",NA(),IF(ISERROR(CD36),NA(),K36-L36))</f>
        <v>#N/A</v>
      </c>
      <c r="CF36" s="7" t="e">
        <f t="shared" ref="CF36:CF48" ca="1" si="180">IF(B36="",NA(),IF(ISERROR(CD36),NA(),L36-I36))</f>
        <v>#N/A</v>
      </c>
      <c r="CG36" s="6">
        <f t="shared" ref="CG36:CG49" ca="1" si="181">IF(B36="",NA(),IF(L36=0,NA(),Q36))</f>
        <v>0</v>
      </c>
      <c r="CH36" s="6" t="e">
        <f t="shared" ref="CH36:CH49" si="182">IF(B36="",NA(),IF(L36=0,$M$55/40,NA()))</f>
        <v>#N/A</v>
      </c>
    </row>
    <row r="37" spans="1:86" x14ac:dyDescent="0.25">
      <c r="A37" s="16">
        <v>530</v>
      </c>
      <c r="B37" s="63" t="s">
        <v>58</v>
      </c>
      <c r="C37" s="16">
        <v>520</v>
      </c>
      <c r="D37" s="16"/>
      <c r="E37" s="16"/>
      <c r="F37" s="16"/>
      <c r="G37" s="16"/>
      <c r="H37" s="16"/>
      <c r="I37" s="21">
        <v>10</v>
      </c>
      <c r="J37" s="15">
        <v>15</v>
      </c>
      <c r="K37" s="15">
        <v>20</v>
      </c>
      <c r="L37" s="9">
        <f t="shared" si="75"/>
        <v>15</v>
      </c>
      <c r="M37" s="9">
        <f t="shared" si="76"/>
        <v>48</v>
      </c>
      <c r="N37" s="9">
        <f t="shared" si="77"/>
        <v>63</v>
      </c>
      <c r="O37" s="9">
        <f t="shared" si="78"/>
        <v>0</v>
      </c>
      <c r="P37" s="9">
        <f t="shared" si="79"/>
        <v>0</v>
      </c>
      <c r="Q37" s="9">
        <f t="shared" si="80"/>
        <v>0</v>
      </c>
      <c r="T37" s="4">
        <f t="shared" si="157"/>
        <v>48</v>
      </c>
      <c r="U37" s="4">
        <f t="shared" si="157"/>
        <v>0</v>
      </c>
      <c r="V37" s="4">
        <f t="shared" si="157"/>
        <v>0</v>
      </c>
      <c r="W37" s="4">
        <f t="shared" si="157"/>
        <v>0</v>
      </c>
      <c r="X37" s="4">
        <f t="shared" si="157"/>
        <v>0</v>
      </c>
      <c r="Y37" s="4">
        <f t="shared" si="157"/>
        <v>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Z37" s="6">
        <f t="shared" si="175"/>
        <v>48</v>
      </c>
      <c r="CA37" s="7">
        <f t="shared" si="176"/>
        <v>15</v>
      </c>
      <c r="CB37" s="7">
        <f t="shared" si="177"/>
        <v>5</v>
      </c>
      <c r="CC37" s="7">
        <f t="shared" si="166"/>
        <v>5</v>
      </c>
      <c r="CD37" s="7" t="e">
        <f t="shared" si="178"/>
        <v>#N/A</v>
      </c>
      <c r="CE37" s="7" t="e">
        <f t="shared" si="179"/>
        <v>#N/A</v>
      </c>
      <c r="CF37" s="7" t="e">
        <f t="shared" si="180"/>
        <v>#N/A</v>
      </c>
      <c r="CG37" s="6">
        <f t="shared" si="181"/>
        <v>0</v>
      </c>
      <c r="CH37" s="6" t="e">
        <f t="shared" si="182"/>
        <v>#N/A</v>
      </c>
    </row>
    <row r="38" spans="1:86" x14ac:dyDescent="0.25">
      <c r="A38" s="16">
        <v>540</v>
      </c>
      <c r="B38" s="58"/>
      <c r="C38" s="16"/>
      <c r="D38" s="16"/>
      <c r="E38" s="16"/>
      <c r="F38" s="16"/>
      <c r="G38" s="16"/>
      <c r="H38" s="16"/>
      <c r="I38" s="21"/>
      <c r="J38" s="15"/>
      <c r="K38" s="15"/>
      <c r="L38" s="9">
        <f t="shared" si="75"/>
        <v>0</v>
      </c>
      <c r="M38" s="9">
        <f t="shared" si="76"/>
        <v>0</v>
      </c>
      <c r="N38" s="9">
        <f t="shared" si="77"/>
        <v>0</v>
      </c>
      <c r="O38" s="9">
        <f t="shared" si="78"/>
        <v>0</v>
      </c>
      <c r="P38" s="9">
        <f t="shared" si="79"/>
        <v>0</v>
      </c>
      <c r="Q38" s="9">
        <f t="shared" si="80"/>
        <v>0</v>
      </c>
      <c r="T38" s="4">
        <f t="shared" si="157"/>
        <v>0</v>
      </c>
      <c r="U38" s="4">
        <f t="shared" si="157"/>
        <v>0</v>
      </c>
      <c r="V38" s="4">
        <f t="shared" si="157"/>
        <v>0</v>
      </c>
      <c r="W38" s="4">
        <f t="shared" si="157"/>
        <v>0</v>
      </c>
      <c r="X38" s="4">
        <f t="shared" si="157"/>
        <v>0</v>
      </c>
      <c r="Y38" s="4">
        <f t="shared" si="157"/>
        <v>0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Z38" s="6" t="e">
        <f t="shared" si="175"/>
        <v>#N/A</v>
      </c>
      <c r="CA38" s="7" t="e">
        <f t="shared" si="176"/>
        <v>#N/A</v>
      </c>
      <c r="CB38" s="7" t="e">
        <f t="shared" si="177"/>
        <v>#N/A</v>
      </c>
      <c r="CC38" s="7" t="e">
        <f t="shared" si="166"/>
        <v>#N/A</v>
      </c>
      <c r="CD38" s="7" t="e">
        <f t="shared" si="178"/>
        <v>#N/A</v>
      </c>
      <c r="CE38" s="7" t="e">
        <f t="shared" si="179"/>
        <v>#N/A</v>
      </c>
      <c r="CF38" s="7" t="e">
        <f t="shared" si="180"/>
        <v>#N/A</v>
      </c>
      <c r="CG38" s="6" t="e">
        <f t="shared" si="181"/>
        <v>#N/A</v>
      </c>
      <c r="CH38" s="6" t="e">
        <f t="shared" si="182"/>
        <v>#N/A</v>
      </c>
    </row>
    <row r="39" spans="1:86" x14ac:dyDescent="0.25">
      <c r="A39" s="16">
        <v>600</v>
      </c>
      <c r="B39" s="37" t="s">
        <v>62</v>
      </c>
      <c r="C39" s="16">
        <v>630</v>
      </c>
      <c r="D39" s="16"/>
      <c r="E39" s="16"/>
      <c r="F39" s="16"/>
      <c r="G39" s="16"/>
      <c r="H39" s="16"/>
      <c r="I39" s="21"/>
      <c r="J39" s="15"/>
      <c r="K39" s="15"/>
      <c r="L39" s="9">
        <f t="shared" si="75"/>
        <v>0</v>
      </c>
      <c r="M39" s="9">
        <f t="shared" si="76"/>
        <v>0</v>
      </c>
      <c r="N39" s="9">
        <f t="shared" si="77"/>
        <v>0</v>
      </c>
      <c r="O39" s="9">
        <f t="shared" si="78"/>
        <v>0</v>
      </c>
      <c r="P39" s="9">
        <f t="shared" si="79"/>
        <v>0</v>
      </c>
      <c r="Q39" s="9">
        <f t="shared" si="80"/>
        <v>0</v>
      </c>
      <c r="T39" s="4"/>
      <c r="U39" s="4"/>
      <c r="V39" s="4"/>
      <c r="W39" s="4"/>
      <c r="X39" s="4"/>
      <c r="Y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Z39" s="6">
        <f t="shared" si="175"/>
        <v>-0.25</v>
      </c>
      <c r="CA39" s="7" t="e">
        <f t="shared" si="176"/>
        <v>#N/A</v>
      </c>
      <c r="CB39" s="7" t="e">
        <f t="shared" si="177"/>
        <v>#N/A</v>
      </c>
      <c r="CC39" s="7" t="e">
        <f t="shared" si="166"/>
        <v>#N/A</v>
      </c>
      <c r="CD39" s="7" t="e">
        <f t="shared" si="178"/>
        <v>#N/A</v>
      </c>
      <c r="CE39" s="7" t="e">
        <f t="shared" si="179"/>
        <v>#N/A</v>
      </c>
      <c r="CF39" s="7" t="e">
        <f t="shared" si="180"/>
        <v>#N/A</v>
      </c>
      <c r="CG39" s="6" t="e">
        <f t="shared" si="181"/>
        <v>#N/A</v>
      </c>
      <c r="CH39" s="6">
        <f t="shared" si="182"/>
        <v>1.6833333333333331</v>
      </c>
    </row>
    <row r="40" spans="1:86" x14ac:dyDescent="0.25">
      <c r="A40" s="16">
        <v>610</v>
      </c>
      <c r="B40" s="62" t="s">
        <v>59</v>
      </c>
      <c r="C40" s="16">
        <v>510</v>
      </c>
      <c r="D40" s="16">
        <v>330</v>
      </c>
      <c r="E40" s="16"/>
      <c r="F40" s="16"/>
      <c r="G40" s="16"/>
      <c r="H40" s="16"/>
      <c r="I40" s="21">
        <v>3</v>
      </c>
      <c r="J40" s="15">
        <v>4</v>
      </c>
      <c r="K40" s="15">
        <v>6</v>
      </c>
      <c r="L40" s="9">
        <f t="shared" si="75"/>
        <v>4.333333333333333</v>
      </c>
      <c r="M40" s="9">
        <f t="shared" si="76"/>
        <v>48</v>
      </c>
      <c r="N40" s="9">
        <f t="shared" si="77"/>
        <v>52.333333333333336</v>
      </c>
      <c r="O40" s="9">
        <f t="shared" si="78"/>
        <v>0</v>
      </c>
      <c r="P40" s="9">
        <f t="shared" si="79"/>
        <v>0</v>
      </c>
      <c r="Q40" s="9">
        <f t="shared" si="80"/>
        <v>0</v>
      </c>
      <c r="T40" s="4">
        <f t="shared" si="157"/>
        <v>48</v>
      </c>
      <c r="U40" s="4">
        <f t="shared" si="157"/>
        <v>24.666666666666664</v>
      </c>
      <c r="V40" s="4">
        <f t="shared" si="157"/>
        <v>0</v>
      </c>
      <c r="W40" s="4">
        <f t="shared" si="157"/>
        <v>0</v>
      </c>
      <c r="X40" s="4">
        <f t="shared" si="157"/>
        <v>0</v>
      </c>
      <c r="Y40" s="4">
        <f t="shared" si="157"/>
        <v>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Z40" s="6">
        <f t="shared" si="175"/>
        <v>48</v>
      </c>
      <c r="CA40" s="7">
        <f t="shared" si="176"/>
        <v>4.333333333333333</v>
      </c>
      <c r="CB40" s="7">
        <f t="shared" si="177"/>
        <v>1.666666666666667</v>
      </c>
      <c r="CC40" s="7">
        <f t="shared" si="166"/>
        <v>1.333333333333333</v>
      </c>
      <c r="CD40" s="7" t="e">
        <f t="shared" si="178"/>
        <v>#N/A</v>
      </c>
      <c r="CE40" s="7" t="e">
        <f t="shared" si="179"/>
        <v>#N/A</v>
      </c>
      <c r="CF40" s="7" t="e">
        <f t="shared" si="180"/>
        <v>#N/A</v>
      </c>
      <c r="CG40" s="6">
        <f t="shared" si="181"/>
        <v>0</v>
      </c>
      <c r="CH40" s="6" t="e">
        <f t="shared" si="182"/>
        <v>#N/A</v>
      </c>
    </row>
    <row r="41" spans="1:86" x14ac:dyDescent="0.25">
      <c r="A41" s="16">
        <v>620</v>
      </c>
      <c r="B41" s="62" t="s">
        <v>60</v>
      </c>
      <c r="C41" s="16">
        <v>610</v>
      </c>
      <c r="D41" s="16"/>
      <c r="E41" s="16"/>
      <c r="F41" s="16"/>
      <c r="G41" s="16"/>
      <c r="H41" s="16"/>
      <c r="I41" s="21">
        <v>2</v>
      </c>
      <c r="J41" s="15">
        <v>3</v>
      </c>
      <c r="K41" s="15">
        <v>5</v>
      </c>
      <c r="L41" s="9">
        <f t="shared" si="75"/>
        <v>3.3333333333333335</v>
      </c>
      <c r="M41" s="9">
        <f t="shared" si="76"/>
        <v>52.333333333333336</v>
      </c>
      <c r="N41" s="9">
        <f t="shared" si="77"/>
        <v>55.666666666666671</v>
      </c>
      <c r="O41" s="9">
        <f t="shared" si="78"/>
        <v>0</v>
      </c>
      <c r="P41" s="9">
        <f t="shared" si="79"/>
        <v>0</v>
      </c>
      <c r="Q41" s="9">
        <f t="shared" si="80"/>
        <v>0</v>
      </c>
      <c r="T41" s="4">
        <f t="shared" si="157"/>
        <v>52.333333333333336</v>
      </c>
      <c r="U41" s="4">
        <f t="shared" si="157"/>
        <v>0</v>
      </c>
      <c r="V41" s="4">
        <f t="shared" si="157"/>
        <v>0</v>
      </c>
      <c r="W41" s="4">
        <f t="shared" si="157"/>
        <v>0</v>
      </c>
      <c r="X41" s="4">
        <f t="shared" si="157"/>
        <v>0</v>
      </c>
      <c r="Y41" s="4">
        <f t="shared" si="157"/>
        <v>0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Z41" s="6">
        <f t="shared" si="175"/>
        <v>52.333333333333336</v>
      </c>
      <c r="CA41" s="7">
        <f t="shared" si="176"/>
        <v>3.3333333333333335</v>
      </c>
      <c r="CB41" s="7">
        <f t="shared" si="177"/>
        <v>1.6666666666666665</v>
      </c>
      <c r="CC41" s="7">
        <f t="shared" si="166"/>
        <v>1.3333333333333335</v>
      </c>
      <c r="CD41" s="7" t="e">
        <f t="shared" si="178"/>
        <v>#N/A</v>
      </c>
      <c r="CE41" s="7" t="e">
        <f t="shared" si="179"/>
        <v>#N/A</v>
      </c>
      <c r="CF41" s="7" t="e">
        <f t="shared" si="180"/>
        <v>#N/A</v>
      </c>
      <c r="CG41" s="6">
        <f t="shared" si="181"/>
        <v>0</v>
      </c>
      <c r="CH41" s="6" t="e">
        <f t="shared" si="182"/>
        <v>#N/A</v>
      </c>
    </row>
    <row r="42" spans="1:86" x14ac:dyDescent="0.25">
      <c r="A42" s="16">
        <v>630</v>
      </c>
      <c r="B42" s="62" t="s">
        <v>61</v>
      </c>
      <c r="C42" s="16">
        <v>610</v>
      </c>
      <c r="D42" s="16"/>
      <c r="E42" s="16"/>
      <c r="F42" s="16"/>
      <c r="G42" s="16"/>
      <c r="H42" s="16"/>
      <c r="I42" s="21">
        <v>2</v>
      </c>
      <c r="J42" s="15">
        <v>3</v>
      </c>
      <c r="K42" s="15">
        <v>5</v>
      </c>
      <c r="L42" s="9">
        <f t="shared" si="75"/>
        <v>3.3333333333333335</v>
      </c>
      <c r="M42" s="9">
        <f t="shared" si="76"/>
        <v>52.333333333333336</v>
      </c>
      <c r="N42" s="9">
        <f t="shared" si="77"/>
        <v>55.666666666666671</v>
      </c>
      <c r="O42" s="9">
        <f t="shared" si="78"/>
        <v>0</v>
      </c>
      <c r="P42" s="9">
        <f t="shared" si="79"/>
        <v>0</v>
      </c>
      <c r="Q42" s="9">
        <f t="shared" si="80"/>
        <v>0</v>
      </c>
      <c r="T42" s="4">
        <f t="shared" si="157"/>
        <v>52.333333333333336</v>
      </c>
      <c r="U42" s="4">
        <f t="shared" si="157"/>
        <v>0</v>
      </c>
      <c r="V42" s="4">
        <f t="shared" si="157"/>
        <v>0</v>
      </c>
      <c r="W42" s="4">
        <f t="shared" si="157"/>
        <v>0</v>
      </c>
      <c r="X42" s="4">
        <f t="shared" si="157"/>
        <v>0</v>
      </c>
      <c r="Y42" s="4">
        <f t="shared" si="157"/>
        <v>0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Z42" s="6">
        <f t="shared" si="175"/>
        <v>52.333333333333336</v>
      </c>
      <c r="CA42" s="7">
        <f t="shared" si="176"/>
        <v>3.3333333333333335</v>
      </c>
      <c r="CB42" s="7">
        <f t="shared" si="177"/>
        <v>1.6666666666666665</v>
      </c>
      <c r="CC42" s="7">
        <f t="shared" si="166"/>
        <v>1.3333333333333335</v>
      </c>
      <c r="CD42" s="7" t="e">
        <f t="shared" si="178"/>
        <v>#N/A</v>
      </c>
      <c r="CE42" s="7" t="e">
        <f t="shared" si="179"/>
        <v>#N/A</v>
      </c>
      <c r="CF42" s="7" t="e">
        <f t="shared" si="180"/>
        <v>#N/A</v>
      </c>
      <c r="CG42" s="6">
        <f t="shared" si="181"/>
        <v>0</v>
      </c>
      <c r="CH42" s="6" t="e">
        <f t="shared" si="182"/>
        <v>#N/A</v>
      </c>
    </row>
    <row r="43" spans="1:86" x14ac:dyDescent="0.25">
      <c r="A43" s="16">
        <v>640</v>
      </c>
      <c r="B43" s="59"/>
      <c r="C43" s="16"/>
      <c r="D43" s="16"/>
      <c r="E43" s="16"/>
      <c r="F43" s="16"/>
      <c r="G43" s="16"/>
      <c r="H43" s="16"/>
      <c r="I43" s="21"/>
      <c r="J43" s="15"/>
      <c r="K43" s="15"/>
      <c r="L43" s="9">
        <f t="shared" si="75"/>
        <v>0</v>
      </c>
      <c r="M43" s="9">
        <f t="shared" si="76"/>
        <v>0</v>
      </c>
      <c r="N43" s="9">
        <f t="shared" si="77"/>
        <v>0</v>
      </c>
      <c r="O43" s="9">
        <f t="shared" si="78"/>
        <v>0</v>
      </c>
      <c r="P43" s="9">
        <f t="shared" si="79"/>
        <v>0</v>
      </c>
      <c r="Q43" s="9">
        <f t="shared" si="80"/>
        <v>0</v>
      </c>
      <c r="T43" s="4">
        <f t="shared" si="157"/>
        <v>0</v>
      </c>
      <c r="U43" s="4">
        <f t="shared" si="157"/>
        <v>0</v>
      </c>
      <c r="V43" s="4">
        <f t="shared" si="157"/>
        <v>0</v>
      </c>
      <c r="W43" s="4">
        <f t="shared" si="157"/>
        <v>0</v>
      </c>
      <c r="X43" s="4">
        <f t="shared" si="157"/>
        <v>0</v>
      </c>
      <c r="Y43" s="4">
        <f t="shared" si="157"/>
        <v>0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Z43" s="6" t="e">
        <f t="shared" si="175"/>
        <v>#N/A</v>
      </c>
      <c r="CA43" s="7" t="e">
        <f t="shared" si="176"/>
        <v>#N/A</v>
      </c>
      <c r="CB43" s="7" t="e">
        <f t="shared" si="177"/>
        <v>#N/A</v>
      </c>
      <c r="CC43" s="7" t="e">
        <f t="shared" si="166"/>
        <v>#N/A</v>
      </c>
      <c r="CD43" s="7" t="e">
        <f t="shared" si="178"/>
        <v>#N/A</v>
      </c>
      <c r="CE43" s="7" t="e">
        <f t="shared" si="179"/>
        <v>#N/A</v>
      </c>
      <c r="CF43" s="7" t="e">
        <f t="shared" si="180"/>
        <v>#N/A</v>
      </c>
      <c r="CG43" s="6" t="e">
        <f t="shared" si="181"/>
        <v>#N/A</v>
      </c>
      <c r="CH43" s="6" t="e">
        <f t="shared" si="182"/>
        <v>#N/A</v>
      </c>
    </row>
    <row r="44" spans="1:86" x14ac:dyDescent="0.25">
      <c r="A44" s="16">
        <v>700</v>
      </c>
      <c r="B44" s="37" t="s">
        <v>63</v>
      </c>
      <c r="C44" s="16">
        <v>720</v>
      </c>
      <c r="D44" s="16"/>
      <c r="E44" s="16"/>
      <c r="F44" s="16"/>
      <c r="G44" s="16"/>
      <c r="H44" s="16"/>
      <c r="I44" s="21"/>
      <c r="J44" s="15"/>
      <c r="K44" s="15"/>
      <c r="L44" s="9">
        <f t="shared" si="75"/>
        <v>0</v>
      </c>
      <c r="M44" s="9">
        <f t="shared" si="76"/>
        <v>0</v>
      </c>
      <c r="N44" s="9">
        <f t="shared" si="77"/>
        <v>0</v>
      </c>
      <c r="O44" s="9">
        <f t="shared" si="78"/>
        <v>0</v>
      </c>
      <c r="P44" s="9">
        <f t="shared" si="79"/>
        <v>0</v>
      </c>
      <c r="Q44" s="9">
        <f t="shared" si="80"/>
        <v>0</v>
      </c>
      <c r="T44" s="4"/>
      <c r="U44" s="4"/>
      <c r="V44" s="4"/>
      <c r="W44" s="4"/>
      <c r="X44" s="4"/>
      <c r="Y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Z44" s="6">
        <f t="shared" si="175"/>
        <v>-0.25</v>
      </c>
      <c r="CA44" s="7" t="e">
        <f t="shared" si="176"/>
        <v>#N/A</v>
      </c>
      <c r="CB44" s="7" t="e">
        <f t="shared" si="177"/>
        <v>#N/A</v>
      </c>
      <c r="CC44" s="7" t="e">
        <f t="shared" si="166"/>
        <v>#N/A</v>
      </c>
      <c r="CD44" s="7" t="e">
        <f t="shared" si="178"/>
        <v>#N/A</v>
      </c>
      <c r="CE44" s="7" t="e">
        <f t="shared" si="179"/>
        <v>#N/A</v>
      </c>
      <c r="CF44" s="7" t="e">
        <f t="shared" si="180"/>
        <v>#N/A</v>
      </c>
      <c r="CG44" s="6" t="e">
        <f t="shared" si="181"/>
        <v>#N/A</v>
      </c>
      <c r="CH44" s="6">
        <f t="shared" si="182"/>
        <v>1.6833333333333331</v>
      </c>
    </row>
    <row r="45" spans="1:86" x14ac:dyDescent="0.25">
      <c r="A45" s="16">
        <v>710</v>
      </c>
      <c r="B45" s="62" t="s">
        <v>65</v>
      </c>
      <c r="C45" s="16">
        <v>610</v>
      </c>
      <c r="D45" s="16"/>
      <c r="E45" s="16"/>
      <c r="F45" s="16"/>
      <c r="G45" s="16"/>
      <c r="H45" s="16"/>
      <c r="I45" s="21">
        <v>2</v>
      </c>
      <c r="J45" s="15">
        <v>3</v>
      </c>
      <c r="K45" s="15">
        <v>5</v>
      </c>
      <c r="L45" s="9">
        <f t="shared" si="75"/>
        <v>3.3333333333333335</v>
      </c>
      <c r="M45" s="9">
        <f t="shared" si="76"/>
        <v>52.333333333333336</v>
      </c>
      <c r="N45" s="9">
        <f t="shared" si="77"/>
        <v>55.666666666666671</v>
      </c>
      <c r="O45" s="9">
        <f t="shared" si="78"/>
        <v>0</v>
      </c>
      <c r="P45" s="9">
        <f t="shared" si="79"/>
        <v>0</v>
      </c>
      <c r="Q45" s="9">
        <f t="shared" si="80"/>
        <v>0</v>
      </c>
      <c r="T45" s="4">
        <f t="shared" si="157"/>
        <v>52.333333333333336</v>
      </c>
      <c r="U45" s="4">
        <f t="shared" si="157"/>
        <v>0</v>
      </c>
      <c r="V45" s="4">
        <f t="shared" si="157"/>
        <v>0</v>
      </c>
      <c r="W45" s="4">
        <f t="shared" si="157"/>
        <v>0</v>
      </c>
      <c r="X45" s="4">
        <f t="shared" si="157"/>
        <v>0</v>
      </c>
      <c r="Y45" s="4">
        <f t="shared" si="157"/>
        <v>0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Z45" s="6">
        <f t="shared" si="175"/>
        <v>52.333333333333336</v>
      </c>
      <c r="CA45" s="7">
        <f t="shared" si="176"/>
        <v>3.3333333333333335</v>
      </c>
      <c r="CB45" s="7">
        <f t="shared" si="177"/>
        <v>1.6666666666666665</v>
      </c>
      <c r="CC45" s="7">
        <f t="shared" si="166"/>
        <v>1.3333333333333335</v>
      </c>
      <c r="CD45" s="7" t="e">
        <f t="shared" si="178"/>
        <v>#N/A</v>
      </c>
      <c r="CE45" s="7" t="e">
        <f t="shared" si="179"/>
        <v>#N/A</v>
      </c>
      <c r="CF45" s="7" t="e">
        <f t="shared" si="180"/>
        <v>#N/A</v>
      </c>
      <c r="CG45" s="6">
        <f t="shared" si="181"/>
        <v>0</v>
      </c>
      <c r="CH45" s="6" t="e">
        <f t="shared" si="182"/>
        <v>#N/A</v>
      </c>
    </row>
    <row r="46" spans="1:86" x14ac:dyDescent="0.25">
      <c r="A46" s="16">
        <v>720</v>
      </c>
      <c r="B46" s="62" t="s">
        <v>66</v>
      </c>
      <c r="C46" s="16">
        <v>410</v>
      </c>
      <c r="D46" s="16">
        <v>610</v>
      </c>
      <c r="E46" s="16"/>
      <c r="F46" s="16"/>
      <c r="G46" s="16"/>
      <c r="H46" s="16"/>
      <c r="I46" s="21">
        <v>3</v>
      </c>
      <c r="J46" s="15">
        <v>5</v>
      </c>
      <c r="K46" s="15">
        <v>7</v>
      </c>
      <c r="L46" s="9">
        <f t="shared" si="75"/>
        <v>5</v>
      </c>
      <c r="M46" s="9">
        <f t="shared" si="76"/>
        <v>52.333333333333336</v>
      </c>
      <c r="N46" s="9">
        <f t="shared" si="77"/>
        <v>57.333333333333336</v>
      </c>
      <c r="O46" s="9">
        <f t="shared" si="78"/>
        <v>0</v>
      </c>
      <c r="P46" s="9">
        <f t="shared" si="79"/>
        <v>0</v>
      </c>
      <c r="Q46" s="9">
        <f t="shared" si="80"/>
        <v>0</v>
      </c>
      <c r="T46" s="4">
        <f t="shared" si="157"/>
        <v>30.666666666666661</v>
      </c>
      <c r="U46" s="4">
        <f t="shared" si="157"/>
        <v>52.333333333333336</v>
      </c>
      <c r="V46" s="4">
        <f t="shared" si="157"/>
        <v>0</v>
      </c>
      <c r="W46" s="4">
        <f t="shared" si="157"/>
        <v>0</v>
      </c>
      <c r="X46" s="4">
        <f t="shared" si="157"/>
        <v>0</v>
      </c>
      <c r="Y46" s="4">
        <f t="shared" si="157"/>
        <v>0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Z46" s="6">
        <f t="shared" si="175"/>
        <v>52.333333333333336</v>
      </c>
      <c r="CA46" s="7">
        <f t="shared" si="176"/>
        <v>5</v>
      </c>
      <c r="CB46" s="7">
        <f t="shared" si="177"/>
        <v>2</v>
      </c>
      <c r="CC46" s="7">
        <f t="shared" si="166"/>
        <v>2</v>
      </c>
      <c r="CD46" s="7" t="e">
        <f t="shared" si="178"/>
        <v>#N/A</v>
      </c>
      <c r="CE46" s="7" t="e">
        <f t="shared" si="179"/>
        <v>#N/A</v>
      </c>
      <c r="CF46" s="7" t="e">
        <f t="shared" si="180"/>
        <v>#N/A</v>
      </c>
      <c r="CG46" s="6">
        <f t="shared" si="181"/>
        <v>0</v>
      </c>
      <c r="CH46" s="6" t="e">
        <f t="shared" si="182"/>
        <v>#N/A</v>
      </c>
    </row>
    <row r="47" spans="1:86" x14ac:dyDescent="0.25">
      <c r="A47" s="16">
        <v>730</v>
      </c>
      <c r="B47" s="59"/>
      <c r="C47" s="16"/>
      <c r="D47" s="16"/>
      <c r="E47" s="16"/>
      <c r="F47" s="16"/>
      <c r="G47" s="16"/>
      <c r="H47" s="16"/>
      <c r="I47" s="21"/>
      <c r="J47" s="15"/>
      <c r="K47" s="15"/>
      <c r="L47" s="9">
        <f t="shared" si="75"/>
        <v>0</v>
      </c>
      <c r="M47" s="9">
        <f t="shared" si="76"/>
        <v>0</v>
      </c>
      <c r="N47" s="9">
        <f t="shared" si="77"/>
        <v>0</v>
      </c>
      <c r="O47" s="9">
        <f t="shared" si="78"/>
        <v>0</v>
      </c>
      <c r="P47" s="9">
        <f t="shared" si="79"/>
        <v>0</v>
      </c>
      <c r="Q47" s="9">
        <f t="shared" si="80"/>
        <v>0</v>
      </c>
      <c r="T47" s="4">
        <f t="shared" si="157"/>
        <v>0</v>
      </c>
      <c r="U47" s="4">
        <f t="shared" si="157"/>
        <v>0</v>
      </c>
      <c r="V47" s="4">
        <f t="shared" si="157"/>
        <v>0</v>
      </c>
      <c r="W47" s="4">
        <f t="shared" si="157"/>
        <v>0</v>
      </c>
      <c r="X47" s="4">
        <f t="shared" si="157"/>
        <v>0</v>
      </c>
      <c r="Y47" s="4">
        <f t="shared" si="157"/>
        <v>0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Z47" s="6" t="e">
        <f t="shared" si="175"/>
        <v>#N/A</v>
      </c>
      <c r="CA47" s="7" t="e">
        <f t="shared" si="176"/>
        <v>#N/A</v>
      </c>
      <c r="CB47" s="7" t="e">
        <f t="shared" si="177"/>
        <v>#N/A</v>
      </c>
      <c r="CC47" s="7" t="e">
        <f t="shared" si="166"/>
        <v>#N/A</v>
      </c>
      <c r="CD47" s="7" t="e">
        <f t="shared" si="178"/>
        <v>#N/A</v>
      </c>
      <c r="CE47" s="7" t="e">
        <f t="shared" si="179"/>
        <v>#N/A</v>
      </c>
      <c r="CF47" s="7" t="e">
        <f t="shared" si="180"/>
        <v>#N/A</v>
      </c>
      <c r="CG47" s="6" t="e">
        <f t="shared" si="181"/>
        <v>#N/A</v>
      </c>
      <c r="CH47" s="6" t="e">
        <f t="shared" si="182"/>
        <v>#N/A</v>
      </c>
    </row>
    <row r="48" spans="1:86" x14ac:dyDescent="0.25">
      <c r="A48" s="16">
        <v>740</v>
      </c>
      <c r="B48" s="59"/>
      <c r="C48" s="16"/>
      <c r="D48" s="16"/>
      <c r="E48" s="16"/>
      <c r="F48" s="16"/>
      <c r="G48" s="16"/>
      <c r="H48" s="16"/>
      <c r="I48" s="21"/>
      <c r="J48" s="15"/>
      <c r="K48" s="15"/>
      <c r="L48" s="9">
        <f t="shared" si="75"/>
        <v>0</v>
      </c>
      <c r="M48" s="9">
        <f t="shared" si="76"/>
        <v>0</v>
      </c>
      <c r="N48" s="9">
        <f t="shared" si="77"/>
        <v>0</v>
      </c>
      <c r="O48" s="9">
        <f t="shared" ca="1" si="78"/>
        <v>0</v>
      </c>
      <c r="P48" s="9">
        <f t="shared" ca="1" si="79"/>
        <v>0</v>
      </c>
      <c r="Q48" s="9">
        <f t="shared" ca="1" si="80"/>
        <v>0</v>
      </c>
      <c r="T48" s="4">
        <f t="shared" ref="T48:X48" si="183">IF(C48="",0,INDEX($N$9:$N$60,MATCH(C48,$A$9:$A$60,0)))</f>
        <v>0</v>
      </c>
      <c r="U48" s="4">
        <f t="shared" si="183"/>
        <v>0</v>
      </c>
      <c r="V48" s="4">
        <f t="shared" si="183"/>
        <v>0</v>
      </c>
      <c r="W48" s="4">
        <f t="shared" si="183"/>
        <v>0</v>
      </c>
      <c r="X48" s="4">
        <f t="shared" si="183"/>
        <v>0</v>
      </c>
      <c r="Y48" s="4">
        <f t="shared" si="157"/>
        <v>0</v>
      </c>
      <c r="AA48" s="4" t="str">
        <f t="shared" ref="AA48:AJ49" ca="1" si="184">IF(ISERROR(MATCH($A48,OFFSET($C$8,COLUMN(AA$8)-COLUMN($AA$8)+1,0,1,COLUMNS($C$8:$H$8)),0)),"",INDEX($A$9:$A$60,COLUMN(AA$8)-COLUMN($AA$8)+1))</f>
        <v/>
      </c>
      <c r="AB48" s="4" t="str">
        <f t="shared" ca="1" si="184"/>
        <v/>
      </c>
      <c r="AC48" s="4" t="str">
        <f t="shared" ca="1" si="184"/>
        <v/>
      </c>
      <c r="AD48" s="4" t="str">
        <f t="shared" ca="1" si="184"/>
        <v/>
      </c>
      <c r="AE48" s="4" t="str">
        <f t="shared" ca="1" si="184"/>
        <v/>
      </c>
      <c r="AF48" s="4" t="str">
        <f t="shared" ca="1" si="184"/>
        <v/>
      </c>
      <c r="AG48" s="4" t="str">
        <f t="shared" ca="1" si="184"/>
        <v/>
      </c>
      <c r="AH48" s="4" t="str">
        <f t="shared" ca="1" si="184"/>
        <v/>
      </c>
      <c r="AI48" s="4" t="str">
        <f t="shared" ca="1" si="184"/>
        <v/>
      </c>
      <c r="AJ48" s="4" t="str">
        <f t="shared" ca="1" si="184"/>
        <v/>
      </c>
      <c r="AK48" s="4" t="str">
        <f t="shared" ref="AK48:AY49" ca="1" si="185">IF(ISERROR(MATCH($A48,OFFSET($C$8,COLUMN(AK$8)-COLUMN($AA$8)+1,0,1,COLUMNS($C$8:$H$8)),0)),"",INDEX($A$9:$A$60,COLUMN(AK$8)-COLUMN($AA$8)+1))</f>
        <v/>
      </c>
      <c r="AL48" s="4" t="str">
        <f t="shared" ca="1" si="185"/>
        <v/>
      </c>
      <c r="AM48" s="4" t="str">
        <f t="shared" ca="1" si="185"/>
        <v/>
      </c>
      <c r="AN48" s="4" t="str">
        <f t="shared" ca="1" si="185"/>
        <v/>
      </c>
      <c r="AO48" s="4" t="str">
        <f t="shared" ca="1" si="185"/>
        <v/>
      </c>
      <c r="AP48" s="4" t="str">
        <f t="shared" ca="1" si="185"/>
        <v/>
      </c>
      <c r="AQ48" s="4" t="str">
        <f t="shared" ca="1" si="185"/>
        <v/>
      </c>
      <c r="AR48" s="4" t="str">
        <f t="shared" ca="1" si="185"/>
        <v/>
      </c>
      <c r="AS48" s="4" t="str">
        <f t="shared" ca="1" si="185"/>
        <v/>
      </c>
      <c r="AT48" s="4" t="str">
        <f t="shared" ca="1" si="185"/>
        <v/>
      </c>
      <c r="AU48" s="4" t="str">
        <f t="shared" ca="1" si="185"/>
        <v/>
      </c>
      <c r="AV48" s="4" t="str">
        <f t="shared" ca="1" si="185"/>
        <v/>
      </c>
      <c r="AW48" s="4" t="str">
        <f t="shared" ca="1" si="185"/>
        <v/>
      </c>
      <c r="AX48" s="4" t="str">
        <f t="shared" ca="1" si="185"/>
        <v/>
      </c>
      <c r="AY48" s="4" t="str">
        <f t="shared" ca="1" si="185"/>
        <v/>
      </c>
      <c r="AZ48" s="4" t="str">
        <f t="shared" ref="AZ48:BI49" ca="1" si="186">IF(AA48="","",INDEX($O$9:$O$60,MATCH(AA48,$A$9:$A$60,0)))</f>
        <v/>
      </c>
      <c r="BA48" s="4" t="str">
        <f t="shared" ca="1" si="186"/>
        <v/>
      </c>
      <c r="BB48" s="4" t="str">
        <f t="shared" ca="1" si="186"/>
        <v/>
      </c>
      <c r="BC48" s="4" t="str">
        <f t="shared" ca="1" si="186"/>
        <v/>
      </c>
      <c r="BD48" s="4" t="str">
        <f t="shared" ca="1" si="186"/>
        <v/>
      </c>
      <c r="BE48" s="4" t="str">
        <f t="shared" ca="1" si="186"/>
        <v/>
      </c>
      <c r="BF48" s="4" t="str">
        <f t="shared" ca="1" si="186"/>
        <v/>
      </c>
      <c r="BG48" s="4" t="str">
        <f t="shared" ca="1" si="186"/>
        <v/>
      </c>
      <c r="BH48" s="4" t="str">
        <f t="shared" ca="1" si="186"/>
        <v/>
      </c>
      <c r="BI48" s="4" t="str">
        <f t="shared" ca="1" si="186"/>
        <v/>
      </c>
      <c r="BJ48" s="4" t="str">
        <f t="shared" ref="BJ48:BS49" ca="1" si="187">IF(AK48="","",INDEX($O$9:$O$60,MATCH(AK48,$A$9:$A$60,0)))</f>
        <v/>
      </c>
      <c r="BK48" s="4" t="str">
        <f t="shared" ca="1" si="187"/>
        <v/>
      </c>
      <c r="BL48" s="4" t="str">
        <f t="shared" ca="1" si="187"/>
        <v/>
      </c>
      <c r="BM48" s="4" t="str">
        <f t="shared" ca="1" si="187"/>
        <v/>
      </c>
      <c r="BN48" s="4" t="str">
        <f t="shared" ca="1" si="187"/>
        <v/>
      </c>
      <c r="BO48" s="4" t="str">
        <f t="shared" ca="1" si="187"/>
        <v/>
      </c>
      <c r="BP48" s="4" t="str">
        <f t="shared" ca="1" si="187"/>
        <v/>
      </c>
      <c r="BQ48" s="4" t="str">
        <f t="shared" ca="1" si="187"/>
        <v/>
      </c>
      <c r="BR48" s="4" t="str">
        <f t="shared" ca="1" si="187"/>
        <v/>
      </c>
      <c r="BS48" s="4" t="str">
        <f t="shared" ca="1" si="187"/>
        <v/>
      </c>
      <c r="BT48" s="4" t="str">
        <f t="shared" ref="BT48:BX49" ca="1" si="188">IF(AU48="","",INDEX($O$9:$O$60,MATCH(AU48,$A$9:$A$60,0)))</f>
        <v/>
      </c>
      <c r="BU48" s="4" t="str">
        <f t="shared" ca="1" si="188"/>
        <v/>
      </c>
      <c r="BV48" s="4" t="str">
        <f t="shared" ca="1" si="188"/>
        <v/>
      </c>
      <c r="BW48" s="4" t="str">
        <f t="shared" ca="1" si="188"/>
        <v/>
      </c>
      <c r="BX48" s="4" t="str">
        <f t="shared" ca="1" si="188"/>
        <v/>
      </c>
      <c r="BZ48" s="6" t="e">
        <f t="shared" ref="BZ48" si="189">IF(B48="",NA(),IF(L48=0,M48-0.25,M48))</f>
        <v>#N/A</v>
      </c>
      <c r="CA48" s="7" t="e">
        <f t="shared" ref="CA48" si="190">IF(B48="",NA(),IF(L48=0,NA(),IF(Q48&lt;=0.01,L48,NA())))</f>
        <v>#N/A</v>
      </c>
      <c r="CB48" s="7" t="e">
        <f t="shared" ref="CB48" si="191">IF(B48="",NA(),IF(ISERROR(CA48),NA(),K48-L48))</f>
        <v>#N/A</v>
      </c>
      <c r="CC48" s="7" t="e">
        <f t="shared" ref="CC48" si="192">IF(B48="",NA(),IF(ISERROR(CA48),NA(),L48-I48))</f>
        <v>#N/A</v>
      </c>
      <c r="CD48" s="7" t="e">
        <f t="shared" si="178"/>
        <v>#N/A</v>
      </c>
      <c r="CE48" s="7" t="e">
        <f t="shared" si="179"/>
        <v>#N/A</v>
      </c>
      <c r="CF48" s="7" t="e">
        <f t="shared" si="180"/>
        <v>#N/A</v>
      </c>
      <c r="CG48" s="6" t="e">
        <f t="shared" si="181"/>
        <v>#N/A</v>
      </c>
      <c r="CH48" s="6" t="e">
        <f t="shared" si="182"/>
        <v>#N/A</v>
      </c>
    </row>
    <row r="49" spans="1:86" x14ac:dyDescent="0.25">
      <c r="A49" s="16">
        <v>800</v>
      </c>
      <c r="B49" s="37" t="s">
        <v>38</v>
      </c>
      <c r="C49" s="16">
        <v>840</v>
      </c>
      <c r="D49" s="16"/>
      <c r="E49" s="16"/>
      <c r="F49" s="16"/>
      <c r="G49" s="16"/>
      <c r="H49" s="16"/>
      <c r="I49" s="21"/>
      <c r="J49" s="15"/>
      <c r="K49" s="15"/>
      <c r="L49" s="9">
        <f t="shared" si="62"/>
        <v>0</v>
      </c>
      <c r="M49" s="9">
        <f t="shared" si="76"/>
        <v>0</v>
      </c>
      <c r="N49" s="9">
        <f t="shared" ref="N49:N57" si="193">M49+L49</f>
        <v>0</v>
      </c>
      <c r="O49" s="9">
        <f t="shared" ca="1" si="65"/>
        <v>0</v>
      </c>
      <c r="P49" s="9">
        <f t="shared" ca="1" si="66"/>
        <v>0</v>
      </c>
      <c r="Q49" s="9">
        <f t="shared" ca="1" si="67"/>
        <v>0</v>
      </c>
      <c r="T49" s="4"/>
      <c r="U49" s="4"/>
      <c r="V49" s="4"/>
      <c r="W49" s="4"/>
      <c r="X49" s="4"/>
      <c r="Y49" s="4"/>
      <c r="AA49" s="4" t="str">
        <f t="shared" ca="1" si="184"/>
        <v/>
      </c>
      <c r="AB49" s="4" t="str">
        <f t="shared" ca="1" si="184"/>
        <v/>
      </c>
      <c r="AC49" s="4" t="str">
        <f t="shared" ca="1" si="184"/>
        <v/>
      </c>
      <c r="AD49" s="4" t="str">
        <f t="shared" ca="1" si="184"/>
        <v/>
      </c>
      <c r="AE49" s="4" t="str">
        <f t="shared" ca="1" si="184"/>
        <v/>
      </c>
      <c r="AF49" s="4" t="str">
        <f t="shared" ca="1" si="184"/>
        <v/>
      </c>
      <c r="AG49" s="4" t="str">
        <f t="shared" ca="1" si="184"/>
        <v/>
      </c>
      <c r="AH49" s="4" t="str">
        <f t="shared" ca="1" si="184"/>
        <v/>
      </c>
      <c r="AI49" s="4" t="str">
        <f t="shared" ca="1" si="184"/>
        <v/>
      </c>
      <c r="AJ49" s="4" t="str">
        <f t="shared" ca="1" si="184"/>
        <v/>
      </c>
      <c r="AK49" s="4" t="str">
        <f t="shared" ca="1" si="185"/>
        <v/>
      </c>
      <c r="AL49" s="4" t="str">
        <f t="shared" ca="1" si="185"/>
        <v/>
      </c>
      <c r="AM49" s="4" t="str">
        <f t="shared" ca="1" si="185"/>
        <v/>
      </c>
      <c r="AN49" s="4" t="str">
        <f t="shared" ca="1" si="185"/>
        <v/>
      </c>
      <c r="AO49" s="4" t="str">
        <f t="shared" ca="1" si="185"/>
        <v/>
      </c>
      <c r="AP49" s="4" t="str">
        <f t="shared" ca="1" si="185"/>
        <v/>
      </c>
      <c r="AQ49" s="4" t="str">
        <f t="shared" ca="1" si="185"/>
        <v/>
      </c>
      <c r="AR49" s="4" t="str">
        <f t="shared" ca="1" si="185"/>
        <v/>
      </c>
      <c r="AS49" s="4" t="str">
        <f t="shared" ca="1" si="185"/>
        <v/>
      </c>
      <c r="AT49" s="4" t="str">
        <f t="shared" ca="1" si="185"/>
        <v/>
      </c>
      <c r="AU49" s="4" t="str">
        <f t="shared" ca="1" si="185"/>
        <v/>
      </c>
      <c r="AV49" s="4" t="str">
        <f t="shared" ca="1" si="185"/>
        <v/>
      </c>
      <c r="AW49" s="4" t="str">
        <f t="shared" ca="1" si="185"/>
        <v/>
      </c>
      <c r="AX49" s="4" t="str">
        <f t="shared" ca="1" si="185"/>
        <v/>
      </c>
      <c r="AY49" s="4" t="str">
        <f t="shared" ca="1" si="185"/>
        <v/>
      </c>
      <c r="AZ49" s="4" t="str">
        <f t="shared" ca="1" si="186"/>
        <v/>
      </c>
      <c r="BA49" s="4" t="str">
        <f t="shared" ca="1" si="186"/>
        <v/>
      </c>
      <c r="BB49" s="4" t="str">
        <f t="shared" ca="1" si="186"/>
        <v/>
      </c>
      <c r="BC49" s="4" t="str">
        <f t="shared" ca="1" si="186"/>
        <v/>
      </c>
      <c r="BD49" s="4" t="str">
        <f t="shared" ca="1" si="186"/>
        <v/>
      </c>
      <c r="BE49" s="4" t="str">
        <f t="shared" ca="1" si="186"/>
        <v/>
      </c>
      <c r="BF49" s="4" t="str">
        <f t="shared" ca="1" si="186"/>
        <v/>
      </c>
      <c r="BG49" s="4" t="str">
        <f t="shared" ca="1" si="186"/>
        <v/>
      </c>
      <c r="BH49" s="4" t="str">
        <f t="shared" ca="1" si="186"/>
        <v/>
      </c>
      <c r="BI49" s="4" t="str">
        <f t="shared" ca="1" si="186"/>
        <v/>
      </c>
      <c r="BJ49" s="4" t="str">
        <f t="shared" ca="1" si="187"/>
        <v/>
      </c>
      <c r="BK49" s="4" t="str">
        <f t="shared" ca="1" si="187"/>
        <v/>
      </c>
      <c r="BL49" s="4" t="str">
        <f t="shared" ca="1" si="187"/>
        <v/>
      </c>
      <c r="BM49" s="4" t="str">
        <f t="shared" ca="1" si="187"/>
        <v/>
      </c>
      <c r="BN49" s="4" t="str">
        <f t="shared" ca="1" si="187"/>
        <v/>
      </c>
      <c r="BO49" s="4" t="str">
        <f t="shared" ca="1" si="187"/>
        <v/>
      </c>
      <c r="BP49" s="4" t="str">
        <f t="shared" ca="1" si="187"/>
        <v/>
      </c>
      <c r="BQ49" s="4" t="str">
        <f t="shared" ca="1" si="187"/>
        <v/>
      </c>
      <c r="BR49" s="4" t="str">
        <f t="shared" ca="1" si="187"/>
        <v/>
      </c>
      <c r="BS49" s="4" t="str">
        <f t="shared" ca="1" si="187"/>
        <v/>
      </c>
      <c r="BT49" s="4" t="str">
        <f t="shared" ca="1" si="188"/>
        <v/>
      </c>
      <c r="BU49" s="4" t="str">
        <f t="shared" ca="1" si="188"/>
        <v/>
      </c>
      <c r="BV49" s="4" t="str">
        <f t="shared" ca="1" si="188"/>
        <v/>
      </c>
      <c r="BW49" s="4" t="str">
        <f t="shared" ca="1" si="188"/>
        <v/>
      </c>
      <c r="BX49" s="4" t="str">
        <f t="shared" ca="1" si="188"/>
        <v/>
      </c>
      <c r="BZ49" s="6">
        <f t="shared" si="46"/>
        <v>-0.25</v>
      </c>
      <c r="CA49" s="7" t="e">
        <f t="shared" si="68"/>
        <v>#N/A</v>
      </c>
      <c r="CB49" s="7" t="e">
        <f t="shared" si="69"/>
        <v>#N/A</v>
      </c>
      <c r="CC49" s="7" t="e">
        <f t="shared" si="70"/>
        <v>#N/A</v>
      </c>
      <c r="CD49" s="7" t="e">
        <f t="shared" si="178"/>
        <v>#N/A</v>
      </c>
      <c r="CE49" s="7" t="e">
        <f t="shared" si="179"/>
        <v>#N/A</v>
      </c>
      <c r="CF49" s="7" t="e">
        <f t="shared" si="73"/>
        <v>#N/A</v>
      </c>
      <c r="CG49" s="6" t="e">
        <f t="shared" si="181"/>
        <v>#N/A</v>
      </c>
      <c r="CH49" s="6">
        <f t="shared" si="182"/>
        <v>1.6833333333333331</v>
      </c>
    </row>
    <row r="50" spans="1:86" x14ac:dyDescent="0.25">
      <c r="A50" s="16">
        <v>810</v>
      </c>
      <c r="B50" s="35" t="s">
        <v>67</v>
      </c>
      <c r="C50" s="16">
        <v>710</v>
      </c>
      <c r="D50" s="16">
        <v>530</v>
      </c>
      <c r="E50" s="16">
        <v>720</v>
      </c>
      <c r="F50" s="16">
        <v>620</v>
      </c>
      <c r="G50" s="16">
        <v>630</v>
      </c>
      <c r="H50" s="16"/>
      <c r="I50" s="21">
        <v>1</v>
      </c>
      <c r="J50" s="15">
        <v>5</v>
      </c>
      <c r="K50" s="15">
        <v>7</v>
      </c>
      <c r="L50" s="9">
        <f t="shared" si="62"/>
        <v>4.333333333333333</v>
      </c>
      <c r="M50" s="9">
        <f t="shared" si="76"/>
        <v>63</v>
      </c>
      <c r="N50" s="9">
        <f t="shared" si="193"/>
        <v>67.333333333333329</v>
      </c>
      <c r="O50" s="9">
        <f t="shared" ca="1" si="65"/>
        <v>0</v>
      </c>
      <c r="P50" s="9">
        <f t="shared" ca="1" si="66"/>
        <v>0</v>
      </c>
      <c r="Q50" s="9">
        <f t="shared" ca="1" si="67"/>
        <v>0</v>
      </c>
      <c r="T50" s="4">
        <f t="shared" ref="T50" si="194">IF(C50="",0,INDEX($N$9:$N$60,MATCH(C50,$A$9:$A$60,0)))</f>
        <v>55.666666666666671</v>
      </c>
      <c r="U50" s="4">
        <f t="shared" ref="U50" si="195">IF(D50="",0,INDEX($N$9:$N$60,MATCH(D50,$A$9:$A$60,0)))</f>
        <v>63</v>
      </c>
      <c r="V50" s="4">
        <f t="shared" ref="V50" si="196">IF(E50="",0,INDEX($N$9:$N$60,MATCH(E50,$A$9:$A$60,0)))</f>
        <v>57.333333333333336</v>
      </c>
      <c r="W50" s="4">
        <f t="shared" ref="W50" si="197">IF(F50="",0,INDEX($N$9:$N$60,MATCH(F50,$A$9:$A$60,0)))</f>
        <v>55.666666666666671</v>
      </c>
      <c r="X50" s="4">
        <f t="shared" ref="X50" si="198">IF(G50="",0,INDEX($N$9:$N$60,MATCH(G50,$A$9:$A$60,0)))</f>
        <v>55.666666666666671</v>
      </c>
      <c r="Y50" s="4">
        <f t="shared" ref="Y50" si="199">IF(H50="",0,INDEX($N$9:$N$60,MATCH(H50,$A$9:$A$60,0)))</f>
        <v>0</v>
      </c>
      <c r="AA50" s="4" t="str">
        <f t="shared" ref="AA50:AJ50" ca="1" si="200">IF(ISERROR(MATCH($A50,OFFSET($C$8,COLUMN(AA$8)-COLUMN($AA$8)+1,0,1,COLUMNS($C$8:$H$8)),0)),"",INDEX($A$9:$A$60,COLUMN(AA$8)-COLUMN($AA$8)+1))</f>
        <v/>
      </c>
      <c r="AB50" s="4" t="str">
        <f t="shared" ca="1" si="200"/>
        <v/>
      </c>
      <c r="AC50" s="4" t="str">
        <f t="shared" ca="1" si="200"/>
        <v/>
      </c>
      <c r="AD50" s="4" t="str">
        <f t="shared" ca="1" si="200"/>
        <v/>
      </c>
      <c r="AE50" s="4" t="str">
        <f t="shared" ca="1" si="200"/>
        <v/>
      </c>
      <c r="AF50" s="4" t="str">
        <f t="shared" ca="1" si="200"/>
        <v/>
      </c>
      <c r="AG50" s="4" t="str">
        <f t="shared" ca="1" si="200"/>
        <v/>
      </c>
      <c r="AH50" s="4" t="str">
        <f t="shared" ca="1" si="200"/>
        <v/>
      </c>
      <c r="AI50" s="4" t="str">
        <f t="shared" ca="1" si="200"/>
        <v/>
      </c>
      <c r="AJ50" s="4" t="str">
        <f t="shared" ca="1" si="200"/>
        <v/>
      </c>
      <c r="AK50" s="4" t="str">
        <f t="shared" ref="AK50:AY50" ca="1" si="201">IF(ISERROR(MATCH($A50,OFFSET($C$8,COLUMN(AK$8)-COLUMN($AA$8)+1,0,1,COLUMNS($C$8:$H$8)),0)),"",INDEX($A$9:$A$60,COLUMN(AK$8)-COLUMN($AA$8)+1))</f>
        <v/>
      </c>
      <c r="AL50" s="4" t="str">
        <f t="shared" ca="1" si="201"/>
        <v/>
      </c>
      <c r="AM50" s="4" t="str">
        <f t="shared" ca="1" si="201"/>
        <v/>
      </c>
      <c r="AN50" s="4" t="str">
        <f t="shared" ca="1" si="201"/>
        <v/>
      </c>
      <c r="AO50" s="4" t="str">
        <f t="shared" ca="1" si="201"/>
        <v/>
      </c>
      <c r="AP50" s="4" t="str">
        <f t="shared" ca="1" si="201"/>
        <v/>
      </c>
      <c r="AQ50" s="4" t="str">
        <f t="shared" ca="1" si="201"/>
        <v/>
      </c>
      <c r="AR50" s="4" t="str">
        <f t="shared" ca="1" si="201"/>
        <v/>
      </c>
      <c r="AS50" s="4" t="str">
        <f t="shared" ca="1" si="201"/>
        <v/>
      </c>
      <c r="AT50" s="4" t="str">
        <f t="shared" ca="1" si="201"/>
        <v/>
      </c>
      <c r="AU50" s="4" t="str">
        <f t="shared" ca="1" si="201"/>
        <v/>
      </c>
      <c r="AV50" s="4" t="str">
        <f t="shared" ca="1" si="201"/>
        <v/>
      </c>
      <c r="AW50" s="4" t="str">
        <f t="shared" ca="1" si="201"/>
        <v/>
      </c>
      <c r="AX50" s="4" t="str">
        <f t="shared" ca="1" si="201"/>
        <v/>
      </c>
      <c r="AY50" s="4" t="str">
        <f t="shared" ca="1" si="201"/>
        <v/>
      </c>
      <c r="AZ50" s="4" t="str">
        <f t="shared" ref="AZ50" ca="1" si="202">IF(AA50="","",INDEX($O$9:$O$60,MATCH(AA50,$A$9:$A$60,0)))</f>
        <v/>
      </c>
      <c r="BA50" s="4" t="str">
        <f t="shared" ref="BA50" ca="1" si="203">IF(AB50="","",INDEX($O$9:$O$60,MATCH(AB50,$A$9:$A$60,0)))</f>
        <v/>
      </c>
      <c r="BB50" s="4" t="str">
        <f t="shared" ref="BB50" ca="1" si="204">IF(AC50="","",INDEX($O$9:$O$60,MATCH(AC50,$A$9:$A$60,0)))</f>
        <v/>
      </c>
      <c r="BC50" s="4" t="str">
        <f t="shared" ref="BC50" ca="1" si="205">IF(AD50="","",INDEX($O$9:$O$60,MATCH(AD50,$A$9:$A$60,0)))</f>
        <v/>
      </c>
      <c r="BD50" s="4" t="str">
        <f t="shared" ref="BD50" ca="1" si="206">IF(AE50="","",INDEX($O$9:$O$60,MATCH(AE50,$A$9:$A$60,0)))</f>
        <v/>
      </c>
      <c r="BE50" s="4" t="str">
        <f t="shared" ref="BE50" ca="1" si="207">IF(AF50="","",INDEX($O$9:$O$60,MATCH(AF50,$A$9:$A$60,0)))</f>
        <v/>
      </c>
      <c r="BF50" s="4" t="str">
        <f t="shared" ref="BF50" ca="1" si="208">IF(AG50="","",INDEX($O$9:$O$60,MATCH(AG50,$A$9:$A$60,0)))</f>
        <v/>
      </c>
      <c r="BG50" s="4" t="str">
        <f t="shared" ref="BG50" ca="1" si="209">IF(AH50="","",INDEX($O$9:$O$60,MATCH(AH50,$A$9:$A$60,0)))</f>
        <v/>
      </c>
      <c r="BH50" s="4" t="str">
        <f t="shared" ref="BH50" ca="1" si="210">IF(AI50="","",INDEX($O$9:$O$60,MATCH(AI50,$A$9:$A$60,0)))</f>
        <v/>
      </c>
      <c r="BI50" s="4" t="str">
        <f t="shared" ref="BI50" ca="1" si="211">IF(AJ50="","",INDEX($O$9:$O$60,MATCH(AJ50,$A$9:$A$60,0)))</f>
        <v/>
      </c>
      <c r="BJ50" s="4" t="str">
        <f t="shared" ref="BJ50" ca="1" si="212">IF(AK50="","",INDEX($O$9:$O$60,MATCH(AK50,$A$9:$A$60,0)))</f>
        <v/>
      </c>
      <c r="BK50" s="4" t="str">
        <f t="shared" ref="BK50" ca="1" si="213">IF(AL50="","",INDEX($O$9:$O$60,MATCH(AL50,$A$9:$A$60,0)))</f>
        <v/>
      </c>
      <c r="BL50" s="4" t="str">
        <f t="shared" ref="BL50" ca="1" si="214">IF(AM50="","",INDEX($O$9:$O$60,MATCH(AM50,$A$9:$A$60,0)))</f>
        <v/>
      </c>
      <c r="BM50" s="4" t="str">
        <f t="shared" ref="BM50" ca="1" si="215">IF(AN50="","",INDEX($O$9:$O$60,MATCH(AN50,$A$9:$A$60,0)))</f>
        <v/>
      </c>
      <c r="BN50" s="4" t="str">
        <f t="shared" ref="BN50" ca="1" si="216">IF(AO50="","",INDEX($O$9:$O$60,MATCH(AO50,$A$9:$A$60,0)))</f>
        <v/>
      </c>
      <c r="BO50" s="4" t="str">
        <f t="shared" ref="BO50" ca="1" si="217">IF(AP50="","",INDEX($O$9:$O$60,MATCH(AP50,$A$9:$A$60,0)))</f>
        <v/>
      </c>
      <c r="BP50" s="4" t="str">
        <f t="shared" ref="BP50" ca="1" si="218">IF(AQ50="","",INDEX($O$9:$O$60,MATCH(AQ50,$A$9:$A$60,0)))</f>
        <v/>
      </c>
      <c r="BQ50" s="4" t="str">
        <f t="shared" ref="BQ50" ca="1" si="219">IF(AR50="","",INDEX($O$9:$O$60,MATCH(AR50,$A$9:$A$60,0)))</f>
        <v/>
      </c>
      <c r="BR50" s="4" t="str">
        <f t="shared" ref="BR50" ca="1" si="220">IF(AS50="","",INDEX($O$9:$O$60,MATCH(AS50,$A$9:$A$60,0)))</f>
        <v/>
      </c>
      <c r="BS50" s="4" t="str">
        <f t="shared" ref="BS50" ca="1" si="221">IF(AT50="","",INDEX($O$9:$O$60,MATCH(AT50,$A$9:$A$60,0)))</f>
        <v/>
      </c>
      <c r="BT50" s="4" t="str">
        <f t="shared" ref="BT50" ca="1" si="222">IF(AU50="","",INDEX($O$9:$O$60,MATCH(AU50,$A$9:$A$60,0)))</f>
        <v/>
      </c>
      <c r="BU50" s="4" t="str">
        <f t="shared" ref="BU50" ca="1" si="223">IF(AV50="","",INDEX($O$9:$O$60,MATCH(AV50,$A$9:$A$60,0)))</f>
        <v/>
      </c>
      <c r="BV50" s="4" t="str">
        <f t="shared" ref="BV50" ca="1" si="224">IF(AW50="","",INDEX($O$9:$O$60,MATCH(AW50,$A$9:$A$60,0)))</f>
        <v/>
      </c>
      <c r="BW50" s="4" t="str">
        <f t="shared" ref="BW50" ca="1" si="225">IF(AX50="","",INDEX($O$9:$O$60,MATCH(AX50,$A$9:$A$60,0)))</f>
        <v/>
      </c>
      <c r="BX50" s="4" t="str">
        <f t="shared" ref="BX50" ca="1" si="226">IF(AY50="","",INDEX($O$9:$O$60,MATCH(AY50,$A$9:$A$60,0)))</f>
        <v/>
      </c>
      <c r="BZ50" s="6">
        <f t="shared" si="46"/>
        <v>63</v>
      </c>
      <c r="CA50" s="7">
        <f t="shared" ca="1" si="68"/>
        <v>4.333333333333333</v>
      </c>
      <c r="CB50" s="7">
        <f t="shared" ca="1" si="69"/>
        <v>2.666666666666667</v>
      </c>
      <c r="CC50" s="7">
        <f t="shared" ca="1" si="70"/>
        <v>3.333333333333333</v>
      </c>
      <c r="CD50" s="7" t="e">
        <f t="shared" ca="1" si="71"/>
        <v>#N/A</v>
      </c>
      <c r="CE50" s="7" t="e">
        <f t="shared" ca="1" si="72"/>
        <v>#N/A</v>
      </c>
      <c r="CF50" s="7" t="e">
        <f t="shared" ca="1" si="73"/>
        <v>#N/A</v>
      </c>
      <c r="CG50" s="6">
        <f t="shared" ca="1" si="74"/>
        <v>0</v>
      </c>
      <c r="CH50" s="6" t="e">
        <f t="shared" ref="CH50" si="227">IF(B50="",NA(),IF(L50=0,$M$60/40,NA()))</f>
        <v>#N/A</v>
      </c>
    </row>
    <row r="51" spans="1:86" x14ac:dyDescent="0.25">
      <c r="A51" s="16">
        <v>820</v>
      </c>
      <c r="B51" s="57" t="s">
        <v>68</v>
      </c>
      <c r="C51" s="16">
        <v>810</v>
      </c>
      <c r="D51" s="16"/>
      <c r="E51" s="16"/>
      <c r="F51" s="16"/>
      <c r="G51" s="16"/>
      <c r="H51" s="16"/>
      <c r="I51" s="21">
        <v>10</v>
      </c>
      <c r="J51" s="15">
        <v>20</v>
      </c>
      <c r="K51" s="15">
        <v>30</v>
      </c>
      <c r="L51" s="9">
        <f t="shared" si="62"/>
        <v>20</v>
      </c>
      <c r="M51" s="9">
        <f t="shared" si="76"/>
        <v>67.333333333333329</v>
      </c>
      <c r="N51" s="9">
        <f t="shared" si="193"/>
        <v>87.333333333333329</v>
      </c>
      <c r="O51" s="9">
        <f t="shared" ca="1" si="65"/>
        <v>0</v>
      </c>
      <c r="P51" s="9">
        <f t="shared" ca="1" si="66"/>
        <v>0</v>
      </c>
      <c r="Q51" s="9">
        <f t="shared" ca="1" si="67"/>
        <v>0</v>
      </c>
      <c r="T51" s="4">
        <f t="shared" ref="T51:T60" si="228">IF(C51="",0,INDEX($N$9:$N$60,MATCH(C51,$A$9:$A$60,0)))</f>
        <v>67.333333333333329</v>
      </c>
      <c r="U51" s="4">
        <f t="shared" ref="U51:U60" si="229">IF(D51="",0,INDEX($N$9:$N$60,MATCH(D51,$A$9:$A$60,0)))</f>
        <v>0</v>
      </c>
      <c r="V51" s="4">
        <f t="shared" ref="V51:V60" si="230">IF(E51="",0,INDEX($N$9:$N$60,MATCH(E51,$A$9:$A$60,0)))</f>
        <v>0</v>
      </c>
      <c r="W51" s="4">
        <f t="shared" ref="W51:W60" si="231">IF(F51="",0,INDEX($N$9:$N$60,MATCH(F51,$A$9:$A$60,0)))</f>
        <v>0</v>
      </c>
      <c r="X51" s="4">
        <f t="shared" ref="X51:X60" si="232">IF(G51="",0,INDEX($N$9:$N$60,MATCH(G51,$A$9:$A$60,0)))</f>
        <v>0</v>
      </c>
      <c r="Y51" s="4">
        <f t="shared" ref="Y51:Y60" si="233">IF(H51="",0,INDEX($N$9:$N$60,MATCH(H51,$A$9:$A$60,0)))</f>
        <v>0</v>
      </c>
      <c r="AA51" s="4" t="str">
        <f t="shared" ref="AA51:AJ60" ca="1" si="234">IF(ISERROR(MATCH($A51,OFFSET($C$8,COLUMN(AA$8)-COLUMN($AA$8)+1,0,1,COLUMNS($C$8:$H$8)),0)),"",INDEX($A$9:$A$60,COLUMN(AA$8)-COLUMN($AA$8)+1))</f>
        <v/>
      </c>
      <c r="AB51" s="4" t="str">
        <f t="shared" ca="1" si="234"/>
        <v/>
      </c>
      <c r="AC51" s="4" t="str">
        <f t="shared" ca="1" si="234"/>
        <v/>
      </c>
      <c r="AD51" s="4" t="str">
        <f t="shared" ca="1" si="234"/>
        <v/>
      </c>
      <c r="AE51" s="4" t="str">
        <f t="shared" ca="1" si="234"/>
        <v/>
      </c>
      <c r="AF51" s="4" t="str">
        <f t="shared" ca="1" si="234"/>
        <v/>
      </c>
      <c r="AG51" s="4" t="str">
        <f t="shared" ca="1" si="234"/>
        <v/>
      </c>
      <c r="AH51" s="4" t="str">
        <f t="shared" ca="1" si="234"/>
        <v/>
      </c>
      <c r="AI51" s="4" t="str">
        <f t="shared" ca="1" si="234"/>
        <v/>
      </c>
      <c r="AJ51" s="4" t="str">
        <f t="shared" ca="1" si="234"/>
        <v/>
      </c>
      <c r="AK51" s="4" t="str">
        <f t="shared" ref="AK51:AY60" ca="1" si="235">IF(ISERROR(MATCH($A51,OFFSET($C$8,COLUMN(AK$8)-COLUMN($AA$8)+1,0,1,COLUMNS($C$8:$H$8)),0)),"",INDEX($A$9:$A$60,COLUMN(AK$8)-COLUMN($AA$8)+1))</f>
        <v/>
      </c>
      <c r="AL51" s="4" t="str">
        <f t="shared" ca="1" si="235"/>
        <v/>
      </c>
      <c r="AM51" s="4" t="str">
        <f t="shared" ca="1" si="235"/>
        <v/>
      </c>
      <c r="AN51" s="4" t="str">
        <f t="shared" ca="1" si="235"/>
        <v/>
      </c>
      <c r="AO51" s="4" t="str">
        <f t="shared" ca="1" si="235"/>
        <v/>
      </c>
      <c r="AP51" s="4" t="str">
        <f t="shared" ca="1" si="235"/>
        <v/>
      </c>
      <c r="AQ51" s="4" t="str">
        <f t="shared" ca="1" si="235"/>
        <v/>
      </c>
      <c r="AR51" s="4" t="str">
        <f t="shared" ca="1" si="235"/>
        <v/>
      </c>
      <c r="AS51" s="4" t="str">
        <f t="shared" ca="1" si="235"/>
        <v/>
      </c>
      <c r="AT51" s="4" t="str">
        <f t="shared" ca="1" si="235"/>
        <v/>
      </c>
      <c r="AU51" s="4" t="str">
        <f t="shared" ca="1" si="235"/>
        <v/>
      </c>
      <c r="AV51" s="4" t="str">
        <f t="shared" ca="1" si="235"/>
        <v/>
      </c>
      <c r="AW51" s="4" t="str">
        <f t="shared" ca="1" si="235"/>
        <v/>
      </c>
      <c r="AX51" s="4" t="str">
        <f t="shared" ca="1" si="235"/>
        <v/>
      </c>
      <c r="AY51" s="4" t="str">
        <f t="shared" ca="1" si="235"/>
        <v/>
      </c>
      <c r="AZ51" s="4" t="str">
        <f t="shared" ref="AZ51:AZ60" ca="1" si="236">IF(AA51="","",INDEX($O$9:$O$60,MATCH(AA51,$A$9:$A$60,0)))</f>
        <v/>
      </c>
      <c r="BA51" s="4" t="str">
        <f t="shared" ref="BA51:BA60" ca="1" si="237">IF(AB51="","",INDEX($O$9:$O$60,MATCH(AB51,$A$9:$A$60,0)))</f>
        <v/>
      </c>
      <c r="BB51" s="4" t="str">
        <f t="shared" ref="BB51:BB60" ca="1" si="238">IF(AC51="","",INDEX($O$9:$O$60,MATCH(AC51,$A$9:$A$60,0)))</f>
        <v/>
      </c>
      <c r="BC51" s="4" t="str">
        <f t="shared" ref="BC51:BC60" ca="1" si="239">IF(AD51="","",INDEX($O$9:$O$60,MATCH(AD51,$A$9:$A$60,0)))</f>
        <v/>
      </c>
      <c r="BD51" s="4" t="str">
        <f t="shared" ref="BD51:BD60" ca="1" si="240">IF(AE51="","",INDEX($O$9:$O$60,MATCH(AE51,$A$9:$A$60,0)))</f>
        <v/>
      </c>
      <c r="BE51" s="4" t="str">
        <f t="shared" ref="BE51:BE60" ca="1" si="241">IF(AF51="","",INDEX($O$9:$O$60,MATCH(AF51,$A$9:$A$60,0)))</f>
        <v/>
      </c>
      <c r="BF51" s="4" t="str">
        <f t="shared" ref="BF51:BF60" ca="1" si="242">IF(AG51="","",INDEX($O$9:$O$60,MATCH(AG51,$A$9:$A$60,0)))</f>
        <v/>
      </c>
      <c r="BG51" s="4" t="str">
        <f t="shared" ref="BG51:BG60" ca="1" si="243">IF(AH51="","",INDEX($O$9:$O$60,MATCH(AH51,$A$9:$A$60,0)))</f>
        <v/>
      </c>
      <c r="BH51" s="4" t="str">
        <f t="shared" ref="BH51:BH60" ca="1" si="244">IF(AI51="","",INDEX($O$9:$O$60,MATCH(AI51,$A$9:$A$60,0)))</f>
        <v/>
      </c>
      <c r="BI51" s="4" t="str">
        <f t="shared" ref="BI51:BI60" ca="1" si="245">IF(AJ51="","",INDEX($O$9:$O$60,MATCH(AJ51,$A$9:$A$60,0)))</f>
        <v/>
      </c>
      <c r="BJ51" s="4" t="str">
        <f t="shared" ref="BJ51:BJ60" ca="1" si="246">IF(AK51="","",INDEX($O$9:$O$60,MATCH(AK51,$A$9:$A$60,0)))</f>
        <v/>
      </c>
      <c r="BK51" s="4" t="str">
        <f t="shared" ref="BK51:BK60" ca="1" si="247">IF(AL51="","",INDEX($O$9:$O$60,MATCH(AL51,$A$9:$A$60,0)))</f>
        <v/>
      </c>
      <c r="BL51" s="4" t="str">
        <f t="shared" ref="BL51:BL60" ca="1" si="248">IF(AM51="","",INDEX($O$9:$O$60,MATCH(AM51,$A$9:$A$60,0)))</f>
        <v/>
      </c>
      <c r="BM51" s="4" t="str">
        <f t="shared" ref="BM51:BM60" ca="1" si="249">IF(AN51="","",INDEX($O$9:$O$60,MATCH(AN51,$A$9:$A$60,0)))</f>
        <v/>
      </c>
      <c r="BN51" s="4" t="str">
        <f t="shared" ref="BN51:BN60" ca="1" si="250">IF(AO51="","",INDEX($O$9:$O$60,MATCH(AO51,$A$9:$A$60,0)))</f>
        <v/>
      </c>
      <c r="BO51" s="4" t="str">
        <f t="shared" ref="BO51:BO60" ca="1" si="251">IF(AP51="","",INDEX($O$9:$O$60,MATCH(AP51,$A$9:$A$60,0)))</f>
        <v/>
      </c>
      <c r="BP51" s="4" t="str">
        <f t="shared" ref="BP51:BP60" ca="1" si="252">IF(AQ51="","",INDEX($O$9:$O$60,MATCH(AQ51,$A$9:$A$60,0)))</f>
        <v/>
      </c>
      <c r="BQ51" s="4" t="str">
        <f t="shared" ref="BQ51:BQ60" ca="1" si="253">IF(AR51="","",INDEX($O$9:$O$60,MATCH(AR51,$A$9:$A$60,0)))</f>
        <v/>
      </c>
      <c r="BR51" s="4" t="str">
        <f t="shared" ref="BR51:BR60" ca="1" si="254">IF(AS51="","",INDEX($O$9:$O$60,MATCH(AS51,$A$9:$A$60,0)))</f>
        <v/>
      </c>
      <c r="BS51" s="4" t="str">
        <f t="shared" ref="BS51:BS60" ca="1" si="255">IF(AT51="","",INDEX($O$9:$O$60,MATCH(AT51,$A$9:$A$60,0)))</f>
        <v/>
      </c>
      <c r="BT51" s="4" t="str">
        <f t="shared" ref="BT51:BT60" ca="1" si="256">IF(AU51="","",INDEX($O$9:$O$60,MATCH(AU51,$A$9:$A$60,0)))</f>
        <v/>
      </c>
      <c r="BU51" s="4" t="str">
        <f t="shared" ref="BU51:BU60" ca="1" si="257">IF(AV51="","",INDEX($O$9:$O$60,MATCH(AV51,$A$9:$A$60,0)))</f>
        <v/>
      </c>
      <c r="BV51" s="4" t="str">
        <f t="shared" ref="BV51:BV60" ca="1" si="258">IF(AW51="","",INDEX($O$9:$O$60,MATCH(AW51,$A$9:$A$60,0)))</f>
        <v/>
      </c>
      <c r="BW51" s="4" t="str">
        <f t="shared" ref="BW51:BW60" ca="1" si="259">IF(AX51="","",INDEX($O$9:$O$60,MATCH(AX51,$A$9:$A$60,0)))</f>
        <v/>
      </c>
      <c r="BX51" s="4" t="str">
        <f t="shared" ref="BX51:BX60" ca="1" si="260">IF(AY51="","",INDEX($O$9:$O$60,MATCH(AY51,$A$9:$A$60,0)))</f>
        <v/>
      </c>
      <c r="BZ51" s="6">
        <f t="shared" si="46"/>
        <v>67.333333333333329</v>
      </c>
      <c r="CA51" s="7">
        <f t="shared" ca="1" si="68"/>
        <v>20</v>
      </c>
      <c r="CB51" s="7">
        <f t="shared" ca="1" si="69"/>
        <v>10</v>
      </c>
      <c r="CC51" s="7">
        <f t="shared" ca="1" si="70"/>
        <v>10</v>
      </c>
      <c r="CD51" s="7" t="e">
        <f t="shared" ca="1" si="71"/>
        <v>#N/A</v>
      </c>
      <c r="CE51" s="7" t="e">
        <f t="shared" ca="1" si="72"/>
        <v>#N/A</v>
      </c>
      <c r="CF51" s="7" t="e">
        <f t="shared" ca="1" si="73"/>
        <v>#N/A</v>
      </c>
      <c r="CG51" s="6">
        <f t="shared" ca="1" si="74"/>
        <v>0</v>
      </c>
      <c r="CH51" s="6" t="e">
        <f t="shared" ref="CH51:CH58" si="261">IF(B51="",NA(),IF(L51=0,$M$60/40,NA()))</f>
        <v>#N/A</v>
      </c>
    </row>
    <row r="52" spans="1:86" x14ac:dyDescent="0.25">
      <c r="A52" s="16">
        <v>830</v>
      </c>
      <c r="B52" s="57" t="s">
        <v>69</v>
      </c>
      <c r="C52" s="16">
        <v>810</v>
      </c>
      <c r="D52" s="16"/>
      <c r="E52" s="16"/>
      <c r="F52" s="16"/>
      <c r="G52" s="16"/>
      <c r="H52" s="16"/>
      <c r="I52" s="21">
        <v>2</v>
      </c>
      <c r="J52" s="15">
        <v>5</v>
      </c>
      <c r="K52" s="15">
        <v>7</v>
      </c>
      <c r="L52" s="9">
        <f t="shared" si="62"/>
        <v>4.666666666666667</v>
      </c>
      <c r="M52" s="9">
        <f t="shared" si="76"/>
        <v>67.333333333333329</v>
      </c>
      <c r="N52" s="9">
        <f t="shared" si="193"/>
        <v>72</v>
      </c>
      <c r="O52" s="9">
        <f t="shared" ca="1" si="65"/>
        <v>0</v>
      </c>
      <c r="P52" s="9">
        <f t="shared" ca="1" si="66"/>
        <v>0</v>
      </c>
      <c r="Q52" s="9">
        <f t="shared" ca="1" si="67"/>
        <v>0</v>
      </c>
      <c r="T52" s="4">
        <f t="shared" si="228"/>
        <v>67.333333333333329</v>
      </c>
      <c r="U52" s="4">
        <f t="shared" si="229"/>
        <v>0</v>
      </c>
      <c r="V52" s="4">
        <f t="shared" si="230"/>
        <v>0</v>
      </c>
      <c r="W52" s="4">
        <f t="shared" si="231"/>
        <v>0</v>
      </c>
      <c r="X52" s="4">
        <f t="shared" si="232"/>
        <v>0</v>
      </c>
      <c r="Y52" s="4">
        <f t="shared" si="233"/>
        <v>0</v>
      </c>
      <c r="AA52" s="4" t="str">
        <f t="shared" ca="1" si="234"/>
        <v/>
      </c>
      <c r="AB52" s="4" t="str">
        <f t="shared" ca="1" si="234"/>
        <v/>
      </c>
      <c r="AC52" s="4" t="str">
        <f t="shared" ca="1" si="234"/>
        <v/>
      </c>
      <c r="AD52" s="4" t="str">
        <f t="shared" ca="1" si="234"/>
        <v/>
      </c>
      <c r="AE52" s="4" t="str">
        <f t="shared" ca="1" si="234"/>
        <v/>
      </c>
      <c r="AF52" s="4" t="str">
        <f t="shared" ca="1" si="234"/>
        <v/>
      </c>
      <c r="AG52" s="4" t="str">
        <f t="shared" ca="1" si="234"/>
        <v/>
      </c>
      <c r="AH52" s="4" t="str">
        <f t="shared" ca="1" si="234"/>
        <v/>
      </c>
      <c r="AI52" s="4" t="str">
        <f t="shared" ca="1" si="234"/>
        <v/>
      </c>
      <c r="AJ52" s="4" t="str">
        <f t="shared" ca="1" si="234"/>
        <v/>
      </c>
      <c r="AK52" s="4" t="str">
        <f t="shared" ca="1" si="235"/>
        <v/>
      </c>
      <c r="AL52" s="4" t="str">
        <f t="shared" ca="1" si="235"/>
        <v/>
      </c>
      <c r="AM52" s="4" t="str">
        <f t="shared" ca="1" si="235"/>
        <v/>
      </c>
      <c r="AN52" s="4" t="str">
        <f t="shared" ca="1" si="235"/>
        <v/>
      </c>
      <c r="AO52" s="4" t="str">
        <f t="shared" ca="1" si="235"/>
        <v/>
      </c>
      <c r="AP52" s="4" t="str">
        <f t="shared" ca="1" si="235"/>
        <v/>
      </c>
      <c r="AQ52" s="4" t="str">
        <f t="shared" ca="1" si="235"/>
        <v/>
      </c>
      <c r="AR52" s="4" t="str">
        <f t="shared" ca="1" si="235"/>
        <v/>
      </c>
      <c r="AS52" s="4" t="str">
        <f t="shared" ca="1" si="235"/>
        <v/>
      </c>
      <c r="AT52" s="4" t="str">
        <f t="shared" ca="1" si="235"/>
        <v/>
      </c>
      <c r="AU52" s="4" t="str">
        <f t="shared" ca="1" si="235"/>
        <v/>
      </c>
      <c r="AV52" s="4" t="str">
        <f t="shared" ca="1" si="235"/>
        <v/>
      </c>
      <c r="AW52" s="4" t="str">
        <f t="shared" ca="1" si="235"/>
        <v/>
      </c>
      <c r="AX52" s="4" t="str">
        <f t="shared" ca="1" si="235"/>
        <v/>
      </c>
      <c r="AY52" s="4" t="str">
        <f t="shared" ca="1" si="235"/>
        <v/>
      </c>
      <c r="AZ52" s="4" t="str">
        <f t="shared" ca="1" si="236"/>
        <v/>
      </c>
      <c r="BA52" s="4" t="str">
        <f t="shared" ca="1" si="237"/>
        <v/>
      </c>
      <c r="BB52" s="4" t="str">
        <f t="shared" ca="1" si="238"/>
        <v/>
      </c>
      <c r="BC52" s="4" t="str">
        <f t="shared" ca="1" si="239"/>
        <v/>
      </c>
      <c r="BD52" s="4" t="str">
        <f t="shared" ca="1" si="240"/>
        <v/>
      </c>
      <c r="BE52" s="4" t="str">
        <f t="shared" ca="1" si="241"/>
        <v/>
      </c>
      <c r="BF52" s="4" t="str">
        <f t="shared" ca="1" si="242"/>
        <v/>
      </c>
      <c r="BG52" s="4" t="str">
        <f t="shared" ca="1" si="243"/>
        <v/>
      </c>
      <c r="BH52" s="4" t="str">
        <f t="shared" ca="1" si="244"/>
        <v/>
      </c>
      <c r="BI52" s="4" t="str">
        <f t="shared" ca="1" si="245"/>
        <v/>
      </c>
      <c r="BJ52" s="4" t="str">
        <f t="shared" ca="1" si="246"/>
        <v/>
      </c>
      <c r="BK52" s="4" t="str">
        <f t="shared" ca="1" si="247"/>
        <v/>
      </c>
      <c r="BL52" s="4" t="str">
        <f t="shared" ca="1" si="248"/>
        <v/>
      </c>
      <c r="BM52" s="4" t="str">
        <f t="shared" ca="1" si="249"/>
        <v/>
      </c>
      <c r="BN52" s="4" t="str">
        <f t="shared" ca="1" si="250"/>
        <v/>
      </c>
      <c r="BO52" s="4" t="str">
        <f t="shared" ca="1" si="251"/>
        <v/>
      </c>
      <c r="BP52" s="4" t="str">
        <f t="shared" ca="1" si="252"/>
        <v/>
      </c>
      <c r="BQ52" s="4" t="str">
        <f t="shared" ca="1" si="253"/>
        <v/>
      </c>
      <c r="BR52" s="4" t="str">
        <f t="shared" ca="1" si="254"/>
        <v/>
      </c>
      <c r="BS52" s="4" t="str">
        <f t="shared" ca="1" si="255"/>
        <v/>
      </c>
      <c r="BT52" s="4" t="str">
        <f t="shared" ca="1" si="256"/>
        <v/>
      </c>
      <c r="BU52" s="4" t="str">
        <f t="shared" ca="1" si="257"/>
        <v/>
      </c>
      <c r="BV52" s="4" t="str">
        <f t="shared" ca="1" si="258"/>
        <v/>
      </c>
      <c r="BW52" s="4" t="str">
        <f t="shared" ca="1" si="259"/>
        <v/>
      </c>
      <c r="BX52" s="4" t="str">
        <f t="shared" ca="1" si="260"/>
        <v/>
      </c>
      <c r="BZ52" s="6">
        <f t="shared" si="46"/>
        <v>67.333333333333329</v>
      </c>
      <c r="CA52" s="7">
        <f t="shared" ca="1" si="68"/>
        <v>4.666666666666667</v>
      </c>
      <c r="CB52" s="7">
        <f t="shared" ca="1" si="69"/>
        <v>2.333333333333333</v>
      </c>
      <c r="CC52" s="7">
        <f t="shared" ca="1" si="70"/>
        <v>2.666666666666667</v>
      </c>
      <c r="CD52" s="7" t="e">
        <f t="shared" ca="1" si="71"/>
        <v>#N/A</v>
      </c>
      <c r="CE52" s="7" t="e">
        <f t="shared" ca="1" si="72"/>
        <v>#N/A</v>
      </c>
      <c r="CF52" s="7" t="e">
        <f t="shared" ca="1" si="73"/>
        <v>#N/A</v>
      </c>
      <c r="CG52" s="6">
        <f t="shared" ca="1" si="74"/>
        <v>0</v>
      </c>
      <c r="CH52" s="6" t="e">
        <f t="shared" si="261"/>
        <v>#N/A</v>
      </c>
    </row>
    <row r="53" spans="1:86" x14ac:dyDescent="0.25">
      <c r="A53" s="16">
        <v>840</v>
      </c>
      <c r="B53" s="61"/>
      <c r="C53" s="16"/>
      <c r="D53" s="16"/>
      <c r="E53" s="16"/>
      <c r="F53" s="16"/>
      <c r="G53" s="16"/>
      <c r="H53" s="16"/>
      <c r="I53" s="21"/>
      <c r="J53" s="15"/>
      <c r="K53" s="15"/>
      <c r="L53" s="9">
        <f t="shared" ref="L53:L59" si="262">IF($K$7="Beta",(I53+4*J53+K53)/6,(I53+J53+K53)/3)</f>
        <v>0</v>
      </c>
      <c r="M53" s="9">
        <f t="shared" si="76"/>
        <v>0</v>
      </c>
      <c r="N53" s="9">
        <f t="shared" si="193"/>
        <v>0</v>
      </c>
      <c r="O53" s="9">
        <f t="shared" ref="O53:O59" ca="1" si="263">IF(P53-L53&lt;0,0,P53-L53)</f>
        <v>0</v>
      </c>
      <c r="P53" s="9">
        <f t="shared" ref="P53:P59" ca="1" si="264">MIN(AZ53:BX53)</f>
        <v>0</v>
      </c>
      <c r="Q53" s="9">
        <f t="shared" ref="Q53:Q59" ca="1" si="265">IF(ROUND(P53-N53,5)&lt;0,0,ROUND(P53-N53,5))</f>
        <v>0</v>
      </c>
      <c r="T53" s="4">
        <f t="shared" si="228"/>
        <v>0</v>
      </c>
      <c r="U53" s="4">
        <f t="shared" si="229"/>
        <v>0</v>
      </c>
      <c r="V53" s="4">
        <f t="shared" si="230"/>
        <v>0</v>
      </c>
      <c r="W53" s="4">
        <f t="shared" si="231"/>
        <v>0</v>
      </c>
      <c r="X53" s="4">
        <f t="shared" si="232"/>
        <v>0</v>
      </c>
      <c r="Y53" s="4">
        <f t="shared" si="233"/>
        <v>0</v>
      </c>
      <c r="AA53" s="4" t="str">
        <f t="shared" ca="1" si="234"/>
        <v/>
      </c>
      <c r="AB53" s="4" t="str">
        <f t="shared" ca="1" si="234"/>
        <v/>
      </c>
      <c r="AC53" s="4" t="str">
        <f t="shared" ca="1" si="234"/>
        <v/>
      </c>
      <c r="AD53" s="4" t="str">
        <f t="shared" ca="1" si="234"/>
        <v/>
      </c>
      <c r="AE53" s="4" t="str">
        <f t="shared" ca="1" si="234"/>
        <v/>
      </c>
      <c r="AF53" s="4" t="str">
        <f t="shared" ca="1" si="234"/>
        <v/>
      </c>
      <c r="AG53" s="4" t="str">
        <f t="shared" ca="1" si="234"/>
        <v/>
      </c>
      <c r="AH53" s="4" t="str">
        <f t="shared" ca="1" si="234"/>
        <v/>
      </c>
      <c r="AI53" s="4" t="str">
        <f t="shared" ca="1" si="234"/>
        <v/>
      </c>
      <c r="AJ53" s="4" t="str">
        <f t="shared" ca="1" si="234"/>
        <v/>
      </c>
      <c r="AK53" s="4" t="str">
        <f t="shared" ca="1" si="235"/>
        <v/>
      </c>
      <c r="AL53" s="4" t="str">
        <f t="shared" ca="1" si="235"/>
        <v/>
      </c>
      <c r="AM53" s="4" t="str">
        <f t="shared" ca="1" si="235"/>
        <v/>
      </c>
      <c r="AN53" s="4" t="str">
        <f t="shared" ca="1" si="235"/>
        <v/>
      </c>
      <c r="AO53" s="4" t="str">
        <f t="shared" ca="1" si="235"/>
        <v/>
      </c>
      <c r="AP53" s="4" t="str">
        <f t="shared" ca="1" si="235"/>
        <v/>
      </c>
      <c r="AQ53" s="4" t="str">
        <f t="shared" ca="1" si="235"/>
        <v/>
      </c>
      <c r="AR53" s="4" t="str">
        <f t="shared" ca="1" si="235"/>
        <v/>
      </c>
      <c r="AS53" s="4" t="str">
        <f t="shared" ca="1" si="235"/>
        <v/>
      </c>
      <c r="AT53" s="4" t="str">
        <f t="shared" ca="1" si="235"/>
        <v/>
      </c>
      <c r="AU53" s="4" t="str">
        <f t="shared" ca="1" si="235"/>
        <v/>
      </c>
      <c r="AV53" s="4" t="str">
        <f t="shared" ca="1" si="235"/>
        <v/>
      </c>
      <c r="AW53" s="4" t="str">
        <f t="shared" ca="1" si="235"/>
        <v/>
      </c>
      <c r="AX53" s="4" t="str">
        <f t="shared" ca="1" si="235"/>
        <v/>
      </c>
      <c r="AY53" s="4" t="str">
        <f t="shared" ca="1" si="235"/>
        <v/>
      </c>
      <c r="AZ53" s="4" t="str">
        <f t="shared" ca="1" si="236"/>
        <v/>
      </c>
      <c r="BA53" s="4" t="str">
        <f t="shared" ca="1" si="237"/>
        <v/>
      </c>
      <c r="BB53" s="4" t="str">
        <f t="shared" ca="1" si="238"/>
        <v/>
      </c>
      <c r="BC53" s="4" t="str">
        <f t="shared" ca="1" si="239"/>
        <v/>
      </c>
      <c r="BD53" s="4" t="str">
        <f t="shared" ca="1" si="240"/>
        <v/>
      </c>
      <c r="BE53" s="4" t="str">
        <f t="shared" ca="1" si="241"/>
        <v/>
      </c>
      <c r="BF53" s="4" t="str">
        <f t="shared" ca="1" si="242"/>
        <v/>
      </c>
      <c r="BG53" s="4" t="str">
        <f t="shared" ca="1" si="243"/>
        <v/>
      </c>
      <c r="BH53" s="4" t="str">
        <f t="shared" ca="1" si="244"/>
        <v/>
      </c>
      <c r="BI53" s="4" t="str">
        <f t="shared" ca="1" si="245"/>
        <v/>
      </c>
      <c r="BJ53" s="4" t="str">
        <f t="shared" ca="1" si="246"/>
        <v/>
      </c>
      <c r="BK53" s="4" t="str">
        <f t="shared" ca="1" si="247"/>
        <v/>
      </c>
      <c r="BL53" s="4" t="str">
        <f t="shared" ca="1" si="248"/>
        <v/>
      </c>
      <c r="BM53" s="4" t="str">
        <f t="shared" ca="1" si="249"/>
        <v/>
      </c>
      <c r="BN53" s="4" t="str">
        <f t="shared" ca="1" si="250"/>
        <v/>
      </c>
      <c r="BO53" s="4" t="str">
        <f t="shared" ca="1" si="251"/>
        <v/>
      </c>
      <c r="BP53" s="4" t="str">
        <f t="shared" ca="1" si="252"/>
        <v/>
      </c>
      <c r="BQ53" s="4" t="str">
        <f t="shared" ca="1" si="253"/>
        <v/>
      </c>
      <c r="BR53" s="4" t="str">
        <f t="shared" ca="1" si="254"/>
        <v/>
      </c>
      <c r="BS53" s="4" t="str">
        <f t="shared" ca="1" si="255"/>
        <v/>
      </c>
      <c r="BT53" s="4" t="str">
        <f t="shared" ca="1" si="256"/>
        <v/>
      </c>
      <c r="BU53" s="4" t="str">
        <f t="shared" ca="1" si="257"/>
        <v/>
      </c>
      <c r="BV53" s="4" t="str">
        <f t="shared" ca="1" si="258"/>
        <v/>
      </c>
      <c r="BW53" s="4" t="str">
        <f t="shared" ca="1" si="259"/>
        <v/>
      </c>
      <c r="BX53" s="4" t="str">
        <f t="shared" ca="1" si="260"/>
        <v/>
      </c>
      <c r="BZ53" s="6" t="e">
        <f t="shared" si="46"/>
        <v>#N/A</v>
      </c>
      <c r="CA53" s="7" t="e">
        <f t="shared" ref="CA53:CA59" si="266">IF(B53="",NA(),IF(L53=0,NA(),IF(Q53&lt;=0.01,L53,NA())))</f>
        <v>#N/A</v>
      </c>
      <c r="CB53" s="7" t="e">
        <f t="shared" ref="CB53:CB59" si="267">IF(B53="",NA(),IF(ISERROR(CA53),NA(),K53-L53))</f>
        <v>#N/A</v>
      </c>
      <c r="CC53" s="7" t="e">
        <f t="shared" ref="CC53:CC59" si="268">IF(B53="",NA(),IF(ISERROR(CA53),NA(),L53-I53))</f>
        <v>#N/A</v>
      </c>
      <c r="CD53" s="7" t="e">
        <f t="shared" ref="CD53:CD59" si="269">IF(B53="",NA(),IF(L53=0,NA(),IF(Q53&gt;0,L53,NA())))</f>
        <v>#N/A</v>
      </c>
      <c r="CE53" s="7" t="e">
        <f t="shared" ref="CE53:CE59" si="270">IF(B53="",NA(),IF(ISERROR(CD53),NA(),K53-L53))</f>
        <v>#N/A</v>
      </c>
      <c r="CF53" s="7" t="e">
        <f t="shared" ref="CF53:CF59" si="271">IF(B53="",NA(),IF(ISERROR(CD53),NA(),L53-I53))</f>
        <v>#N/A</v>
      </c>
      <c r="CG53" s="6" t="e">
        <f t="shared" ref="CG53:CG59" si="272">IF(B53="",NA(),IF(L53=0,NA(),Q53))</f>
        <v>#N/A</v>
      </c>
      <c r="CH53" s="6" t="e">
        <f t="shared" si="261"/>
        <v>#N/A</v>
      </c>
    </row>
    <row r="54" spans="1:86" x14ac:dyDescent="0.25">
      <c r="A54" s="16">
        <v>900</v>
      </c>
      <c r="B54" s="60" t="s">
        <v>64</v>
      </c>
      <c r="C54" s="16">
        <v>920</v>
      </c>
      <c r="D54" s="16"/>
      <c r="E54" s="16"/>
      <c r="F54" s="16"/>
      <c r="G54" s="16"/>
      <c r="H54" s="16"/>
      <c r="I54" s="21"/>
      <c r="J54" s="15"/>
      <c r="K54" s="15"/>
      <c r="L54" s="9">
        <f t="shared" si="262"/>
        <v>0</v>
      </c>
      <c r="M54" s="9">
        <f t="shared" si="76"/>
        <v>0</v>
      </c>
      <c r="N54" s="9">
        <f t="shared" si="193"/>
        <v>0</v>
      </c>
      <c r="O54" s="9">
        <f t="shared" ca="1" si="263"/>
        <v>0</v>
      </c>
      <c r="P54" s="9">
        <f t="shared" ca="1" si="264"/>
        <v>0</v>
      </c>
      <c r="Q54" s="9">
        <f t="shared" ca="1" si="265"/>
        <v>0</v>
      </c>
      <c r="T54" s="4"/>
      <c r="U54" s="4"/>
      <c r="V54" s="4"/>
      <c r="W54" s="4"/>
      <c r="X54" s="4"/>
      <c r="Y54" s="4"/>
      <c r="AA54" s="4" t="str">
        <f t="shared" ca="1" si="234"/>
        <v/>
      </c>
      <c r="AB54" s="4" t="str">
        <f t="shared" ca="1" si="234"/>
        <v/>
      </c>
      <c r="AC54" s="4" t="str">
        <f t="shared" ca="1" si="234"/>
        <v/>
      </c>
      <c r="AD54" s="4" t="str">
        <f t="shared" ca="1" si="234"/>
        <v/>
      </c>
      <c r="AE54" s="4" t="str">
        <f t="shared" ca="1" si="234"/>
        <v/>
      </c>
      <c r="AF54" s="4" t="str">
        <f t="shared" ca="1" si="234"/>
        <v/>
      </c>
      <c r="AG54" s="4" t="str">
        <f t="shared" ca="1" si="234"/>
        <v/>
      </c>
      <c r="AH54" s="4" t="str">
        <f t="shared" ca="1" si="234"/>
        <v/>
      </c>
      <c r="AI54" s="4" t="str">
        <f t="shared" ca="1" si="234"/>
        <v/>
      </c>
      <c r="AJ54" s="4" t="str">
        <f t="shared" ca="1" si="234"/>
        <v/>
      </c>
      <c r="AK54" s="4" t="str">
        <f t="shared" ca="1" si="235"/>
        <v/>
      </c>
      <c r="AL54" s="4" t="str">
        <f t="shared" ca="1" si="235"/>
        <v/>
      </c>
      <c r="AM54" s="4" t="str">
        <f t="shared" ca="1" si="235"/>
        <v/>
      </c>
      <c r="AN54" s="4" t="str">
        <f t="shared" ca="1" si="235"/>
        <v/>
      </c>
      <c r="AO54" s="4" t="str">
        <f t="shared" ca="1" si="235"/>
        <v/>
      </c>
      <c r="AP54" s="4" t="str">
        <f t="shared" ca="1" si="235"/>
        <v/>
      </c>
      <c r="AQ54" s="4" t="str">
        <f t="shared" ca="1" si="235"/>
        <v/>
      </c>
      <c r="AR54" s="4" t="str">
        <f t="shared" ca="1" si="235"/>
        <v/>
      </c>
      <c r="AS54" s="4" t="str">
        <f t="shared" ca="1" si="235"/>
        <v/>
      </c>
      <c r="AT54" s="4" t="str">
        <f t="shared" ca="1" si="235"/>
        <v/>
      </c>
      <c r="AU54" s="4" t="str">
        <f t="shared" ca="1" si="235"/>
        <v/>
      </c>
      <c r="AV54" s="4" t="str">
        <f t="shared" ca="1" si="235"/>
        <v/>
      </c>
      <c r="AW54" s="4" t="str">
        <f t="shared" ca="1" si="235"/>
        <v/>
      </c>
      <c r="AX54" s="4" t="str">
        <f t="shared" ca="1" si="235"/>
        <v/>
      </c>
      <c r="AY54" s="4" t="str">
        <f t="shared" ca="1" si="235"/>
        <v/>
      </c>
      <c r="AZ54" s="4" t="str">
        <f t="shared" ca="1" si="236"/>
        <v/>
      </c>
      <c r="BA54" s="4" t="str">
        <f t="shared" ca="1" si="237"/>
        <v/>
      </c>
      <c r="BB54" s="4" t="str">
        <f t="shared" ca="1" si="238"/>
        <v/>
      </c>
      <c r="BC54" s="4" t="str">
        <f t="shared" ca="1" si="239"/>
        <v/>
      </c>
      <c r="BD54" s="4" t="str">
        <f t="shared" ca="1" si="240"/>
        <v/>
      </c>
      <c r="BE54" s="4" t="str">
        <f t="shared" ca="1" si="241"/>
        <v/>
      </c>
      <c r="BF54" s="4" t="str">
        <f t="shared" ca="1" si="242"/>
        <v/>
      </c>
      <c r="BG54" s="4" t="str">
        <f t="shared" ca="1" si="243"/>
        <v/>
      </c>
      <c r="BH54" s="4" t="str">
        <f t="shared" ca="1" si="244"/>
        <v/>
      </c>
      <c r="BI54" s="4" t="str">
        <f t="shared" ca="1" si="245"/>
        <v/>
      </c>
      <c r="BJ54" s="4" t="str">
        <f t="shared" ca="1" si="246"/>
        <v/>
      </c>
      <c r="BK54" s="4" t="str">
        <f t="shared" ca="1" si="247"/>
        <v/>
      </c>
      <c r="BL54" s="4" t="str">
        <f t="shared" ca="1" si="248"/>
        <v/>
      </c>
      <c r="BM54" s="4" t="str">
        <f t="shared" ca="1" si="249"/>
        <v/>
      </c>
      <c r="BN54" s="4" t="str">
        <f t="shared" ca="1" si="250"/>
        <v/>
      </c>
      <c r="BO54" s="4" t="str">
        <f t="shared" ca="1" si="251"/>
        <v/>
      </c>
      <c r="BP54" s="4" t="str">
        <f t="shared" ca="1" si="252"/>
        <v/>
      </c>
      <c r="BQ54" s="4" t="str">
        <f t="shared" ca="1" si="253"/>
        <v/>
      </c>
      <c r="BR54" s="4" t="str">
        <f t="shared" ca="1" si="254"/>
        <v/>
      </c>
      <c r="BS54" s="4" t="str">
        <f t="shared" ca="1" si="255"/>
        <v/>
      </c>
      <c r="BT54" s="4" t="str">
        <f t="shared" ca="1" si="256"/>
        <v/>
      </c>
      <c r="BU54" s="4" t="str">
        <f t="shared" ca="1" si="257"/>
        <v/>
      </c>
      <c r="BV54" s="4" t="str">
        <f t="shared" ca="1" si="258"/>
        <v/>
      </c>
      <c r="BW54" s="4" t="str">
        <f t="shared" ca="1" si="259"/>
        <v/>
      </c>
      <c r="BX54" s="4" t="str">
        <f t="shared" ca="1" si="260"/>
        <v/>
      </c>
      <c r="BZ54" s="6">
        <f t="shared" si="46"/>
        <v>-0.25</v>
      </c>
      <c r="CA54" s="7" t="e">
        <f t="shared" si="266"/>
        <v>#N/A</v>
      </c>
      <c r="CB54" s="7" t="e">
        <f t="shared" si="267"/>
        <v>#N/A</v>
      </c>
      <c r="CC54" s="7" t="e">
        <f t="shared" si="268"/>
        <v>#N/A</v>
      </c>
      <c r="CD54" s="7" t="e">
        <f t="shared" si="269"/>
        <v>#N/A</v>
      </c>
      <c r="CE54" s="7" t="e">
        <f t="shared" si="270"/>
        <v>#N/A</v>
      </c>
      <c r="CF54" s="7" t="e">
        <f t="shared" si="271"/>
        <v>#N/A</v>
      </c>
      <c r="CG54" s="6" t="e">
        <f t="shared" si="272"/>
        <v>#N/A</v>
      </c>
      <c r="CH54" s="6">
        <f t="shared" si="261"/>
        <v>2.1833333333333331</v>
      </c>
    </row>
    <row r="55" spans="1:86" x14ac:dyDescent="0.25">
      <c r="A55" s="16">
        <v>910</v>
      </c>
      <c r="B55" s="35" t="s">
        <v>70</v>
      </c>
      <c r="C55" s="16">
        <v>810</v>
      </c>
      <c r="D55" s="16"/>
      <c r="E55" s="16"/>
      <c r="F55" s="16"/>
      <c r="G55" s="16"/>
      <c r="H55" s="16"/>
      <c r="I55" s="21">
        <v>4</v>
      </c>
      <c r="J55" s="15">
        <v>8</v>
      </c>
      <c r="K55" s="15">
        <v>10</v>
      </c>
      <c r="L55" s="9">
        <f t="shared" si="262"/>
        <v>7.333333333333333</v>
      </c>
      <c r="M55" s="9">
        <f t="shared" si="76"/>
        <v>67.333333333333329</v>
      </c>
      <c r="N55" s="9">
        <f t="shared" si="193"/>
        <v>74.666666666666657</v>
      </c>
      <c r="O55" s="9">
        <f t="shared" ca="1" si="263"/>
        <v>0</v>
      </c>
      <c r="P55" s="9">
        <f t="shared" ca="1" si="264"/>
        <v>0</v>
      </c>
      <c r="Q55" s="9">
        <f t="shared" ca="1" si="265"/>
        <v>0</v>
      </c>
      <c r="T55" s="4">
        <f t="shared" si="228"/>
        <v>67.333333333333329</v>
      </c>
      <c r="U55" s="4">
        <f t="shared" si="229"/>
        <v>0</v>
      </c>
      <c r="V55" s="4">
        <f t="shared" si="230"/>
        <v>0</v>
      </c>
      <c r="W55" s="4">
        <f t="shared" si="231"/>
        <v>0</v>
      </c>
      <c r="X55" s="4">
        <f t="shared" si="232"/>
        <v>0</v>
      </c>
      <c r="Y55" s="4">
        <f t="shared" si="233"/>
        <v>0</v>
      </c>
      <c r="AA55" s="4" t="str">
        <f t="shared" ca="1" si="234"/>
        <v/>
      </c>
      <c r="AB55" s="4" t="str">
        <f t="shared" ca="1" si="234"/>
        <v/>
      </c>
      <c r="AC55" s="4" t="str">
        <f t="shared" ca="1" si="234"/>
        <v/>
      </c>
      <c r="AD55" s="4" t="str">
        <f t="shared" ca="1" si="234"/>
        <v/>
      </c>
      <c r="AE55" s="4" t="str">
        <f t="shared" ca="1" si="234"/>
        <v/>
      </c>
      <c r="AF55" s="4" t="str">
        <f t="shared" ca="1" si="234"/>
        <v/>
      </c>
      <c r="AG55" s="4" t="str">
        <f t="shared" ca="1" si="234"/>
        <v/>
      </c>
      <c r="AH55" s="4" t="str">
        <f t="shared" ca="1" si="234"/>
        <v/>
      </c>
      <c r="AI55" s="4" t="str">
        <f t="shared" ca="1" si="234"/>
        <v/>
      </c>
      <c r="AJ55" s="4" t="str">
        <f t="shared" ca="1" si="234"/>
        <v/>
      </c>
      <c r="AK55" s="4" t="str">
        <f t="shared" ca="1" si="235"/>
        <v/>
      </c>
      <c r="AL55" s="4" t="str">
        <f t="shared" ca="1" si="235"/>
        <v/>
      </c>
      <c r="AM55" s="4" t="str">
        <f t="shared" ca="1" si="235"/>
        <v/>
      </c>
      <c r="AN55" s="4" t="str">
        <f t="shared" ca="1" si="235"/>
        <v/>
      </c>
      <c r="AO55" s="4" t="str">
        <f t="shared" ca="1" si="235"/>
        <v/>
      </c>
      <c r="AP55" s="4" t="str">
        <f t="shared" ca="1" si="235"/>
        <v/>
      </c>
      <c r="AQ55" s="4" t="str">
        <f t="shared" ca="1" si="235"/>
        <v/>
      </c>
      <c r="AR55" s="4" t="str">
        <f t="shared" ca="1" si="235"/>
        <v/>
      </c>
      <c r="AS55" s="4" t="str">
        <f t="shared" ca="1" si="235"/>
        <v/>
      </c>
      <c r="AT55" s="4" t="str">
        <f t="shared" ca="1" si="235"/>
        <v/>
      </c>
      <c r="AU55" s="4" t="str">
        <f t="shared" ca="1" si="235"/>
        <v/>
      </c>
      <c r="AV55" s="4" t="str">
        <f t="shared" ca="1" si="235"/>
        <v/>
      </c>
      <c r="AW55" s="4" t="str">
        <f t="shared" ca="1" si="235"/>
        <v/>
      </c>
      <c r="AX55" s="4" t="str">
        <f t="shared" ca="1" si="235"/>
        <v/>
      </c>
      <c r="AY55" s="4" t="str">
        <f t="shared" ca="1" si="235"/>
        <v/>
      </c>
      <c r="AZ55" s="4" t="str">
        <f t="shared" ca="1" si="236"/>
        <v/>
      </c>
      <c r="BA55" s="4" t="str">
        <f t="shared" ca="1" si="237"/>
        <v/>
      </c>
      <c r="BB55" s="4" t="str">
        <f t="shared" ca="1" si="238"/>
        <v/>
      </c>
      <c r="BC55" s="4" t="str">
        <f t="shared" ca="1" si="239"/>
        <v/>
      </c>
      <c r="BD55" s="4" t="str">
        <f t="shared" ca="1" si="240"/>
        <v/>
      </c>
      <c r="BE55" s="4" t="str">
        <f t="shared" ca="1" si="241"/>
        <v/>
      </c>
      <c r="BF55" s="4" t="str">
        <f t="shared" ca="1" si="242"/>
        <v/>
      </c>
      <c r="BG55" s="4" t="str">
        <f t="shared" ca="1" si="243"/>
        <v/>
      </c>
      <c r="BH55" s="4" t="str">
        <f t="shared" ca="1" si="244"/>
        <v/>
      </c>
      <c r="BI55" s="4" t="str">
        <f t="shared" ca="1" si="245"/>
        <v/>
      </c>
      <c r="BJ55" s="4" t="str">
        <f t="shared" ca="1" si="246"/>
        <v/>
      </c>
      <c r="BK55" s="4" t="str">
        <f t="shared" ca="1" si="247"/>
        <v/>
      </c>
      <c r="BL55" s="4" t="str">
        <f t="shared" ca="1" si="248"/>
        <v/>
      </c>
      <c r="BM55" s="4" t="str">
        <f t="shared" ca="1" si="249"/>
        <v/>
      </c>
      <c r="BN55" s="4" t="str">
        <f t="shared" ca="1" si="250"/>
        <v/>
      </c>
      <c r="BO55" s="4" t="str">
        <f t="shared" ca="1" si="251"/>
        <v/>
      </c>
      <c r="BP55" s="4" t="str">
        <f t="shared" ca="1" si="252"/>
        <v/>
      </c>
      <c r="BQ55" s="4" t="str">
        <f t="shared" ca="1" si="253"/>
        <v/>
      </c>
      <c r="BR55" s="4" t="str">
        <f t="shared" ca="1" si="254"/>
        <v/>
      </c>
      <c r="BS55" s="4" t="str">
        <f t="shared" ca="1" si="255"/>
        <v/>
      </c>
      <c r="BT55" s="4" t="str">
        <f t="shared" ca="1" si="256"/>
        <v/>
      </c>
      <c r="BU55" s="4" t="str">
        <f t="shared" ca="1" si="257"/>
        <v/>
      </c>
      <c r="BV55" s="4" t="str">
        <f t="shared" ca="1" si="258"/>
        <v/>
      </c>
      <c r="BW55" s="4" t="str">
        <f t="shared" ca="1" si="259"/>
        <v/>
      </c>
      <c r="BX55" s="4" t="str">
        <f t="shared" ca="1" si="260"/>
        <v/>
      </c>
      <c r="BZ55" s="6">
        <f t="shared" si="46"/>
        <v>67.333333333333329</v>
      </c>
      <c r="CA55" s="7">
        <f t="shared" ca="1" si="266"/>
        <v>7.333333333333333</v>
      </c>
      <c r="CB55" s="7">
        <f t="shared" ca="1" si="267"/>
        <v>2.666666666666667</v>
      </c>
      <c r="CC55" s="7">
        <f t="shared" ca="1" si="268"/>
        <v>3.333333333333333</v>
      </c>
      <c r="CD55" s="7" t="e">
        <f t="shared" ca="1" si="269"/>
        <v>#N/A</v>
      </c>
      <c r="CE55" s="7" t="e">
        <f t="shared" ca="1" si="270"/>
        <v>#N/A</v>
      </c>
      <c r="CF55" s="7" t="e">
        <f t="shared" ca="1" si="271"/>
        <v>#N/A</v>
      </c>
      <c r="CG55" s="6">
        <f t="shared" ca="1" si="272"/>
        <v>0</v>
      </c>
      <c r="CH55" s="6" t="e">
        <f t="shared" si="261"/>
        <v>#N/A</v>
      </c>
    </row>
    <row r="56" spans="1:86" x14ac:dyDescent="0.25">
      <c r="A56" s="16">
        <v>920</v>
      </c>
      <c r="B56" s="57" t="s">
        <v>71</v>
      </c>
      <c r="C56" s="16">
        <v>910</v>
      </c>
      <c r="D56" s="16"/>
      <c r="E56" s="16"/>
      <c r="F56" s="16"/>
      <c r="G56" s="16"/>
      <c r="H56" s="16"/>
      <c r="I56" s="21">
        <v>15</v>
      </c>
      <c r="J56" s="15">
        <v>22</v>
      </c>
      <c r="K56" s="15">
        <v>30</v>
      </c>
      <c r="L56" s="9">
        <f t="shared" si="262"/>
        <v>22.333333333333332</v>
      </c>
      <c r="M56" s="9">
        <f t="shared" si="76"/>
        <v>74.666666666666657</v>
      </c>
      <c r="N56" s="9">
        <f t="shared" si="193"/>
        <v>96.999999999999986</v>
      </c>
      <c r="O56" s="9">
        <f t="shared" ca="1" si="263"/>
        <v>0</v>
      </c>
      <c r="P56" s="9">
        <f t="shared" ca="1" si="264"/>
        <v>0</v>
      </c>
      <c r="Q56" s="9">
        <f t="shared" ca="1" si="265"/>
        <v>0</v>
      </c>
      <c r="T56" s="4">
        <f t="shared" si="228"/>
        <v>74.666666666666657</v>
      </c>
      <c r="U56" s="4">
        <f t="shared" si="229"/>
        <v>0</v>
      </c>
      <c r="V56" s="4">
        <f t="shared" si="230"/>
        <v>0</v>
      </c>
      <c r="W56" s="4">
        <f t="shared" si="231"/>
        <v>0</v>
      </c>
      <c r="X56" s="4">
        <f t="shared" si="232"/>
        <v>0</v>
      </c>
      <c r="Y56" s="4">
        <f t="shared" si="233"/>
        <v>0</v>
      </c>
      <c r="AA56" s="4" t="str">
        <f t="shared" ca="1" si="234"/>
        <v/>
      </c>
      <c r="AB56" s="4" t="str">
        <f t="shared" ca="1" si="234"/>
        <v/>
      </c>
      <c r="AC56" s="4" t="str">
        <f t="shared" ca="1" si="234"/>
        <v/>
      </c>
      <c r="AD56" s="4" t="str">
        <f t="shared" ca="1" si="234"/>
        <v/>
      </c>
      <c r="AE56" s="4" t="str">
        <f t="shared" ca="1" si="234"/>
        <v/>
      </c>
      <c r="AF56" s="4" t="str">
        <f t="shared" ca="1" si="234"/>
        <v/>
      </c>
      <c r="AG56" s="4" t="str">
        <f t="shared" ca="1" si="234"/>
        <v/>
      </c>
      <c r="AH56" s="4" t="str">
        <f t="shared" ca="1" si="234"/>
        <v/>
      </c>
      <c r="AI56" s="4" t="str">
        <f t="shared" ca="1" si="234"/>
        <v/>
      </c>
      <c r="AJ56" s="4" t="str">
        <f t="shared" ca="1" si="234"/>
        <v/>
      </c>
      <c r="AK56" s="4" t="str">
        <f t="shared" ca="1" si="235"/>
        <v/>
      </c>
      <c r="AL56" s="4" t="str">
        <f t="shared" ca="1" si="235"/>
        <v/>
      </c>
      <c r="AM56" s="4" t="str">
        <f t="shared" ca="1" si="235"/>
        <v/>
      </c>
      <c r="AN56" s="4" t="str">
        <f t="shared" ca="1" si="235"/>
        <v/>
      </c>
      <c r="AO56" s="4" t="str">
        <f t="shared" ca="1" si="235"/>
        <v/>
      </c>
      <c r="AP56" s="4" t="str">
        <f t="shared" ca="1" si="235"/>
        <v/>
      </c>
      <c r="AQ56" s="4" t="str">
        <f t="shared" ca="1" si="235"/>
        <v/>
      </c>
      <c r="AR56" s="4" t="str">
        <f t="shared" ca="1" si="235"/>
        <v/>
      </c>
      <c r="AS56" s="4" t="str">
        <f t="shared" ca="1" si="235"/>
        <v/>
      </c>
      <c r="AT56" s="4" t="str">
        <f t="shared" ca="1" si="235"/>
        <v/>
      </c>
      <c r="AU56" s="4" t="str">
        <f t="shared" ca="1" si="235"/>
        <v/>
      </c>
      <c r="AV56" s="4" t="str">
        <f t="shared" ca="1" si="235"/>
        <v/>
      </c>
      <c r="AW56" s="4" t="str">
        <f t="shared" ca="1" si="235"/>
        <v/>
      </c>
      <c r="AX56" s="4" t="str">
        <f t="shared" ca="1" si="235"/>
        <v/>
      </c>
      <c r="AY56" s="4" t="str">
        <f t="shared" ca="1" si="235"/>
        <v/>
      </c>
      <c r="AZ56" s="4" t="str">
        <f t="shared" ca="1" si="236"/>
        <v/>
      </c>
      <c r="BA56" s="4" t="str">
        <f t="shared" ca="1" si="237"/>
        <v/>
      </c>
      <c r="BB56" s="4" t="str">
        <f t="shared" ca="1" si="238"/>
        <v/>
      </c>
      <c r="BC56" s="4" t="str">
        <f t="shared" ca="1" si="239"/>
        <v/>
      </c>
      <c r="BD56" s="4" t="str">
        <f t="shared" ca="1" si="240"/>
        <v/>
      </c>
      <c r="BE56" s="4" t="str">
        <f t="shared" ca="1" si="241"/>
        <v/>
      </c>
      <c r="BF56" s="4" t="str">
        <f t="shared" ca="1" si="242"/>
        <v/>
      </c>
      <c r="BG56" s="4" t="str">
        <f t="shared" ca="1" si="243"/>
        <v/>
      </c>
      <c r="BH56" s="4" t="str">
        <f t="shared" ca="1" si="244"/>
        <v/>
      </c>
      <c r="BI56" s="4" t="str">
        <f t="shared" ca="1" si="245"/>
        <v/>
      </c>
      <c r="BJ56" s="4" t="str">
        <f t="shared" ca="1" si="246"/>
        <v/>
      </c>
      <c r="BK56" s="4" t="str">
        <f t="shared" ca="1" si="247"/>
        <v/>
      </c>
      <c r="BL56" s="4" t="str">
        <f t="shared" ca="1" si="248"/>
        <v/>
      </c>
      <c r="BM56" s="4" t="str">
        <f t="shared" ca="1" si="249"/>
        <v/>
      </c>
      <c r="BN56" s="4" t="str">
        <f t="shared" ca="1" si="250"/>
        <v/>
      </c>
      <c r="BO56" s="4" t="str">
        <f t="shared" ca="1" si="251"/>
        <v/>
      </c>
      <c r="BP56" s="4" t="str">
        <f t="shared" ca="1" si="252"/>
        <v/>
      </c>
      <c r="BQ56" s="4" t="str">
        <f t="shared" ca="1" si="253"/>
        <v/>
      </c>
      <c r="BR56" s="4" t="str">
        <f t="shared" ca="1" si="254"/>
        <v/>
      </c>
      <c r="BS56" s="4" t="str">
        <f t="shared" ca="1" si="255"/>
        <v/>
      </c>
      <c r="BT56" s="4" t="str">
        <f t="shared" ca="1" si="256"/>
        <v/>
      </c>
      <c r="BU56" s="4" t="str">
        <f t="shared" ca="1" si="257"/>
        <v/>
      </c>
      <c r="BV56" s="4" t="str">
        <f t="shared" ca="1" si="258"/>
        <v/>
      </c>
      <c r="BW56" s="4" t="str">
        <f t="shared" ca="1" si="259"/>
        <v/>
      </c>
      <c r="BX56" s="4" t="str">
        <f t="shared" ca="1" si="260"/>
        <v/>
      </c>
      <c r="BZ56" s="6">
        <f t="shared" si="46"/>
        <v>74.666666666666657</v>
      </c>
      <c r="CA56" s="7">
        <f t="shared" ca="1" si="266"/>
        <v>22.333333333333332</v>
      </c>
      <c r="CB56" s="7">
        <f t="shared" ca="1" si="267"/>
        <v>7.6666666666666679</v>
      </c>
      <c r="CC56" s="7">
        <f t="shared" ca="1" si="268"/>
        <v>7.3333333333333321</v>
      </c>
      <c r="CD56" s="7" t="e">
        <f t="shared" ca="1" si="269"/>
        <v>#N/A</v>
      </c>
      <c r="CE56" s="7" t="e">
        <f t="shared" ca="1" si="270"/>
        <v>#N/A</v>
      </c>
      <c r="CF56" s="7" t="e">
        <f t="shared" ca="1" si="271"/>
        <v>#N/A</v>
      </c>
      <c r="CG56" s="6">
        <f t="shared" ca="1" si="272"/>
        <v>0</v>
      </c>
      <c r="CH56" s="6" t="e">
        <f t="shared" si="261"/>
        <v>#N/A</v>
      </c>
    </row>
    <row r="57" spans="1:86" x14ac:dyDescent="0.25">
      <c r="A57" s="16">
        <v>930</v>
      </c>
      <c r="B57" s="59"/>
      <c r="C57" s="16"/>
      <c r="D57" s="16"/>
      <c r="E57" s="16"/>
      <c r="F57" s="16"/>
      <c r="G57" s="16"/>
      <c r="H57" s="16"/>
      <c r="I57" s="21"/>
      <c r="J57" s="15"/>
      <c r="K57" s="15"/>
      <c r="L57" s="9">
        <f t="shared" ref="L57:L58" si="273">IF($K$7="Beta",(I57+4*J57+K57)/6,(I57+J57+K57)/3)</f>
        <v>0</v>
      </c>
      <c r="M57" s="9">
        <f>MAX(T57:Y57)</f>
        <v>0</v>
      </c>
      <c r="N57" s="9">
        <f t="shared" si="193"/>
        <v>0</v>
      </c>
      <c r="O57" s="9">
        <f t="shared" ref="O57:O58" ca="1" si="274">IF(P57-L57&lt;0,0,P57-L57)</f>
        <v>0</v>
      </c>
      <c r="P57" s="9">
        <f t="shared" ref="P57:P58" ca="1" si="275">MIN(AZ57:BX57)</f>
        <v>0</v>
      </c>
      <c r="Q57" s="9">
        <f t="shared" ref="Q57:Q58" ca="1" si="276">IF(ROUND(P57-N57,5)&lt;0,0,ROUND(P57-N57,5))</f>
        <v>0</v>
      </c>
      <c r="T57" s="4">
        <f t="shared" si="228"/>
        <v>0</v>
      </c>
      <c r="U57" s="4">
        <f t="shared" si="229"/>
        <v>0</v>
      </c>
      <c r="V57" s="4">
        <f t="shared" si="230"/>
        <v>0</v>
      </c>
      <c r="W57" s="4">
        <f t="shared" si="231"/>
        <v>0</v>
      </c>
      <c r="X57" s="4">
        <f t="shared" si="232"/>
        <v>0</v>
      </c>
      <c r="Y57" s="4">
        <f t="shared" si="233"/>
        <v>0</v>
      </c>
      <c r="AA57" s="4" t="str">
        <f t="shared" ca="1" si="234"/>
        <v/>
      </c>
      <c r="AB57" s="4" t="str">
        <f t="shared" ca="1" si="234"/>
        <v/>
      </c>
      <c r="AC57" s="4" t="str">
        <f t="shared" ca="1" si="234"/>
        <v/>
      </c>
      <c r="AD57" s="4" t="str">
        <f t="shared" ca="1" si="234"/>
        <v/>
      </c>
      <c r="AE57" s="4" t="str">
        <f t="shared" ca="1" si="234"/>
        <v/>
      </c>
      <c r="AF57" s="4" t="str">
        <f t="shared" ca="1" si="234"/>
        <v/>
      </c>
      <c r="AG57" s="4" t="str">
        <f t="shared" ca="1" si="234"/>
        <v/>
      </c>
      <c r="AH57" s="4" t="str">
        <f t="shared" ca="1" si="234"/>
        <v/>
      </c>
      <c r="AI57" s="4" t="str">
        <f t="shared" ca="1" si="234"/>
        <v/>
      </c>
      <c r="AJ57" s="4" t="str">
        <f t="shared" ca="1" si="234"/>
        <v/>
      </c>
      <c r="AK57" s="4" t="str">
        <f t="shared" ca="1" si="235"/>
        <v/>
      </c>
      <c r="AL57" s="4" t="str">
        <f t="shared" ca="1" si="235"/>
        <v/>
      </c>
      <c r="AM57" s="4" t="str">
        <f t="shared" ca="1" si="235"/>
        <v/>
      </c>
      <c r="AN57" s="4" t="str">
        <f t="shared" ca="1" si="235"/>
        <v/>
      </c>
      <c r="AO57" s="4" t="str">
        <f t="shared" ca="1" si="235"/>
        <v/>
      </c>
      <c r="AP57" s="4" t="str">
        <f t="shared" ca="1" si="235"/>
        <v/>
      </c>
      <c r="AQ57" s="4" t="str">
        <f t="shared" ca="1" si="235"/>
        <v/>
      </c>
      <c r="AR57" s="4" t="str">
        <f t="shared" ca="1" si="235"/>
        <v/>
      </c>
      <c r="AS57" s="4" t="str">
        <f t="shared" ca="1" si="235"/>
        <v/>
      </c>
      <c r="AT57" s="4" t="str">
        <f t="shared" ca="1" si="235"/>
        <v/>
      </c>
      <c r="AU57" s="4" t="str">
        <f t="shared" ca="1" si="235"/>
        <v/>
      </c>
      <c r="AV57" s="4" t="str">
        <f t="shared" ca="1" si="235"/>
        <v/>
      </c>
      <c r="AW57" s="4" t="str">
        <f t="shared" ca="1" si="235"/>
        <v/>
      </c>
      <c r="AX57" s="4" t="str">
        <f t="shared" ca="1" si="235"/>
        <v/>
      </c>
      <c r="AY57" s="4" t="str">
        <f t="shared" ca="1" si="235"/>
        <v/>
      </c>
      <c r="AZ57" s="4" t="str">
        <f t="shared" ca="1" si="236"/>
        <v/>
      </c>
      <c r="BA57" s="4" t="str">
        <f t="shared" ca="1" si="237"/>
        <v/>
      </c>
      <c r="BB57" s="4" t="str">
        <f t="shared" ca="1" si="238"/>
        <v/>
      </c>
      <c r="BC57" s="4" t="str">
        <f t="shared" ca="1" si="239"/>
        <v/>
      </c>
      <c r="BD57" s="4" t="str">
        <f t="shared" ca="1" si="240"/>
        <v/>
      </c>
      <c r="BE57" s="4" t="str">
        <f t="shared" ca="1" si="241"/>
        <v/>
      </c>
      <c r="BF57" s="4" t="str">
        <f t="shared" ca="1" si="242"/>
        <v/>
      </c>
      <c r="BG57" s="4" t="str">
        <f t="shared" ca="1" si="243"/>
        <v/>
      </c>
      <c r="BH57" s="4" t="str">
        <f t="shared" ca="1" si="244"/>
        <v/>
      </c>
      <c r="BI57" s="4" t="str">
        <f t="shared" ca="1" si="245"/>
        <v/>
      </c>
      <c r="BJ57" s="4" t="str">
        <f t="shared" ca="1" si="246"/>
        <v/>
      </c>
      <c r="BK57" s="4" t="str">
        <f t="shared" ca="1" si="247"/>
        <v/>
      </c>
      <c r="BL57" s="4" t="str">
        <f t="shared" ca="1" si="248"/>
        <v/>
      </c>
      <c r="BM57" s="4" t="str">
        <f t="shared" ca="1" si="249"/>
        <v/>
      </c>
      <c r="BN57" s="4" t="str">
        <f t="shared" ca="1" si="250"/>
        <v/>
      </c>
      <c r="BO57" s="4" t="str">
        <f t="shared" ca="1" si="251"/>
        <v/>
      </c>
      <c r="BP57" s="4" t="str">
        <f t="shared" ca="1" si="252"/>
        <v/>
      </c>
      <c r="BQ57" s="4" t="str">
        <f t="shared" ca="1" si="253"/>
        <v/>
      </c>
      <c r="BR57" s="4" t="str">
        <f t="shared" ca="1" si="254"/>
        <v/>
      </c>
      <c r="BS57" s="4" t="str">
        <f t="shared" ca="1" si="255"/>
        <v/>
      </c>
      <c r="BT57" s="4" t="str">
        <f t="shared" ca="1" si="256"/>
        <v/>
      </c>
      <c r="BU57" s="4" t="str">
        <f t="shared" ca="1" si="257"/>
        <v/>
      </c>
      <c r="BV57" s="4" t="str">
        <f t="shared" ca="1" si="258"/>
        <v/>
      </c>
      <c r="BW57" s="4" t="str">
        <f t="shared" ca="1" si="259"/>
        <v/>
      </c>
      <c r="BX57" s="4" t="str">
        <f t="shared" ca="1" si="260"/>
        <v/>
      </c>
      <c r="BZ57" s="6" t="e">
        <f t="shared" ref="BZ57:BZ58" si="277">IF(B57="",NA(),IF(L57=0,M57-0.25,M57))</f>
        <v>#N/A</v>
      </c>
      <c r="CA57" s="7" t="e">
        <f t="shared" ref="CA57:CA58" si="278">IF(B57="",NA(),IF(L57=0,NA(),IF(Q57&lt;=0.01,L57,NA())))</f>
        <v>#N/A</v>
      </c>
      <c r="CB57" s="7" t="e">
        <f t="shared" ref="CB57:CB58" si="279">IF(B57="",NA(),IF(ISERROR(CA57),NA(),K57-L57))</f>
        <v>#N/A</v>
      </c>
      <c r="CC57" s="7" t="e">
        <f t="shared" ref="CC57:CC58" si="280">IF(B57="",NA(),IF(ISERROR(CA57),NA(),L57-I57))</f>
        <v>#N/A</v>
      </c>
      <c r="CD57" s="7" t="e">
        <f t="shared" ref="CD57:CD58" si="281">IF(B57="",NA(),IF(L57=0,NA(),IF(Q57&gt;0,L57,NA())))</f>
        <v>#N/A</v>
      </c>
      <c r="CE57" s="7" t="e">
        <f t="shared" ref="CE57:CE58" si="282">IF(B57="",NA(),IF(ISERROR(CD57),NA(),K57-L57))</f>
        <v>#N/A</v>
      </c>
      <c r="CF57" s="7" t="e">
        <f t="shared" ref="CF57:CF58" si="283">IF(B57="",NA(),IF(ISERROR(CD57),NA(),L57-I57))</f>
        <v>#N/A</v>
      </c>
      <c r="CG57" s="6" t="e">
        <f t="shared" ref="CG57:CG58" si="284">IF(B57="",NA(),IF(L57=0,NA(),Q57))</f>
        <v>#N/A</v>
      </c>
      <c r="CH57" s="6" t="e">
        <f t="shared" si="261"/>
        <v>#N/A</v>
      </c>
    </row>
    <row r="58" spans="1:86" x14ac:dyDescent="0.25">
      <c r="A58" s="16">
        <v>940</v>
      </c>
      <c r="B58" s="59"/>
      <c r="C58" s="16"/>
      <c r="D58" s="16"/>
      <c r="E58" s="16"/>
      <c r="F58" s="16"/>
      <c r="G58" s="16"/>
      <c r="H58" s="16"/>
      <c r="I58" s="21"/>
      <c r="J58" s="15"/>
      <c r="K58" s="15"/>
      <c r="L58" s="9">
        <f t="shared" si="273"/>
        <v>0</v>
      </c>
      <c r="M58" s="9">
        <f t="shared" si="76"/>
        <v>0</v>
      </c>
      <c r="N58" s="9">
        <f t="shared" ref="N58" si="285">M58+L58</f>
        <v>0</v>
      </c>
      <c r="O58" s="9">
        <f t="shared" ca="1" si="274"/>
        <v>0</v>
      </c>
      <c r="P58" s="9">
        <f t="shared" ca="1" si="275"/>
        <v>0</v>
      </c>
      <c r="Q58" s="9">
        <f t="shared" ca="1" si="276"/>
        <v>0</v>
      </c>
      <c r="T58" s="4">
        <f t="shared" si="228"/>
        <v>0</v>
      </c>
      <c r="U58" s="4">
        <f t="shared" si="229"/>
        <v>0</v>
      </c>
      <c r="V58" s="4">
        <f t="shared" si="230"/>
        <v>0</v>
      </c>
      <c r="W58" s="4">
        <f t="shared" si="231"/>
        <v>0</v>
      </c>
      <c r="X58" s="4">
        <f t="shared" si="232"/>
        <v>0</v>
      </c>
      <c r="Y58" s="4">
        <f t="shared" si="233"/>
        <v>0</v>
      </c>
      <c r="AA58" s="4" t="str">
        <f t="shared" ca="1" si="234"/>
        <v/>
      </c>
      <c r="AB58" s="4" t="str">
        <f t="shared" ca="1" si="234"/>
        <v/>
      </c>
      <c r="AC58" s="4" t="str">
        <f t="shared" ca="1" si="234"/>
        <v/>
      </c>
      <c r="AD58" s="4" t="str">
        <f t="shared" ca="1" si="234"/>
        <v/>
      </c>
      <c r="AE58" s="4" t="str">
        <f t="shared" ca="1" si="234"/>
        <v/>
      </c>
      <c r="AF58" s="4" t="str">
        <f t="shared" ca="1" si="234"/>
        <v/>
      </c>
      <c r="AG58" s="4" t="str">
        <f t="shared" ca="1" si="234"/>
        <v/>
      </c>
      <c r="AH58" s="4" t="str">
        <f t="shared" ca="1" si="234"/>
        <v/>
      </c>
      <c r="AI58" s="4" t="str">
        <f t="shared" ca="1" si="234"/>
        <v/>
      </c>
      <c r="AJ58" s="4" t="str">
        <f t="shared" ca="1" si="234"/>
        <v/>
      </c>
      <c r="AK58" s="4" t="str">
        <f t="shared" ca="1" si="235"/>
        <v/>
      </c>
      <c r="AL58" s="4" t="str">
        <f t="shared" ca="1" si="235"/>
        <v/>
      </c>
      <c r="AM58" s="4" t="str">
        <f t="shared" ca="1" si="235"/>
        <v/>
      </c>
      <c r="AN58" s="4" t="str">
        <f t="shared" ca="1" si="235"/>
        <v/>
      </c>
      <c r="AO58" s="4" t="str">
        <f t="shared" ca="1" si="235"/>
        <v/>
      </c>
      <c r="AP58" s="4" t="str">
        <f t="shared" ca="1" si="235"/>
        <v/>
      </c>
      <c r="AQ58" s="4" t="str">
        <f t="shared" ca="1" si="235"/>
        <v/>
      </c>
      <c r="AR58" s="4" t="str">
        <f t="shared" ca="1" si="235"/>
        <v/>
      </c>
      <c r="AS58" s="4" t="str">
        <f t="shared" ca="1" si="235"/>
        <v/>
      </c>
      <c r="AT58" s="4" t="str">
        <f t="shared" ca="1" si="235"/>
        <v/>
      </c>
      <c r="AU58" s="4" t="str">
        <f t="shared" ca="1" si="235"/>
        <v/>
      </c>
      <c r="AV58" s="4" t="str">
        <f t="shared" ca="1" si="235"/>
        <v/>
      </c>
      <c r="AW58" s="4" t="str">
        <f t="shared" ca="1" si="235"/>
        <v/>
      </c>
      <c r="AX58" s="4" t="str">
        <f t="shared" ca="1" si="235"/>
        <v/>
      </c>
      <c r="AY58" s="4" t="str">
        <f t="shared" ca="1" si="235"/>
        <v/>
      </c>
      <c r="AZ58" s="4" t="str">
        <f t="shared" ca="1" si="236"/>
        <v/>
      </c>
      <c r="BA58" s="4" t="str">
        <f t="shared" ca="1" si="237"/>
        <v/>
      </c>
      <c r="BB58" s="4" t="str">
        <f t="shared" ca="1" si="238"/>
        <v/>
      </c>
      <c r="BC58" s="4" t="str">
        <f t="shared" ca="1" si="239"/>
        <v/>
      </c>
      <c r="BD58" s="4" t="str">
        <f t="shared" ca="1" si="240"/>
        <v/>
      </c>
      <c r="BE58" s="4" t="str">
        <f t="shared" ca="1" si="241"/>
        <v/>
      </c>
      <c r="BF58" s="4" t="str">
        <f t="shared" ca="1" si="242"/>
        <v/>
      </c>
      <c r="BG58" s="4" t="str">
        <f t="shared" ca="1" si="243"/>
        <v/>
      </c>
      <c r="BH58" s="4" t="str">
        <f t="shared" ca="1" si="244"/>
        <v/>
      </c>
      <c r="BI58" s="4" t="str">
        <f t="shared" ca="1" si="245"/>
        <v/>
      </c>
      <c r="BJ58" s="4" t="str">
        <f t="shared" ca="1" si="246"/>
        <v/>
      </c>
      <c r="BK58" s="4" t="str">
        <f t="shared" ca="1" si="247"/>
        <v/>
      </c>
      <c r="BL58" s="4" t="str">
        <f t="shared" ca="1" si="248"/>
        <v/>
      </c>
      <c r="BM58" s="4" t="str">
        <f t="shared" ca="1" si="249"/>
        <v/>
      </c>
      <c r="BN58" s="4" t="str">
        <f t="shared" ca="1" si="250"/>
        <v/>
      </c>
      <c r="BO58" s="4" t="str">
        <f t="shared" ca="1" si="251"/>
        <v/>
      </c>
      <c r="BP58" s="4" t="str">
        <f t="shared" ca="1" si="252"/>
        <v/>
      </c>
      <c r="BQ58" s="4" t="str">
        <f t="shared" ca="1" si="253"/>
        <v/>
      </c>
      <c r="BR58" s="4" t="str">
        <f t="shared" ca="1" si="254"/>
        <v/>
      </c>
      <c r="BS58" s="4" t="str">
        <f t="shared" ca="1" si="255"/>
        <v/>
      </c>
      <c r="BT58" s="4" t="str">
        <f t="shared" ca="1" si="256"/>
        <v/>
      </c>
      <c r="BU58" s="4" t="str">
        <f t="shared" ca="1" si="257"/>
        <v/>
      </c>
      <c r="BV58" s="4" t="str">
        <f t="shared" ca="1" si="258"/>
        <v/>
      </c>
      <c r="BW58" s="4" t="str">
        <f t="shared" ca="1" si="259"/>
        <v/>
      </c>
      <c r="BX58" s="4" t="str">
        <f t="shared" ca="1" si="260"/>
        <v/>
      </c>
      <c r="BZ58" s="6" t="e">
        <f t="shared" si="277"/>
        <v>#N/A</v>
      </c>
      <c r="CA58" s="7" t="e">
        <f t="shared" si="278"/>
        <v>#N/A</v>
      </c>
      <c r="CB58" s="7" t="e">
        <f t="shared" si="279"/>
        <v>#N/A</v>
      </c>
      <c r="CC58" s="7" t="e">
        <f t="shared" si="280"/>
        <v>#N/A</v>
      </c>
      <c r="CD58" s="7" t="e">
        <f t="shared" si="281"/>
        <v>#N/A</v>
      </c>
      <c r="CE58" s="7" t="e">
        <f t="shared" si="282"/>
        <v>#N/A</v>
      </c>
      <c r="CF58" s="7" t="e">
        <f t="shared" si="283"/>
        <v>#N/A</v>
      </c>
      <c r="CG58" s="6" t="e">
        <f t="shared" si="284"/>
        <v>#N/A</v>
      </c>
      <c r="CH58" s="6" t="e">
        <f t="shared" si="261"/>
        <v>#N/A</v>
      </c>
    </row>
    <row r="59" spans="1:86" x14ac:dyDescent="0.25">
      <c r="A59" s="16">
        <v>950</v>
      </c>
      <c r="B59" s="59"/>
      <c r="C59" s="16"/>
      <c r="D59" s="16"/>
      <c r="E59" s="16"/>
      <c r="F59" s="16"/>
      <c r="G59" s="16"/>
      <c r="H59" s="16"/>
      <c r="I59" s="21"/>
      <c r="J59" s="15"/>
      <c r="K59" s="15"/>
      <c r="L59" s="9">
        <f t="shared" si="262"/>
        <v>0</v>
      </c>
      <c r="M59" s="9">
        <f t="shared" ref="M59" si="286">MAX(T59:Y59)</f>
        <v>0</v>
      </c>
      <c r="N59" s="9">
        <f t="shared" ref="N59" si="287">M59+L59</f>
        <v>0</v>
      </c>
      <c r="O59" s="9">
        <f t="shared" ca="1" si="263"/>
        <v>0</v>
      </c>
      <c r="P59" s="9">
        <f t="shared" ca="1" si="264"/>
        <v>0</v>
      </c>
      <c r="Q59" s="9">
        <f t="shared" ca="1" si="265"/>
        <v>0</v>
      </c>
      <c r="T59" s="4">
        <f t="shared" si="228"/>
        <v>0</v>
      </c>
      <c r="U59" s="4">
        <f t="shared" si="229"/>
        <v>0</v>
      </c>
      <c r="V59" s="4">
        <f t="shared" si="230"/>
        <v>0</v>
      </c>
      <c r="W59" s="4">
        <f t="shared" si="231"/>
        <v>0</v>
      </c>
      <c r="X59" s="4">
        <f t="shared" si="232"/>
        <v>0</v>
      </c>
      <c r="Y59" s="4">
        <f t="shared" si="233"/>
        <v>0</v>
      </c>
      <c r="AA59" s="4" t="str">
        <f t="shared" ca="1" si="234"/>
        <v/>
      </c>
      <c r="AB59" s="4" t="str">
        <f t="shared" ca="1" si="234"/>
        <v/>
      </c>
      <c r="AC59" s="4" t="str">
        <f t="shared" ca="1" si="234"/>
        <v/>
      </c>
      <c r="AD59" s="4" t="str">
        <f t="shared" ca="1" si="234"/>
        <v/>
      </c>
      <c r="AE59" s="4" t="str">
        <f t="shared" ca="1" si="234"/>
        <v/>
      </c>
      <c r="AF59" s="4" t="str">
        <f t="shared" ca="1" si="234"/>
        <v/>
      </c>
      <c r="AG59" s="4" t="str">
        <f t="shared" ca="1" si="234"/>
        <v/>
      </c>
      <c r="AH59" s="4" t="str">
        <f t="shared" ca="1" si="234"/>
        <v/>
      </c>
      <c r="AI59" s="4" t="str">
        <f t="shared" ca="1" si="234"/>
        <v/>
      </c>
      <c r="AJ59" s="4" t="str">
        <f t="shared" ca="1" si="234"/>
        <v/>
      </c>
      <c r="AK59" s="4" t="str">
        <f t="shared" ca="1" si="235"/>
        <v/>
      </c>
      <c r="AL59" s="4" t="str">
        <f t="shared" ca="1" si="235"/>
        <v/>
      </c>
      <c r="AM59" s="4" t="str">
        <f t="shared" ca="1" si="235"/>
        <v/>
      </c>
      <c r="AN59" s="4" t="str">
        <f t="shared" ca="1" si="235"/>
        <v/>
      </c>
      <c r="AO59" s="4" t="str">
        <f t="shared" ca="1" si="235"/>
        <v/>
      </c>
      <c r="AP59" s="4" t="str">
        <f t="shared" ca="1" si="235"/>
        <v/>
      </c>
      <c r="AQ59" s="4" t="str">
        <f t="shared" ca="1" si="235"/>
        <v/>
      </c>
      <c r="AR59" s="4" t="str">
        <f t="shared" ca="1" si="235"/>
        <v/>
      </c>
      <c r="AS59" s="4" t="str">
        <f t="shared" ca="1" si="235"/>
        <v/>
      </c>
      <c r="AT59" s="4" t="str">
        <f t="shared" ca="1" si="235"/>
        <v/>
      </c>
      <c r="AU59" s="4" t="str">
        <f t="shared" ca="1" si="235"/>
        <v/>
      </c>
      <c r="AV59" s="4" t="str">
        <f t="shared" ca="1" si="235"/>
        <v/>
      </c>
      <c r="AW59" s="4" t="str">
        <f t="shared" ca="1" si="235"/>
        <v/>
      </c>
      <c r="AX59" s="4" t="str">
        <f t="shared" ca="1" si="235"/>
        <v/>
      </c>
      <c r="AY59" s="4" t="str">
        <f t="shared" ca="1" si="235"/>
        <v/>
      </c>
      <c r="AZ59" s="4" t="str">
        <f t="shared" ca="1" si="236"/>
        <v/>
      </c>
      <c r="BA59" s="4" t="str">
        <f t="shared" ca="1" si="237"/>
        <v/>
      </c>
      <c r="BB59" s="4" t="str">
        <f t="shared" ca="1" si="238"/>
        <v/>
      </c>
      <c r="BC59" s="4" t="str">
        <f t="shared" ca="1" si="239"/>
        <v/>
      </c>
      <c r="BD59" s="4" t="str">
        <f t="shared" ca="1" si="240"/>
        <v/>
      </c>
      <c r="BE59" s="4" t="str">
        <f t="shared" ca="1" si="241"/>
        <v/>
      </c>
      <c r="BF59" s="4" t="str">
        <f t="shared" ca="1" si="242"/>
        <v/>
      </c>
      <c r="BG59" s="4" t="str">
        <f t="shared" ca="1" si="243"/>
        <v/>
      </c>
      <c r="BH59" s="4" t="str">
        <f t="shared" ca="1" si="244"/>
        <v/>
      </c>
      <c r="BI59" s="4" t="str">
        <f t="shared" ca="1" si="245"/>
        <v/>
      </c>
      <c r="BJ59" s="4" t="str">
        <f t="shared" ca="1" si="246"/>
        <v/>
      </c>
      <c r="BK59" s="4" t="str">
        <f t="shared" ca="1" si="247"/>
        <v/>
      </c>
      <c r="BL59" s="4" t="str">
        <f t="shared" ca="1" si="248"/>
        <v/>
      </c>
      <c r="BM59" s="4" t="str">
        <f t="shared" ca="1" si="249"/>
        <v/>
      </c>
      <c r="BN59" s="4" t="str">
        <f t="shared" ca="1" si="250"/>
        <v/>
      </c>
      <c r="BO59" s="4" t="str">
        <f t="shared" ca="1" si="251"/>
        <v/>
      </c>
      <c r="BP59" s="4" t="str">
        <f t="shared" ca="1" si="252"/>
        <v/>
      </c>
      <c r="BQ59" s="4" t="str">
        <f t="shared" ca="1" si="253"/>
        <v/>
      </c>
      <c r="BR59" s="4" t="str">
        <f t="shared" ca="1" si="254"/>
        <v/>
      </c>
      <c r="BS59" s="4" t="str">
        <f t="shared" ca="1" si="255"/>
        <v/>
      </c>
      <c r="BT59" s="4" t="str">
        <f t="shared" ca="1" si="256"/>
        <v/>
      </c>
      <c r="BU59" s="4" t="str">
        <f t="shared" ca="1" si="257"/>
        <v/>
      </c>
      <c r="BV59" s="4" t="str">
        <f t="shared" ca="1" si="258"/>
        <v/>
      </c>
      <c r="BW59" s="4" t="str">
        <f t="shared" ca="1" si="259"/>
        <v/>
      </c>
      <c r="BX59" s="4" t="str">
        <f t="shared" ca="1" si="260"/>
        <v/>
      </c>
      <c r="BZ59" s="6" t="e">
        <f t="shared" si="46"/>
        <v>#N/A</v>
      </c>
      <c r="CA59" s="7" t="e">
        <f t="shared" si="266"/>
        <v>#N/A</v>
      </c>
      <c r="CB59" s="7" t="e">
        <f t="shared" si="267"/>
        <v>#N/A</v>
      </c>
      <c r="CC59" s="7" t="e">
        <f t="shared" si="268"/>
        <v>#N/A</v>
      </c>
      <c r="CD59" s="7" t="e">
        <f t="shared" si="269"/>
        <v>#N/A</v>
      </c>
      <c r="CE59" s="7" t="e">
        <f t="shared" si="270"/>
        <v>#N/A</v>
      </c>
      <c r="CF59" s="7" t="e">
        <f t="shared" si="271"/>
        <v>#N/A</v>
      </c>
      <c r="CG59" s="6" t="e">
        <f t="shared" si="272"/>
        <v>#N/A</v>
      </c>
      <c r="CH59" s="6" t="e">
        <f t="shared" ref="CH59" si="288">IF(B59="",NA(),IF(L59=0,$M$60/40,NA()))</f>
        <v>#N/A</v>
      </c>
    </row>
    <row r="60" spans="1:86" x14ac:dyDescent="0.25">
      <c r="A60" s="16">
        <v>1000</v>
      </c>
      <c r="B60" s="13" t="s">
        <v>40</v>
      </c>
      <c r="C60" s="16">
        <v>900</v>
      </c>
      <c r="D60" s="16">
        <v>830</v>
      </c>
      <c r="E60" s="16">
        <v>820</v>
      </c>
      <c r="F60" s="16"/>
      <c r="G60" s="16"/>
      <c r="H60" s="16"/>
      <c r="I60" s="4"/>
      <c r="J60" s="4"/>
      <c r="K60" s="4"/>
      <c r="L60" s="9">
        <f t="shared" si="0"/>
        <v>0</v>
      </c>
      <c r="M60" s="9">
        <f t="shared" si="47"/>
        <v>87.333333333333329</v>
      </c>
      <c r="N60" s="9">
        <f t="shared" si="1"/>
        <v>87.333333333333329</v>
      </c>
      <c r="O60" s="9">
        <f t="shared" si="44"/>
        <v>87.333333333333329</v>
      </c>
      <c r="P60" s="10">
        <f>N60</f>
        <v>87.333333333333329</v>
      </c>
      <c r="Q60" s="9">
        <f t="shared" si="45"/>
        <v>0</v>
      </c>
      <c r="T60" s="4">
        <f t="shared" si="228"/>
        <v>0</v>
      </c>
      <c r="U60" s="4">
        <f t="shared" si="229"/>
        <v>72</v>
      </c>
      <c r="V60" s="4">
        <f t="shared" si="230"/>
        <v>87.333333333333329</v>
      </c>
      <c r="W60" s="4">
        <f t="shared" si="231"/>
        <v>0</v>
      </c>
      <c r="X60" s="4">
        <f t="shared" si="232"/>
        <v>0</v>
      </c>
      <c r="Y60" s="4">
        <f t="shared" si="233"/>
        <v>0</v>
      </c>
      <c r="AA60" s="4" t="str">
        <f t="shared" ca="1" si="234"/>
        <v/>
      </c>
      <c r="AB60" s="4" t="str">
        <f t="shared" ca="1" si="234"/>
        <v/>
      </c>
      <c r="AC60" s="4" t="str">
        <f t="shared" ca="1" si="234"/>
        <v/>
      </c>
      <c r="AD60" s="4" t="str">
        <f t="shared" ca="1" si="234"/>
        <v/>
      </c>
      <c r="AE60" s="4" t="str">
        <f t="shared" ca="1" si="234"/>
        <v/>
      </c>
      <c r="AF60" s="4" t="str">
        <f t="shared" ca="1" si="234"/>
        <v/>
      </c>
      <c r="AG60" s="4" t="str">
        <f t="shared" ca="1" si="234"/>
        <v/>
      </c>
      <c r="AH60" s="4" t="str">
        <f t="shared" ca="1" si="234"/>
        <v/>
      </c>
      <c r="AI60" s="4" t="str">
        <f t="shared" ca="1" si="234"/>
        <v/>
      </c>
      <c r="AJ60" s="4" t="str">
        <f t="shared" ca="1" si="234"/>
        <v/>
      </c>
      <c r="AK60" s="4" t="str">
        <f t="shared" ca="1" si="235"/>
        <v/>
      </c>
      <c r="AL60" s="4" t="str">
        <f t="shared" ca="1" si="235"/>
        <v/>
      </c>
      <c r="AM60" s="4" t="str">
        <f t="shared" ca="1" si="235"/>
        <v/>
      </c>
      <c r="AN60" s="4" t="str">
        <f t="shared" ca="1" si="235"/>
        <v/>
      </c>
      <c r="AO60" s="4" t="str">
        <f t="shared" ca="1" si="235"/>
        <v/>
      </c>
      <c r="AP60" s="4" t="str">
        <f t="shared" ca="1" si="235"/>
        <v/>
      </c>
      <c r="AQ60" s="4" t="str">
        <f t="shared" ca="1" si="235"/>
        <v/>
      </c>
      <c r="AR60" s="4" t="str">
        <f t="shared" ca="1" si="235"/>
        <v/>
      </c>
      <c r="AS60" s="4" t="str">
        <f t="shared" ca="1" si="235"/>
        <v/>
      </c>
      <c r="AT60" s="4" t="str">
        <f t="shared" ca="1" si="235"/>
        <v/>
      </c>
      <c r="AU60" s="4" t="str">
        <f t="shared" ca="1" si="235"/>
        <v/>
      </c>
      <c r="AV60" s="4" t="str">
        <f t="shared" ca="1" si="235"/>
        <v/>
      </c>
      <c r="AW60" s="4" t="str">
        <f t="shared" ca="1" si="235"/>
        <v/>
      </c>
      <c r="AX60" s="4" t="str">
        <f t="shared" ca="1" si="235"/>
        <v/>
      </c>
      <c r="AY60" s="4" t="str">
        <f t="shared" ca="1" si="235"/>
        <v/>
      </c>
      <c r="AZ60" s="4" t="str">
        <f t="shared" ca="1" si="236"/>
        <v/>
      </c>
      <c r="BA60" s="4" t="str">
        <f t="shared" ca="1" si="237"/>
        <v/>
      </c>
      <c r="BB60" s="4" t="str">
        <f t="shared" ca="1" si="238"/>
        <v/>
      </c>
      <c r="BC60" s="4" t="str">
        <f t="shared" ca="1" si="239"/>
        <v/>
      </c>
      <c r="BD60" s="4" t="str">
        <f t="shared" ca="1" si="240"/>
        <v/>
      </c>
      <c r="BE60" s="4" t="str">
        <f t="shared" ca="1" si="241"/>
        <v/>
      </c>
      <c r="BF60" s="4" t="str">
        <f t="shared" ca="1" si="242"/>
        <v/>
      </c>
      <c r="BG60" s="4" t="str">
        <f t="shared" ca="1" si="243"/>
        <v/>
      </c>
      <c r="BH60" s="4" t="str">
        <f t="shared" ca="1" si="244"/>
        <v/>
      </c>
      <c r="BI60" s="4" t="str">
        <f t="shared" ca="1" si="245"/>
        <v/>
      </c>
      <c r="BJ60" s="4" t="str">
        <f t="shared" ca="1" si="246"/>
        <v/>
      </c>
      <c r="BK60" s="4" t="str">
        <f t="shared" ca="1" si="247"/>
        <v/>
      </c>
      <c r="BL60" s="4" t="str">
        <f t="shared" ca="1" si="248"/>
        <v/>
      </c>
      <c r="BM60" s="4" t="str">
        <f t="shared" ca="1" si="249"/>
        <v/>
      </c>
      <c r="BN60" s="4" t="str">
        <f t="shared" ca="1" si="250"/>
        <v/>
      </c>
      <c r="BO60" s="4" t="str">
        <f t="shared" ca="1" si="251"/>
        <v/>
      </c>
      <c r="BP60" s="4" t="str">
        <f t="shared" ca="1" si="252"/>
        <v/>
      </c>
      <c r="BQ60" s="4" t="str">
        <f t="shared" ca="1" si="253"/>
        <v/>
      </c>
      <c r="BR60" s="4" t="str">
        <f t="shared" ca="1" si="254"/>
        <v/>
      </c>
      <c r="BS60" s="4" t="str">
        <f t="shared" ca="1" si="255"/>
        <v/>
      </c>
      <c r="BT60" s="4" t="str">
        <f t="shared" ca="1" si="256"/>
        <v/>
      </c>
      <c r="BU60" s="4" t="str">
        <f t="shared" ca="1" si="257"/>
        <v/>
      </c>
      <c r="BV60" s="4" t="str">
        <f t="shared" ca="1" si="258"/>
        <v/>
      </c>
      <c r="BW60" s="4" t="str">
        <f t="shared" ca="1" si="259"/>
        <v/>
      </c>
      <c r="BX60" s="4" t="str">
        <f t="shared" ca="1" si="260"/>
        <v/>
      </c>
      <c r="BZ60" s="6">
        <f t="shared" si="46"/>
        <v>87.083333333333329</v>
      </c>
      <c r="CA60" s="7" t="e">
        <f t="shared" si="36"/>
        <v>#N/A</v>
      </c>
      <c r="CB60" s="7" t="e">
        <f t="shared" si="37"/>
        <v>#N/A</v>
      </c>
      <c r="CC60" s="7" t="e">
        <f t="shared" si="38"/>
        <v>#N/A</v>
      </c>
      <c r="CD60" s="7" t="e">
        <f t="shared" si="39"/>
        <v>#N/A</v>
      </c>
      <c r="CE60" s="7" t="e">
        <f t="shared" si="40"/>
        <v>#N/A</v>
      </c>
      <c r="CF60" s="7" t="e">
        <f t="shared" si="41"/>
        <v>#N/A</v>
      </c>
      <c r="CG60" s="6" t="e">
        <f t="shared" si="42"/>
        <v>#N/A</v>
      </c>
      <c r="CH60" s="6">
        <f>IF(B60="",NA(),IF(L60=0,$M$60/40,NA()))</f>
        <v>2.1833333333333331</v>
      </c>
    </row>
    <row r="61" spans="1:86" ht="15" x14ac:dyDescent="0.25">
      <c r="A61" s="20" t="str">
        <f>IF(ROW($B$60)-ROW($B$8)&gt;35,"Limited to 35 Tasks","")</f>
        <v>Limited to 35 Tasks</v>
      </c>
      <c r="I61"/>
      <c r="CG61" s="6"/>
      <c r="CH61" s="6"/>
    </row>
  </sheetData>
  <mergeCells count="7">
    <mergeCell ref="N4:Q4"/>
    <mergeCell ref="N5:Q5"/>
    <mergeCell ref="A1:C1"/>
    <mergeCell ref="C8:H8"/>
    <mergeCell ref="I6:K6"/>
    <mergeCell ref="I3:K3"/>
    <mergeCell ref="I4:K4"/>
  </mergeCells>
  <phoneticPr fontId="4" type="noConversion"/>
  <conditionalFormatting sqref="A9">
    <cfRule type="expression" dxfId="24" priority="96" stopIfTrue="1">
      <formula>ROW(A9)-ROW(A$8)&gt;25</formula>
    </cfRule>
  </conditionalFormatting>
  <conditionalFormatting sqref="B9:B10 B15:B17 B20:B22 B26 B28 B30:B33">
    <cfRule type="expression" dxfId="23" priority="47">
      <formula>AND(A9&lt;&gt;"",B9&lt;&gt;"",COUNTIF($AA9:$AY9,"&gt;0")&lt;1)</formula>
    </cfRule>
    <cfRule type="expression" dxfId="22" priority="48">
      <formula>AND(J9&lt;&gt;0,Q9=0)</formula>
    </cfRule>
  </conditionalFormatting>
  <conditionalFormatting sqref="B11:B14">
    <cfRule type="expression" dxfId="21" priority="20">
      <formula>AND(J11&lt;&gt;0,Q11=0)</formula>
    </cfRule>
  </conditionalFormatting>
  <conditionalFormatting sqref="B11:B14">
    <cfRule type="expression" dxfId="20" priority="19">
      <formula>AND(A11&lt;&gt;"",B11&lt;&gt;"",COUNTIF($AA11:$AY11,"&gt;0")&lt;1)</formula>
    </cfRule>
  </conditionalFormatting>
  <conditionalFormatting sqref="B18:B19">
    <cfRule type="expression" dxfId="19" priority="18">
      <formula>AND(J18&lt;&gt;0,Q18=0)</formula>
    </cfRule>
  </conditionalFormatting>
  <conditionalFormatting sqref="B18:B19">
    <cfRule type="expression" dxfId="18" priority="17">
      <formula>AND(A18&lt;&gt;"",B18&lt;&gt;"",COUNTIF($AA18:$AY18,"&gt;0")&lt;1)</formula>
    </cfRule>
  </conditionalFormatting>
  <conditionalFormatting sqref="B23:B25">
    <cfRule type="expression" dxfId="17" priority="16">
      <formula>AND(J23&lt;&gt;0,Q23=0)</formula>
    </cfRule>
  </conditionalFormatting>
  <conditionalFormatting sqref="B23:B25">
    <cfRule type="expression" dxfId="16" priority="15">
      <formula>AND(A23&lt;&gt;"",B23&lt;&gt;"",COUNTIF($AA23:$AY23,"&gt;0")&lt;1)</formula>
    </cfRule>
  </conditionalFormatting>
  <conditionalFormatting sqref="B27">
    <cfRule type="expression" dxfId="15" priority="14">
      <formula>AND(J27&lt;&gt;0,Q27=0)</formula>
    </cfRule>
  </conditionalFormatting>
  <conditionalFormatting sqref="B27">
    <cfRule type="expression" dxfId="14" priority="13">
      <formula>AND(A27&lt;&gt;"",B27&lt;&gt;"",COUNTIF($AA27:$AY27,"&gt;0")&lt;1)</formula>
    </cfRule>
  </conditionalFormatting>
  <conditionalFormatting sqref="B29">
    <cfRule type="expression" dxfId="13" priority="12">
      <formula>AND(J29&lt;&gt;0,Q29=0)</formula>
    </cfRule>
  </conditionalFormatting>
  <conditionalFormatting sqref="B29">
    <cfRule type="expression" dxfId="12" priority="11">
      <formula>AND(A29&lt;&gt;"",B29&lt;&gt;"",COUNTIF($AA29:$AY29,"&gt;0")&lt;1)</formula>
    </cfRule>
  </conditionalFormatting>
  <conditionalFormatting sqref="B35:B37">
    <cfRule type="expression" dxfId="11" priority="10">
      <formula>AND(J35&lt;&gt;0,Q35=0)</formula>
    </cfRule>
  </conditionalFormatting>
  <conditionalFormatting sqref="B35:B37">
    <cfRule type="expression" dxfId="10" priority="9">
      <formula>AND(A35&lt;&gt;"",B35&lt;&gt;"",COUNTIF($AA35:$AY35,"&gt;0")&lt;1)</formula>
    </cfRule>
  </conditionalFormatting>
  <conditionalFormatting sqref="B40:B42">
    <cfRule type="expression" dxfId="9" priority="8">
      <formula>AND(J40&lt;&gt;0,Q40=0)</formula>
    </cfRule>
  </conditionalFormatting>
  <conditionalFormatting sqref="B40:B42">
    <cfRule type="expression" dxfId="8" priority="7">
      <formula>AND(A40&lt;&gt;"",B40&lt;&gt;"",COUNTIF($AA40:$AY40,"&gt;0")&lt;1)</formula>
    </cfRule>
  </conditionalFormatting>
  <conditionalFormatting sqref="B45:B46">
    <cfRule type="expression" dxfId="5" priority="6">
      <formula>AND(J45&lt;&gt;0,Q45=0)</formula>
    </cfRule>
  </conditionalFormatting>
  <conditionalFormatting sqref="B45:B46">
    <cfRule type="expression" dxfId="4" priority="5">
      <formula>AND(A45&lt;&gt;"",B45&lt;&gt;"",COUNTIF($AA45:$AY45,"&gt;0")&lt;1)</formula>
    </cfRule>
  </conditionalFormatting>
  <conditionalFormatting sqref="B50:B52">
    <cfRule type="expression" dxfId="3" priority="4">
      <formula>AND(J50&lt;&gt;0,Q50=0)</formula>
    </cfRule>
  </conditionalFormatting>
  <conditionalFormatting sqref="B50:B52">
    <cfRule type="expression" dxfId="2" priority="3">
      <formula>AND(A50&lt;&gt;"",B50&lt;&gt;"",COUNTIF($AA50:$AY50,"&gt;0")&lt;1)</formula>
    </cfRule>
  </conditionalFormatting>
  <conditionalFormatting sqref="B55:B56">
    <cfRule type="expression" dxfId="1" priority="2">
      <formula>AND(J55&lt;&gt;0,Q55=0)</formula>
    </cfRule>
  </conditionalFormatting>
  <conditionalFormatting sqref="B55:B56">
    <cfRule type="expression" dxfId="0" priority="1">
      <formula>AND(A55&lt;&gt;"",B55&lt;&gt;"",COUNTIF($AA55:$AY55,"&gt;0")&lt;1)</formula>
    </cfRule>
  </conditionalFormatting>
  <dataValidations count="1">
    <dataValidation type="list" allowBlank="1" showInputMessage="1" showErrorMessage="1" sqref="K7" xr:uid="{00000000-0002-0000-0000-000000000000}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"/>
  <sheetViews>
    <sheetView showGridLines="0" topLeftCell="A4" workbookViewId="0">
      <selection activeCell="A3" sqref="A3"/>
    </sheetView>
  </sheetViews>
  <sheetFormatPr defaultRowHeight="13.2" x14ac:dyDescent="0.25"/>
  <cols>
    <col min="1" max="1" width="12" customWidth="1"/>
    <col min="2" max="2" width="22" customWidth="1"/>
  </cols>
  <sheetData>
    <row r="1" spans="1:4" ht="30" customHeight="1" x14ac:dyDescent="0.25">
      <c r="A1" s="28" t="s">
        <v>15</v>
      </c>
      <c r="B1" s="27"/>
      <c r="C1" s="27"/>
      <c r="D1" s="27"/>
    </row>
    <row r="2" spans="1:4" x14ac:dyDescent="0.25">
      <c r="A2" s="6" t="s">
        <v>30</v>
      </c>
    </row>
    <row r="3" spans="1:4" x14ac:dyDescent="0.25">
      <c r="A3" s="6"/>
    </row>
    <row r="4" spans="1:4" ht="110.25" customHeight="1" x14ac:dyDescent="0.25">
      <c r="A4" s="56" t="s">
        <v>32</v>
      </c>
      <c r="B4" s="56"/>
      <c r="C4" s="56"/>
      <c r="D4" s="56"/>
    </row>
    <row r="5" spans="1:4" x14ac:dyDescent="0.25">
      <c r="A5" s="6"/>
    </row>
    <row r="10" spans="1:4" x14ac:dyDescent="0.25">
      <c r="A10" s="8" t="s">
        <v>16</v>
      </c>
      <c r="B10" s="8" t="s">
        <v>17</v>
      </c>
    </row>
    <row r="11" spans="1:4" x14ac:dyDescent="0.25">
      <c r="A11" s="5">
        <v>43466</v>
      </c>
      <c r="B11" t="s">
        <v>18</v>
      </c>
    </row>
    <row r="12" spans="1:4" x14ac:dyDescent="0.25">
      <c r="A12" s="5">
        <v>43831</v>
      </c>
    </row>
    <row r="13" spans="1:4" x14ac:dyDescent="0.25">
      <c r="A13" s="5">
        <v>43824</v>
      </c>
      <c r="B13" t="s">
        <v>19</v>
      </c>
    </row>
    <row r="14" spans="1:4" x14ac:dyDescent="0.25">
      <c r="A14" s="5">
        <v>40537</v>
      </c>
    </row>
    <row r="15" spans="1:4" x14ac:dyDescent="0.25">
      <c r="A15" s="5"/>
    </row>
  </sheetData>
  <mergeCells count="1">
    <mergeCell ref="A4:D4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CPM</vt:lpstr>
      <vt:lpstr>Holidays</vt:lpstr>
      <vt:lpstr>CPM!Область_печати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REELYNX Inc</cp:lastModifiedBy>
  <cp:lastPrinted>2019-05-07T23:54:03Z</cp:lastPrinted>
  <dcterms:created xsi:type="dcterms:W3CDTF">2010-01-09T00:01:03Z</dcterms:created>
  <dcterms:modified xsi:type="dcterms:W3CDTF">2024-05-15T11:38:43Z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