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pivotTables/pivotTable3.xml" ContentType="application/vnd.openxmlformats-officedocument.spreadsheetml.pivotTable+xml"/>
  <Override PartName="/xl/drawings/drawing2.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pivotTables/pivotTable10.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customXml/itemProps40.xml" ContentType="application/vnd.openxmlformats-officedocument.customXmlProperties+xml"/>
  <Override PartName="/customXml/itemProps41.xml" ContentType="application/vnd.openxmlformats-officedocument.customXmlProperties+xml"/>
  <Override PartName="/customXml/itemProps42.xml" ContentType="application/vnd.openxmlformats-officedocument.customXmlProperties+xml"/>
  <Override PartName="/customXml/itemProps43.xml" ContentType="application/vnd.openxmlformats-officedocument.customXmlProperties+xml"/>
  <Override PartName="/customXml/itemProps4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rkarlinn\OneDrive\data\Github\Dynamic-Vintage-Analysis\reports\"/>
    </mc:Choice>
  </mc:AlternateContent>
  <xr:revisionPtr revIDLastSave="0" documentId="13_ncr:1_{62440034-45BD-45BF-831E-6AAA26F6E1E6}" xr6:coauthVersionLast="47" xr6:coauthVersionMax="47" xr10:uidLastSave="{00000000-0000-0000-0000-000000000000}"/>
  <bookViews>
    <workbookView xWindow="-108" yWindow="-108" windowWidth="23256" windowHeight="12456" firstSheet="4" activeTab="5" xr2:uid="{2E97B76F-93C9-4596-B9EF-843D98DAEA5E}"/>
  </bookViews>
  <sheets>
    <sheet name="WO Vantage" sheetId="8" state="hidden" r:id="rId1"/>
    <sheet name="%" sheetId="2" state="hidden" r:id="rId2"/>
    <sheet name="% Cumulated" sheetId="6" state="hidden" r:id="rId3"/>
    <sheet name="Amount" sheetId="3" state="hidden" r:id="rId4"/>
    <sheet name="Amount Collection" sheetId="11" r:id="rId5"/>
    <sheet name="Collection Cumulative" sheetId="12" r:id="rId6"/>
    <sheet name="% Collected" sheetId="14" r:id="rId7"/>
    <sheet name="% Collectied Cumulative" sheetId="15" r:id="rId8"/>
    <sheet name="Amount Cumulated" sheetId="7" state="hidden" r:id="rId9"/>
    <sheet name="Pivot" sheetId="10" state="hidden" r:id="rId10"/>
    <sheet name="Recovery by BO" sheetId="9" state="hidden" r:id="rId11"/>
  </sheets>
  <definedNames>
    <definedName name="_xlnm._FilterDatabase" localSheetId="10" hidden="1">'Recovery by BO'!$B$3:$Z$95</definedName>
    <definedName name="Slicer_Product">#N/A</definedName>
    <definedName name="Slicer_Region">#N/A</definedName>
  </definedNames>
  <calcPr calcId="191028"/>
  <pivotCaches>
    <pivotCache cacheId="469" r:id="rId12"/>
    <pivotCache cacheId="472" r:id="rId13"/>
    <pivotCache cacheId="481" r:id="rId14"/>
    <pivotCache cacheId="484" r:id="rId15"/>
    <pivotCache cacheId="487" r:id="rId16"/>
    <pivotCache cacheId="490" r:id="rId17"/>
    <pivotCache cacheId="493" r:id="rId18"/>
    <pivotCache cacheId="494" r:id="rId19"/>
    <pivotCache cacheId="495" r:id="rId20"/>
    <pivotCache cacheId="541" r:id="rId21"/>
  </pivotCaches>
  <extLst>
    <ext xmlns:x14="http://schemas.microsoft.com/office/spreadsheetml/2009/9/main" uri="{876F7934-8845-4945-9796-88D515C7AA90}">
      <x14:pivotCaches>
        <pivotCache cacheId="496" r:id="rId22"/>
      </x14:pivotCaches>
    </ext>
    <ext xmlns:x14="http://schemas.microsoft.com/office/spreadsheetml/2009/9/main" uri="{BBE1A952-AA13-448e-AADC-164F8A28A991}">
      <x14:slicerCaches>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payment_ac6ed94a-7c50-4f13-a832-c2666585011f" name="repayment" connection="Query - repayment"/>
          <x15:modelTable id="loan_896eb3d8-9034-4041-8a04-ced2f7d2d6ac" name="loan" connection="Query - loan"/>
          <x15:modelTable id="Calendar" name="Calendar" connection="Connection"/>
        </x15:modelTables>
        <x15:modelRelationships>
          <x15:modelRelationship fromTable="loan" fromColumn="Disbursed Month" toTable="Calendar" toColumn="Date"/>
          <x15:modelRelationship fromTable="repayment" fromColumn="KeyId" toTable="loan" toColumn="KeyId"/>
        </x15:modelRelationships>
        <x15:extLst>
          <ext xmlns:x16="http://schemas.microsoft.com/office/spreadsheetml/2014/11/main" uri="{9835A34E-60A6-4A7C-AAB8-D5F71C897F49}">
            <x16:modelTimeGroupings>
              <x16:modelTimeGrouping tableName="loan"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 tableName="loan" columnName="Disbursed Month" columnId="Disbursed Month">
                <x16:calculatedTimeColumn columnName="Disbursed Month (Year)" columnId="Disbursed Month (Year)" contentType="years" isSelected="1"/>
                <x16:calculatedTimeColumn columnName="Disbursed Month (Quarter)" columnId="Disbursed Month (Quarter)" contentType="quarters" isSelected="1"/>
                <x16:calculatedTimeColumn columnName="Disbursed Month (Month Index)" columnId="Disbursed Month (Month Index)" contentType="monthsindex" isSelected="1"/>
                <x16:calculatedTimeColumn columnName="Disbursed Month (Month)" columnId="Disbursed Month (Month)" contentType="months" isSelected="1"/>
              </x16:modelTimeGrouping>
              <x16:modelTimeGrouping tableName="repayment" columnName="Disbursed Month" columnId="Disbursed Month">
                <x16:calculatedTimeColumn columnName="Disbursed Month (Year)" columnId="Disbursed Month (Year)" contentType="years" isSelected="1"/>
                <x16:calculatedTimeColumn columnName="Disbursed Month (Quarter)" columnId="Disbursed Month (Quarter)" contentType="quarters" isSelected="1"/>
                <x16:calculatedTimeColumn columnName="Disbursed Month (Month Index)" columnId="Disbursed Month (Month Index)" contentType="monthsindex" isSelected="1"/>
                <x16:calculatedTimeColumn columnName="Disbursed Month (Month)" columnId="Disbursed Month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18" i="8" l="1" a="1"/>
  <c r="AK18" i="8" s="1"/>
  <c r="AK19" i="8" a="1"/>
  <c r="AK19" i="8" s="1"/>
  <c r="AK20" i="8" a="1"/>
  <c r="AK20" i="8" s="1"/>
  <c r="AK21" i="8" a="1"/>
  <c r="AK21" i="8" s="1"/>
  <c r="AK22" i="8" a="1"/>
  <c r="AK22" i="8" s="1"/>
  <c r="AK23" i="8" a="1"/>
  <c r="AK23" i="8" s="1"/>
  <c r="AK24" i="8" a="1"/>
  <c r="AK24" i="8" s="1"/>
  <c r="AK25" i="8" a="1"/>
  <c r="AK25" i="8" s="1"/>
  <c r="AK26" i="8" a="1"/>
  <c r="AK26" i="8" s="1"/>
  <c r="AK27" i="8" a="1"/>
  <c r="AK27" i="8" s="1"/>
  <c r="AK28" i="8" a="1"/>
  <c r="AK28" i="8" s="1"/>
  <c r="AK29" i="8" a="1"/>
  <c r="AK29" i="8" s="1"/>
  <c r="AK30" i="8" a="1"/>
  <c r="AK30" i="8" s="1"/>
  <c r="AK31" i="8" a="1"/>
  <c r="AK31" i="8" s="1"/>
  <c r="AK32" i="8" a="1"/>
  <c r="AK32" i="8" s="1"/>
  <c r="AK33" i="8" a="1"/>
  <c r="AK33" i="8" s="1"/>
  <c r="AK34" i="8" a="1"/>
  <c r="AK34" i="8" s="1"/>
  <c r="AK35" i="8" a="1"/>
  <c r="AK35" i="8" s="1"/>
  <c r="AK36" i="8" a="1"/>
  <c r="AK36" i="8" s="1"/>
  <c r="AK37" i="8" a="1"/>
  <c r="AK37" i="8" s="1"/>
  <c r="AK38" i="8" a="1"/>
  <c r="AK38" i="8" s="1"/>
  <c r="AK39" i="8" a="1"/>
  <c r="AK39" i="8" s="1"/>
  <c r="AK40" i="8" a="1"/>
  <c r="AK40" i="8" s="1"/>
  <c r="AK41" i="8" a="1"/>
  <c r="AK41" i="8" s="1"/>
  <c r="AK8" i="8" a="1"/>
  <c r="AK8" i="8" s="1"/>
  <c r="AK9" i="8" a="1"/>
  <c r="AK9" i="8" s="1"/>
  <c r="AK10" i="8" a="1"/>
  <c r="AK10" i="8" s="1"/>
  <c r="AK11" i="8" a="1"/>
  <c r="AK11" i="8" s="1"/>
  <c r="AK12" i="8" a="1"/>
  <c r="AK12" i="8" s="1"/>
  <c r="AK13" i="8" a="1"/>
  <c r="AK13" i="8" s="1"/>
  <c r="AK14" i="8" a="1"/>
  <c r="AK14" i="8" s="1"/>
  <c r="AK15" i="8" a="1"/>
  <c r="AK15" i="8" s="1"/>
  <c r="AK16" i="8" a="1"/>
  <c r="AK16" i="8" s="1"/>
  <c r="AK17" i="8" a="1"/>
  <c r="AK17" i="8" s="1"/>
  <c r="AK7" i="8" a="1"/>
  <c r="AK7" i="8" s="1"/>
  <c r="Z95" i="9"/>
  <c r="AA94" i="9" s="1"/>
  <c r="Z94" i="9"/>
  <c r="Z93" i="9"/>
  <c r="Z92" i="9"/>
  <c r="Z91" i="9"/>
  <c r="Z90" i="9"/>
  <c r="Z89" i="9"/>
  <c r="AA88" i="9" s="1"/>
  <c r="Z88" i="9"/>
  <c r="Z87" i="9"/>
  <c r="Z86" i="9"/>
  <c r="Z85" i="9"/>
  <c r="Z84" i="9"/>
  <c r="Z83" i="9"/>
  <c r="Z82" i="9"/>
  <c r="Z81" i="9"/>
  <c r="Z80" i="9"/>
  <c r="Z79" i="9"/>
  <c r="AA78" i="9" s="1"/>
  <c r="Z78" i="9"/>
  <c r="Z77" i="9"/>
  <c r="Z76" i="9"/>
  <c r="Z75" i="9"/>
  <c r="Z74" i="9"/>
  <c r="Z73" i="9"/>
  <c r="AA72" i="9" s="1"/>
  <c r="Z72" i="9"/>
  <c r="Z71" i="9"/>
  <c r="Z70" i="9"/>
  <c r="Z69" i="9"/>
  <c r="Z68" i="9"/>
  <c r="Z67" i="9"/>
  <c r="Z66" i="9"/>
  <c r="Z65" i="9"/>
  <c r="Z64" i="9"/>
  <c r="Z63" i="9"/>
  <c r="AA62" i="9" s="1"/>
  <c r="Z62" i="9"/>
  <c r="Z61" i="9"/>
  <c r="Z60" i="9"/>
  <c r="Z59" i="9"/>
  <c r="AA58" i="9" s="1"/>
  <c r="Z58" i="9"/>
  <c r="Z57" i="9"/>
  <c r="AA56" i="9" s="1"/>
  <c r="Z56" i="9"/>
  <c r="Z55" i="9"/>
  <c r="Z54" i="9"/>
  <c r="Z53" i="9"/>
  <c r="Z52" i="9"/>
  <c r="Z51" i="9"/>
  <c r="Z50" i="9"/>
  <c r="Z49" i="9"/>
  <c r="Z48" i="9"/>
  <c r="Z47" i="9"/>
  <c r="AA46" i="9" s="1"/>
  <c r="Z46" i="9"/>
  <c r="Z45" i="9"/>
  <c r="Z44" i="9"/>
  <c r="Z43" i="9"/>
  <c r="AA42" i="9" s="1"/>
  <c r="Z42" i="9"/>
  <c r="Z41" i="9"/>
  <c r="AA40" i="9" s="1"/>
  <c r="Z40" i="9"/>
  <c r="Z39" i="9"/>
  <c r="Z38" i="9"/>
  <c r="Z37" i="9"/>
  <c r="Z36" i="9"/>
  <c r="Z35" i="9"/>
  <c r="Z34" i="9"/>
  <c r="Z33" i="9"/>
  <c r="Z32" i="9"/>
  <c r="Z31" i="9"/>
  <c r="AA30" i="9" s="1"/>
  <c r="Z30" i="9"/>
  <c r="Z29" i="9"/>
  <c r="Z28" i="9"/>
  <c r="Z27" i="9"/>
  <c r="AA26" i="9" s="1"/>
  <c r="Z26" i="9"/>
  <c r="Z25" i="9"/>
  <c r="AA24" i="9" s="1"/>
  <c r="Z24" i="9"/>
  <c r="Z23" i="9"/>
  <c r="Z22" i="9"/>
  <c r="Z21" i="9"/>
  <c r="Z20" i="9"/>
  <c r="Z19" i="9"/>
  <c r="Z18" i="9"/>
  <c r="Z17" i="9"/>
  <c r="Z16" i="9"/>
  <c r="Z15" i="9"/>
  <c r="AA14" i="9" s="1"/>
  <c r="Z14" i="9"/>
  <c r="Z13" i="9"/>
  <c r="Z12" i="9"/>
  <c r="Z11" i="9"/>
  <c r="AA10" i="9" s="1"/>
  <c r="Z10" i="9"/>
  <c r="Z9" i="9"/>
  <c r="AA8" i="9" s="1"/>
  <c r="Z8" i="9"/>
  <c r="Z7" i="9"/>
  <c r="Z6" i="9"/>
  <c r="Z5" i="9"/>
  <c r="Z4" i="9"/>
  <c r="AL25" i="8"/>
  <c r="AL38" i="8"/>
  <c r="AL39" i="8"/>
  <c r="AL15" i="8"/>
  <c r="AL30" i="8"/>
  <c r="AL8" i="8"/>
  <c r="AL17" i="8"/>
  <c r="AL37" i="8"/>
  <c r="AL35" i="8"/>
  <c r="AL16" i="8"/>
  <c r="AL26" i="8"/>
  <c r="AL9" i="8"/>
  <c r="AL13" i="8"/>
  <c r="AL23" i="8"/>
  <c r="AL14" i="8"/>
  <c r="AL18" i="8"/>
  <c r="AL19" i="8"/>
  <c r="AL31" i="8"/>
  <c r="AL20" i="8"/>
  <c r="AL32" i="8"/>
  <c r="AL10" i="8"/>
  <c r="AL21" i="8"/>
  <c r="AL33" i="8"/>
  <c r="AL11" i="8"/>
  <c r="AL22" i="8"/>
  <c r="AL34" i="8"/>
  <c r="AL12" i="8"/>
  <c r="AL24" i="8"/>
  <c r="AL36" i="8"/>
  <c r="AL27" i="8"/>
  <c r="AL28" i="8"/>
  <c r="AL40" i="8"/>
  <c r="AL29" i="8"/>
  <c r="AL41" i="8"/>
  <c r="AL7" i="8"/>
  <c r="AA6" i="9" l="1"/>
  <c r="AA22" i="9"/>
  <c r="AA38" i="9"/>
  <c r="AA54" i="9"/>
  <c r="AA70" i="9"/>
  <c r="AA86" i="9"/>
  <c r="AA20" i="9"/>
  <c r="AA36" i="9"/>
  <c r="AA52" i="9"/>
  <c r="AA68" i="9"/>
  <c r="AA84" i="9"/>
  <c r="AA4" i="9"/>
  <c r="AA18" i="9"/>
  <c r="AA34" i="9"/>
  <c r="AA50" i="9"/>
  <c r="AA66" i="9"/>
  <c r="AA82" i="9"/>
  <c r="AA16" i="9"/>
  <c r="AA32" i="9"/>
  <c r="AA48" i="9"/>
  <c r="AA64" i="9"/>
  <c r="AA80" i="9"/>
  <c r="AA12" i="9"/>
  <c r="AA28" i="9"/>
  <c r="AA44" i="9"/>
  <c r="AA60" i="9"/>
  <c r="AA76" i="9"/>
  <c r="AA92" i="9"/>
  <c r="AA74" i="9"/>
  <c r="AA90" i="9"/>
  <c r="E42" i="8" l="1"/>
  <c r="D4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729955-5F06-4887-9145-20F82D626656}" name="Connection" type="104" refreshedVersion="0" background="1">
    <extLst>
      <ext xmlns:x15="http://schemas.microsoft.com/office/spreadsheetml/2010/11/main" uri="{DE250136-89BD-433C-8126-D09CA5730AF9}">
        <x15:connection id="Calendar"/>
      </ext>
    </extLst>
  </connection>
  <connection id="2" xr16:uid="{37F9E10A-F9EB-4401-9E9D-551309550E57}" name="Query - loan" description="Connection to the 'loan' query in the workbook." type="100" refreshedVersion="7" minRefreshableVersion="5">
    <extLst>
      <ext xmlns:x15="http://schemas.microsoft.com/office/spreadsheetml/2010/11/main" uri="{DE250136-89BD-433C-8126-D09CA5730AF9}">
        <x15:connection id="875789db-d425-4542-8f7f-713255dbd767"/>
      </ext>
    </extLst>
  </connection>
  <connection id="3" xr16:uid="{BD3A5FAE-AA0C-4D93-A5DD-4A15AE886BA7}" name="Query - repayment" description="Connection to the 'repayment' query in the workbook." type="100" refreshedVersion="7" minRefreshableVersion="5">
    <extLst>
      <ext xmlns:x15="http://schemas.microsoft.com/office/spreadsheetml/2010/11/main" uri="{DE250136-89BD-433C-8126-D09CA5730AF9}">
        <x15:connection id="5917524c-2783-40b5-b67a-27a2d1c4d26a"/>
      </ext>
    </extLst>
  </connection>
  <connection id="4" xr16:uid="{0383E61F-0865-4953-9456-7E452D45329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<sst xmlns="http://schemas.openxmlformats.org/spreadsheetml/2006/main" count="559" uniqueCount="106">
  <si>
    <t>Write Off Analysis</t>
  </si>
  <si>
    <t>% Recovery Month on Book</t>
  </si>
  <si>
    <t>Year</t>
  </si>
  <si>
    <t>Month</t>
  </si>
  <si>
    <t>June</t>
  </si>
  <si>
    <t>July</t>
  </si>
  <si>
    <t>August</t>
  </si>
  <si>
    <t>September</t>
  </si>
  <si>
    <t>October</t>
  </si>
  <si>
    <t>November</t>
  </si>
  <si>
    <t>December</t>
  </si>
  <si>
    <t>January</t>
  </si>
  <si>
    <t>February</t>
  </si>
  <si>
    <t>March</t>
  </si>
  <si>
    <t>April</t>
  </si>
  <si>
    <t>May</t>
  </si>
  <si>
    <t>% Recovery Month on Book (Culmulative)</t>
  </si>
  <si>
    <t>Recovery Month on Book (Values in Thousand MMK)</t>
  </si>
  <si>
    <t>Recovery Month on Book (Culmulative) (Values in Thousand MMK)</t>
  </si>
  <si>
    <t>Total Recovered Amount</t>
  </si>
  <si>
    <t>Recovered %</t>
  </si>
  <si>
    <t># of Closed Client</t>
  </si>
  <si>
    <t>Closed %</t>
  </si>
  <si>
    <t>Summary By Write Off Month</t>
  </si>
  <si>
    <t>Wirtten Off Recovery Vantage Analysis</t>
  </si>
  <si>
    <t>Grand Total</t>
  </si>
  <si>
    <t>####</t>
  </si>
  <si>
    <t>OM</t>
  </si>
  <si>
    <t>AM</t>
  </si>
  <si>
    <t>Office</t>
  </si>
  <si>
    <t>Status</t>
  </si>
  <si>
    <t>% of Recovery</t>
  </si>
  <si>
    <t>Aung Kyaw Naing</t>
  </si>
  <si>
    <t>La San</t>
  </si>
  <si>
    <t>Ayetharyar</t>
  </si>
  <si>
    <t>WO</t>
  </si>
  <si>
    <t>Recovery</t>
  </si>
  <si>
    <t>Bhamo</t>
  </si>
  <si>
    <t>Soe Thiha Nyein</t>
  </si>
  <si>
    <t>Ei Zatt</t>
  </si>
  <si>
    <t>Bilin</t>
  </si>
  <si>
    <t>Zaw Min Htet</t>
  </si>
  <si>
    <t>Chauk</t>
  </si>
  <si>
    <t>Naw Pandora</t>
  </si>
  <si>
    <t>Einme</t>
  </si>
  <si>
    <t>Hinthada</t>
  </si>
  <si>
    <t>Hlaingbwe</t>
  </si>
  <si>
    <t>Htun Lwin Naung</t>
  </si>
  <si>
    <t>Hmawbi</t>
  </si>
  <si>
    <t>Hpa-An</t>
  </si>
  <si>
    <t>Saw James</t>
  </si>
  <si>
    <t>Hsipaw</t>
  </si>
  <si>
    <t>Ingapu</t>
  </si>
  <si>
    <t>Kawkareik</t>
  </si>
  <si>
    <t>Kengtung</t>
  </si>
  <si>
    <t>Kyaukphyu</t>
  </si>
  <si>
    <t>Kyaukse</t>
  </si>
  <si>
    <t>Lashio</t>
  </si>
  <si>
    <t>Loikaw</t>
  </si>
  <si>
    <t>Madaya</t>
  </si>
  <si>
    <t>Maubin</t>
  </si>
  <si>
    <t>Mawlamyine</t>
  </si>
  <si>
    <t>Mogaung</t>
  </si>
  <si>
    <t>Mohnyin</t>
  </si>
  <si>
    <t>Monywa</t>
  </si>
  <si>
    <t>Mrauk-U</t>
  </si>
  <si>
    <t>Myanaung</t>
  </si>
  <si>
    <t>Myaungmya</t>
  </si>
  <si>
    <t>Myeik</t>
  </si>
  <si>
    <t>Myitkyina</t>
  </si>
  <si>
    <t>Nawnghkio</t>
  </si>
  <si>
    <t>North Dagon</t>
  </si>
  <si>
    <t>North Mandalay</t>
  </si>
  <si>
    <t>Palaw</t>
  </si>
  <si>
    <t>Pathein</t>
  </si>
  <si>
    <t>Pyapon</t>
  </si>
  <si>
    <t>PyinooLwin</t>
  </si>
  <si>
    <t>Ramree/Sane</t>
  </si>
  <si>
    <t>Sagaing</t>
  </si>
  <si>
    <t>Sintgaing</t>
  </si>
  <si>
    <t>Sittwe_Kyauktaw</t>
  </si>
  <si>
    <t>South Mandalay</t>
  </si>
  <si>
    <t>Tachileik</t>
  </si>
  <si>
    <t>Thanbyuzayat</t>
  </si>
  <si>
    <t>Thaton</t>
  </si>
  <si>
    <t>Waingmaw</t>
  </si>
  <si>
    <t>Wakema</t>
  </si>
  <si>
    <t>Wetlet_Shwebo</t>
  </si>
  <si>
    <t>Loan Vintage Analysis</t>
  </si>
  <si>
    <t>tot_loans</t>
  </si>
  <si>
    <t>tot_dis_amt</t>
  </si>
  <si>
    <t>tot_coll_princ</t>
  </si>
  <si>
    <t>tot_coll_interest</t>
  </si>
  <si>
    <t>tot_collected_aveprofit</t>
  </si>
  <si>
    <t>tot_overdue</t>
  </si>
  <si>
    <t>Disbursement Information</t>
  </si>
  <si>
    <t>Collection information</t>
  </si>
  <si>
    <t>0</t>
  </si>
  <si>
    <t>1</t>
  </si>
  <si>
    <t>2</t>
  </si>
  <si>
    <t>3</t>
  </si>
  <si>
    <t>4</t>
  </si>
  <si>
    <t>Collection Month On Book (Principle)</t>
  </si>
  <si>
    <t>VINTAGE ANALYSIS REPORT</t>
  </si>
  <si>
    <t>As of : 2025-November</t>
  </si>
  <si>
    <t>USD Amount In Thousand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</si>
</sst>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_(* \(#,##0\);_(* &quot;-&quot;??_);_(@_)"/>
    <numFmt numFmtId="165" formatCode="0.0,,,&quot;Bn&quot;"/>
    <numFmt numFmtId="166" formatCode="[$-409]mmm/yy;@"/>
    <numFmt numFmtId="167" formatCode="0,"/>
  </numFmts>
  <fonts count="9" x14ac:knownFonts="1">
    <font>
      <sz val="11"/>
      <color theme="1"/>
      <name val="Calibri"/>
      <family val="2"/>
      <scheme val="minor"/>
    </font>
    <font>
      <sz val="9"/>
      <color theme="1"/>
      <name val="Calibri"/>
      <family val="2"/>
      <scheme val="minor"/>
    </font>
    <font>
      <b/>
      <sz val="12"/>
      <color theme="1"/>
      <name val="Calibri"/>
      <family val="2"/>
      <scheme val="minor"/>
    </font>
    <font>
      <b/>
      <sz val="11"/>
      <color rgb="FFFFFF00"/>
      <name val="Calibri"/>
      <family val="2"/>
      <scheme val="minor"/>
    </font>
    <font>
      <b/>
      <sz val="12"/>
      <color rgb="FFFFFF00"/>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4"/>
      <color theme="1"/>
      <name val="Calibri"/>
      <family val="2"/>
      <scheme val="minor"/>
    </font>
  </fonts>
  <fills count="15">
    <fill>
      <patternFill patternType="none"/>
    </fill>
    <fill>
      <patternFill patternType="gray125"/>
    </fill>
    <fill>
      <patternFill patternType="solid">
        <fgColor rgb="FF006661"/>
        <bgColor indexed="64"/>
      </patternFill>
    </fill>
    <fill>
      <patternFill patternType="solid">
        <fgColor rgb="FFFF6B00"/>
        <bgColor indexed="64"/>
      </patternFill>
    </fill>
    <fill>
      <patternFill patternType="solid">
        <fgColor theme="0"/>
        <bgColor indexed="64"/>
      </patternFill>
    </fill>
    <fill>
      <patternFill patternType="solid">
        <fgColor rgb="FF002060"/>
        <bgColor indexed="64"/>
      </patternFill>
    </fill>
    <fill>
      <patternFill patternType="solid">
        <fgColor theme="4" tint="0.79998168889431442"/>
        <bgColor theme="4" tint="0.79998168889431442"/>
      </patternFill>
    </fill>
    <fill>
      <patternFill patternType="solid">
        <fgColor theme="0" tint="-0.249977111117893"/>
        <bgColor indexed="64"/>
      </patternFill>
    </fill>
    <fill>
      <patternFill patternType="solid">
        <fgColor rgb="FFFFC00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79998168889431442"/>
        <bgColor indexed="64"/>
      </patternFill>
    </fill>
    <fill>
      <patternFill patternType="solid">
        <fgColor theme="5" tint="0.59999389629810485"/>
        <bgColor indexed="64"/>
      </patternFill>
    </fill>
  </fills>
  <borders count="16">
    <border>
      <left/>
      <right/>
      <top/>
      <bottom/>
      <diagonal/>
    </border>
    <border>
      <left/>
      <right/>
      <top/>
      <bottom style="thin">
        <color theme="4" tint="0.39997558519241921"/>
      </bottom>
      <diagonal/>
    </border>
    <border>
      <left/>
      <right style="thin">
        <color indexed="64"/>
      </right>
      <top style="thin">
        <color theme="4" tint="0.39997558519241921"/>
      </top>
      <bottom/>
      <diagonal/>
    </border>
    <border>
      <left/>
      <right style="thin">
        <color indexed="64"/>
      </right>
      <top/>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5" fillId="0" borderId="0" applyFont="0" applyFill="0" applyBorder="0" applyAlignment="0" applyProtection="0"/>
  </cellStyleXfs>
  <cellXfs count="58">
    <xf numFmtId="0" fontId="0" fillId="0" borderId="0" xfId="0"/>
    <xf numFmtId="0" fontId="0" fillId="2" borderId="0" xfId="0" applyFill="1"/>
    <xf numFmtId="0" fontId="0" fillId="4" borderId="0" xfId="0" applyFill="1"/>
    <xf numFmtId="0" fontId="0" fillId="0" borderId="0" xfId="0" applyFill="1"/>
    <xf numFmtId="0" fontId="7" fillId="6" borderId="1" xfId="0" applyFont="1" applyFill="1" applyBorder="1" applyAlignment="1">
      <alignment horizontal="center" vertical="center" wrapText="1"/>
    </xf>
    <xf numFmtId="0" fontId="0" fillId="8" borderId="0" xfId="0" applyFill="1"/>
    <xf numFmtId="0" fontId="8" fillId="0" borderId="0" xfId="0" applyFont="1" applyFill="1" applyAlignment="1">
      <alignment horizontal="center" vertical="center"/>
    </xf>
    <xf numFmtId="0" fontId="0" fillId="0" borderId="3" xfId="0" applyFill="1" applyBorder="1"/>
    <xf numFmtId="165" fontId="2" fillId="7" borderId="4" xfId="0" applyNumberFormat="1" applyFont="1" applyFill="1" applyBorder="1" applyAlignment="1">
      <alignment vertical="center"/>
    </xf>
    <xf numFmtId="164" fontId="6" fillId="7" borderId="4" xfId="0" applyNumberFormat="1" applyFont="1" applyFill="1" applyBorder="1" applyAlignment="1">
      <alignment vertical="center"/>
    </xf>
    <xf numFmtId="0" fontId="0" fillId="7" borderId="4" xfId="0" applyFill="1" applyBorder="1"/>
    <xf numFmtId="0" fontId="0" fillId="7" borderId="4" xfId="0" applyFill="1" applyBorder="1" applyAlignment="1">
      <alignment horizontal="center" vertical="center"/>
    </xf>
    <xf numFmtId="0" fontId="6" fillId="6" borderId="5" xfId="0" applyFont="1" applyFill="1" applyBorder="1" applyAlignment="1">
      <alignment horizontal="left" vertical="center" wrapText="1" indent="1"/>
    </xf>
    <xf numFmtId="166" fontId="6" fillId="6" borderId="5" xfId="0" applyNumberFormat="1" applyFont="1" applyFill="1" applyBorder="1" applyAlignment="1">
      <alignment horizontal="left" vertical="center" wrapText="1" indent="1"/>
    </xf>
    <xf numFmtId="0" fontId="0" fillId="10" borderId="5" xfId="0" applyFill="1" applyBorder="1" applyAlignment="1">
      <alignment horizontal="center" vertical="center"/>
    </xf>
    <xf numFmtId="0" fontId="0" fillId="11" borderId="6" xfId="0" applyFill="1" applyBorder="1" applyAlignment="1">
      <alignment horizontal="center" vertical="center" wrapText="1"/>
    </xf>
    <xf numFmtId="0" fontId="0" fillId="0" borderId="6" xfId="0" applyBorder="1"/>
    <xf numFmtId="0" fontId="0" fillId="8" borderId="2" xfId="0" applyFill="1" applyBorder="1"/>
    <xf numFmtId="0" fontId="0" fillId="8" borderId="3" xfId="0" applyFill="1" applyBorder="1"/>
    <xf numFmtId="0" fontId="0" fillId="0" borderId="7" xfId="0" applyBorder="1"/>
    <xf numFmtId="0" fontId="0" fillId="0" borderId="8" xfId="0" applyBorder="1"/>
    <xf numFmtId="0" fontId="0" fillId="0" borderId="9" xfId="0" applyBorder="1"/>
    <xf numFmtId="164" fontId="1" fillId="0" borderId="10" xfId="0" applyNumberFormat="1" applyFont="1" applyBorder="1"/>
    <xf numFmtId="164" fontId="1" fillId="0" borderId="11" xfId="0" applyNumberFormat="1" applyFont="1" applyBorder="1"/>
    <xf numFmtId="164" fontId="1" fillId="0" borderId="12" xfId="0" applyNumberFormat="1" applyFont="1" applyBorder="1"/>
    <xf numFmtId="164" fontId="1" fillId="0" borderId="13" xfId="0" applyNumberFormat="1" applyFont="1" applyBorder="1"/>
    <xf numFmtId="164" fontId="1" fillId="0" borderId="14" xfId="0" applyNumberFormat="1" applyFont="1" applyBorder="1"/>
    <xf numFmtId="164" fontId="1" fillId="0" borderId="15" xfId="0" applyNumberFormat="1" applyFont="1" applyBorder="1"/>
    <xf numFmtId="0" fontId="0" fillId="0" borderId="0" xfId="0" applyAlignment="1">
      <alignment horizontal="center" vertical="center" wrapText="1"/>
    </xf>
    <xf numFmtId="0" fontId="0" fillId="0" borderId="0" xfId="0" applyNumberFormat="1"/>
    <xf numFmtId="0" fontId="0" fillId="0" borderId="0" xfId="0" pivotButton="1" applyAlignment="1">
      <alignment horizontal="center" vertical="center" wrapText="1"/>
    </xf>
    <xf numFmtId="167" fontId="0" fillId="0" borderId="0" xfId="0" applyNumberFormat="1"/>
    <xf numFmtId="0" fontId="8" fillId="3" borderId="0" xfId="0" applyFont="1" applyFill="1" applyAlignment="1">
      <alignment horizontal="center" vertical="center"/>
    </xf>
    <xf numFmtId="0" fontId="3" fillId="0" borderId="0" xfId="0" applyFont="1" applyFill="1" applyAlignment="1">
      <alignment horizontal="center" vertical="center"/>
    </xf>
    <xf numFmtId="0" fontId="2" fillId="9" borderId="0" xfId="0" applyFont="1" applyFill="1" applyAlignment="1">
      <alignment horizontal="center" vertical="center"/>
    </xf>
    <xf numFmtId="0" fontId="2" fillId="8" borderId="0" xfId="0" applyFont="1" applyFill="1" applyAlignment="1">
      <alignment horizontal="center" vertical="center"/>
    </xf>
    <xf numFmtId="0" fontId="2" fillId="3" borderId="0" xfId="0" applyFont="1" applyFill="1" applyAlignment="1">
      <alignment horizontal="center" vertical="center"/>
    </xf>
    <xf numFmtId="0" fontId="3" fillId="5" borderId="0" xfId="0" applyFont="1" applyFill="1" applyAlignment="1">
      <alignment horizontal="center" vertical="center"/>
    </xf>
    <xf numFmtId="0" fontId="4" fillId="5" borderId="0" xfId="0" applyFont="1" applyFill="1" applyAlignment="1">
      <alignment horizontal="center" vertical="center"/>
    </xf>
    <xf numFmtId="0" fontId="0" fillId="0" borderId="0" xfId="0" applyAlignment="1">
      <alignment horizontal="center"/>
    </xf>
    <xf numFmtId="0" fontId="0" fillId="9" borderId="0" xfId="0" applyFill="1" applyAlignment="1">
      <alignment horizontal="center"/>
    </xf>
    <xf numFmtId="0" fontId="4" fillId="0" borderId="0" xfId="0" applyFont="1" applyAlignment="1">
      <alignment horizontal="center" vertical="center"/>
    </xf>
    <xf numFmtId="9" fontId="0" fillId="0" borderId="6" xfId="1" applyFont="1" applyBorder="1" applyAlignment="1">
      <alignment horizontal="center" vertical="center"/>
    </xf>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0" fillId="9" borderId="0" xfId="0" applyFill="1" applyAlignment="1"/>
    <xf numFmtId="0" fontId="0" fillId="9" borderId="0" xfId="0" applyFill="1"/>
    <xf numFmtId="0" fontId="0" fillId="12" borderId="0" xfId="0" applyFill="1" applyAlignment="1">
      <alignment horizontal="center"/>
    </xf>
    <xf numFmtId="0" fontId="0" fillId="13" borderId="0" xfId="0" applyFill="1" applyAlignment="1">
      <alignment horizontal="center" vertical="center" wrapText="1"/>
    </xf>
    <xf numFmtId="0" fontId="0" fillId="14" borderId="0" xfId="0" applyFill="1" applyAlignment="1">
      <alignment horizontal="center" vertical="center" wrapText="1"/>
    </xf>
    <xf numFmtId="0" fontId="0" fillId="0" borderId="0" xfId="0" applyAlignment="1">
      <alignment horizontal="left" indent="1"/>
    </xf>
  </cellXfs>
  <cellStyles count="2">
    <cellStyle name="Normal" xfId="0" builtinId="0"/>
    <cellStyle name="Percent" xfId="1" builtinId="5"/>
  </cellStyles>
  <dxfs count="354">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numFmt numFmtId="167" formatCode="0,"/>
    </dxf>
    <dxf>
      <numFmt numFmtId="167" formatCode="0,"/>
    </dxf>
    <dxf>
      <alignment wrapText="1"/>
    </dxf>
    <dxf>
      <alignment wrapText="1"/>
    </dxf>
    <dxf>
      <alignment wrapText="1"/>
    </dxf>
    <dxf>
      <alignment horizontal="center"/>
    </dxf>
    <dxf>
      <alignment horizontal="center"/>
    </dxf>
    <dxf>
      <alignment horizontal="center"/>
    </dxf>
    <dxf>
      <alignment vertical="center"/>
    </dxf>
    <dxf>
      <alignment vertical="center"/>
    </dxf>
    <dxf>
      <alignment vertical="center"/>
    </dxf>
    <dxf>
      <alignment vertical="center"/>
    </dxf>
    <dxf>
      <alignment horizontal="center"/>
    </dxf>
    <dxf>
      <alignment wrapText="1"/>
    </dxf>
    <dxf>
      <fill>
        <patternFill patternType="solid">
          <bgColor theme="9" tint="0.79998168889431442"/>
        </patternFill>
      </fill>
    </dxf>
    <dxf>
      <fill>
        <patternFill patternType="solid">
          <bgColor theme="5" tint="0.59999389629810485"/>
        </patternFill>
      </fill>
    </dxf>
    <dxf>
      <numFmt numFmtId="167" formatCode="0,"/>
    </dxf>
    <dxf>
      <alignment horizontal="left" relativeIndent="1"/>
    </dxf>
    <dxf>
      <alignment horizontal="left" relativeIndent="1"/>
    </dxf>
    <dxf>
      <alignment horizontal="left" relativeIndent="1"/>
    </dxf>
    <dxf>
      <alignment horizontal="left" relativeIndent="1"/>
    </dxf>
    <dxf>
      <numFmt numFmtId="167" formatCode="0,"/>
    </dxf>
    <dxf>
      <alignment horizontal="center"/>
    </dxf>
    <dxf>
      <alignment vertical="center"/>
    </dxf>
    <dxf>
      <alignment wrapText="1"/>
    </dxf>
    <dxf>
      <fill>
        <patternFill patternType="solid">
          <bgColor theme="5" tint="0.59999389629810485"/>
        </patternFill>
      </fill>
    </dxf>
    <dxf>
      <fill>
        <patternFill patternType="solid">
          <bgColor theme="9" tint="0.79998168889431442"/>
        </patternFill>
      </fill>
    </dxf>
    <dxf>
      <alignment wrapText="1"/>
    </dxf>
    <dxf>
      <alignment wrapText="1"/>
    </dxf>
    <dxf>
      <alignment wrapText="1"/>
    </dxf>
    <dxf>
      <alignment horizontal="center"/>
    </dxf>
    <dxf>
      <alignment horizontal="center"/>
    </dxf>
    <dxf>
      <alignment horizontal="center"/>
    </dxf>
    <dxf>
      <alignment vertical="center"/>
    </dxf>
    <dxf>
      <alignment vertical="center"/>
    </dxf>
    <dxf>
      <alignment vertical="center"/>
    </dxf>
    <dxf>
      <font>
        <sz val="9"/>
      </font>
    </dxf>
    <dxf>
      <numFmt numFmtId="164" formatCode="_(* #,##0_);_(* \(#,##0\);_(* &quot;-&quot;??_);_(@_)"/>
    </dxf>
    <dxf>
      <font>
        <sz val="9"/>
      </font>
    </dxf>
    <dxf>
      <font>
        <sz val="9"/>
      </font>
    </dxf>
    <dxf>
      <numFmt numFmtId="164" formatCode="_(* #,##0_);_(* \(#,##0\);_(* &quot;-&quot;??_);_(@_)"/>
    </dxf>
    <dxf>
      <font>
        <sz val="9"/>
      </font>
    </dxf>
    <dxf>
      <font>
        <sz val="9"/>
      </font>
    </dxf>
    <dxf>
      <font>
        <sz val="9"/>
      </font>
    </dxf>
    <dxf>
      <font>
        <sz val="9"/>
      </font>
    </dxf>
    <dxf>
      <numFmt numFmtId="164" formatCode="_(* #,##0_);_(* \(#,##0\);_(* &quot;-&quot;??_);_(@_)"/>
    </dxf>
    <dxf>
      <font>
        <sz val="9"/>
      </font>
    </dxf>
    <dxf>
      <font>
        <sz val="9"/>
      </font>
    </dxf>
    <dxf>
      <numFmt numFmtId="164" formatCode="_(* #,##0_);_(* \(#,##0\);_(* &quot;-&quot;??_);_(@_)"/>
    </dxf>
  </dxfs>
  <tableStyles count="0" defaultTableStyle="TableStyleMedium2" defaultPivotStyle="PivotStyleLight16"/>
  <colors>
    <mruColors>
      <color rgb="FF006661"/>
      <color rgb="FFFF6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connections" Target="connections.xml"/><Relationship Id="rId21" Type="http://schemas.openxmlformats.org/officeDocument/2006/relationships/pivotCacheDefinition" Target="pivotCache/pivotCacheDefinition10.xml"/><Relationship Id="rId42" Type="http://schemas.openxmlformats.org/officeDocument/2006/relationships/customXml" Target="../customXml/item11.xml"/><Relationship Id="rId47" Type="http://schemas.openxmlformats.org/officeDocument/2006/relationships/customXml" Target="../customXml/item16.xml"/><Relationship Id="rId63" Type="http://schemas.openxmlformats.org/officeDocument/2006/relationships/customXml" Target="../customXml/item32.xml"/><Relationship Id="rId68" Type="http://schemas.openxmlformats.org/officeDocument/2006/relationships/customXml" Target="../customXml/item37.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9" Type="http://schemas.openxmlformats.org/officeDocument/2006/relationships/sheetMetadata" Target="metadata.xml"/><Relationship Id="rId11" Type="http://schemas.openxmlformats.org/officeDocument/2006/relationships/worksheet" Target="worksheets/sheet11.xml"/><Relationship Id="rId24" Type="http://schemas.microsoft.com/office/2007/relationships/slicerCache" Target="slicerCaches/slicerCache2.xml"/><Relationship Id="rId32" Type="http://schemas.openxmlformats.org/officeDocument/2006/relationships/customXml" Target="../customXml/item1.xml"/><Relationship Id="rId37" Type="http://schemas.openxmlformats.org/officeDocument/2006/relationships/customXml" Target="../customXml/item6.xml"/><Relationship Id="rId40" Type="http://schemas.openxmlformats.org/officeDocument/2006/relationships/customXml" Target="../customXml/item9.xml"/><Relationship Id="rId45" Type="http://schemas.openxmlformats.org/officeDocument/2006/relationships/customXml" Target="../customXml/item14.xml"/><Relationship Id="rId53" Type="http://schemas.openxmlformats.org/officeDocument/2006/relationships/customXml" Target="../customXml/item22.xml"/><Relationship Id="rId58" Type="http://schemas.openxmlformats.org/officeDocument/2006/relationships/customXml" Target="../customXml/item27.xml"/><Relationship Id="rId66" Type="http://schemas.openxmlformats.org/officeDocument/2006/relationships/customXml" Target="../customXml/item35.xml"/><Relationship Id="rId74" Type="http://schemas.openxmlformats.org/officeDocument/2006/relationships/customXml" Target="../customXml/item43.xml"/><Relationship Id="rId5" Type="http://schemas.openxmlformats.org/officeDocument/2006/relationships/worksheet" Target="worksheets/sheet5.xml"/><Relationship Id="rId61" Type="http://schemas.openxmlformats.org/officeDocument/2006/relationships/customXml" Target="../customXml/item30.xml"/><Relationship Id="rId19" Type="http://schemas.openxmlformats.org/officeDocument/2006/relationships/pivotCacheDefinition" Target="pivotCache/pivotCacheDefinition8.xml"/><Relationship Id="rId14" Type="http://schemas.openxmlformats.org/officeDocument/2006/relationships/pivotCacheDefinition" Target="pivotCache/pivotCacheDefinition3.xml"/><Relationship Id="rId22" Type="http://schemas.openxmlformats.org/officeDocument/2006/relationships/pivotCacheDefinition" Target="pivotCache/pivotCacheDefinition11.xml"/><Relationship Id="rId27" Type="http://schemas.openxmlformats.org/officeDocument/2006/relationships/styles" Target="styles.xml"/><Relationship Id="rId30" Type="http://schemas.openxmlformats.org/officeDocument/2006/relationships/powerPivotData" Target="model/item.data"/><Relationship Id="rId35" Type="http://schemas.openxmlformats.org/officeDocument/2006/relationships/customXml" Target="../customXml/item4.xml"/><Relationship Id="rId43" Type="http://schemas.openxmlformats.org/officeDocument/2006/relationships/customXml" Target="../customXml/item12.xml"/><Relationship Id="rId48" Type="http://schemas.openxmlformats.org/officeDocument/2006/relationships/customXml" Target="../customXml/item17.xml"/><Relationship Id="rId56" Type="http://schemas.openxmlformats.org/officeDocument/2006/relationships/customXml" Target="../customXml/item25.xml"/><Relationship Id="rId64" Type="http://schemas.openxmlformats.org/officeDocument/2006/relationships/customXml" Target="../customXml/item33.xml"/><Relationship Id="rId69" Type="http://schemas.openxmlformats.org/officeDocument/2006/relationships/customXml" Target="../customXml/item38.xml"/><Relationship Id="rId8" Type="http://schemas.openxmlformats.org/officeDocument/2006/relationships/worksheet" Target="worksheets/sheet8.xml"/><Relationship Id="rId51" Type="http://schemas.openxmlformats.org/officeDocument/2006/relationships/customXml" Target="../customXml/item20.xml"/><Relationship Id="rId72" Type="http://schemas.openxmlformats.org/officeDocument/2006/relationships/customXml" Target="../customXml/item41.xml"/><Relationship Id="rId3" Type="http://schemas.openxmlformats.org/officeDocument/2006/relationships/worksheet" Target="worksheets/sheet3.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theme" Target="theme/theme1.xml"/><Relationship Id="rId33" Type="http://schemas.openxmlformats.org/officeDocument/2006/relationships/customXml" Target="../customXml/item2.xml"/><Relationship Id="rId38" Type="http://schemas.openxmlformats.org/officeDocument/2006/relationships/customXml" Target="../customXml/item7.xml"/><Relationship Id="rId46" Type="http://schemas.openxmlformats.org/officeDocument/2006/relationships/customXml" Target="../customXml/item15.xml"/><Relationship Id="rId59" Type="http://schemas.openxmlformats.org/officeDocument/2006/relationships/customXml" Target="../customXml/item28.xml"/><Relationship Id="rId67" Type="http://schemas.openxmlformats.org/officeDocument/2006/relationships/customXml" Target="../customXml/item36.xml"/><Relationship Id="rId20" Type="http://schemas.openxmlformats.org/officeDocument/2006/relationships/pivotCacheDefinition" Target="pivotCache/pivotCacheDefinition9.xml"/><Relationship Id="rId41" Type="http://schemas.openxmlformats.org/officeDocument/2006/relationships/customXml" Target="../customXml/item10.xml"/><Relationship Id="rId54" Type="http://schemas.openxmlformats.org/officeDocument/2006/relationships/customXml" Target="../customXml/item23.xml"/><Relationship Id="rId62" Type="http://schemas.openxmlformats.org/officeDocument/2006/relationships/customXml" Target="../customXml/item31.xml"/><Relationship Id="rId70" Type="http://schemas.openxmlformats.org/officeDocument/2006/relationships/customXml" Target="../customXml/item39.xml"/><Relationship Id="rId75" Type="http://schemas.openxmlformats.org/officeDocument/2006/relationships/customXml" Target="../customXml/item4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4.xml"/><Relationship Id="rId23" Type="http://schemas.microsoft.com/office/2007/relationships/slicerCache" Target="slicerCaches/slicerCache1.xml"/><Relationship Id="rId28" Type="http://schemas.openxmlformats.org/officeDocument/2006/relationships/sharedStrings" Target="sharedStrings.xml"/><Relationship Id="rId36" Type="http://schemas.openxmlformats.org/officeDocument/2006/relationships/customXml" Target="../customXml/item5.xml"/><Relationship Id="rId49" Type="http://schemas.openxmlformats.org/officeDocument/2006/relationships/customXml" Target="../customXml/item18.xml"/><Relationship Id="rId57" Type="http://schemas.openxmlformats.org/officeDocument/2006/relationships/customXml" Target="../customXml/item26.xml"/><Relationship Id="rId10" Type="http://schemas.openxmlformats.org/officeDocument/2006/relationships/worksheet" Target="worksheets/sheet10.xml"/><Relationship Id="rId31" Type="http://schemas.openxmlformats.org/officeDocument/2006/relationships/calcChain" Target="calcChain.xml"/><Relationship Id="rId44" Type="http://schemas.openxmlformats.org/officeDocument/2006/relationships/customXml" Target="../customXml/item13.xml"/><Relationship Id="rId52" Type="http://schemas.openxmlformats.org/officeDocument/2006/relationships/customXml" Target="../customXml/item21.xml"/><Relationship Id="rId60" Type="http://schemas.openxmlformats.org/officeDocument/2006/relationships/customXml" Target="../customXml/item29.xml"/><Relationship Id="rId65" Type="http://schemas.openxmlformats.org/officeDocument/2006/relationships/customXml" Target="../customXml/item34.xml"/><Relationship Id="rId73" Type="http://schemas.openxmlformats.org/officeDocument/2006/relationships/customXml" Target="../customXml/item4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39" Type="http://schemas.openxmlformats.org/officeDocument/2006/relationships/customXml" Target="../customXml/item8.xml"/><Relationship Id="rId34" Type="http://schemas.openxmlformats.org/officeDocument/2006/relationships/customXml" Target="../customXml/item3.xml"/><Relationship Id="rId50" Type="http://schemas.openxmlformats.org/officeDocument/2006/relationships/customXml" Target="../customXml/item19.xml"/><Relationship Id="rId55" Type="http://schemas.openxmlformats.org/officeDocument/2006/relationships/customXml" Target="../customXml/item24.xml"/><Relationship Id="rId7" Type="http://schemas.openxmlformats.org/officeDocument/2006/relationships/worksheet" Target="worksheets/sheet7.xml"/><Relationship Id="rId71" Type="http://schemas.openxmlformats.org/officeDocument/2006/relationships/customXml" Target="../customXml/item4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1</xdr:row>
      <xdr:rowOff>9525</xdr:rowOff>
    </xdr:from>
    <xdr:to>
      <xdr:col>2</xdr:col>
      <xdr:colOff>457199</xdr:colOff>
      <xdr:row>1</xdr:row>
      <xdr:rowOff>276225</xdr:rowOff>
    </xdr:to>
    <xdr:pic>
      <xdr:nvPicPr>
        <xdr:cNvPr id="2" name="Picture 1">
          <a:extLst>
            <a:ext uri="{FF2B5EF4-FFF2-40B4-BE49-F238E27FC236}">
              <a16:creationId xmlns:a16="http://schemas.microsoft.com/office/drawing/2014/main" id="{FB0E339C-FA59-433D-9DF9-1C510E554C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8625" y="371475"/>
          <a:ext cx="885825" cy="266700"/>
        </a:xfrm>
        <a:prstGeom prst="rect">
          <a:avLst/>
        </a:prstGeom>
        <a:ln>
          <a:solidFill>
            <a:schemeClr val="bg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6350</xdr:colOff>
      <xdr:row>1</xdr:row>
      <xdr:rowOff>0</xdr:rowOff>
    </xdr:from>
    <xdr:to>
      <xdr:col>2</xdr:col>
      <xdr:colOff>707081</xdr:colOff>
      <xdr:row>2</xdr:row>
      <xdr:rowOff>184150</xdr:rowOff>
    </xdr:to>
    <xdr:pic>
      <xdr:nvPicPr>
        <xdr:cNvPr id="2" name="Picture 1">
          <a:extLst>
            <a:ext uri="{FF2B5EF4-FFF2-40B4-BE49-F238E27FC236}">
              <a16:creationId xmlns:a16="http://schemas.microsoft.com/office/drawing/2014/main" id="{01C906BE-9CF6-42E3-AC63-5A31862DE6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500" y="180975"/>
          <a:ext cx="1300805" cy="374650"/>
        </a:xfrm>
        <a:prstGeom prst="rect">
          <a:avLst/>
        </a:prstGeom>
        <a:ln>
          <a:solidFill>
            <a:schemeClr val="bg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474982</xdr:colOff>
      <xdr:row>0</xdr:row>
      <xdr:rowOff>138007</xdr:rowOff>
    </xdr:from>
    <xdr:to>
      <xdr:col>16</xdr:col>
      <xdr:colOff>136315</xdr:colOff>
      <xdr:row>7</xdr:row>
      <xdr:rowOff>25400</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4E5C8393-EC87-4F9A-B160-942A143B511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372515" y="138007"/>
              <a:ext cx="1828800" cy="13859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500380</xdr:colOff>
      <xdr:row>7</xdr:row>
      <xdr:rowOff>171873</xdr:rowOff>
    </xdr:from>
    <xdr:to>
      <xdr:col>16</xdr:col>
      <xdr:colOff>161713</xdr:colOff>
      <xdr:row>14</xdr:row>
      <xdr:rowOff>84666</xdr:rowOff>
    </xdr:to>
    <mc:AlternateContent xmlns:mc="http://schemas.openxmlformats.org/markup-compatibility/2006">
      <mc:Choice xmlns:a14="http://schemas.microsoft.com/office/drawing/2010/main" Requires="a14">
        <xdr:graphicFrame macro="">
          <xdr:nvGraphicFramePr>
            <xdr:cNvPr id="3" name="Product">
              <a:extLst>
                <a:ext uri="{FF2B5EF4-FFF2-40B4-BE49-F238E27FC236}">
                  <a16:creationId xmlns:a16="http://schemas.microsoft.com/office/drawing/2014/main" id="{F1E29CA2-4951-4936-8495-E4A055C8500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397913" y="1670473"/>
              <a:ext cx="1828800" cy="1216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40410</xdr:colOff>
      <xdr:row>1</xdr:row>
      <xdr:rowOff>28864</xdr:rowOff>
    </xdr:from>
    <xdr:to>
      <xdr:col>2</xdr:col>
      <xdr:colOff>662793</xdr:colOff>
      <xdr:row>3</xdr:row>
      <xdr:rowOff>5772</xdr:rowOff>
    </xdr:to>
    <xdr:pic>
      <xdr:nvPicPr>
        <xdr:cNvPr id="2" name="Picture 1">
          <a:extLst>
            <a:ext uri="{FF2B5EF4-FFF2-40B4-BE49-F238E27FC236}">
              <a16:creationId xmlns:a16="http://schemas.microsoft.com/office/drawing/2014/main" id="{22D9B548-9843-4D19-A262-2F2155CB49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1319" y="213591"/>
          <a:ext cx="1218045" cy="346363"/>
        </a:xfrm>
        <a:prstGeom prst="rect">
          <a:avLst/>
        </a:prstGeom>
        <a:ln>
          <a:solidFill>
            <a:schemeClr val="bg1"/>
          </a:solidFill>
        </a:ln>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2798611113" backgroundQuery="1" createdVersion="7" refreshedVersion="7" minRefreshableVersion="3" recordCount="0" supportSubquery="1" supportAdvancedDrill="1" xr:uid="{37A336B1-3A59-4825-917F-195F1AD57714}">
  <cacheSource type="external" connectionId="4"/>
  <cacheFields count="0"/>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0" memberValueDatatype="130" unbalanced="0"/>
    <cacheHierarchy uniqueName="[loan].[Product]" caption="Product" attribute="1" defaultMemberUniqueName="[loan].[Product].[All]" allUniqueName="[loan].[Product].[All]" dimensionUniqueName="[loan]" displayFolder="" count="0"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cacheHierarchy uniqueName="[Measures].[tot_dis_amt]" caption="tot_dis_amt" measure="1" displayFolder="" measureGroup="loan" count="0"/>
    <cacheHierarchy uniqueName="[Measures].[tot_coll_princ]" caption="tot_coll_princ" measure="1" displayFolder="" measureGroup="loan" count="0"/>
    <cacheHierarchy uniqueName="[Measures].[tot_coll_interest]" caption="tot_coll_interest" measure="1" displayFolder="" measureGroup="loan" count="0"/>
    <cacheHierarchy uniqueName="[Measures].[tot_collected_aveprofit]" caption="tot_collected_aveprofit" measure="1" displayFolder="" measureGroup="loan" count="0"/>
    <cacheHierarchy uniqueName="[Measures].[tot_overdue]" caption="tot_overdue" measure="1" displayFolder="" measureGroup="loan" count="0"/>
    <cacheHierarchy uniqueName="[Measures].[amt0]" caption="amt0" measure="1" displayFolder="" measureGroup="loan" count="0"/>
    <cacheHierarchy uniqueName="[Measures].[amt1]" caption="amt1" measure="1" displayFolder="" measureGroup="loan" count="0"/>
    <cacheHierarchy uniqueName="[Measures].[amt2]" caption="amt2" measure="1" displayFolder="" measureGroup="loan" count="0"/>
    <cacheHierarchy uniqueName="[Measures].[amt3]" caption="amt3" measure="1" displayFolder="" measureGroup="loan" count="0"/>
    <cacheHierarchy uniqueName="[Measures].[amt4]" caption="amt4" measure="1" displayFolder="" measureGroup="loan" count="0"/>
    <cacheHierarchy uniqueName="[Measures].[amt_cum0]" caption="amt_cum0" measure="1" displayFolder="" measureGroup="loan" count="0"/>
    <cacheHierarchy uniqueName="[Measures].[amt_cum1]" caption="amt_cum1" measure="1" displayFolder="" measureGroup="loan" count="0"/>
    <cacheHierarchy uniqueName="[Measures].[amt_cum2]" caption="amt_cum2" measure="1" displayFolder="" measureGroup="loan" count="0"/>
    <cacheHierarchy uniqueName="[Measures].[amt_cum3]" caption="amt_cum3" measure="1" displayFolder="" measureGroup="loan" count="0"/>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Calendar" uniqueName="[Calendar]" caption="Calendar"/>
    <dimension name="loan" uniqueName="[loan]" caption="loan"/>
    <dimension measure="1" name="Measures" uniqueName="[Measures]" caption="Measures"/>
    <dimension name="repayment" uniqueName="[repayment]" caption="repayment"/>
  </dimensions>
  <measureGroups count="3">
    <measureGroup name="Calendar" caption="Calendar"/>
    <measureGroup name="loan" caption="loan"/>
    <measureGroup name="repayment" caption="repayment"/>
  </measureGroups>
  <maps count="6">
    <map measureGroup="0" dimension="0"/>
    <map measureGroup="1"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2799189814" backgroundQuery="1" createdVersion="7" refreshedVersion="7" minRefreshableVersion="3" recordCount="0" supportSubquery="1" supportAdvancedDrill="1" xr:uid="{5B8F28E0-972D-4403-BFEC-4B1AB954D26B}">
  <cacheSource type="external" connectionId="4"/>
  <cacheFields count="0"/>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0" memberValueDatatype="130" unbalanced="0"/>
    <cacheHierarchy uniqueName="[loan].[Product]" caption="Product" attribute="1" defaultMemberUniqueName="[loan].[Product].[All]" allUniqueName="[loan].[Product].[All]" dimensionUniqueName="[loan]" displayFolder="" count="0"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cacheHierarchy uniqueName="[Measures].[tot_dis_amt]" caption="tot_dis_amt" measure="1" displayFolder="" measureGroup="loan" count="0"/>
    <cacheHierarchy uniqueName="[Measures].[tot_coll_princ]" caption="tot_coll_princ" measure="1" displayFolder="" measureGroup="loan" count="0"/>
    <cacheHierarchy uniqueName="[Measures].[tot_coll_interest]" caption="tot_coll_interest" measure="1" displayFolder="" measureGroup="loan" count="0"/>
    <cacheHierarchy uniqueName="[Measures].[tot_collected_aveprofit]" caption="tot_collected_aveprofit" measure="1" displayFolder="" measureGroup="loan" count="0"/>
    <cacheHierarchy uniqueName="[Measures].[tot_overdue]" caption="tot_overdue" measure="1" displayFolder="" measureGroup="loan" count="0"/>
    <cacheHierarchy uniqueName="[Measures].[amt0]" caption="amt0" measure="1" displayFolder="" measureGroup="loan" count="0"/>
    <cacheHierarchy uniqueName="[Measures].[amt1]" caption="amt1" measure="1" displayFolder="" measureGroup="loan" count="0"/>
    <cacheHierarchy uniqueName="[Measures].[amt2]" caption="amt2" measure="1" displayFolder="" measureGroup="loan" count="0"/>
    <cacheHierarchy uniqueName="[Measures].[amt3]" caption="amt3" measure="1" displayFolder="" measureGroup="loan" count="0"/>
    <cacheHierarchy uniqueName="[Measures].[amt4]" caption="amt4" measure="1" displayFolder="" measureGroup="loan" count="0"/>
    <cacheHierarchy uniqueName="[Measures].[amt_cum0]" caption="amt_cum0" measure="1" displayFolder="" measureGroup="loan" count="0"/>
    <cacheHierarchy uniqueName="[Measures].[amt_cum1]" caption="amt_cum1" measure="1" displayFolder="" measureGroup="loan" count="0"/>
    <cacheHierarchy uniqueName="[Measures].[amt_cum2]" caption="amt_cum2" measure="1" displayFolder="" measureGroup="loan" count="0"/>
    <cacheHierarchy uniqueName="[Measures].[amt_cum3]" caption="amt_cum3" measure="1" displayFolder="" measureGroup="loan" count="0"/>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Calendar" uniqueName="[Calendar]" caption="Calendar"/>
    <dimension name="loan" uniqueName="[loan]" caption="loan"/>
    <dimension measure="1" name="Measures" uniqueName="[Measures]" caption="Measures"/>
    <dimension name="repayment" uniqueName="[repayment]" caption="repayment"/>
  </dimensions>
  <measureGroups count="3">
    <measureGroup name="Calendar" caption="Calendar"/>
    <measureGroup name="loan" caption="loan"/>
    <measureGroup name="repayment" caption="repayment"/>
  </measureGroups>
  <maps count="6">
    <map measureGroup="0" dimension="0"/>
    <map measureGroup="1"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2805324072" backgroundQuery="1" createdVersion="7" refreshedVersion="7" minRefreshableVersion="3" recordCount="0" supportSubquery="1" supportAdvancedDrill="1" xr:uid="{A674D72A-2AD2-41D5-A8D4-900BF9F390ED}">
  <cacheSource type="external" connectionId="4"/>
  <cacheFields count="13">
    <cacheField name="[Calendar].[Year].[Year]" caption="Year" numFmtId="0" hierarchy="2" level="1">
      <sharedItems containsSemiMixedTypes="0" containsString="0" containsNumber="1" containsInteger="1" minValue="2024" maxValue="2025" count="2">
        <n v="2024"/>
        <n v="2025"/>
      </sharedItems>
      <extLst>
        <ext xmlns:x15="http://schemas.microsoft.com/office/spreadsheetml/2010/11/main" uri="{4F2E5C28-24EA-4eb8-9CBF-B6C8F9C3D259}">
          <x15:cachedUniqueNames>
            <x15:cachedUniqueName index="0" name="[Calendar].[Year].&amp;[2024]"/>
            <x15:cachedUniqueName index="1" name="[Calendar].[Year].&amp;[2025]"/>
          </x15:cachedUniqueNames>
        </ext>
      </extLst>
    </cacheField>
    <cacheField name="[Calendar].[Month].[Month]" caption="Month" numFmtId="0" hierarchy="4" level="1">
      <sharedItems count="12">
        <s v="January"/>
        <s v="March"/>
        <s v="April"/>
        <s v="May"/>
        <s v="June"/>
        <s v="July"/>
        <s v="August"/>
        <s v="September"/>
        <s v="October"/>
        <s v="November"/>
        <s v="December"/>
        <s v="February"/>
      </sharedItems>
      <extLst>
        <ext xmlns:x15="http://schemas.microsoft.com/office/spreadsheetml/2010/11/main" uri="{4F2E5C28-24EA-4eb8-9CBF-B6C8F9C3D259}">
          <x15:cachedUniqueNames>
            <x15:cachedUniqueName index="0" name="[Calendar].[Month].&amp;[January]"/>
            <x15:cachedUniqueName index="1" name="[Calendar].[Month].&amp;[March]"/>
            <x15:cachedUniqueName index="2" name="[Calendar].[Month].&amp;[April]"/>
            <x15:cachedUniqueName index="3" name="[Calendar].[Month].&amp;[May]"/>
            <x15:cachedUniqueName index="4" name="[Calendar].[Month].&amp;[June]"/>
            <x15:cachedUniqueName index="5" name="[Calendar].[Month].&amp;[July]"/>
            <x15:cachedUniqueName index="6" name="[Calendar].[Month].&amp;[August]"/>
            <x15:cachedUniqueName index="7" name="[Calendar].[Month].&amp;[September]"/>
            <x15:cachedUniqueName index="8" name="[Calendar].[Month].&amp;[October]"/>
            <x15:cachedUniqueName index="9" name="[Calendar].[Month].&amp;[November]"/>
            <x15:cachedUniqueName index="10" name="[Calendar].[Month].&amp;[December]"/>
            <x15:cachedUniqueName index="11" name="[Calendar].[Month].&amp;[February]"/>
          </x15:cachedUniqueNames>
        </ext>
      </extLst>
    </cacheField>
    <cacheField name="[Measures].[tot_loans]" caption="tot_loans" numFmtId="0" hierarchy="27" level="32767"/>
    <cacheField name="[Measures].[tot_dis_amt]" caption="tot_dis_amt" numFmtId="0" hierarchy="28" level="32767"/>
    <cacheField name="[Measures].[tot_coll_princ]" caption="tot_coll_princ" numFmtId="0" hierarchy="29" level="32767"/>
    <cacheField name="[Measures].[tot_coll_interest]" caption="tot_coll_interest" numFmtId="0" hierarchy="30" level="32767"/>
    <cacheField name="[Measures].[tot_collected_aveprofit]" caption="tot_collected_aveprofit" numFmtId="0" hierarchy="31" level="32767"/>
    <cacheField name="[Measures].[tot_overdue]" caption="tot_overdue" numFmtId="0" hierarchy="32" level="32767"/>
    <cacheField name="[Measures].[amt0]" caption="amt0" numFmtId="0" hierarchy="33" level="32767"/>
    <cacheField name="[Measures].[amt1]" caption="amt1" numFmtId="0" hierarchy="34" level="32767"/>
    <cacheField name="[Measures].[amt2]" caption="amt2" numFmtId="0" hierarchy="35" level="32767"/>
    <cacheField name="[Measures].[amt3]" caption="amt3" numFmtId="0" hierarchy="36" level="32767"/>
    <cacheField name="[Measures].[amt4]" caption="amt4" numFmtId="0" hierarchy="37" level="32767"/>
  </cacheFields>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2" memberValueDatatype="20" unbalanced="0">
      <fieldsUsage count="2">
        <fieldUsage x="-1"/>
        <fieldUsage x="0"/>
      </fieldsUsage>
    </cacheHierarchy>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2" memberValueDatatype="130" unbalanced="0">
      <fieldsUsage count="2">
        <fieldUsage x="-1"/>
        <fieldUsage x="1"/>
      </fieldsUsage>
    </cacheHierarchy>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0" memberValueDatatype="130" unbalanced="0"/>
    <cacheHierarchy uniqueName="[loan].[Product]" caption="Product" attribute="1" defaultMemberUniqueName="[loan].[Product].[All]" allUniqueName="[loan].[Product].[All]" dimensionUniqueName="[loan]" displayFolder="" count="0"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oneField="1">
      <fieldsUsage count="1">
        <fieldUsage x="2"/>
      </fieldsUsage>
    </cacheHierarchy>
    <cacheHierarchy uniqueName="[Measures].[tot_dis_amt]" caption="tot_dis_amt" measure="1" displayFolder="" measureGroup="loan" count="0" oneField="1">
      <fieldsUsage count="1">
        <fieldUsage x="3"/>
      </fieldsUsage>
    </cacheHierarchy>
    <cacheHierarchy uniqueName="[Measures].[tot_coll_princ]" caption="tot_coll_princ" measure="1" displayFolder="" measureGroup="loan" count="0" oneField="1">
      <fieldsUsage count="1">
        <fieldUsage x="4"/>
      </fieldsUsage>
    </cacheHierarchy>
    <cacheHierarchy uniqueName="[Measures].[tot_coll_interest]" caption="tot_coll_interest" measure="1" displayFolder="" measureGroup="loan" count="0" oneField="1">
      <fieldsUsage count="1">
        <fieldUsage x="5"/>
      </fieldsUsage>
    </cacheHierarchy>
    <cacheHierarchy uniqueName="[Measures].[tot_collected_aveprofit]" caption="tot_collected_aveprofit" measure="1" displayFolder="" measureGroup="loan" count="0" oneField="1">
      <fieldsUsage count="1">
        <fieldUsage x="6"/>
      </fieldsUsage>
    </cacheHierarchy>
    <cacheHierarchy uniqueName="[Measures].[tot_overdue]" caption="tot_overdue" measure="1" displayFolder="" measureGroup="loan" count="0" oneField="1">
      <fieldsUsage count="1">
        <fieldUsage x="7"/>
      </fieldsUsage>
    </cacheHierarchy>
    <cacheHierarchy uniqueName="[Measures].[amt0]" caption="amt0" measure="1" displayFolder="" measureGroup="loan" count="0" oneField="1">
      <fieldsUsage count="1">
        <fieldUsage x="8"/>
      </fieldsUsage>
    </cacheHierarchy>
    <cacheHierarchy uniqueName="[Measures].[amt1]" caption="amt1" measure="1" displayFolder="" measureGroup="loan" count="0" oneField="1">
      <fieldsUsage count="1">
        <fieldUsage x="9"/>
      </fieldsUsage>
    </cacheHierarchy>
    <cacheHierarchy uniqueName="[Measures].[amt2]" caption="amt2" measure="1" displayFolder="" measureGroup="loan" count="0" oneField="1">
      <fieldsUsage count="1">
        <fieldUsage x="10"/>
      </fieldsUsage>
    </cacheHierarchy>
    <cacheHierarchy uniqueName="[Measures].[amt3]" caption="amt3" measure="1" displayFolder="" measureGroup="loan" count="0" oneField="1">
      <fieldsUsage count="1">
        <fieldUsage x="11"/>
      </fieldsUsage>
    </cacheHierarchy>
    <cacheHierarchy uniqueName="[Measures].[amt4]" caption="amt4" measure="1" displayFolder="" measureGroup="loan" count="0" oneField="1">
      <fieldsUsage count="1">
        <fieldUsage x="12"/>
      </fieldsUsage>
    </cacheHierarchy>
    <cacheHierarchy uniqueName="[Measures].[amt_cum0]" caption="amt_cum0" measure="1" displayFolder="" measureGroup="loan" count="0"/>
    <cacheHierarchy uniqueName="[Measures].[amt_cum1]" caption="amt_cum1" measure="1" displayFolder="" measureGroup="loan" count="0"/>
    <cacheHierarchy uniqueName="[Measures].[amt_cum2]" caption="amt_cum2" measure="1" displayFolder="" measureGroup="loan" count="0"/>
    <cacheHierarchy uniqueName="[Measures].[amt_cum3]" caption="amt_cum3" measure="1" displayFolder="" measureGroup="loan" count="0"/>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Calendar" uniqueName="[Calendar]" caption="Calendar"/>
    <dimension name="loan" uniqueName="[loan]" caption="loan"/>
    <dimension measure="1" name="Measures" uniqueName="[Measures]" caption="Measures"/>
    <dimension name="repayment" uniqueName="[repayment]" caption="repayment"/>
  </dimensions>
  <measureGroups count="3">
    <measureGroup name="Calendar" caption="Calendar"/>
    <measureGroup name="loan" caption="loan"/>
    <measureGroup name="repayment" caption="repayment"/>
  </measureGroups>
  <maps count="6">
    <map measureGroup="0" dimension="0"/>
    <map measureGroup="1"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2805555557" backgroundQuery="1" createdVersion="7" refreshedVersion="7" minRefreshableVersion="3" recordCount="0" supportSubquery="1" supportAdvancedDrill="1" xr:uid="{3870C0DE-E24A-46E0-B084-122141F5CC6D}">
  <cacheSource type="external" connectionId="4"/>
  <cacheFields count="0"/>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0" memberValueDatatype="130" unbalanced="0"/>
    <cacheHierarchy uniqueName="[loan].[Product]" caption="Product" attribute="1" defaultMemberUniqueName="[loan].[Product].[All]" allUniqueName="[loan].[Product].[All]" dimensionUniqueName="[loan]" displayFolder="" count="0"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cacheHierarchy uniqueName="[Measures].[tot_dis_amt]" caption="tot_dis_amt" measure="1" displayFolder="" measureGroup="loan" count="0"/>
    <cacheHierarchy uniqueName="[Measures].[tot_coll_princ]" caption="tot_coll_princ" measure="1" displayFolder="" measureGroup="loan" count="0"/>
    <cacheHierarchy uniqueName="[Measures].[tot_coll_interest]" caption="tot_coll_interest" measure="1" displayFolder="" measureGroup="loan" count="0"/>
    <cacheHierarchy uniqueName="[Measures].[tot_collected_aveprofit]" caption="tot_collected_aveprofit" measure="1" displayFolder="" measureGroup="loan" count="0"/>
    <cacheHierarchy uniqueName="[Measures].[tot_overdue]" caption="tot_overdue" measure="1" displayFolder="" measureGroup="loan" count="0"/>
    <cacheHierarchy uniqueName="[Measures].[amt0]" caption="amt0" measure="1" displayFolder="" measureGroup="loan" count="0"/>
    <cacheHierarchy uniqueName="[Measures].[amt1]" caption="amt1" measure="1" displayFolder="" measureGroup="loan" count="0"/>
    <cacheHierarchy uniqueName="[Measures].[amt2]" caption="amt2" measure="1" displayFolder="" measureGroup="loan" count="0"/>
    <cacheHierarchy uniqueName="[Measures].[amt3]" caption="amt3" measure="1" displayFolder="" measureGroup="loan" count="0"/>
    <cacheHierarchy uniqueName="[Measures].[amt4]" caption="amt4" measure="1" displayFolder="" measureGroup="loan" count="0"/>
    <cacheHierarchy uniqueName="[Measures].[amt_cum0]" caption="amt_cum0" measure="1" displayFolder="" measureGroup="loan" count="0"/>
    <cacheHierarchy uniqueName="[Measures].[amt_cum1]" caption="amt_cum1" measure="1" displayFolder="" measureGroup="loan" count="0"/>
    <cacheHierarchy uniqueName="[Measures].[amt_cum2]" caption="amt_cum2" measure="1" displayFolder="" measureGroup="loan" count="0"/>
    <cacheHierarchy uniqueName="[Measures].[amt_cum3]" caption="amt_cum3" measure="1" displayFolder="" measureGroup="loan" count="0"/>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Calendar" uniqueName="[Calendar]" caption="Calendar"/>
    <dimension name="loan" uniqueName="[loan]" caption="loan"/>
    <dimension measure="1" name="Measures" uniqueName="[Measures]" caption="Measures"/>
    <dimension name="repayment" uniqueName="[repayment]" caption="repayment"/>
  </dimensions>
  <measureGroups count="3">
    <measureGroup name="Calendar" caption="Calendar"/>
    <measureGroup name="loan" caption="loan"/>
    <measureGroup name="repayment" caption="repayment"/>
  </measureGroups>
  <maps count="6">
    <map measureGroup="0" dimension="0"/>
    <map measureGroup="1"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2806018518" backgroundQuery="1" createdVersion="7" refreshedVersion="7" minRefreshableVersion="3" recordCount="0" supportSubquery="1" supportAdvancedDrill="1" xr:uid="{FD96CB6D-5A4A-45CF-8AB1-B8E4E55233AF}">
  <cacheSource type="external" connectionId="4"/>
  <cacheFields count="0"/>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0" memberValueDatatype="130" unbalanced="0"/>
    <cacheHierarchy uniqueName="[loan].[Product]" caption="Product" attribute="1" defaultMemberUniqueName="[loan].[Product].[All]" allUniqueName="[loan].[Product].[All]" dimensionUniqueName="[loan]" displayFolder="" count="0"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cacheHierarchy uniqueName="[Measures].[tot_dis_amt]" caption="tot_dis_amt" measure="1" displayFolder="" measureGroup="loan" count="0"/>
    <cacheHierarchy uniqueName="[Measures].[tot_coll_princ]" caption="tot_coll_princ" measure="1" displayFolder="" measureGroup="loan" count="0"/>
    <cacheHierarchy uniqueName="[Measures].[tot_coll_interest]" caption="tot_coll_interest" measure="1" displayFolder="" measureGroup="loan" count="0"/>
    <cacheHierarchy uniqueName="[Measures].[tot_collected_aveprofit]" caption="tot_collected_aveprofit" measure="1" displayFolder="" measureGroup="loan" count="0"/>
    <cacheHierarchy uniqueName="[Measures].[tot_overdue]" caption="tot_overdue" measure="1" displayFolder="" measureGroup="loan" count="0"/>
    <cacheHierarchy uniqueName="[Measures].[amt0]" caption="amt0" measure="1" displayFolder="" measureGroup="loan" count="0"/>
    <cacheHierarchy uniqueName="[Measures].[amt1]" caption="amt1" measure="1" displayFolder="" measureGroup="loan" count="0"/>
    <cacheHierarchy uniqueName="[Measures].[amt2]" caption="amt2" measure="1" displayFolder="" measureGroup="loan" count="0"/>
    <cacheHierarchy uniqueName="[Measures].[amt3]" caption="amt3" measure="1" displayFolder="" measureGroup="loan" count="0"/>
    <cacheHierarchy uniqueName="[Measures].[amt4]" caption="amt4" measure="1" displayFolder="" measureGroup="loan" count="0"/>
    <cacheHierarchy uniqueName="[Measures].[amt_cum0]" caption="amt_cum0" measure="1" displayFolder="" measureGroup="loan" count="0"/>
    <cacheHierarchy uniqueName="[Measures].[amt_cum1]" caption="amt_cum1" measure="1" displayFolder="" measureGroup="loan" count="0"/>
    <cacheHierarchy uniqueName="[Measures].[amt_cum2]" caption="amt_cum2" measure="1" displayFolder="" measureGroup="loan" count="0"/>
    <cacheHierarchy uniqueName="[Measures].[amt_cum3]" caption="amt_cum3" measure="1" displayFolder="" measureGroup="loan" count="0"/>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Calendar" uniqueName="[Calendar]" caption="Calendar"/>
    <dimension name="loan" uniqueName="[loan]" caption="loan"/>
    <dimension measure="1" name="Measures" uniqueName="[Measures]" caption="Measures"/>
    <dimension name="repayment" uniqueName="[repayment]" caption="repayment"/>
  </dimensions>
  <measureGroups count="3">
    <measureGroup name="Calendar" caption="Calendar"/>
    <measureGroup name="loan" caption="loan"/>
    <measureGroup name="repayment" caption="repayment"/>
  </measureGroups>
  <maps count="6">
    <map measureGroup="0" dimension="0"/>
    <map measureGroup="1"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2806250003" backgroundQuery="1" createdVersion="7" refreshedVersion="7" minRefreshableVersion="3" recordCount="0" supportSubquery="1" supportAdvancedDrill="1" xr:uid="{007D258E-0378-4BBF-8985-653C18818534}">
  <cacheSource type="external" connectionId="4"/>
  <cacheFields count="0"/>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0" memberValueDatatype="130" unbalanced="0"/>
    <cacheHierarchy uniqueName="[loan].[Product]" caption="Product" attribute="1" defaultMemberUniqueName="[loan].[Product].[All]" allUniqueName="[loan].[Product].[All]" dimensionUniqueName="[loan]" displayFolder="" count="0"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cacheHierarchy uniqueName="[Measures].[tot_dis_amt]" caption="tot_dis_amt" measure="1" displayFolder="" measureGroup="loan" count="0"/>
    <cacheHierarchy uniqueName="[Measures].[tot_coll_princ]" caption="tot_coll_princ" measure="1" displayFolder="" measureGroup="loan" count="0"/>
    <cacheHierarchy uniqueName="[Measures].[tot_coll_interest]" caption="tot_coll_interest" measure="1" displayFolder="" measureGroup="loan" count="0"/>
    <cacheHierarchy uniqueName="[Measures].[tot_collected_aveprofit]" caption="tot_collected_aveprofit" measure="1" displayFolder="" measureGroup="loan" count="0"/>
    <cacheHierarchy uniqueName="[Measures].[tot_overdue]" caption="tot_overdue" measure="1" displayFolder="" measureGroup="loan" count="0"/>
    <cacheHierarchy uniqueName="[Measures].[amt0]" caption="amt0" measure="1" displayFolder="" measureGroup="loan" count="0"/>
    <cacheHierarchy uniqueName="[Measures].[amt1]" caption="amt1" measure="1" displayFolder="" measureGroup="loan" count="0"/>
    <cacheHierarchy uniqueName="[Measures].[amt2]" caption="amt2" measure="1" displayFolder="" measureGroup="loan" count="0"/>
    <cacheHierarchy uniqueName="[Measures].[amt3]" caption="amt3" measure="1" displayFolder="" measureGroup="loan" count="0"/>
    <cacheHierarchy uniqueName="[Measures].[amt4]" caption="amt4" measure="1" displayFolder="" measureGroup="loan" count="0"/>
    <cacheHierarchy uniqueName="[Measures].[amt_cum0]" caption="amt_cum0" measure="1" displayFolder="" measureGroup="loan" count="0"/>
    <cacheHierarchy uniqueName="[Measures].[amt_cum1]" caption="amt_cum1" measure="1" displayFolder="" measureGroup="loan" count="0"/>
    <cacheHierarchy uniqueName="[Measures].[amt_cum2]" caption="amt_cum2" measure="1" displayFolder="" measureGroup="loan" count="0"/>
    <cacheHierarchy uniqueName="[Measures].[amt_cum3]" caption="amt_cum3" measure="1" displayFolder="" measureGroup="loan" count="0"/>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Calendar" uniqueName="[Calendar]" caption="Calendar"/>
    <dimension name="loan" uniqueName="[loan]" caption="loan"/>
    <dimension measure="1" name="Measures" uniqueName="[Measures]" caption="Measures"/>
    <dimension name="repayment" uniqueName="[repayment]" caption="repayment"/>
  </dimensions>
  <measureGroups count="3">
    <measureGroup name="Calendar" caption="Calendar"/>
    <measureGroup name="loan" caption="loan"/>
    <measureGroup name="repayment" caption="repayment"/>
  </measureGroups>
  <maps count="6">
    <map measureGroup="0" dimension="0"/>
    <map measureGroup="1"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2807060188" backgroundQuery="1" createdVersion="7" refreshedVersion="7" minRefreshableVersion="3" recordCount="0" supportSubquery="1" supportAdvancedDrill="1" xr:uid="{347786FB-F5C9-4C8E-9E40-B7406F56FDA5}">
  <cacheSource type="external" connectionId="4"/>
  <cacheFields count="0"/>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0" memberValueDatatype="130" unbalanced="0"/>
    <cacheHierarchy uniqueName="[loan].[Product]" caption="Product" attribute="1" defaultMemberUniqueName="[loan].[Product].[All]" allUniqueName="[loan].[Product].[All]" dimensionUniqueName="[loan]" displayFolder="" count="0"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cacheHierarchy uniqueName="[Measures].[tot_dis_amt]" caption="tot_dis_amt" measure="1" displayFolder="" measureGroup="loan" count="0"/>
    <cacheHierarchy uniqueName="[Measures].[tot_coll_princ]" caption="tot_coll_princ" measure="1" displayFolder="" measureGroup="loan" count="0"/>
    <cacheHierarchy uniqueName="[Measures].[tot_coll_interest]" caption="tot_coll_interest" measure="1" displayFolder="" measureGroup="loan" count="0"/>
    <cacheHierarchy uniqueName="[Measures].[tot_collected_aveprofit]" caption="tot_collected_aveprofit" measure="1" displayFolder="" measureGroup="loan" count="0"/>
    <cacheHierarchy uniqueName="[Measures].[tot_overdue]" caption="tot_overdue" measure="1" displayFolder="" measureGroup="loan" count="0"/>
    <cacheHierarchy uniqueName="[Measures].[amt0]" caption="amt0" measure="1" displayFolder="" measureGroup="loan" count="0"/>
    <cacheHierarchy uniqueName="[Measures].[amt1]" caption="amt1" measure="1" displayFolder="" measureGroup="loan" count="0"/>
    <cacheHierarchy uniqueName="[Measures].[amt2]" caption="amt2" measure="1" displayFolder="" measureGroup="loan" count="0"/>
    <cacheHierarchy uniqueName="[Measures].[amt3]" caption="amt3" measure="1" displayFolder="" measureGroup="loan" count="0"/>
    <cacheHierarchy uniqueName="[Measures].[amt4]" caption="amt4" measure="1" displayFolder="" measureGroup="loan" count="0"/>
    <cacheHierarchy uniqueName="[Measures].[amt_cum0]" caption="amt_cum0" measure="1" displayFolder="" measureGroup="loan" count="0"/>
    <cacheHierarchy uniqueName="[Measures].[amt_cum1]" caption="amt_cum1" measure="1" displayFolder="" measureGroup="loan" count="0"/>
    <cacheHierarchy uniqueName="[Measures].[amt_cum2]" caption="amt_cum2" measure="1" displayFolder="" measureGroup="loan" count="0"/>
    <cacheHierarchy uniqueName="[Measures].[amt_cum3]" caption="amt_cum3" measure="1" displayFolder="" measureGroup="loan" count="0"/>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Calendar" uniqueName="[Calendar]" caption="Calendar"/>
    <dimension name="loan" uniqueName="[loan]" caption="loan"/>
    <dimension measure="1" name="Measures" uniqueName="[Measures]" caption="Measures"/>
    <dimension name="repayment" uniqueName="[repayment]" caption="repayment"/>
  </dimensions>
  <measureGroups count="3">
    <measureGroup name="Calendar" caption="Calendar"/>
    <measureGroup name="loan" caption="loan"/>
    <measureGroup name="repayment" caption="repayment"/>
  </measureGroups>
  <maps count="6">
    <map measureGroup="0" dimension="0"/>
    <map measureGroup="1"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2803125001" backgroundQuery="1" createdVersion="7" refreshedVersion="7" minRefreshableVersion="3" recordCount="0" supportSubquery="1" supportAdvancedDrill="1" xr:uid="{A6EF9363-3D52-4BA2-81DC-9257E8F549CC}">
  <cacheSource type="external" connectionId="4"/>
  <cacheFields count="12">
    <cacheField name="[Calendar].[Year].[Year]" caption="Year" numFmtId="0" hierarchy="2" level="1">
      <sharedItems containsSemiMixedTypes="0" containsString="0" containsNumber="1" containsInteger="1" minValue="2024" maxValue="2025" count="2">
        <n v="2024"/>
        <n v="2025"/>
      </sharedItems>
      <extLst>
        <ext xmlns:x15="http://schemas.microsoft.com/office/spreadsheetml/2010/11/main" uri="{4F2E5C28-24EA-4eb8-9CBF-B6C8F9C3D259}">
          <x15:cachedUniqueNames>
            <x15:cachedUniqueName index="0" name="[Calendar].[Year].&amp;[2024]"/>
            <x15:cachedUniqueName index="1" name="[Calendar].[Year].&amp;[2025]"/>
          </x15:cachedUniqueNames>
        </ext>
      </extLst>
    </cacheField>
    <cacheField name="[Calendar].[Month].[Month]" caption="Month" numFmtId="0" hierarchy="4" level="1">
      <sharedItems count="12">
        <s v="January"/>
        <s v="March"/>
        <s v="April"/>
        <s v="May"/>
        <s v="June"/>
        <s v="July"/>
        <s v="August"/>
        <s v="September"/>
        <s v="October"/>
        <s v="November"/>
        <s v="December"/>
        <s v="February"/>
      </sharedItems>
      <extLst>
        <ext xmlns:x15="http://schemas.microsoft.com/office/spreadsheetml/2010/11/main" uri="{4F2E5C28-24EA-4eb8-9CBF-B6C8F9C3D259}">
          <x15:cachedUniqueNames>
            <x15:cachedUniqueName index="0" name="[Calendar].[Month].&amp;[January]"/>
            <x15:cachedUniqueName index="1" name="[Calendar].[Month].&amp;[March]"/>
            <x15:cachedUniqueName index="2" name="[Calendar].[Month].&amp;[April]"/>
            <x15:cachedUniqueName index="3" name="[Calendar].[Month].&amp;[May]"/>
            <x15:cachedUniqueName index="4" name="[Calendar].[Month].&amp;[June]"/>
            <x15:cachedUniqueName index="5" name="[Calendar].[Month].&amp;[July]"/>
            <x15:cachedUniqueName index="6" name="[Calendar].[Month].&amp;[August]"/>
            <x15:cachedUniqueName index="7" name="[Calendar].[Month].&amp;[September]"/>
            <x15:cachedUniqueName index="8" name="[Calendar].[Month].&amp;[October]"/>
            <x15:cachedUniqueName index="9" name="[Calendar].[Month].&amp;[November]"/>
            <x15:cachedUniqueName index="10" name="[Calendar].[Month].&amp;[December]"/>
            <x15:cachedUniqueName index="11" name="[Calendar].[Month].&amp;[February]"/>
          </x15:cachedUniqueNames>
        </ext>
      </extLst>
    </cacheField>
    <cacheField name="[Measures].[tot_loans]" caption="tot_loans" numFmtId="0" hierarchy="27" level="32767"/>
    <cacheField name="[Measures].[tot_dis_amt]" caption="tot_dis_amt" numFmtId="0" hierarchy="28" level="32767"/>
    <cacheField name="[Measures].[tot_coll_princ]" caption="tot_coll_princ" numFmtId="0" hierarchy="29" level="32767"/>
    <cacheField name="[Measures].[tot_coll_interest]" caption="tot_coll_interest" numFmtId="0" hierarchy="30" level="32767"/>
    <cacheField name="[Measures].[tot_collected_aveprofit]" caption="tot_collected_aveprofit" numFmtId="0" hierarchy="31" level="32767"/>
    <cacheField name="[Measures].[tot_overdue]" caption="tot_overdue" numFmtId="0" hierarchy="32" level="32767"/>
    <cacheField name="[Measures].[amt_cum0]" caption="amt_cum0" numFmtId="0" hierarchy="38" level="32767"/>
    <cacheField name="[Measures].[amt_cum1]" caption="amt_cum1" numFmtId="0" hierarchy="39" level="32767"/>
    <cacheField name="[Measures].[amt_cum2]" caption="amt_cum2" numFmtId="0" hierarchy="40" level="32767"/>
    <cacheField name="[Measures].[amt_cum3]" caption="amt_cum3" numFmtId="0" hierarchy="41" level="32767"/>
  </cacheFields>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2" memberValueDatatype="20" unbalanced="0">
      <fieldsUsage count="2">
        <fieldUsage x="-1"/>
        <fieldUsage x="0"/>
      </fieldsUsage>
    </cacheHierarchy>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2" memberValueDatatype="130" unbalanced="0">
      <fieldsUsage count="2">
        <fieldUsage x="-1"/>
        <fieldUsage x="1"/>
      </fieldsUsage>
    </cacheHierarchy>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0" memberValueDatatype="130" unbalanced="0"/>
    <cacheHierarchy uniqueName="[loan].[Product]" caption="Product" attribute="1" defaultMemberUniqueName="[loan].[Product].[All]" allUniqueName="[loan].[Product].[All]" dimensionUniqueName="[loan]" displayFolder="" count="0"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oneField="1">
      <fieldsUsage count="1">
        <fieldUsage x="2"/>
      </fieldsUsage>
    </cacheHierarchy>
    <cacheHierarchy uniqueName="[Measures].[tot_dis_amt]" caption="tot_dis_amt" measure="1" displayFolder="" measureGroup="loan" count="0" oneField="1">
      <fieldsUsage count="1">
        <fieldUsage x="3"/>
      </fieldsUsage>
    </cacheHierarchy>
    <cacheHierarchy uniqueName="[Measures].[tot_coll_princ]" caption="tot_coll_princ" measure="1" displayFolder="" measureGroup="loan" count="0" oneField="1">
      <fieldsUsage count="1">
        <fieldUsage x="4"/>
      </fieldsUsage>
    </cacheHierarchy>
    <cacheHierarchy uniqueName="[Measures].[tot_coll_interest]" caption="tot_coll_interest" measure="1" displayFolder="" measureGroup="loan" count="0" oneField="1">
      <fieldsUsage count="1">
        <fieldUsage x="5"/>
      </fieldsUsage>
    </cacheHierarchy>
    <cacheHierarchy uniqueName="[Measures].[tot_collected_aveprofit]" caption="tot_collected_aveprofit" measure="1" displayFolder="" measureGroup="loan" count="0" oneField="1">
      <fieldsUsage count="1">
        <fieldUsage x="6"/>
      </fieldsUsage>
    </cacheHierarchy>
    <cacheHierarchy uniqueName="[Measures].[tot_overdue]" caption="tot_overdue" measure="1" displayFolder="" measureGroup="loan" count="0" oneField="1">
      <fieldsUsage count="1">
        <fieldUsage x="7"/>
      </fieldsUsage>
    </cacheHierarchy>
    <cacheHierarchy uniqueName="[Measures].[amt0]" caption="amt0" measure="1" displayFolder="" measureGroup="loan" count="0"/>
    <cacheHierarchy uniqueName="[Measures].[amt1]" caption="amt1" measure="1" displayFolder="" measureGroup="loan" count="0"/>
    <cacheHierarchy uniqueName="[Measures].[amt2]" caption="amt2" measure="1" displayFolder="" measureGroup="loan" count="0"/>
    <cacheHierarchy uniqueName="[Measures].[amt3]" caption="amt3" measure="1" displayFolder="" measureGroup="loan" count="0"/>
    <cacheHierarchy uniqueName="[Measures].[amt4]" caption="amt4" measure="1" displayFolder="" measureGroup="loan" count="0"/>
    <cacheHierarchy uniqueName="[Measures].[amt_cum0]" caption="amt_cum0" measure="1" displayFolder="" measureGroup="loan" count="0" oneField="1">
      <fieldsUsage count="1">
        <fieldUsage x="8"/>
      </fieldsUsage>
    </cacheHierarchy>
    <cacheHierarchy uniqueName="[Measures].[amt_cum1]" caption="amt_cum1" measure="1" displayFolder="" measureGroup="loan" count="0" oneField="1">
      <fieldsUsage count="1">
        <fieldUsage x="9"/>
      </fieldsUsage>
    </cacheHierarchy>
    <cacheHierarchy uniqueName="[Measures].[amt_cum2]" caption="amt_cum2" measure="1" displayFolder="" measureGroup="loan" count="0" oneField="1">
      <fieldsUsage count="1">
        <fieldUsage x="10"/>
      </fieldsUsage>
    </cacheHierarchy>
    <cacheHierarchy uniqueName="[Measures].[amt_cum3]" caption="amt_cum3" measure="1" displayFolder="" measureGroup="loan" count="0" oneField="1">
      <fieldsUsage count="1">
        <fieldUsage x="11"/>
      </fieldsUsage>
    </cacheHierarchy>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Calendar" uniqueName="[Calendar]" caption="Calendar"/>
    <dimension name="loan" uniqueName="[loan]" caption="loan"/>
    <dimension measure="1" name="Measures" uniqueName="[Measures]" caption="Measures"/>
    <dimension name="repayment" uniqueName="[repayment]" caption="repayment"/>
  </dimensions>
  <measureGroups count="3">
    <measureGroup name="Calendar" caption="Calendar"/>
    <measureGroup name="loan" caption="loan"/>
    <measureGroup name="repayment" caption="repayment"/>
  </measureGroups>
  <maps count="6">
    <map measureGroup="0" dimension="0"/>
    <map measureGroup="1"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2803125001" backgroundQuery="1" createdVersion="7" refreshedVersion="7" minRefreshableVersion="3" recordCount="0" supportSubquery="1" supportAdvancedDrill="1" xr:uid="{0A458C83-77F3-4F15-BF57-47FB16574A38}">
  <cacheSource type="external" connectionId="4"/>
  <cacheFields count="12">
    <cacheField name="[Calendar].[Year].[Year]" caption="Year" numFmtId="0" hierarchy="2" level="1">
      <sharedItems containsSemiMixedTypes="0" containsString="0" containsNumber="1" containsInteger="1" minValue="2024" maxValue="2025" count="2">
        <n v="2024"/>
        <n v="2025"/>
      </sharedItems>
      <extLst>
        <ext xmlns:x15="http://schemas.microsoft.com/office/spreadsheetml/2010/11/main" uri="{4F2E5C28-24EA-4eb8-9CBF-B6C8F9C3D259}">
          <x15:cachedUniqueNames>
            <x15:cachedUniqueName index="0" name="[Calendar].[Year].&amp;[2024]"/>
            <x15:cachedUniqueName index="1" name="[Calendar].[Year].&amp;[2025]"/>
          </x15:cachedUniqueNames>
        </ext>
      </extLst>
    </cacheField>
    <cacheField name="[Calendar].[Month].[Month]" caption="Month" numFmtId="0" hierarchy="4" level="1">
      <sharedItems count="12">
        <s v="January"/>
        <s v="March"/>
        <s v="April"/>
        <s v="May"/>
        <s v="June"/>
        <s v="July"/>
        <s v="August"/>
        <s v="September"/>
        <s v="October"/>
        <s v="November"/>
        <s v="December"/>
        <s v="February"/>
      </sharedItems>
      <extLst>
        <ext xmlns:x15="http://schemas.microsoft.com/office/spreadsheetml/2010/11/main" uri="{4F2E5C28-24EA-4eb8-9CBF-B6C8F9C3D259}">
          <x15:cachedUniqueNames>
            <x15:cachedUniqueName index="0" name="[Calendar].[Month].&amp;[January]"/>
            <x15:cachedUniqueName index="1" name="[Calendar].[Month].&amp;[March]"/>
            <x15:cachedUniqueName index="2" name="[Calendar].[Month].&amp;[April]"/>
            <x15:cachedUniqueName index="3" name="[Calendar].[Month].&amp;[May]"/>
            <x15:cachedUniqueName index="4" name="[Calendar].[Month].&amp;[June]"/>
            <x15:cachedUniqueName index="5" name="[Calendar].[Month].&amp;[July]"/>
            <x15:cachedUniqueName index="6" name="[Calendar].[Month].&amp;[August]"/>
            <x15:cachedUniqueName index="7" name="[Calendar].[Month].&amp;[September]"/>
            <x15:cachedUniqueName index="8" name="[Calendar].[Month].&amp;[October]"/>
            <x15:cachedUniqueName index="9" name="[Calendar].[Month].&amp;[November]"/>
            <x15:cachedUniqueName index="10" name="[Calendar].[Month].&amp;[December]"/>
            <x15:cachedUniqueName index="11" name="[Calendar].[Month].&amp;[February]"/>
          </x15:cachedUniqueNames>
        </ext>
      </extLst>
    </cacheField>
    <cacheField name="[Measures].[tot_loans]" caption="tot_loans" numFmtId="0" hierarchy="27" level="32767"/>
    <cacheField name="[Measures].[tot_dis_amt]" caption="tot_dis_amt" numFmtId="0" hierarchy="28" level="32767"/>
    <cacheField name="[Measures].[tot_coll_princ]" caption="tot_coll_princ" numFmtId="0" hierarchy="29" level="32767"/>
    <cacheField name="[Measures].[tot_coll_interest]" caption="tot_coll_interest" numFmtId="0" hierarchy="30" level="32767"/>
    <cacheField name="[Measures].[tot_collected_aveprofit]" caption="tot_collected_aveprofit" numFmtId="0" hierarchy="31" level="32767"/>
    <cacheField name="[Measures].[tot_overdue]" caption="tot_overdue" numFmtId="0" hierarchy="32" level="32767"/>
    <cacheField name="[Measures].[amt_cum0]" caption="amt_cum0" numFmtId="0" hierarchy="38" level="32767"/>
    <cacheField name="[Measures].[amt_cum1]" caption="amt_cum1" numFmtId="0" hierarchy="39" level="32767"/>
    <cacheField name="[Measures].[amt_cum2]" caption="amt_cum2" numFmtId="0" hierarchy="40" level="32767"/>
    <cacheField name="[Measures].[amt_cum3]" caption="amt_cum3" numFmtId="0" hierarchy="41" level="32767"/>
  </cacheFields>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2" memberValueDatatype="20" unbalanced="0">
      <fieldsUsage count="2">
        <fieldUsage x="-1"/>
        <fieldUsage x="0"/>
      </fieldsUsage>
    </cacheHierarchy>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2" memberValueDatatype="130" unbalanced="0">
      <fieldsUsage count="2">
        <fieldUsage x="-1"/>
        <fieldUsage x="1"/>
      </fieldsUsage>
    </cacheHierarchy>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0" memberValueDatatype="130" unbalanced="0"/>
    <cacheHierarchy uniqueName="[loan].[Product]" caption="Product" attribute="1" defaultMemberUniqueName="[loan].[Product].[All]" allUniqueName="[loan].[Product].[All]" dimensionUniqueName="[loan]" displayFolder="" count="0"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oneField="1">
      <fieldsUsage count="1">
        <fieldUsage x="2"/>
      </fieldsUsage>
    </cacheHierarchy>
    <cacheHierarchy uniqueName="[Measures].[tot_dis_amt]" caption="tot_dis_amt" measure="1" displayFolder="" measureGroup="loan" count="0" oneField="1">
      <fieldsUsage count="1">
        <fieldUsage x="3"/>
      </fieldsUsage>
    </cacheHierarchy>
    <cacheHierarchy uniqueName="[Measures].[tot_coll_princ]" caption="tot_coll_princ" measure="1" displayFolder="" measureGroup="loan" count="0" oneField="1">
      <fieldsUsage count="1">
        <fieldUsage x="4"/>
      </fieldsUsage>
    </cacheHierarchy>
    <cacheHierarchy uniqueName="[Measures].[tot_coll_interest]" caption="tot_coll_interest" measure="1" displayFolder="" measureGroup="loan" count="0" oneField="1">
      <fieldsUsage count="1">
        <fieldUsage x="5"/>
      </fieldsUsage>
    </cacheHierarchy>
    <cacheHierarchy uniqueName="[Measures].[tot_collected_aveprofit]" caption="tot_collected_aveprofit" measure="1" displayFolder="" measureGroup="loan" count="0" oneField="1">
      <fieldsUsage count="1">
        <fieldUsage x="6"/>
      </fieldsUsage>
    </cacheHierarchy>
    <cacheHierarchy uniqueName="[Measures].[tot_overdue]" caption="tot_overdue" measure="1" displayFolder="" measureGroup="loan" count="0" oneField="1">
      <fieldsUsage count="1">
        <fieldUsage x="7"/>
      </fieldsUsage>
    </cacheHierarchy>
    <cacheHierarchy uniqueName="[Measures].[amt0]" caption="amt0" measure="1" displayFolder="" measureGroup="loan" count="0"/>
    <cacheHierarchy uniqueName="[Measures].[amt1]" caption="amt1" measure="1" displayFolder="" measureGroup="loan" count="0"/>
    <cacheHierarchy uniqueName="[Measures].[amt2]" caption="amt2" measure="1" displayFolder="" measureGroup="loan" count="0"/>
    <cacheHierarchy uniqueName="[Measures].[amt3]" caption="amt3" measure="1" displayFolder="" measureGroup="loan" count="0"/>
    <cacheHierarchy uniqueName="[Measures].[amt4]" caption="amt4" measure="1" displayFolder="" measureGroup="loan" count="0"/>
    <cacheHierarchy uniqueName="[Measures].[amt_cum0]" caption="amt_cum0" measure="1" displayFolder="" measureGroup="loan" count="0" oneField="1">
      <fieldsUsage count="1">
        <fieldUsage x="8"/>
      </fieldsUsage>
    </cacheHierarchy>
    <cacheHierarchy uniqueName="[Measures].[amt_cum1]" caption="amt_cum1" measure="1" displayFolder="" measureGroup="loan" count="0" oneField="1">
      <fieldsUsage count="1">
        <fieldUsage x="9"/>
      </fieldsUsage>
    </cacheHierarchy>
    <cacheHierarchy uniqueName="[Measures].[amt_cum2]" caption="amt_cum2" measure="1" displayFolder="" measureGroup="loan" count="0" oneField="1">
      <fieldsUsage count="1">
        <fieldUsage x="10"/>
      </fieldsUsage>
    </cacheHierarchy>
    <cacheHierarchy uniqueName="[Measures].[amt_cum3]" caption="amt_cum3" measure="1" displayFolder="" measureGroup="loan" count="0" oneField="1">
      <fieldsUsage count="1">
        <fieldUsage x="11"/>
      </fieldsUsage>
    </cacheHierarchy>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Calendar" uniqueName="[Calendar]" caption="Calendar"/>
    <dimension name="loan" uniqueName="[loan]" caption="loan"/>
    <dimension measure="1" name="Measures" uniqueName="[Measures]" caption="Measures"/>
    <dimension name="repayment" uniqueName="[repayment]" caption="repayment"/>
  </dimensions>
  <measureGroups count="3">
    <measureGroup name="Calendar" caption="Calendar"/>
    <measureGroup name="loan" caption="loan"/>
    <measureGroup name="repayment" caption="repayment"/>
  </measureGroups>
  <maps count="6">
    <map measureGroup="0" dimension="0"/>
    <map measureGroup="1"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4892013891" backgroundQuery="1" createdVersion="7" refreshedVersion="7" minRefreshableVersion="3" recordCount="0" supportSubquery="1" supportAdvancedDrill="1" xr:uid="{564C549A-FFA8-4541-BCFF-2360A61AB068}">
  <cacheSource type="external" connectionId="4"/>
  <cacheFields count="13">
    <cacheField name="[Calendar].[Year].[Year]" caption="Year" numFmtId="0" hierarchy="2" level="1">
      <sharedItems containsSemiMixedTypes="0" containsString="0" containsNumber="1" containsInteger="1" minValue="2024" maxValue="2025" count="2">
        <n v="2024"/>
        <n v="2025"/>
      </sharedItems>
      <extLst>
        <ext xmlns:x15="http://schemas.microsoft.com/office/spreadsheetml/2010/11/main" uri="{4F2E5C28-24EA-4eb8-9CBF-B6C8F9C3D259}">
          <x15:cachedUniqueNames>
            <x15:cachedUniqueName index="0" name="[Calendar].[Year].&amp;[2024]"/>
            <x15:cachedUniqueName index="1" name="[Calendar].[Year].&amp;[2025]"/>
          </x15:cachedUniqueNames>
        </ext>
      </extLst>
    </cacheField>
    <cacheField name="[Calendar].[Month].[Month]" caption="Month" numFmtId="0" hierarchy="4" level="1">
      <sharedItems count="12">
        <s v="January"/>
        <s v="March"/>
        <s v="April"/>
        <s v="May"/>
        <s v="June"/>
        <s v="July"/>
        <s v="August"/>
        <s v="September"/>
        <s v="October"/>
        <s v="November"/>
        <s v="December"/>
        <s v="February"/>
      </sharedItems>
      <extLst>
        <ext xmlns:x15="http://schemas.microsoft.com/office/spreadsheetml/2010/11/main" uri="{4F2E5C28-24EA-4eb8-9CBF-B6C8F9C3D259}">
          <x15:cachedUniqueNames>
            <x15:cachedUniqueName index="0" name="[Calendar].[Month].&amp;[January]"/>
            <x15:cachedUniqueName index="1" name="[Calendar].[Month].&amp;[March]"/>
            <x15:cachedUniqueName index="2" name="[Calendar].[Month].&amp;[April]"/>
            <x15:cachedUniqueName index="3" name="[Calendar].[Month].&amp;[May]"/>
            <x15:cachedUniqueName index="4" name="[Calendar].[Month].&amp;[June]"/>
            <x15:cachedUniqueName index="5" name="[Calendar].[Month].&amp;[July]"/>
            <x15:cachedUniqueName index="6" name="[Calendar].[Month].&amp;[August]"/>
            <x15:cachedUniqueName index="7" name="[Calendar].[Month].&amp;[September]"/>
            <x15:cachedUniqueName index="8" name="[Calendar].[Month].&amp;[October]"/>
            <x15:cachedUniqueName index="9" name="[Calendar].[Month].&amp;[November]"/>
            <x15:cachedUniqueName index="10" name="[Calendar].[Month].&amp;[December]"/>
            <x15:cachedUniqueName index="11" name="[Calendar].[Month].&amp;[February]"/>
          </x15:cachedUniqueNames>
        </ext>
      </extLst>
    </cacheField>
    <cacheField name="[Measures].[tot_loans]" caption="tot_loans" numFmtId="0" hierarchy="27" level="32767"/>
    <cacheField name="[Measures].[tot_dis_amt]" caption="tot_dis_amt" numFmtId="0" hierarchy="28" level="32767"/>
    <cacheField name="[Measures].[tot_coll_princ]" caption="tot_coll_princ" numFmtId="0" hierarchy="29" level="32767"/>
    <cacheField name="[Measures].[tot_coll_interest]" caption="tot_coll_interest" numFmtId="0" hierarchy="30" level="32767"/>
    <cacheField name="[Measures].[tot_collected_aveprofit]" caption="tot_collected_aveprofit" numFmtId="0" hierarchy="31" level="32767"/>
    <cacheField name="[Measures].[tot_overdue]" caption="tot_overdue" numFmtId="0" hierarchy="32" level="32767"/>
    <cacheField name="[Measures].[amt_cum0]" caption="amt_cum0" numFmtId="0" hierarchy="38" level="32767"/>
    <cacheField name="[Measures].[amt_cum1]" caption="amt_cum1" numFmtId="0" hierarchy="39" level="32767"/>
    <cacheField name="[Measures].[amt_cum2]" caption="amt_cum2" numFmtId="0" hierarchy="40" level="32767"/>
    <cacheField name="[Measures].[amt_cum3]" caption="amt_cum3" numFmtId="0" hierarchy="41" level="32767"/>
    <cacheField name="[loan].[Region].[Region]" caption="Region" numFmtId="0" hierarchy="10" level="1">
      <sharedItems containsSemiMixedTypes="0" containsNonDate="0" containsString="0"/>
    </cacheField>
  </cacheFields>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2" memberValueDatatype="20" unbalanced="0">
      <fieldsUsage count="2">
        <fieldUsage x="-1"/>
        <fieldUsage x="0"/>
      </fieldsUsage>
    </cacheHierarchy>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2" memberValueDatatype="130" unbalanced="0">
      <fieldsUsage count="2">
        <fieldUsage x="-1"/>
        <fieldUsage x="1"/>
      </fieldsUsage>
    </cacheHierarchy>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2" memberValueDatatype="130" unbalanced="0">
      <fieldsUsage count="2">
        <fieldUsage x="-1"/>
        <fieldUsage x="12"/>
      </fieldsUsage>
    </cacheHierarchy>
    <cacheHierarchy uniqueName="[loan].[Product]" caption="Product" attribute="1" defaultMemberUniqueName="[loan].[Product].[All]" allUniqueName="[loan].[Product].[All]" dimensionUniqueName="[loan]" displayFolder="" count="2"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oneField="1">
      <fieldsUsage count="1">
        <fieldUsage x="2"/>
      </fieldsUsage>
    </cacheHierarchy>
    <cacheHierarchy uniqueName="[Measures].[tot_dis_amt]" caption="tot_dis_amt" measure="1" displayFolder="" measureGroup="loan" count="0" oneField="1">
      <fieldsUsage count="1">
        <fieldUsage x="3"/>
      </fieldsUsage>
    </cacheHierarchy>
    <cacheHierarchy uniqueName="[Measures].[tot_coll_princ]" caption="tot_coll_princ" measure="1" displayFolder="" measureGroup="loan" count="0" oneField="1">
      <fieldsUsage count="1">
        <fieldUsage x="4"/>
      </fieldsUsage>
    </cacheHierarchy>
    <cacheHierarchy uniqueName="[Measures].[tot_coll_interest]" caption="tot_coll_interest" measure="1" displayFolder="" measureGroup="loan" count="0" oneField="1">
      <fieldsUsage count="1">
        <fieldUsage x="5"/>
      </fieldsUsage>
    </cacheHierarchy>
    <cacheHierarchy uniqueName="[Measures].[tot_collected_aveprofit]" caption="tot_collected_aveprofit" measure="1" displayFolder="" measureGroup="loan" count="0" oneField="1">
      <fieldsUsage count="1">
        <fieldUsage x="6"/>
      </fieldsUsage>
    </cacheHierarchy>
    <cacheHierarchy uniqueName="[Measures].[tot_overdue]" caption="tot_overdue" measure="1" displayFolder="" measureGroup="loan" count="0" oneField="1">
      <fieldsUsage count="1">
        <fieldUsage x="7"/>
      </fieldsUsage>
    </cacheHierarchy>
    <cacheHierarchy uniqueName="[Measures].[amt0]" caption="amt0" measure="1" displayFolder="" measureGroup="loan" count="0"/>
    <cacheHierarchy uniqueName="[Measures].[amt1]" caption="amt1" measure="1" displayFolder="" measureGroup="loan" count="0"/>
    <cacheHierarchy uniqueName="[Measures].[amt2]" caption="amt2" measure="1" displayFolder="" measureGroup="loan" count="0"/>
    <cacheHierarchy uniqueName="[Measures].[amt3]" caption="amt3" measure="1" displayFolder="" measureGroup="loan" count="0"/>
    <cacheHierarchy uniqueName="[Measures].[amt4]" caption="amt4" measure="1" displayFolder="" measureGroup="loan" count="0"/>
    <cacheHierarchy uniqueName="[Measures].[amt_cum0]" caption="amt_cum0" measure="1" displayFolder="" measureGroup="loan" count="0" oneField="1">
      <fieldsUsage count="1">
        <fieldUsage x="8"/>
      </fieldsUsage>
    </cacheHierarchy>
    <cacheHierarchy uniqueName="[Measures].[amt_cum1]" caption="amt_cum1" measure="1" displayFolder="" measureGroup="loan" count="0" oneField="1">
      <fieldsUsage count="1">
        <fieldUsage x="9"/>
      </fieldsUsage>
    </cacheHierarchy>
    <cacheHierarchy uniqueName="[Measures].[amt_cum2]" caption="amt_cum2" measure="1" displayFolder="" measureGroup="loan" count="0" oneField="1">
      <fieldsUsage count="1">
        <fieldUsage x="10"/>
      </fieldsUsage>
    </cacheHierarchy>
    <cacheHierarchy uniqueName="[Measures].[amt_cum3]" caption="amt_cum3" measure="1" displayFolder="" measureGroup="loan" count="0" oneField="1">
      <fieldsUsage count="1">
        <fieldUsage x="11"/>
      </fieldsUsage>
    </cacheHierarchy>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4">
    <dimension name="Calendar" uniqueName="[Calendar]" caption="Calendar"/>
    <dimension name="loan" uniqueName="[loan]" caption="loan"/>
    <dimension measure="1" name="Measures" uniqueName="[Measures]" caption="Measures"/>
    <dimension name="repayment" uniqueName="[repayment]" caption="repayment"/>
  </dimensions>
  <measureGroups count="3">
    <measureGroup name="Calendar" caption="Calendar"/>
    <measureGroup name="loan" caption="loan"/>
    <measureGroup name="repayment" caption="repayment"/>
  </measureGroups>
  <maps count="6">
    <map measureGroup="0" dimension="0"/>
    <map measureGroup="1"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kar Linn" refreshedDate="45795.954423148149" backgroundQuery="1" createdVersion="3" refreshedVersion="7" minRefreshableVersion="3" recordCount="0" supportSubquery="1" supportAdvancedDrill="1" xr:uid="{C7FE76FF-2AF8-49E7-8C4E-B172137600D3}">
  <cacheSource type="external" connectionId="4">
    <extLst>
      <ext xmlns:x14="http://schemas.microsoft.com/office/spreadsheetml/2009/9/main" uri="{F057638F-6D5F-4e77-A914-E7F072B9BCA8}">
        <x14:sourceConnection name="ThisWorkbookDataModel"/>
      </ext>
    </extLst>
  </cacheSource>
  <cacheFields count="0"/>
  <cacheHierarchies count="89">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loan].[Key]" caption="Key" attribute="1" defaultMemberUniqueName="[loan].[Key].[All]" allUniqueName="[loan].[Key].[All]" dimensionUniqueName="[loan]" displayFolder="" count="0" memberValueDatatype="130" unbalanced="0"/>
    <cacheHierarchy uniqueName="[loan].[Disbursed Month]" caption="Disbursed Month" attribute="1" time="1" defaultMemberUniqueName="[loan].[Disbursed Month].[All]" allUniqueName="[loan].[Disbursed Month].[All]" dimensionUniqueName="[loan]" displayFolder="" count="0" memberValueDatatype="7" unbalanced="0"/>
    <cacheHierarchy uniqueName="[loan].[Region]" caption="Region" attribute="1" defaultMemberUniqueName="[loan].[Region].[All]" allUniqueName="[loan].[Region].[All]" dimensionUniqueName="[loan]" displayFolder="" count="2" memberValueDatatype="130" unbalanced="0"/>
    <cacheHierarchy uniqueName="[loan].[Product]" caption="Product" attribute="1" defaultMemberUniqueName="[loan].[Product].[All]" allUniqueName="[loan].[Product].[All]" dimensionUniqueName="[loan]" displayFolder="" count="2" memberValueDatatype="130" unbalanced="0"/>
    <cacheHierarchy uniqueName="[loan].[Borrowers]" caption="Borrowers" attribute="1" defaultMemberUniqueName="[loan].[Borrowers].[All]" allUniqueName="[loan].[Borrowers].[All]" dimensionUniqueName="[loan]" displayFolder="" count="0" memberValueDatatype="5" unbalanced="0"/>
    <cacheHierarchy uniqueName="[loan].[Amount]" caption="Amount" attribute="1" defaultMemberUniqueName="[loan].[Amount].[All]" allUniqueName="[loan].[Amount].[All]" dimensionUniqueName="[loan]" displayFolder="" count="0" memberValueDatatype="5" unbalanced="0"/>
    <cacheHierarchy uniqueName="[loan].[KeyId]" caption="KeyId" attribute="1" defaultMemberUniqueName="[loan].[KeyId].[All]" allUniqueName="[loan].[KeyId].[All]" dimensionUniqueName="[loan]" displayFolder="" count="0" memberValueDatatype="20" unbalanced="0"/>
    <cacheHierarchy uniqueName="[repayment].[Disbursed Month]" caption="Disbursed Month" attribute="1" time="1" defaultMemberUniqueName="[repayment].[Disbursed Month].[All]" allUniqueName="[repayment].[Disbursed Month].[All]" dimensionUniqueName="[repayment]" displayFolder="" count="0" memberValueDatatype="7" unbalanced="0"/>
    <cacheHierarchy uniqueName="[repayment].[Repayment Month]" caption="Repayment Month" attribute="1" time="1" defaultMemberUniqueName="[repayment].[Repayment Month].[All]" allUniqueName="[repayment].[Repayment Month].[All]" dimensionUniqueName="[repayment]" displayFolder="" count="0" memberValueDatatype="7" unbalanced="0"/>
    <cacheHierarchy uniqueName="[repayment].[Region]" caption="Region" attribute="1" defaultMemberUniqueName="[repayment].[Region].[All]" allUniqueName="[repayment].[Region].[All]" dimensionUniqueName="[repayment]" displayFolder="" count="0" memberValueDatatype="130" unbalanced="0"/>
    <cacheHierarchy uniqueName="[repayment].[Product]" caption="Product" attribute="1" defaultMemberUniqueName="[repayment].[Product].[All]" allUniqueName="[repayment].[Product].[All]" dimensionUniqueName="[repayment]" displayFolder="" count="0" memberValueDatatype="130" unbalanced="0"/>
    <cacheHierarchy uniqueName="[repayment].[Principal Repayment]" caption="Principal Repayment" attribute="1" defaultMemberUniqueName="[repayment].[Principal Repayment].[All]" allUniqueName="[repayment].[Principal Repayment].[All]" dimensionUniqueName="[repayment]" displayFolder="" count="0" memberValueDatatype="5" unbalanced="0"/>
    <cacheHierarchy uniqueName="[repayment].[Interest Repayment]" caption="Interest Repayment" attribute="1" defaultMemberUniqueName="[repayment].[Interest Repayment].[All]" allUniqueName="[repayment].[Interest Repayment].[All]" dimensionUniqueName="[repayment]" displayFolder="" count="0" memberValueDatatype="5" unbalanced="0"/>
    <cacheHierarchy uniqueName="[repayment].[Average Profit]" caption="Average Profit" attribute="1" defaultMemberUniqueName="[repayment].[Average Profit].[All]" allUniqueName="[repayment].[Average Profit].[All]" dimensionUniqueName="[repayment]" displayFolder="" count="0" memberValueDatatype="20" unbalanced="0"/>
    <cacheHierarchy uniqueName="[repayment].[Overdue Amount]" caption="Overdue Amount" attribute="1" defaultMemberUniqueName="[repayment].[Overdue Amount].[All]" allUniqueName="[repayment].[Overdue Amount].[All]" dimensionUniqueName="[repayment]" displayFolder="" count="0" memberValueDatatype="5" unbalanced="0"/>
    <cacheHierarchy uniqueName="[repayment].[Collection_Month_on_book]" caption="Collection_Month_on_book" attribute="1" defaultMemberUniqueName="[repayment].[Collection_Month_on_book].[All]" allUniqueName="[repayment].[Collection_Month_on_book].[All]" dimensionUniqueName="[repayment]" displayFolder="" count="0" memberValueDatatype="20" unbalanced="0"/>
    <cacheHierarchy uniqueName="[repayment].[KeyId]" caption="KeyId" attribute="1" defaultMemberUniqueName="[repayment].[KeyId].[All]" allUniqueName="[repayment].[KeyId].[All]" dimensionUniqueName="[repayment]" displayFolder="" count="0" memberValueDatatype="20" unbalanced="0"/>
    <cacheHierarchy uniqueName="[Measures].[Sum of Borrowers]" caption="Sum of Borrowers" measure="1" displayFolder="" measureGroup="loan" count="0">
      <extLst>
        <ext xmlns:x15="http://schemas.microsoft.com/office/spreadsheetml/2010/11/main" uri="{B97F6D7D-B522-45F9-BDA1-12C45D357490}">
          <x15:cacheHierarchy aggregatedColumn="12"/>
        </ext>
      </extLst>
    </cacheHierarchy>
    <cacheHierarchy uniqueName="[Measures].[Sum of Amount]" caption="Sum of Amount" measure="1" displayFolder="" measureGroup="loan" count="0">
      <extLst>
        <ext xmlns:x15="http://schemas.microsoft.com/office/spreadsheetml/2010/11/main" uri="{B97F6D7D-B522-45F9-BDA1-12C45D357490}">
          <x15:cacheHierarchy aggregatedColumn="13"/>
        </ext>
      </extLst>
    </cacheHierarchy>
    <cacheHierarchy uniqueName="[Measures].[tot_loans]" caption="tot_loans" measure="1" displayFolder="" measureGroup="loan" count="0"/>
    <cacheHierarchy uniqueName="[Measures].[tot_dis_amt]" caption="tot_dis_amt" measure="1" displayFolder="" measureGroup="loan" count="0"/>
    <cacheHierarchy uniqueName="[Measures].[tot_coll_princ]" caption="tot_coll_princ" measure="1" displayFolder="" measureGroup="loan" count="0"/>
    <cacheHierarchy uniqueName="[Measures].[tot_coll_interest]" caption="tot_coll_interest" measure="1" displayFolder="" measureGroup="loan" count="0"/>
    <cacheHierarchy uniqueName="[Measures].[tot_collected_aveprofit]" caption="tot_collected_aveprofit" measure="1" displayFolder="" measureGroup="loan" count="0"/>
    <cacheHierarchy uniqueName="[Measures].[tot_overdue]" caption="tot_overdue" measure="1" displayFolder="" measureGroup="loan" count="0"/>
    <cacheHierarchy uniqueName="[Measures].[amt0]" caption="amt0" measure="1" displayFolder="" measureGroup="loan" count="0"/>
    <cacheHierarchy uniqueName="[Measures].[amt1]" caption="amt1" measure="1" displayFolder="" measureGroup="loan" count="0"/>
    <cacheHierarchy uniqueName="[Measures].[amt2]" caption="amt2" measure="1" displayFolder="" measureGroup="loan" count="0"/>
    <cacheHierarchy uniqueName="[Measures].[amt3]" caption="amt3" measure="1" displayFolder="" measureGroup="loan" count="0"/>
    <cacheHierarchy uniqueName="[Measures].[amt4]" caption="amt4" measure="1" displayFolder="" measureGroup="loan" count="0"/>
    <cacheHierarchy uniqueName="[Measures].[amt_cum0]" caption="amt_cum0" measure="1" displayFolder="" measureGroup="loan" count="0"/>
    <cacheHierarchy uniqueName="[Measures].[amt_cum1]" caption="amt_cum1" measure="1" displayFolder="" measureGroup="loan" count="0"/>
    <cacheHierarchy uniqueName="[Measures].[amt_cum2]" caption="amt_cum2" measure="1" displayFolder="" measureGroup="loan" count="0"/>
    <cacheHierarchy uniqueName="[Measures].[amt_cum3]" caption="amt_cum3" measure="1" displayFolder="" measureGroup="loan" count="0"/>
    <cacheHierarchy uniqueName="[Measures].[amt5]" caption="amt5" measure="1" displayFolder="" measureGroup="loan" count="0"/>
    <cacheHierarchy uniqueName="[Measures].[amt6]" caption="amt6" measure="1" displayFolder="" measureGroup="loan" count="0"/>
    <cacheHierarchy uniqueName="[Measures].[amt7]" caption="amt7" measure="1" displayFolder="" measureGroup="loan" count="0"/>
    <cacheHierarchy uniqueName="[Measures].[amt8]" caption="amt8" measure="1" displayFolder="" measureGroup="loan" count="0"/>
    <cacheHierarchy uniqueName="[Measures].[amt9]" caption="amt9" measure="1" displayFolder="" measureGroup="loan" count="0"/>
    <cacheHierarchy uniqueName="[Measures].[amt10]" caption="amt10" measure="1" displayFolder="" measureGroup="loan" count="0"/>
    <cacheHierarchy uniqueName="[Measures].[amt11]" caption="amt11" measure="1" displayFolder="" measureGroup="loan" count="0"/>
    <cacheHierarchy uniqueName="[Measures].[amt12]" caption="amt12" measure="1" displayFolder="" measureGroup="loan" count="0"/>
    <cacheHierarchy uniqueName="[Measures].[amt13]" caption="amt13" measure="1" displayFolder="" measureGroup="loan" count="0"/>
    <cacheHierarchy uniqueName="[Measures].[amt14]" caption="amt14" measure="1" displayFolder="" measureGroup="loan" count="0"/>
    <cacheHierarchy uniqueName="[Measures].[amt15]" caption="amt15" measure="1" displayFolder="" measureGroup="loan" count="0"/>
    <cacheHierarchy uniqueName="[Measures].[amt16]" caption="amt16" measure="1" displayFolder="" measureGroup="loan" count="0"/>
    <cacheHierarchy uniqueName="[Measures].[amt17]" caption="amt17" measure="1" displayFolder="" measureGroup="loan" count="0"/>
    <cacheHierarchy uniqueName="[Measures].[amt18]" caption="amt18" measure="1" displayFolder="" measureGroup="loan" count="0"/>
    <cacheHierarchy uniqueName="[Measures].[amt19]" caption="amt19" measure="1" displayFolder="" measureGroup="loan" count="0"/>
    <cacheHierarchy uniqueName="[Measures].[amt20]" caption="amt20" measure="1" displayFolder="" measureGroup="loan" count="0"/>
    <cacheHierarchy uniqueName="[Measures].[amt21]" caption="amt21" measure="1" displayFolder="" measureGroup="loan" count="0"/>
    <cacheHierarchy uniqueName="[Measures].[amt22]" caption="amt22" measure="1" displayFolder="" measureGroup="loan" count="0"/>
    <cacheHierarchy uniqueName="[Measures].[amt_cum4]" caption="amt_cum4" measure="1" displayFolder="" measureGroup="loan" count="0"/>
    <cacheHierarchy uniqueName="[Measures].[amt_cum5]" caption="amt_cum5" measure="1" displayFolder="" measureGroup="loan" count="0"/>
    <cacheHierarchy uniqueName="[Measures].[amt_cum6]" caption="amt_cum6" measure="1" displayFolder="" measureGroup="loan" count="0"/>
    <cacheHierarchy uniqueName="[Measures].[amt_cum7]" caption="amt_cum7" measure="1" displayFolder="" measureGroup="loan" count="0"/>
    <cacheHierarchy uniqueName="[Measures].[amt_cum8]" caption="amt_cum8" measure="1" displayFolder="" measureGroup="loan" count="0"/>
    <cacheHierarchy uniqueName="[Measures].[amt_cum9]" caption="amt_cum9" measure="1" displayFolder="" measureGroup="loan" count="0"/>
    <cacheHierarchy uniqueName="[Measures].[amt_cum10]" caption="amt_cum10" measure="1" displayFolder="" measureGroup="loan" count="0"/>
    <cacheHierarchy uniqueName="[Measures].[amt_cum11]" caption="amt_cum11" measure="1" displayFolder="" measureGroup="loan" count="0"/>
    <cacheHierarchy uniqueName="[Measures].[amt_cum12]" caption="amt_cum12" measure="1" displayFolder="" measureGroup="loan" count="0"/>
    <cacheHierarchy uniqueName="[Measures].[amt_cum13]" caption="amt_cum13" measure="1" displayFolder="" measureGroup="loan" count="0"/>
    <cacheHierarchy uniqueName="[Measures].[amt_cum14]" caption="amt_cum14" measure="1" displayFolder="" measureGroup="loan" count="0"/>
    <cacheHierarchy uniqueName="[Measures].[amt_cum15]" caption="amt_cum15" measure="1" displayFolder="" measureGroup="loan" count="0"/>
    <cacheHierarchy uniqueName="[Measures].[amt_cum16]" caption="amt_cum16" measure="1" displayFolder="" measureGroup="loan" count="0"/>
    <cacheHierarchy uniqueName="[Measures].[amt_cum17]" caption="amt_cum17" measure="1" displayFolder="" measureGroup="loan" count="0"/>
    <cacheHierarchy uniqueName="[Measures].[amt_cum18]" caption="amt_cum18" measure="1" displayFolder="" measureGroup="loan" count="0"/>
    <cacheHierarchy uniqueName="[Measures].[amt_cum19]" caption="amt_cum19" measure="1" displayFolder="" measureGroup="loan" count="0"/>
    <cacheHierarchy uniqueName="[Measures].[amt_cum20]" caption="amt_cum20" measure="1" displayFolder="" measureGroup="loan" count="0"/>
    <cacheHierarchy uniqueName="[Measures].[amt_cum21]" caption="amt_cum21" measure="1" displayFolder="" measureGroup="loan" count="0"/>
    <cacheHierarchy uniqueName="[Measures].[amt_cum22]" caption="amt_cum22" measure="1" displayFolder="" measureGroup="loan" count="0"/>
    <cacheHierarchy uniqueName="[Measures].[pct0]" caption="pct0" measure="1" displayFolder="" measureGroup="loan" count="0"/>
    <cacheHierarchy uniqueName="[Measures].[pct1]" caption="pct1" measure="1" displayFolder="" measureGroup="loan" count="0"/>
    <cacheHierarchy uniqueName="[Measures].[pct2]" caption="pct2" measure="1" displayFolder="" measureGroup="loan" count="0"/>
    <cacheHierarchy uniqueName="[Measures].[pct3]" caption="pct3" measure="1" displayFolder="" measureGroup="loan" count="0"/>
    <cacheHierarchy uniqueName="[Measures].[pct4]" caption="pct4" measure="1" displayFolder="" measureGroup="loan" count="0"/>
    <cacheHierarchy uniqueName="[Measures].[pct_cum0]" caption="pct_cum0" measure="1" displayFolder="" measureGroup="loan" count="0"/>
    <cacheHierarchy uniqueName="[Measures].[__XL_Count loan]" caption="__XL_Count loan" measure="1" displayFolder="" measureGroup="loan" count="0" hidden="1"/>
    <cacheHierarchy uniqueName="[Measures].[__XL_Count repayment]" caption="__XL_Count repayment" measure="1" displayFolder="" measureGroup="repayment"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11960527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5AD054-9EA9-4873-8DE1-8B7369C50246}" name="PivotTable1" cacheId="493" applyNumberFormats="0" applyBorderFormats="0" applyFontFormats="0" applyPatternFormats="0" applyAlignmentFormats="0" applyWidthHeightFormats="1" dataCaption="Values" tag="e4481be8-543b-443c-905c-4240a536e8c4" updatedVersion="7" minRefreshableVersion="3" rowGrandTotals="0" colGrandTotals="0" itemPrintTitles="1" createdVersion="7" indent="0" compact="0" compactData="0" multipleFieldFilters="0">
  <location ref="B6:D23" firstHeaderRow="1" firstDataRow="1" firstDataCol="0"/>
  <formats count="3">
    <format dxfId="353">
      <pivotArea outline="0" collapsedLevelsAreSubtotals="1" fieldPosition="0"/>
    </format>
    <format dxfId="352">
      <pivotArea type="all" dataOnly="0" outline="0" fieldPosition="0"/>
    </format>
    <format dxfId="351">
      <pivotArea outline="0" collapsedLevelsAreSubtotals="1" fieldPosition="0"/>
    </format>
  </formats>
  <pivotHierarchies count="89">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Calendar]"/>
        <x15:activeTabTopLevelEntity name="[loan]"/>
        <x15:activeTabTopLevelEntity name="[repay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A70EDA-9AFB-4073-B208-B40797FC5C2E}" name="PivotTable1" cacheId="490" applyNumberFormats="0" applyBorderFormats="0" applyFontFormats="0" applyPatternFormats="0" applyAlignmentFormats="0" applyWidthHeightFormats="1" dataCaption="Values" tag="71c8f019-8381-4356-a0f4-5b1a9e6bf87a" updatedVersion="7" minRefreshableVersion="3" rowGrandTotals="0" colGrandTotals="0" itemPrintTitles="1" createdVersion="7" indent="0" compact="0" compactData="0" multipleFieldFilters="0">
  <location ref="B3:D20" firstHeaderRow="1" firstDataRow="1" firstDataCol="0"/>
  <formats count="3">
    <format dxfId="350">
      <pivotArea outline="0" collapsedLevelsAreSubtotals="1" fieldPosition="0"/>
    </format>
    <format dxfId="349">
      <pivotArea type="all" dataOnly="0" outline="0" fieldPosition="0"/>
    </format>
    <format dxfId="348">
      <pivotArea outline="0" collapsedLevelsAreSubtotals="1" fieldPosition="0"/>
    </format>
  </formats>
  <pivotHierarchies count="89">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Calendar]"/>
        <x15:activeTabTopLevelEntity name="[loan]"/>
        <x15:activeTabTopLevelEntity name="[repay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E4904C-B3B9-40A6-AAC0-68B3719BD90B}" name="PivotTable3" cacheId="487" applyNumberFormats="0" applyBorderFormats="0" applyFontFormats="0" applyPatternFormats="0" applyAlignmentFormats="0" applyWidthHeightFormats="1" dataCaption="Values" tag="68033e8e-5193-4e68-a0ca-a1dbf404bd21" updatedVersion="7" minRefreshableVersion="3" useAutoFormatting="1" rowGrandTotals="0" colGrandTotals="0" itemPrintTitles="1" createdVersion="7" indent="0" compact="0" compactData="0" multipleFieldFilters="0">
  <location ref="B4:D21" firstHeaderRow="1" firstDataRow="1" firstDataCol="0"/>
  <formats count="2">
    <format dxfId="347">
      <pivotArea type="all" dataOnly="0" outline="0" fieldPosition="0"/>
    </format>
    <format dxfId="346">
      <pivotArea outline="0" collapsedLevelsAreSubtotals="1" fieldPosition="0"/>
    </format>
  </formats>
  <pivotHierarchies count="89">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loan]"/>
        <x15:activeTabTopLevelEntity name="[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ED5797-8E28-4697-A3F3-FDA203C6190E}" name="PivotTable1" cacheId="484" applyNumberFormats="0" applyBorderFormats="0" applyFontFormats="0" applyPatternFormats="0" applyAlignmentFormats="0" applyWidthHeightFormats="1" dataCaption="Values" tag="6cbcead6-b95b-4de5-9e9d-4c283f5568b5" updatedVersion="7" minRefreshableVersion="3" rowGrandTotals="0" colGrandTotals="0" itemPrintTitles="1" createdVersion="7" indent="0" compact="0" compactData="0" multipleFieldFilters="0">
  <location ref="B5:D22" firstHeaderRow="1" firstDataRow="1" firstDataCol="0"/>
  <formats count="2">
    <format dxfId="345">
      <pivotArea outline="0" collapsedLevelsAreSubtotals="1" fieldPosition="0"/>
    </format>
    <format dxfId="344">
      <pivotArea outline="0" collapsedLevelsAreSubtotals="1" fieldPosition="0"/>
    </format>
  </formats>
  <pivotHierarchies count="89">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Calendar]"/>
        <x15:activeTabTopLevelEntity name="[loan]"/>
        <x15:activeTabTopLevelEntity name="[repay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CB11AF-CE2B-4847-9430-40A2459DF612}" name="PivotTable1" cacheId="481" applyNumberFormats="0" applyBorderFormats="0" applyFontFormats="0" applyPatternFormats="0" applyAlignmentFormats="0" applyWidthHeightFormats="1" dataCaption="Values" tag="a8ab02da-0129-464f-95ec-3570092561a6" updatedVersion="7" minRefreshableVersion="3" itemPrintTitles="1" createdVersion="7" indent="0" compact="0" compactData="0" multipleFieldFilters="0">
  <location ref="B5:N28" firstHeaderRow="0" firstDataRow="1" firstDataCol="2"/>
  <pivotFields count="13">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3">
    <i>
      <x/>
      <x/>
    </i>
    <i r="1">
      <x v="1"/>
    </i>
    <i r="1">
      <x v="2"/>
    </i>
    <i r="1">
      <x v="3"/>
    </i>
    <i r="1">
      <x v="4"/>
    </i>
    <i r="1">
      <x v="5"/>
    </i>
    <i r="1">
      <x v="6"/>
    </i>
    <i r="1">
      <x v="7"/>
    </i>
    <i r="1">
      <x v="8"/>
    </i>
    <i r="1">
      <x v="9"/>
    </i>
    <i r="1">
      <x v="10"/>
    </i>
    <i>
      <x v="1"/>
      <x/>
    </i>
    <i r="1">
      <x v="11"/>
    </i>
    <i r="1">
      <x v="1"/>
    </i>
    <i r="1">
      <x v="2"/>
    </i>
    <i r="1">
      <x v="3"/>
    </i>
    <i r="1">
      <x v="4"/>
    </i>
    <i r="1">
      <x v="5"/>
    </i>
    <i r="1">
      <x v="6"/>
    </i>
    <i r="1">
      <x v="7"/>
    </i>
    <i r="1">
      <x v="8"/>
    </i>
    <i r="1">
      <x v="9"/>
    </i>
    <i t="grand">
      <x/>
    </i>
  </rowItems>
  <colFields count="1">
    <field x="-2"/>
  </colFields>
  <colItems count="11">
    <i>
      <x/>
    </i>
    <i i="1">
      <x v="1"/>
    </i>
    <i i="2">
      <x v="2"/>
    </i>
    <i i="3">
      <x v="3"/>
    </i>
    <i i="4">
      <x v="4"/>
    </i>
    <i i="5">
      <x v="5"/>
    </i>
    <i i="6">
      <x v="6"/>
    </i>
    <i i="7">
      <x v="7"/>
    </i>
    <i i="8">
      <x v="8"/>
    </i>
    <i i="9">
      <x v="9"/>
    </i>
    <i i="10">
      <x v="10"/>
    </i>
  </colItems>
  <dataFields count="11">
    <dataField fld="2" subtotal="count" baseField="0" baseItem="0"/>
    <dataField fld="3" subtotal="count" baseField="0" baseItem="0" numFmtId="167"/>
    <dataField name="0" fld="8" subtotal="count" baseField="0" baseItem="0" numFmtId="167"/>
    <dataField name="1" fld="9" subtotal="count" baseField="0" baseItem="0" numFmtId="167"/>
    <dataField name="2" fld="10" subtotal="count" baseField="0" baseItem="0" numFmtId="167"/>
    <dataField name="3" fld="11" subtotal="count" baseField="0" baseItem="0" numFmtId="167"/>
    <dataField name="4" fld="12" subtotal="count" baseField="0" baseItem="0" numFmtId="167"/>
    <dataField fld="4" subtotal="count" baseField="0" baseItem="0" numFmtId="167"/>
    <dataField fld="5" subtotal="count" baseField="0" baseItem="0" numFmtId="167"/>
    <dataField fld="6" subtotal="count" baseField="0" baseItem="0" numFmtId="167"/>
    <dataField fld="7" subtotal="count" baseField="0" baseItem="0" numFmtId="167"/>
  </dataFields>
  <formats count="17">
    <format dxfId="340">
      <pivotArea field="0" type="button" dataOnly="0" labelOnly="1" outline="0" axis="axisRow" fieldPosition="0"/>
    </format>
    <format dxfId="339">
      <pivotArea field="1" type="button" dataOnly="0" labelOnly="1" outline="0" axis="axisRow" fieldPosition="1"/>
    </format>
    <format dxfId="338">
      <pivotArea dataOnly="0" labelOnly="1" outline="0" fieldPosition="0">
        <references count="1">
          <reference field="4294967294" count="6">
            <x v="0"/>
            <x v="1"/>
            <x v="7"/>
            <x v="8"/>
            <x v="9"/>
            <x v="10"/>
          </reference>
        </references>
      </pivotArea>
    </format>
    <format dxfId="337">
      <pivotArea field="0" type="button" dataOnly="0" labelOnly="1" outline="0" axis="axisRow" fieldPosition="0"/>
    </format>
    <format dxfId="336">
      <pivotArea field="1" type="button" dataOnly="0" labelOnly="1" outline="0" axis="axisRow" fieldPosition="1"/>
    </format>
    <format dxfId="335">
      <pivotArea dataOnly="0" labelOnly="1" outline="0" fieldPosition="0">
        <references count="1">
          <reference field="4294967294" count="6">
            <x v="0"/>
            <x v="1"/>
            <x v="7"/>
            <x v="8"/>
            <x v="9"/>
            <x v="10"/>
          </reference>
        </references>
      </pivotArea>
    </format>
    <format dxfId="334">
      <pivotArea field="0" type="button" dataOnly="0" labelOnly="1" outline="0" axis="axisRow" fieldPosition="0"/>
    </format>
    <format dxfId="333">
      <pivotArea field="1" type="button" dataOnly="0" labelOnly="1" outline="0" axis="axisRow" fieldPosition="1"/>
    </format>
    <format dxfId="332">
      <pivotArea dataOnly="0" labelOnly="1" outline="0" fieldPosition="0">
        <references count="1">
          <reference field="4294967294" count="6">
            <x v="0"/>
            <x v="1"/>
            <x v="7"/>
            <x v="8"/>
            <x v="9"/>
            <x v="10"/>
          </reference>
        </references>
      </pivotArea>
    </format>
    <format dxfId="331">
      <pivotArea dataOnly="0" labelOnly="1" outline="0" fieldPosition="0">
        <references count="1">
          <reference field="4294967294" count="2">
            <x v="8"/>
            <x v="9"/>
          </reference>
        </references>
      </pivotArea>
    </format>
    <format dxfId="330">
      <pivotArea dataOnly="0" labelOnly="1" outline="0" fieldPosition="0">
        <references count="1">
          <reference field="4294967294" count="1">
            <x v="10"/>
          </reference>
        </references>
      </pivotArea>
    </format>
    <format dxfId="329">
      <pivotArea dataOnly="0" labelOnly="1" outline="0" fieldPosition="0">
        <references count="1">
          <reference field="4294967294" count="5">
            <x v="2"/>
            <x v="3"/>
            <x v="4"/>
            <x v="5"/>
            <x v="6"/>
          </reference>
        </references>
      </pivotArea>
    </format>
    <format dxfId="328">
      <pivotArea dataOnly="0" labelOnly="1" outline="0" fieldPosition="0">
        <references count="1">
          <reference field="4294967294" count="5">
            <x v="2"/>
            <x v="3"/>
            <x v="4"/>
            <x v="5"/>
            <x v="6"/>
          </reference>
        </references>
      </pivotArea>
    </format>
    <format dxfId="327">
      <pivotArea dataOnly="0" labelOnly="1" outline="0" fieldPosition="0">
        <references count="1">
          <reference field="4294967294" count="5">
            <x v="2"/>
            <x v="3"/>
            <x v="4"/>
            <x v="5"/>
            <x v="6"/>
          </reference>
        </references>
      </pivotArea>
    </format>
    <format dxfId="326">
      <pivotArea outline="0" fieldPosition="0">
        <references count="1">
          <reference field="4294967294" count="10" selected="0">
            <x v="1"/>
            <x v="2"/>
            <x v="3"/>
            <x v="4"/>
            <x v="5"/>
            <x v="6"/>
            <x v="7"/>
            <x v="8"/>
            <x v="9"/>
            <x v="10"/>
          </reference>
        </references>
      </pivotArea>
    </format>
    <format dxfId="325">
      <pivotArea dataOnly="0" labelOnly="1" outline="0" fieldPosition="0">
        <references count="2">
          <reference field="0" count="1" selected="0">
            <x v="0"/>
          </reference>
          <reference field="1" count="11">
            <x v="0"/>
            <x v="1"/>
            <x v="2"/>
            <x v="3"/>
            <x v="4"/>
            <x v="5"/>
            <x v="6"/>
            <x v="7"/>
            <x v="8"/>
            <x v="9"/>
            <x v="10"/>
          </reference>
        </references>
      </pivotArea>
    </format>
    <format dxfId="324">
      <pivotArea dataOnly="0" labelOnly="1" outline="0" fieldPosition="0">
        <references count="2">
          <reference field="0" count="1" selected="0">
            <x v="1"/>
          </reference>
          <reference field="1" count="11">
            <x v="0"/>
            <x v="1"/>
            <x v="2"/>
            <x v="3"/>
            <x v="4"/>
            <x v="5"/>
            <x v="6"/>
            <x v="7"/>
            <x v="8"/>
            <x v="9"/>
            <x v="11"/>
          </reference>
        </references>
      </pivotArea>
    </format>
  </formats>
  <conditionalFormats count="2">
    <conditionalFormat priority="2">
      <pivotAreas count="2">
        <pivotArea type="data" outline="0" collapsedLevelsAreSubtotals="1" fieldPosition="0">
          <references count="3">
            <reference field="4294967294" count="5" selected="0">
              <x v="2"/>
              <x v="3"/>
              <x v="4"/>
              <x v="5"/>
              <x v="6"/>
            </reference>
            <reference field="0" count="1" selected="0">
              <x v="0"/>
            </reference>
            <reference field="1" count="10" selected="0">
              <x v="1"/>
              <x v="2"/>
              <x v="3"/>
              <x v="4"/>
              <x v="5"/>
              <x v="6"/>
              <x v="7"/>
              <x v="8"/>
              <x v="9"/>
              <x v="10"/>
            </reference>
          </references>
        </pivotArea>
        <pivotArea type="data" outline="0" collapsedLevelsAreSubtotals="1" fieldPosition="0">
          <references count="3">
            <reference field="4294967294" count="5" selected="0">
              <x v="2"/>
              <x v="3"/>
              <x v="4"/>
              <x v="5"/>
              <x v="6"/>
            </reference>
            <reference field="0" count="1" selected="0">
              <x v="1"/>
            </reference>
            <reference field="1" count="11" selected="0">
              <x v="0"/>
              <x v="1"/>
              <x v="2"/>
              <x v="3"/>
              <x v="4"/>
              <x v="5"/>
              <x v="6"/>
              <x v="7"/>
              <x v="8"/>
              <x v="9"/>
              <x v="11"/>
            </reference>
          </references>
        </pivotArea>
      </pivotAreas>
    </conditionalFormat>
    <conditionalFormat priority="1">
      <pivotAreas count="2">
        <pivotArea type="data" outline="0" collapsedLevelsAreSubtotals="1" fieldPosition="0">
          <references count="3">
            <reference field="4294967294" count="5" selected="0">
              <x v="2"/>
              <x v="3"/>
              <x v="4"/>
              <x v="5"/>
              <x v="6"/>
            </reference>
            <reference field="0" count="1" selected="0">
              <x v="0"/>
            </reference>
            <reference field="1" count="10" selected="0">
              <x v="1"/>
              <x v="2"/>
              <x v="3"/>
              <x v="4"/>
              <x v="5"/>
              <x v="6"/>
              <x v="7"/>
              <x v="8"/>
              <x v="9"/>
              <x v="10"/>
            </reference>
          </references>
        </pivotArea>
        <pivotArea type="data" outline="0" collapsedLevelsAreSubtotals="1" fieldPosition="0">
          <references count="3">
            <reference field="4294967294" count="5" selected="0">
              <x v="2"/>
              <x v="3"/>
              <x v="4"/>
              <x v="5"/>
              <x v="6"/>
            </reference>
            <reference field="0" count="1" selected="0">
              <x v="1"/>
            </reference>
            <reference field="1" count="11" selected="0">
              <x v="0"/>
              <x v="1"/>
              <x v="2"/>
              <x v="3"/>
              <x v="4"/>
              <x v="5"/>
              <x v="6"/>
              <x v="7"/>
              <x v="8"/>
              <x v="9"/>
              <x v="11"/>
            </reference>
          </references>
        </pivotArea>
      </pivotAreas>
    </conditionalFormat>
  </conditionalFormats>
  <pivotHierarchies count="89">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0"/>
    <pivotHierarchy dragToRow="0" dragToCol="0" dragToPage="0" dragToData="1" caption="1"/>
    <pivotHierarchy dragToRow="0" dragToCol="0" dragToPage="0" dragToData="1" caption="2"/>
    <pivotHierarchy dragToRow="0" dragToCol="0" dragToPage="0" dragToData="1" caption="3"/>
    <pivotHierarchy dragToRow="0" dragToCol="0" dragToPage="0" dragToData="1" caption="4"/>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2"/>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loan]"/>
        <x15:activeTabTopLevelEntity name="[Calendar]"/>
        <x15:activeTabTopLevelEntity name="[repay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8586A7-F085-4E91-AE39-6608CE24BC1B}" name="PivotTable1" cacheId="541" applyNumberFormats="0" applyBorderFormats="0" applyFontFormats="0" applyPatternFormats="0" applyAlignmentFormats="0" applyWidthHeightFormats="1" dataCaption="Values" tag="c16ab826-5642-42dd-96ad-a8c34ada3e45" updatedVersion="7" minRefreshableVersion="3" itemPrintTitles="1" createdVersion="7" indent="0" compact="0" compactData="0" multipleFieldFilters="0">
  <location ref="B5:M28" firstHeaderRow="0" firstDataRow="1" firstDataCol="2"/>
  <pivotFields count="13">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0"/>
    <field x="1"/>
  </rowFields>
  <rowItems count="23">
    <i>
      <x/>
      <x/>
    </i>
    <i r="1">
      <x v="1"/>
    </i>
    <i r="1">
      <x v="2"/>
    </i>
    <i r="1">
      <x v="3"/>
    </i>
    <i r="1">
      <x v="4"/>
    </i>
    <i r="1">
      <x v="5"/>
    </i>
    <i r="1">
      <x v="6"/>
    </i>
    <i r="1">
      <x v="7"/>
    </i>
    <i r="1">
      <x v="8"/>
    </i>
    <i r="1">
      <x v="9"/>
    </i>
    <i r="1">
      <x v="10"/>
    </i>
    <i>
      <x v="1"/>
      <x/>
    </i>
    <i r="1">
      <x v="11"/>
    </i>
    <i r="1">
      <x v="1"/>
    </i>
    <i r="1">
      <x v="2"/>
    </i>
    <i r="1">
      <x v="3"/>
    </i>
    <i r="1">
      <x v="4"/>
    </i>
    <i r="1">
      <x v="5"/>
    </i>
    <i r="1">
      <x v="6"/>
    </i>
    <i r="1">
      <x v="7"/>
    </i>
    <i r="1">
      <x v="8"/>
    </i>
    <i r="1">
      <x v="9"/>
    </i>
    <i t="grand">
      <x/>
    </i>
  </rowItems>
  <colFields count="1">
    <field x="-2"/>
  </colFields>
  <colItems count="10">
    <i>
      <x/>
    </i>
    <i i="1">
      <x v="1"/>
    </i>
    <i i="2">
      <x v="2"/>
    </i>
    <i i="3">
      <x v="3"/>
    </i>
    <i i="4">
      <x v="4"/>
    </i>
    <i i="5">
      <x v="5"/>
    </i>
    <i i="6">
      <x v="6"/>
    </i>
    <i i="7">
      <x v="7"/>
    </i>
    <i i="8">
      <x v="8"/>
    </i>
    <i i="9">
      <x v="9"/>
    </i>
  </colItems>
  <dataFields count="10">
    <dataField fld="2" subtotal="count" baseField="0" baseItem="0"/>
    <dataField fld="3" subtotal="count" baseField="0" baseItem="0" numFmtId="167"/>
    <dataField name="0" fld="8" subtotal="count" baseField="0" baseItem="0" numFmtId="167"/>
    <dataField name="1" fld="9" subtotal="count" baseField="0" baseItem="0" numFmtId="167"/>
    <dataField name="2" fld="10" subtotal="count" baseField="0" baseItem="0" numFmtId="167"/>
    <dataField name="3" fld="11" subtotal="count" baseField="0" baseItem="0" numFmtId="167"/>
    <dataField fld="4" subtotal="count" baseField="0" baseItem="0" numFmtId="167"/>
    <dataField fld="5" subtotal="count" baseField="0" baseItem="0" numFmtId="167"/>
    <dataField fld="6" subtotal="count" baseField="0" baseItem="0" numFmtId="167"/>
    <dataField fld="7" subtotal="count" baseField="0" baseItem="0" numFmtId="167"/>
  </dataFields>
  <formats count="18">
    <format dxfId="316">
      <pivotArea dataOnly="0" labelOnly="1" outline="0" fieldPosition="0">
        <references count="1">
          <reference field="4294967294" count="6">
            <x v="0"/>
            <x v="1"/>
            <x v="6"/>
            <x v="7"/>
            <x v="8"/>
            <x v="9"/>
          </reference>
        </references>
      </pivotArea>
    </format>
    <format dxfId="317">
      <pivotArea dataOnly="0" labelOnly="1" outline="0" fieldPosition="0">
        <references count="1">
          <reference field="4294967294" count="6">
            <x v="0"/>
            <x v="1"/>
            <x v="6"/>
            <x v="7"/>
            <x v="8"/>
            <x v="9"/>
          </reference>
        </references>
      </pivotArea>
    </format>
    <format dxfId="318">
      <pivotArea dataOnly="0" labelOnly="1" outline="0" fieldPosition="0">
        <references count="1">
          <reference field="4294967294" count="6">
            <x v="0"/>
            <x v="1"/>
            <x v="6"/>
            <x v="7"/>
            <x v="8"/>
            <x v="9"/>
          </reference>
        </references>
      </pivotArea>
    </format>
    <format dxfId="319">
      <pivotArea dataOnly="0" labelOnly="1" outline="0" fieldPosition="0">
        <references count="1">
          <reference field="4294967294" count="2">
            <x v="7"/>
            <x v="8"/>
          </reference>
        </references>
      </pivotArea>
    </format>
    <format dxfId="320">
      <pivotArea dataOnly="0" labelOnly="1" outline="0" fieldPosition="0">
        <references count="1">
          <reference field="4294967294" count="1">
            <x v="9"/>
          </reference>
        </references>
      </pivotArea>
    </format>
    <format dxfId="321">
      <pivotArea outline="0" fieldPosition="0">
        <references count="1">
          <reference field="4294967294" count="5" selected="0">
            <x v="1"/>
            <x v="6"/>
            <x v="7"/>
            <x v="8"/>
            <x v="9"/>
          </reference>
        </references>
      </pivotArea>
    </format>
    <format dxfId="322">
      <pivotArea dataOnly="0" labelOnly="1" outline="0" fieldPosition="0">
        <references count="2">
          <reference field="0" count="1" selected="0">
            <x v="0"/>
          </reference>
          <reference field="1" count="11">
            <x v="0"/>
            <x v="1"/>
            <x v="2"/>
            <x v="3"/>
            <x v="4"/>
            <x v="5"/>
            <x v="6"/>
            <x v="7"/>
            <x v="8"/>
            <x v="9"/>
            <x v="10"/>
          </reference>
        </references>
      </pivotArea>
    </format>
    <format dxfId="323">
      <pivotArea dataOnly="0" labelOnly="1" outline="0" fieldPosition="0">
        <references count="2">
          <reference field="0" count="1" selected="0">
            <x v="1"/>
          </reference>
          <reference field="1" count="11">
            <x v="0"/>
            <x v="1"/>
            <x v="2"/>
            <x v="3"/>
            <x v="4"/>
            <x v="5"/>
            <x v="6"/>
            <x v="7"/>
            <x v="8"/>
            <x v="9"/>
            <x v="11"/>
          </reference>
        </references>
      </pivotArea>
    </format>
    <format dxfId="315">
      <pivotArea field="0" type="button" dataOnly="0" labelOnly="1" outline="0" axis="axisRow" fieldPosition="0"/>
    </format>
    <format dxfId="314">
      <pivotArea field="1" type="button" dataOnly="0" labelOnly="1" outline="0" axis="axisRow" fieldPosition="1"/>
    </format>
    <format dxfId="313">
      <pivotArea dataOnly="0" labelOnly="1" outline="0" fieldPosition="0">
        <references count="1">
          <reference field="4294967294" count="10">
            <x v="0"/>
            <x v="1"/>
            <x v="2"/>
            <x v="3"/>
            <x v="4"/>
            <x v="5"/>
            <x v="6"/>
            <x v="7"/>
            <x v="8"/>
            <x v="9"/>
          </reference>
        </references>
      </pivotArea>
    </format>
    <format dxfId="312">
      <pivotArea field="0" type="button" dataOnly="0" labelOnly="1" outline="0" axis="axisRow" fieldPosition="0"/>
    </format>
    <format dxfId="311">
      <pivotArea field="1" type="button" dataOnly="0" labelOnly="1" outline="0" axis="axisRow" fieldPosition="1"/>
    </format>
    <format dxfId="310">
      <pivotArea dataOnly="0" labelOnly="1" outline="0" fieldPosition="0">
        <references count="1">
          <reference field="4294967294" count="10">
            <x v="0"/>
            <x v="1"/>
            <x v="2"/>
            <x v="3"/>
            <x v="4"/>
            <x v="5"/>
            <x v="6"/>
            <x v="7"/>
            <x v="8"/>
            <x v="9"/>
          </reference>
        </references>
      </pivotArea>
    </format>
    <format dxfId="309">
      <pivotArea field="0" type="button" dataOnly="0" labelOnly="1" outline="0" axis="axisRow" fieldPosition="0"/>
    </format>
    <format dxfId="308">
      <pivotArea field="1" type="button" dataOnly="0" labelOnly="1" outline="0" axis="axisRow" fieldPosition="1"/>
    </format>
    <format dxfId="307">
      <pivotArea dataOnly="0" labelOnly="1" outline="0" fieldPosition="0">
        <references count="1">
          <reference field="4294967294" count="10">
            <x v="0"/>
            <x v="1"/>
            <x v="2"/>
            <x v="3"/>
            <x v="4"/>
            <x v="5"/>
            <x v="6"/>
            <x v="7"/>
            <x v="8"/>
            <x v="9"/>
          </reference>
        </references>
      </pivotArea>
    </format>
    <format dxfId="306">
      <pivotArea outline="0" fieldPosition="0">
        <references count="1">
          <reference field="4294967294" count="4" selected="0">
            <x v="2"/>
            <x v="3"/>
            <x v="4"/>
            <x v="5"/>
          </reference>
        </references>
      </pivotArea>
    </format>
  </formats>
  <conditionalFormats count="1">
    <conditionalFormat priority="1">
      <pivotAreas count="1">
        <pivotArea type="data" outline="0" collapsedLevelsAreSubtotals="1" fieldPosition="0">
          <references count="3">
            <reference field="4294967294" count="4" selected="0">
              <x v="2"/>
              <x v="3"/>
              <x v="4"/>
              <x v="5"/>
            </reference>
            <reference field="0" count="2" selected="0">
              <x v="0"/>
              <x v="1"/>
            </reference>
            <reference field="1" count="12" selected="0">
              <x v="0"/>
              <x v="1"/>
              <x v="2"/>
              <x v="3"/>
              <x v="4"/>
              <x v="5"/>
              <x v="6"/>
              <x v="7"/>
              <x v="8"/>
              <x v="9"/>
              <x v="10"/>
              <x v="11"/>
            </reference>
          </references>
        </pivotArea>
      </pivotAreas>
    </conditionalFormat>
  </conditionalFormats>
  <pivotHierarchies count="89">
    <pivotHierarchy dragToData="1"/>
    <pivotHierarchy/>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0"/>
    <pivotHierarchy dragToRow="0" dragToCol="0" dragToPage="0" dragToData="1" caption="1"/>
    <pivotHierarchy dragToRow="0" dragToCol="0" dragToPage="0" dragToData="1" caption="2"/>
    <pivotHierarchy dragToRow="0" dragToCol="0" dragToPage="0" dragToData="1" caption="3"/>
    <pivotHierarchy dragToRow="0" dragToCol="0" dragToPage="0" dragToData="1" caption="4"/>
    <pivotHierarchy dragToRow="0" dragToCol="0" dragToPage="0" dragToData="1" caption="0"/>
    <pivotHierarchy dragToRow="0" dragToCol="0" dragToPage="0" dragToData="1" caption="1"/>
    <pivotHierarchy dragToRow="0" dragToCol="0" dragToPage="0" dragToData="1" caption="2"/>
    <pivotHierarchy dragToRow="0" dragToCol="0" dragToPage="0" dragToData="1" caption="3"/>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2"/>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loan]"/>
        <x15:activeTabTopLevelEntity name="[Calendar]"/>
        <x15:activeTabTopLevelEntity name="[repay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726C6A-9707-437F-9830-ACF0D44993B5}" name="PivotTable1" cacheId="494" applyNumberFormats="0" applyBorderFormats="0" applyFontFormats="0" applyPatternFormats="0" applyAlignmentFormats="0" applyWidthHeightFormats="1" dataCaption="Values" tag="9a5ba56a-353a-40bb-97a0-9159c3ea2a10" updatedVersion="7" minRefreshableVersion="3" itemPrintTitles="1" createdVersion="7" indent="0" compact="0" compactData="0" multipleFieldFilters="0">
  <location ref="B5:M28" firstHeaderRow="0" firstDataRow="1" firstDataCol="2"/>
  <pivotFields count="12">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3">
    <i>
      <x/>
      <x/>
    </i>
    <i r="1">
      <x v="1"/>
    </i>
    <i r="1">
      <x v="2"/>
    </i>
    <i r="1">
      <x v="3"/>
    </i>
    <i r="1">
      <x v="4"/>
    </i>
    <i r="1">
      <x v="5"/>
    </i>
    <i r="1">
      <x v="6"/>
    </i>
    <i r="1">
      <x v="7"/>
    </i>
    <i r="1">
      <x v="8"/>
    </i>
    <i r="1">
      <x v="9"/>
    </i>
    <i r="1">
      <x v="10"/>
    </i>
    <i>
      <x v="1"/>
      <x/>
    </i>
    <i r="1">
      <x v="11"/>
    </i>
    <i r="1">
      <x v="1"/>
    </i>
    <i r="1">
      <x v="2"/>
    </i>
    <i r="1">
      <x v="3"/>
    </i>
    <i r="1">
      <x v="4"/>
    </i>
    <i r="1">
      <x v="5"/>
    </i>
    <i r="1">
      <x v="6"/>
    </i>
    <i r="1">
      <x v="7"/>
    </i>
    <i r="1">
      <x v="8"/>
    </i>
    <i r="1">
      <x v="9"/>
    </i>
    <i t="grand">
      <x/>
    </i>
  </rowItems>
  <colFields count="1">
    <field x="-2"/>
  </colFields>
  <colItems count="10">
    <i>
      <x/>
    </i>
    <i i="1">
      <x v="1"/>
    </i>
    <i i="2">
      <x v="2"/>
    </i>
    <i i="3">
      <x v="3"/>
    </i>
    <i i="4">
      <x v="4"/>
    </i>
    <i i="5">
      <x v="5"/>
    </i>
    <i i="6">
      <x v="6"/>
    </i>
    <i i="7">
      <x v="7"/>
    </i>
    <i i="8">
      <x v="8"/>
    </i>
    <i i="9">
      <x v="9"/>
    </i>
  </colItems>
  <dataFields count="10">
    <dataField fld="2" subtotal="count" baseField="0" baseItem="0"/>
    <dataField fld="3" subtotal="count" baseField="0" baseItem="0" numFmtId="167"/>
    <dataField name="0" fld="8" subtotal="count" baseField="0" baseItem="0" numFmtId="167"/>
    <dataField name="1" fld="9" subtotal="count" baseField="0" baseItem="0" numFmtId="167"/>
    <dataField name="2" fld="10" subtotal="count" baseField="0" baseItem="0" numFmtId="167"/>
    <dataField name="3" fld="11" subtotal="count" baseField="0" baseItem="0" numFmtId="167"/>
    <dataField fld="4" subtotal="count" baseField="0" baseItem="0" numFmtId="167"/>
    <dataField fld="5" subtotal="count" baseField="0" baseItem="0" numFmtId="167"/>
    <dataField fld="6" subtotal="count" baseField="0" baseItem="0" numFmtId="167"/>
    <dataField fld="7" subtotal="count" baseField="0" baseItem="0" numFmtId="167"/>
  </dataFields>
  <formats count="18">
    <format dxfId="288">
      <pivotArea dataOnly="0" labelOnly="1" outline="0" fieldPosition="0">
        <references count="1">
          <reference field="4294967294" count="6">
            <x v="0"/>
            <x v="1"/>
            <x v="6"/>
            <x v="7"/>
            <x v="8"/>
            <x v="9"/>
          </reference>
        </references>
      </pivotArea>
    </format>
    <format dxfId="289">
      <pivotArea dataOnly="0" labelOnly="1" outline="0" fieldPosition="0">
        <references count="1">
          <reference field="4294967294" count="6">
            <x v="0"/>
            <x v="1"/>
            <x v="6"/>
            <x v="7"/>
            <x v="8"/>
            <x v="9"/>
          </reference>
        </references>
      </pivotArea>
    </format>
    <format dxfId="290">
      <pivotArea dataOnly="0" labelOnly="1" outline="0" fieldPosition="0">
        <references count="1">
          <reference field="4294967294" count="6">
            <x v="0"/>
            <x v="1"/>
            <x v="6"/>
            <x v="7"/>
            <x v="8"/>
            <x v="9"/>
          </reference>
        </references>
      </pivotArea>
    </format>
    <format dxfId="291">
      <pivotArea dataOnly="0" labelOnly="1" outline="0" fieldPosition="0">
        <references count="1">
          <reference field="4294967294" count="2">
            <x v="7"/>
            <x v="8"/>
          </reference>
        </references>
      </pivotArea>
    </format>
    <format dxfId="292">
      <pivotArea dataOnly="0" labelOnly="1" outline="0" fieldPosition="0">
        <references count="1">
          <reference field="4294967294" count="1">
            <x v="9"/>
          </reference>
        </references>
      </pivotArea>
    </format>
    <format dxfId="293">
      <pivotArea outline="0" fieldPosition="0">
        <references count="1">
          <reference field="4294967294" count="5" selected="0">
            <x v="1"/>
            <x v="6"/>
            <x v="7"/>
            <x v="8"/>
            <x v="9"/>
          </reference>
        </references>
      </pivotArea>
    </format>
    <format dxfId="294">
      <pivotArea dataOnly="0" labelOnly="1" outline="0" fieldPosition="0">
        <references count="2">
          <reference field="0" count="1" selected="0">
            <x v="0"/>
          </reference>
          <reference field="1" count="11">
            <x v="0"/>
            <x v="1"/>
            <x v="2"/>
            <x v="3"/>
            <x v="4"/>
            <x v="5"/>
            <x v="6"/>
            <x v="7"/>
            <x v="8"/>
            <x v="9"/>
            <x v="10"/>
          </reference>
        </references>
      </pivotArea>
    </format>
    <format dxfId="295">
      <pivotArea dataOnly="0" labelOnly="1" outline="0" fieldPosition="0">
        <references count="2">
          <reference field="0" count="1" selected="0">
            <x v="1"/>
          </reference>
          <reference field="1" count="11">
            <x v="0"/>
            <x v="1"/>
            <x v="2"/>
            <x v="3"/>
            <x v="4"/>
            <x v="5"/>
            <x v="6"/>
            <x v="7"/>
            <x v="8"/>
            <x v="9"/>
            <x v="11"/>
          </reference>
        </references>
      </pivotArea>
    </format>
    <format dxfId="296">
      <pivotArea field="0" type="button" dataOnly="0" labelOnly="1" outline="0" axis="axisRow" fieldPosition="0"/>
    </format>
    <format dxfId="297">
      <pivotArea field="1" type="button" dataOnly="0" labelOnly="1" outline="0" axis="axisRow" fieldPosition="1"/>
    </format>
    <format dxfId="298">
      <pivotArea dataOnly="0" labelOnly="1" outline="0" fieldPosition="0">
        <references count="1">
          <reference field="4294967294" count="10">
            <x v="0"/>
            <x v="1"/>
            <x v="2"/>
            <x v="3"/>
            <x v="4"/>
            <x v="5"/>
            <x v="6"/>
            <x v="7"/>
            <x v="8"/>
            <x v="9"/>
          </reference>
        </references>
      </pivotArea>
    </format>
    <format dxfId="299">
      <pivotArea field="0" type="button" dataOnly="0" labelOnly="1" outline="0" axis="axisRow" fieldPosition="0"/>
    </format>
    <format dxfId="300">
      <pivotArea field="1" type="button" dataOnly="0" labelOnly="1" outline="0" axis="axisRow" fieldPosition="1"/>
    </format>
    <format dxfId="301">
      <pivotArea dataOnly="0" labelOnly="1" outline="0" fieldPosition="0">
        <references count="1">
          <reference field="4294967294" count="10">
            <x v="0"/>
            <x v="1"/>
            <x v="2"/>
            <x v="3"/>
            <x v="4"/>
            <x v="5"/>
            <x v="6"/>
            <x v="7"/>
            <x v="8"/>
            <x v="9"/>
          </reference>
        </references>
      </pivotArea>
    </format>
    <format dxfId="302">
      <pivotArea field="0" type="button" dataOnly="0" labelOnly="1" outline="0" axis="axisRow" fieldPosition="0"/>
    </format>
    <format dxfId="303">
      <pivotArea field="1" type="button" dataOnly="0" labelOnly="1" outline="0" axis="axisRow" fieldPosition="1"/>
    </format>
    <format dxfId="304">
      <pivotArea dataOnly="0" labelOnly="1" outline="0" fieldPosition="0">
        <references count="1">
          <reference field="4294967294" count="10">
            <x v="0"/>
            <x v="1"/>
            <x v="2"/>
            <x v="3"/>
            <x v="4"/>
            <x v="5"/>
            <x v="6"/>
            <x v="7"/>
            <x v="8"/>
            <x v="9"/>
          </reference>
        </references>
      </pivotArea>
    </format>
    <format dxfId="305">
      <pivotArea outline="0" fieldPosition="0">
        <references count="1">
          <reference field="4294967294" count="4" selected="0">
            <x v="2"/>
            <x v="3"/>
            <x v="4"/>
            <x v="5"/>
          </reference>
        </references>
      </pivotArea>
    </format>
  </formats>
  <conditionalFormats count="1">
    <conditionalFormat priority="1">
      <pivotAreas count="1">
        <pivotArea type="data" outline="0" collapsedLevelsAreSubtotals="1" fieldPosition="0">
          <references count="3">
            <reference field="4294967294" count="4" selected="0">
              <x v="2"/>
              <x v="3"/>
              <x v="4"/>
              <x v="5"/>
            </reference>
            <reference field="0" count="2" selected="0">
              <x v="0"/>
              <x v="1"/>
            </reference>
            <reference field="1" count="12" selected="0">
              <x v="0"/>
              <x v="1"/>
              <x v="2"/>
              <x v="3"/>
              <x v="4"/>
              <x v="5"/>
              <x v="6"/>
              <x v="7"/>
              <x v="8"/>
              <x v="9"/>
              <x v="10"/>
              <x v="11"/>
            </reference>
          </references>
        </pivotArea>
      </pivotAreas>
    </conditionalFormat>
  </conditionalFormats>
  <pivotHierarchies count="89">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0"/>
    <pivotHierarchy dragToRow="0" dragToCol="0" dragToPage="0" dragToData="1" caption="1"/>
    <pivotHierarchy dragToRow="0" dragToCol="0" dragToPage="0" dragToData="1" caption="2"/>
    <pivotHierarchy dragToRow="0" dragToCol="0" dragToPage="0" dragToData="1" caption="3"/>
    <pivotHierarchy dragToRow="0" dragToCol="0" dragToPage="0" dragToData="1" caption="4"/>
    <pivotHierarchy dragToRow="0" dragToCol="0" dragToPage="0" dragToData="1" caption="0"/>
    <pivotHierarchy dragToRow="0" dragToCol="0" dragToPage="0" dragToData="1" caption="1"/>
    <pivotHierarchy dragToRow="0" dragToCol="0" dragToPage="0" dragToData="1" caption="2"/>
    <pivotHierarchy dragToRow="0" dragToCol="0" dragToPage="0" dragToData="1" caption="3"/>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2"/>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loan]"/>
        <x15:activeTabTopLevelEntity name="[Calendar]"/>
        <x15:activeTabTopLevelEntity name="[repay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7C4E649-ECEE-481B-8630-6ED7D2730B58}" name="PivotTable1" cacheId="495" applyNumberFormats="0" applyBorderFormats="0" applyFontFormats="0" applyPatternFormats="0" applyAlignmentFormats="0" applyWidthHeightFormats="1" dataCaption="Values" tag="609f123b-8cdb-481d-b263-7fd850cfda6f" updatedVersion="7" minRefreshableVersion="3" itemPrintTitles="1" createdVersion="7" indent="0" compact="0" compactData="0" multipleFieldFilters="0">
  <location ref="B5:M28" firstHeaderRow="0" firstDataRow="1" firstDataCol="2"/>
  <pivotFields count="12">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3">
    <i>
      <x/>
      <x/>
    </i>
    <i r="1">
      <x v="1"/>
    </i>
    <i r="1">
      <x v="2"/>
    </i>
    <i r="1">
      <x v="3"/>
    </i>
    <i r="1">
      <x v="4"/>
    </i>
    <i r="1">
      <x v="5"/>
    </i>
    <i r="1">
      <x v="6"/>
    </i>
    <i r="1">
      <x v="7"/>
    </i>
    <i r="1">
      <x v="8"/>
    </i>
    <i r="1">
      <x v="9"/>
    </i>
    <i r="1">
      <x v="10"/>
    </i>
    <i>
      <x v="1"/>
      <x/>
    </i>
    <i r="1">
      <x v="11"/>
    </i>
    <i r="1">
      <x v="1"/>
    </i>
    <i r="1">
      <x v="2"/>
    </i>
    <i r="1">
      <x v="3"/>
    </i>
    <i r="1">
      <x v="4"/>
    </i>
    <i r="1">
      <x v="5"/>
    </i>
    <i r="1">
      <x v="6"/>
    </i>
    <i r="1">
      <x v="7"/>
    </i>
    <i r="1">
      <x v="8"/>
    </i>
    <i r="1">
      <x v="9"/>
    </i>
    <i t="grand">
      <x/>
    </i>
  </rowItems>
  <colFields count="1">
    <field x="-2"/>
  </colFields>
  <colItems count="10">
    <i>
      <x/>
    </i>
    <i i="1">
      <x v="1"/>
    </i>
    <i i="2">
      <x v="2"/>
    </i>
    <i i="3">
      <x v="3"/>
    </i>
    <i i="4">
      <x v="4"/>
    </i>
    <i i="5">
      <x v="5"/>
    </i>
    <i i="6">
      <x v="6"/>
    </i>
    <i i="7">
      <x v="7"/>
    </i>
    <i i="8">
      <x v="8"/>
    </i>
    <i i="9">
      <x v="9"/>
    </i>
  </colItems>
  <dataFields count="10">
    <dataField fld="2" subtotal="count" baseField="0" baseItem="0"/>
    <dataField fld="3" subtotal="count" baseField="0" baseItem="0" numFmtId="167"/>
    <dataField name="0" fld="8" subtotal="count" baseField="0" baseItem="0" numFmtId="167"/>
    <dataField name="1" fld="9" subtotal="count" baseField="0" baseItem="0" numFmtId="167"/>
    <dataField name="2" fld="10" subtotal="count" baseField="0" baseItem="0" numFmtId="167"/>
    <dataField name="3" fld="11" subtotal="count" baseField="0" baseItem="0" numFmtId="167"/>
    <dataField fld="4" subtotal="count" baseField="0" baseItem="0" numFmtId="167"/>
    <dataField fld="5" subtotal="count" baseField="0" baseItem="0" numFmtId="167"/>
    <dataField fld="6" subtotal="count" baseField="0" baseItem="0" numFmtId="167"/>
    <dataField fld="7" subtotal="count" baseField="0" baseItem="0" numFmtId="167"/>
  </dataFields>
  <formats count="18">
    <format dxfId="270">
      <pivotArea dataOnly="0" labelOnly="1" outline="0" fieldPosition="0">
        <references count="1">
          <reference field="4294967294" count="6">
            <x v="0"/>
            <x v="1"/>
            <x v="6"/>
            <x v="7"/>
            <x v="8"/>
            <x v="9"/>
          </reference>
        </references>
      </pivotArea>
    </format>
    <format dxfId="271">
      <pivotArea dataOnly="0" labelOnly="1" outline="0" fieldPosition="0">
        <references count="1">
          <reference field="4294967294" count="6">
            <x v="0"/>
            <x v="1"/>
            <x v="6"/>
            <x v="7"/>
            <x v="8"/>
            <x v="9"/>
          </reference>
        </references>
      </pivotArea>
    </format>
    <format dxfId="272">
      <pivotArea dataOnly="0" labelOnly="1" outline="0" fieldPosition="0">
        <references count="1">
          <reference field="4294967294" count="6">
            <x v="0"/>
            <x v="1"/>
            <x v="6"/>
            <x v="7"/>
            <x v="8"/>
            <x v="9"/>
          </reference>
        </references>
      </pivotArea>
    </format>
    <format dxfId="273">
      <pivotArea dataOnly="0" labelOnly="1" outline="0" fieldPosition="0">
        <references count="1">
          <reference field="4294967294" count="2">
            <x v="7"/>
            <x v="8"/>
          </reference>
        </references>
      </pivotArea>
    </format>
    <format dxfId="274">
      <pivotArea dataOnly="0" labelOnly="1" outline="0" fieldPosition="0">
        <references count="1">
          <reference field="4294967294" count="1">
            <x v="9"/>
          </reference>
        </references>
      </pivotArea>
    </format>
    <format dxfId="275">
      <pivotArea outline="0" fieldPosition="0">
        <references count="1">
          <reference field="4294967294" count="5" selected="0">
            <x v="1"/>
            <x v="6"/>
            <x v="7"/>
            <x v="8"/>
            <x v="9"/>
          </reference>
        </references>
      </pivotArea>
    </format>
    <format dxfId="276">
      <pivotArea dataOnly="0" labelOnly="1" outline="0" fieldPosition="0">
        <references count="2">
          <reference field="0" count="1" selected="0">
            <x v="0"/>
          </reference>
          <reference field="1" count="11">
            <x v="0"/>
            <x v="1"/>
            <x v="2"/>
            <x v="3"/>
            <x v="4"/>
            <x v="5"/>
            <x v="6"/>
            <x v="7"/>
            <x v="8"/>
            <x v="9"/>
            <x v="10"/>
          </reference>
        </references>
      </pivotArea>
    </format>
    <format dxfId="277">
      <pivotArea dataOnly="0" labelOnly="1" outline="0" fieldPosition="0">
        <references count="2">
          <reference field="0" count="1" selected="0">
            <x v="1"/>
          </reference>
          <reference field="1" count="11">
            <x v="0"/>
            <x v="1"/>
            <x v="2"/>
            <x v="3"/>
            <x v="4"/>
            <x v="5"/>
            <x v="6"/>
            <x v="7"/>
            <x v="8"/>
            <x v="9"/>
            <x v="11"/>
          </reference>
        </references>
      </pivotArea>
    </format>
    <format dxfId="278">
      <pivotArea field="0" type="button" dataOnly="0" labelOnly="1" outline="0" axis="axisRow" fieldPosition="0"/>
    </format>
    <format dxfId="279">
      <pivotArea field="1" type="button" dataOnly="0" labelOnly="1" outline="0" axis="axisRow" fieldPosition="1"/>
    </format>
    <format dxfId="280">
      <pivotArea dataOnly="0" labelOnly="1" outline="0" fieldPosition="0">
        <references count="1">
          <reference field="4294967294" count="10">
            <x v="0"/>
            <x v="1"/>
            <x v="2"/>
            <x v="3"/>
            <x v="4"/>
            <x v="5"/>
            <x v="6"/>
            <x v="7"/>
            <x v="8"/>
            <x v="9"/>
          </reference>
        </references>
      </pivotArea>
    </format>
    <format dxfId="281">
      <pivotArea field="0" type="button" dataOnly="0" labelOnly="1" outline="0" axis="axisRow" fieldPosition="0"/>
    </format>
    <format dxfId="282">
      <pivotArea field="1" type="button" dataOnly="0" labelOnly="1" outline="0" axis="axisRow" fieldPosition="1"/>
    </format>
    <format dxfId="283">
      <pivotArea dataOnly="0" labelOnly="1" outline="0" fieldPosition="0">
        <references count="1">
          <reference field="4294967294" count="10">
            <x v="0"/>
            <x v="1"/>
            <x v="2"/>
            <x v="3"/>
            <x v="4"/>
            <x v="5"/>
            <x v="6"/>
            <x v="7"/>
            <x v="8"/>
            <x v="9"/>
          </reference>
        </references>
      </pivotArea>
    </format>
    <format dxfId="284">
      <pivotArea field="0" type="button" dataOnly="0" labelOnly="1" outline="0" axis="axisRow" fieldPosition="0"/>
    </format>
    <format dxfId="285">
      <pivotArea field="1" type="button" dataOnly="0" labelOnly="1" outline="0" axis="axisRow" fieldPosition="1"/>
    </format>
    <format dxfId="286">
      <pivotArea dataOnly="0" labelOnly="1" outline="0" fieldPosition="0">
        <references count="1">
          <reference field="4294967294" count="10">
            <x v="0"/>
            <x v="1"/>
            <x v="2"/>
            <x v="3"/>
            <x v="4"/>
            <x v="5"/>
            <x v="6"/>
            <x v="7"/>
            <x v="8"/>
            <x v="9"/>
          </reference>
        </references>
      </pivotArea>
    </format>
    <format dxfId="287">
      <pivotArea outline="0" fieldPosition="0">
        <references count="1">
          <reference field="4294967294" count="4" selected="0">
            <x v="2"/>
            <x v="3"/>
            <x v="4"/>
            <x v="5"/>
          </reference>
        </references>
      </pivotArea>
    </format>
  </formats>
  <conditionalFormats count="1">
    <conditionalFormat priority="1">
      <pivotAreas count="1">
        <pivotArea type="data" outline="0" collapsedLevelsAreSubtotals="1" fieldPosition="0">
          <references count="3">
            <reference field="4294967294" count="4" selected="0">
              <x v="2"/>
              <x v="3"/>
              <x v="4"/>
              <x v="5"/>
            </reference>
            <reference field="0" count="2" selected="0">
              <x v="0"/>
              <x v="1"/>
            </reference>
            <reference field="1" count="12" selected="0">
              <x v="0"/>
              <x v="1"/>
              <x v="2"/>
              <x v="3"/>
              <x v="4"/>
              <x v="5"/>
              <x v="6"/>
              <x v="7"/>
              <x v="8"/>
              <x v="9"/>
              <x v="10"/>
              <x v="11"/>
            </reference>
          </references>
        </pivotArea>
      </pivotAreas>
    </conditionalFormat>
  </conditionalFormats>
  <pivotHierarchies count="89">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0"/>
    <pivotHierarchy dragToRow="0" dragToCol="0" dragToPage="0" dragToData="1" caption="1"/>
    <pivotHierarchy dragToRow="0" dragToCol="0" dragToPage="0" dragToData="1" caption="2"/>
    <pivotHierarchy dragToRow="0" dragToCol="0" dragToPage="0" dragToData="1" caption="3"/>
    <pivotHierarchy dragToRow="0" dragToCol="0" dragToPage="0" dragToData="1" caption="4"/>
    <pivotHierarchy dragToRow="0" dragToCol="0" dragToPage="0" dragToData="1" caption="0"/>
    <pivotHierarchy dragToRow="0" dragToCol="0" dragToPage="0" dragToData="1" caption="1"/>
    <pivotHierarchy dragToRow="0" dragToCol="0" dragToPage="0" dragToData="1" caption="2"/>
    <pivotHierarchy dragToRow="0" dragToCol="0" dragToPage="0" dragToData="1" caption="3"/>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2"/>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loan]"/>
        <x15:activeTabTopLevelEntity name="[Calendar]"/>
        <x15:activeTabTopLevelEntity name="[repay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61A8E3B-BA65-4420-8627-BC6699F3F8AD}" name="PivotTable3" cacheId="472" applyNumberFormats="0" applyBorderFormats="0" applyFontFormats="0" applyPatternFormats="0" applyAlignmentFormats="0" applyWidthHeightFormats="1" dataCaption="Values" tag="45566221-7273-4e5b-99ea-3043726cf4e4" updatedVersion="7" minRefreshableVersion="3" useAutoFormatting="1" rowGrandTotals="0" colGrandTotals="0" itemPrintTitles="1" createdVersion="7" indent="0" compact="0" compactData="0" multipleFieldFilters="0">
  <location ref="B4:D21" firstHeaderRow="1" firstDataRow="1" firstDataCol="0"/>
  <formats count="1">
    <format dxfId="343">
      <pivotArea outline="0" collapsedLevelsAreSubtotals="1" fieldPosition="0"/>
    </format>
  </formats>
  <pivotHierarchies count="89">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loan]"/>
        <x15:activeTabTopLevelEntity name="[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B52D0B0-EB20-45D2-A007-B1F84BFE95B7}" name="PivotTable2" cacheId="469" applyNumberFormats="0" applyBorderFormats="0" applyFontFormats="0" applyPatternFormats="0" applyAlignmentFormats="0" applyWidthHeightFormats="1" dataCaption="Values" tag="80044c8d-21fd-44df-ab44-2de91141cfe9" updatedVersion="7" minRefreshableVersion="3" rowGrandTotals="0" colGrandTotals="0" itemPrintTitles="1" createdVersion="7" indent="0" compact="0" compactData="0" multipleFieldFilters="0">
  <location ref="B2:D19" firstHeaderRow="1" firstDataRow="1" firstDataCol="0"/>
  <formats count="2">
    <format dxfId="342">
      <pivotArea outline="0" collapsedLevelsAreSubtotals="1" fieldPosition="0"/>
    </format>
    <format dxfId="341">
      <pivotArea outline="0" collapsedLevelsAreSubtotals="1" fieldPosition="0"/>
    </format>
  </formats>
  <pivotHierarchies count="89">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Calendar]"/>
        <x15:activeTabTopLevelEntity name="[loan]"/>
        <x15:activeTabTopLevelEntity name="[repayment]"/>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D36F07B-60CA-42B4-A0FB-49779EFA6F1C}" sourceName="[loan].[Region]">
  <pivotTables>
    <pivotTable tabId="12" name="PivotTable1"/>
  </pivotTables>
  <data>
    <olap pivotCacheId="1119605277">
      <levels count="2">
        <level uniqueName="[loan].[Region].[(All)]" sourceCaption="(All)" count="0"/>
        <level uniqueName="[loan].[Region].[Region]" sourceCaption="Region" count="4">
          <ranges>
            <range startItem="0">
              <i n="[loan].[Region].&amp;[Ayeyarwaddy]" c="Ayeyarwaddy"/>
              <i n="[loan].[Region].&amp;[Mandalay]" c="Mandalay"/>
              <i n="[loan].[Region].&amp;[Shan]" c="Shan"/>
              <i n="[loan].[Region].&amp;[Yangon]" c="Yangon"/>
            </range>
          </ranges>
        </level>
      </levels>
      <selections count="1">
        <selection n="[loan].[Reg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C14488D-BD22-4BE1-96D3-AE1B3096C8EF}" sourceName="[loan].[Product]">
  <pivotTables>
    <pivotTable tabId="12" name="PivotTable1"/>
  </pivotTables>
  <data>
    <olap pivotCacheId="1119605277">
      <levels count="2">
        <level uniqueName="[loan].[Product].[(All)]" sourceCaption="(All)" count="0"/>
        <level uniqueName="[loan].[Product].[Product]" sourceCaption="Product" count="3">
          <ranges>
            <range startItem="0">
              <i n="[loan].[Product].&amp;[Agriculture Loan]" c="Agriculture Loan"/>
              <i n="[loan].[Product].&amp;[Personal Loan]" c="Personal Loan"/>
              <i n="[loan].[Product].&amp;[SME Loan]" c="SME Loan"/>
            </range>
          </ranges>
        </level>
      </levels>
      <selections count="1">
        <selection n="[loan].[Produc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CA25779-4D4A-4BD7-B871-F91CBA12EF8D}" cache="Slicer_Region" caption="Region" level="1" rowHeight="234950"/>
  <slicer name="Product" xr10:uid="{BDB5CCF2-893B-4029-8294-C42F94819EC9}" cache="Slicer_Product" caption="Product"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6.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7.bin"/><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2F849-0B11-4194-B703-B7FF8293DB8A}">
  <sheetPr>
    <tabColor rgb="FFFF0000"/>
  </sheetPr>
  <dimension ref="A1:CD653"/>
  <sheetViews>
    <sheetView showGridLines="0" zoomScale="90" zoomScaleNormal="90" workbookViewId="0">
      <selection activeCell="M13" sqref="M13"/>
    </sheetView>
  </sheetViews>
  <sheetFormatPr defaultRowHeight="14.4" x14ac:dyDescent="0.3"/>
  <cols>
    <col min="1" max="1" width="3.109375" style="1" customWidth="1"/>
    <col min="5" max="5" width="12.6640625" customWidth="1"/>
    <col min="21" max="35" width="0" hidden="1" customWidth="1"/>
    <col min="41" max="82" width="8.77734375" style="1"/>
  </cols>
  <sheetData>
    <row r="1" spans="1:82" s="1" customFormat="1" x14ac:dyDescent="0.3"/>
    <row r="2" spans="1:82" ht="28.05" customHeight="1" x14ac:dyDescent="0.3">
      <c r="B2" s="32" t="s">
        <v>24</v>
      </c>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row>
    <row r="3" spans="1:82" s="3" customFormat="1" ht="18" x14ac:dyDescent="0.3">
      <c r="A3" s="1"/>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row>
    <row r="4" spans="1:82" s="3" customFormat="1" ht="18" x14ac:dyDescent="0.3">
      <c r="A4" s="1"/>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row>
    <row r="5" spans="1:82" ht="22.95" customHeight="1" x14ac:dyDescent="0.3">
      <c r="B5" s="2"/>
      <c r="C5" s="2"/>
      <c r="D5" s="33"/>
      <c r="E5" s="33"/>
      <c r="F5" s="34" t="s">
        <v>1</v>
      </c>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5" t="s">
        <v>23</v>
      </c>
      <c r="AL5" s="35"/>
      <c r="AM5" s="35"/>
      <c r="AN5" s="35"/>
    </row>
    <row r="6" spans="1:82" ht="41.4" x14ac:dyDescent="0.3">
      <c r="B6" s="43"/>
      <c r="C6" s="44"/>
      <c r="D6" s="45"/>
      <c r="AK6" s="4" t="s">
        <v>19</v>
      </c>
      <c r="AL6" s="4" t="s">
        <v>20</v>
      </c>
      <c r="AM6" s="4" t="s">
        <v>21</v>
      </c>
      <c r="AN6" s="4" t="s">
        <v>22</v>
      </c>
    </row>
    <row r="7" spans="1:82" x14ac:dyDescent="0.3">
      <c r="B7" s="22"/>
      <c r="C7" s="23"/>
      <c r="D7" s="24"/>
      <c r="AK7" s="5" cm="1">
        <f t="array" ref="AK7">SUMPRODUCT((Amount!$B$6:$B$45='WO Vantage'!B7)*(Amount!$C$6:$C$45=C7)*(Amount!$F$6*$AZ$45))</f>
        <v>0</v>
      </c>
      <c r="AL7" s="5" t="e">
        <f>AK7/GETPIVOTDATA("[Measures].[Sum of WO_Principle]",$B$6,"[Calendar].[Year]","[Calendar].[Year].&amp;[2022]","[Calendar].[Month]","[Calendar].[Month].&amp;[June]")</f>
        <v>#REF!</v>
      </c>
      <c r="AM7" s="5"/>
      <c r="AN7" s="17"/>
    </row>
    <row r="8" spans="1:82" x14ac:dyDescent="0.3">
      <c r="B8" s="22"/>
      <c r="C8" s="23"/>
      <c r="D8" s="24"/>
      <c r="AK8" s="5" cm="1">
        <f t="array" ref="AK8">SUMPRODUCT((Amount!$B$6:$B$45='WO Vantage'!B8)*(Amount!$C$6:$C$45=C8)*(Amount!$F$6*$AZ$45))</f>
        <v>0</v>
      </c>
      <c r="AL8" s="5" t="e">
        <f t="shared" ref="AL8:AL41" si="0">AK8/GETPIVOTDATA("[Measures].[Sum of WO_Principle]",$B$6,"[Calendar].[Year]","[Calendar].[Year].&amp;[2022]","[Calendar].[Month]","[Calendar].[Month].&amp;[June]")</f>
        <v>#REF!</v>
      </c>
      <c r="AM8" s="5"/>
      <c r="AN8" s="18"/>
    </row>
    <row r="9" spans="1:82" x14ac:dyDescent="0.3">
      <c r="B9" s="22"/>
      <c r="C9" s="23"/>
      <c r="D9" s="24"/>
      <c r="AK9" s="5" cm="1">
        <f t="array" ref="AK9">SUMPRODUCT((Amount!$B$6:$B$45='WO Vantage'!B9)*(Amount!$C$6:$C$45=C9)*(Amount!$F$6*$AZ$45))</f>
        <v>0</v>
      </c>
      <c r="AL9" s="5" t="e">
        <f t="shared" si="0"/>
        <v>#REF!</v>
      </c>
      <c r="AM9" s="5"/>
      <c r="AN9" s="18"/>
    </row>
    <row r="10" spans="1:82" x14ac:dyDescent="0.3">
      <c r="B10" s="22"/>
      <c r="C10" s="23"/>
      <c r="D10" s="24"/>
      <c r="AK10" s="5" cm="1">
        <f t="array" ref="AK10">SUMPRODUCT((Amount!$B$6:$B$45='WO Vantage'!B10)*(Amount!$C$6:$C$45=C10)*(Amount!$F$6*$AZ$45))</f>
        <v>0</v>
      </c>
      <c r="AL10" s="5" t="e">
        <f t="shared" si="0"/>
        <v>#REF!</v>
      </c>
      <c r="AM10" s="5"/>
      <c r="AN10" s="18"/>
    </row>
    <row r="11" spans="1:82" x14ac:dyDescent="0.3">
      <c r="B11" s="22"/>
      <c r="C11" s="23"/>
      <c r="D11" s="24"/>
      <c r="AK11" s="3" cm="1">
        <f t="array" ref="AK11">SUMPRODUCT((Amount!$B$6:$B$45='WO Vantage'!B11)*(Amount!$C$6:$C$45=C11)*(Amount!$F$6*$AZ$45))</f>
        <v>0</v>
      </c>
      <c r="AL11" s="3" t="e">
        <f t="shared" si="0"/>
        <v>#REF!</v>
      </c>
      <c r="AM11" s="3"/>
      <c r="AN11" s="7"/>
    </row>
    <row r="12" spans="1:82" x14ac:dyDescent="0.3">
      <c r="B12" s="22"/>
      <c r="C12" s="23"/>
      <c r="D12" s="24"/>
      <c r="AK12" s="3" cm="1">
        <f t="array" ref="AK12">SUMPRODUCT((Amount!$B$6:$B$45='WO Vantage'!B12)*(Amount!$C$6:$C$45=C12)*(Amount!$F$6*$AZ$45))</f>
        <v>0</v>
      </c>
      <c r="AL12" s="3" t="e">
        <f t="shared" si="0"/>
        <v>#REF!</v>
      </c>
      <c r="AM12" s="3"/>
      <c r="AN12" s="7"/>
    </row>
    <row r="13" spans="1:82" x14ac:dyDescent="0.3">
      <c r="B13" s="22"/>
      <c r="C13" s="23"/>
      <c r="D13" s="24"/>
      <c r="AK13" s="3" cm="1">
        <f t="array" ref="AK13">SUMPRODUCT((Amount!$B$6:$B$45='WO Vantage'!B13)*(Amount!$C$6:$C$45=C13)*(Amount!$F$6*$AZ$45))</f>
        <v>0</v>
      </c>
      <c r="AL13" s="3" t="e">
        <f t="shared" si="0"/>
        <v>#REF!</v>
      </c>
      <c r="AM13" s="3"/>
      <c r="AN13" s="7"/>
    </row>
    <row r="14" spans="1:82" x14ac:dyDescent="0.3">
      <c r="B14" s="22"/>
      <c r="C14" s="23"/>
      <c r="D14" s="24"/>
      <c r="AK14" s="3" cm="1">
        <f t="array" ref="AK14">SUMPRODUCT((Amount!$B$6:$B$45='WO Vantage'!B14)*(Amount!$C$6:$C$45=C14)*(Amount!$F$6*$AZ$45))</f>
        <v>0</v>
      </c>
      <c r="AL14" s="3" t="e">
        <f t="shared" si="0"/>
        <v>#REF!</v>
      </c>
      <c r="AM14" s="3"/>
      <c r="AN14" s="7"/>
    </row>
    <row r="15" spans="1:82" x14ac:dyDescent="0.3">
      <c r="B15" s="22"/>
      <c r="C15" s="23"/>
      <c r="D15" s="24"/>
      <c r="AK15" s="3" cm="1">
        <f t="array" ref="AK15">SUMPRODUCT((Amount!$B$6:$B$45='WO Vantage'!B15)*(Amount!$C$6:$C$45=C15)*(Amount!$F$6*$AZ$45))</f>
        <v>0</v>
      </c>
      <c r="AL15" s="3" t="e">
        <f t="shared" si="0"/>
        <v>#REF!</v>
      </c>
      <c r="AM15" s="3"/>
      <c r="AN15" s="7"/>
    </row>
    <row r="16" spans="1:82" x14ac:dyDescent="0.3">
      <c r="B16" s="22"/>
      <c r="C16" s="23"/>
      <c r="D16" s="24"/>
      <c r="AK16" s="3" cm="1">
        <f t="array" ref="AK16">SUMPRODUCT((Amount!$B$6:$B$45='WO Vantage'!B16)*(Amount!$C$6:$C$45=C16)*(Amount!$F$6*$AZ$45))</f>
        <v>0</v>
      </c>
      <c r="AL16" s="3" t="e">
        <f t="shared" si="0"/>
        <v>#REF!</v>
      </c>
      <c r="AM16" s="3"/>
      <c r="AN16" s="7"/>
    </row>
    <row r="17" spans="2:40" x14ac:dyDescent="0.3">
      <c r="B17" s="22"/>
      <c r="C17" s="23"/>
      <c r="D17" s="24"/>
      <c r="AK17" s="3" cm="1">
        <f t="array" ref="AK17">SUMPRODUCT((Amount!$B$6:$B$45='WO Vantage'!B17)*(Amount!$C$6:$C$45=C17)*(Amount!$F$6*$AZ$45))</f>
        <v>0</v>
      </c>
      <c r="AL17" s="3" t="e">
        <f t="shared" si="0"/>
        <v>#REF!</v>
      </c>
      <c r="AM17" s="3"/>
      <c r="AN17" s="7"/>
    </row>
    <row r="18" spans="2:40" x14ac:dyDescent="0.3">
      <c r="B18" s="22"/>
      <c r="C18" s="23"/>
      <c r="D18" s="24"/>
      <c r="AK18" s="3" cm="1">
        <f t="array" ref="AK18">SUMPRODUCT((Amount!$B$6:$B$45='WO Vantage'!B18)*(Amount!$C$6:$C$45=C18)*(Amount!$F$6*$AZ$45))</f>
        <v>0</v>
      </c>
      <c r="AL18" s="3" t="e">
        <f t="shared" si="0"/>
        <v>#REF!</v>
      </c>
      <c r="AM18" s="3"/>
      <c r="AN18" s="7"/>
    </row>
    <row r="19" spans="2:40" x14ac:dyDescent="0.3">
      <c r="B19" s="22"/>
      <c r="C19" s="23"/>
      <c r="D19" s="24"/>
      <c r="AK19" s="3" cm="1">
        <f t="array" ref="AK19">SUMPRODUCT((Amount!$B$6:$B$45='WO Vantage'!B19)*(Amount!$C$6:$C$45=C19)*(Amount!$F$6*$AZ$45))</f>
        <v>0</v>
      </c>
      <c r="AL19" s="3" t="e">
        <f t="shared" si="0"/>
        <v>#REF!</v>
      </c>
      <c r="AM19" s="3"/>
      <c r="AN19" s="7"/>
    </row>
    <row r="20" spans="2:40" x14ac:dyDescent="0.3">
      <c r="B20" s="22"/>
      <c r="C20" s="23"/>
      <c r="D20" s="24"/>
      <c r="AK20" s="3" cm="1">
        <f t="array" ref="AK20">SUMPRODUCT((Amount!$B$6:$B$45='WO Vantage'!B20)*(Amount!$C$6:$C$45=C20)*(Amount!$F$6*$AZ$45))</f>
        <v>0</v>
      </c>
      <c r="AL20" s="3" t="e">
        <f t="shared" si="0"/>
        <v>#REF!</v>
      </c>
      <c r="AM20" s="3"/>
      <c r="AN20" s="7"/>
    </row>
    <row r="21" spans="2:40" x14ac:dyDescent="0.3">
      <c r="B21" s="22"/>
      <c r="C21" s="23"/>
      <c r="D21" s="24"/>
      <c r="AK21" s="3" cm="1">
        <f t="array" ref="AK21">SUMPRODUCT((Amount!$B$6:$B$45='WO Vantage'!B21)*(Amount!$C$6:$C$45=C21)*(Amount!$F$6*$AZ$45))</f>
        <v>0</v>
      </c>
      <c r="AL21" s="3" t="e">
        <f t="shared" si="0"/>
        <v>#REF!</v>
      </c>
      <c r="AM21" s="3"/>
      <c r="AN21" s="7"/>
    </row>
    <row r="22" spans="2:40" x14ac:dyDescent="0.3">
      <c r="B22" s="22"/>
      <c r="C22" s="23"/>
      <c r="D22" s="24"/>
      <c r="AK22" s="3" cm="1">
        <f t="array" ref="AK22">SUMPRODUCT((Amount!$B$6:$B$45='WO Vantage'!B22)*(Amount!$C$6:$C$45=C22)*(Amount!$F$6*$AZ$45))</f>
        <v>0</v>
      </c>
      <c r="AL22" s="3" t="e">
        <f t="shared" si="0"/>
        <v>#REF!</v>
      </c>
      <c r="AM22" s="3"/>
      <c r="AN22" s="7"/>
    </row>
    <row r="23" spans="2:40" x14ac:dyDescent="0.3">
      <c r="B23" s="25"/>
      <c r="C23" s="26"/>
      <c r="D23" s="27"/>
      <c r="AK23" s="3" cm="1">
        <f t="array" ref="AK23">SUMPRODUCT((Amount!$B$6:$B$45='WO Vantage'!B23)*(Amount!$C$6:$C$45=C23)*(Amount!$F$6*$AZ$45))</f>
        <v>0</v>
      </c>
      <c r="AL23" s="3" t="e">
        <f t="shared" si="0"/>
        <v>#REF!</v>
      </c>
      <c r="AM23" s="3"/>
      <c r="AN23" s="7"/>
    </row>
    <row r="24" spans="2:40" x14ac:dyDescent="0.3">
      <c r="AK24" s="3" cm="1">
        <f t="array" ref="AK24">SUMPRODUCT((Amount!$B$6:$B$45='WO Vantage'!B24)*(Amount!$C$6:$C$45=C24)*(Amount!$F$6*$AZ$45))</f>
        <v>0</v>
      </c>
      <c r="AL24" s="3" t="e">
        <f t="shared" si="0"/>
        <v>#REF!</v>
      </c>
      <c r="AM24" s="3"/>
      <c r="AN24" s="7"/>
    </row>
    <row r="25" spans="2:40" x14ac:dyDescent="0.3">
      <c r="AK25" s="3" cm="1">
        <f t="array" ref="AK25">SUMPRODUCT((Amount!$B$6:$B$45='WO Vantage'!B25)*(Amount!$C$6:$C$45=C25)*(Amount!$F$6*$AZ$45))</f>
        <v>0</v>
      </c>
      <c r="AL25" s="3" t="e">
        <f t="shared" si="0"/>
        <v>#REF!</v>
      </c>
      <c r="AM25" s="3"/>
      <c r="AN25" s="7"/>
    </row>
    <row r="26" spans="2:40" x14ac:dyDescent="0.3">
      <c r="AK26" s="3" cm="1">
        <f t="array" ref="AK26">SUMPRODUCT((Amount!$B$6:$B$45='WO Vantage'!B26)*(Amount!$C$6:$C$45=C26)*(Amount!$F$6*$AZ$45))</f>
        <v>0</v>
      </c>
      <c r="AL26" s="3" t="e">
        <f t="shared" si="0"/>
        <v>#REF!</v>
      </c>
      <c r="AM26" s="3"/>
      <c r="AN26" s="7"/>
    </row>
    <row r="27" spans="2:40" x14ac:dyDescent="0.3">
      <c r="AK27" s="3" cm="1">
        <f t="array" ref="AK27">SUMPRODUCT((Amount!$B$6:$B$45='WO Vantage'!B27)*(Amount!$C$6:$C$45=C27)*(Amount!$F$6*$AZ$45))</f>
        <v>0</v>
      </c>
      <c r="AL27" s="3" t="e">
        <f t="shared" si="0"/>
        <v>#REF!</v>
      </c>
      <c r="AM27" s="3"/>
      <c r="AN27" s="7"/>
    </row>
    <row r="28" spans="2:40" x14ac:dyDescent="0.3">
      <c r="AK28" s="3" cm="1">
        <f t="array" ref="AK28">SUMPRODUCT((Amount!$B$6:$B$45='WO Vantage'!B28)*(Amount!$C$6:$C$45=C28)*(Amount!$F$6*$AZ$45))</f>
        <v>0</v>
      </c>
      <c r="AL28" s="3" t="e">
        <f t="shared" si="0"/>
        <v>#REF!</v>
      </c>
      <c r="AM28" s="3"/>
      <c r="AN28" s="7"/>
    </row>
    <row r="29" spans="2:40" hidden="1" x14ac:dyDescent="0.3">
      <c r="AK29" s="3" cm="1">
        <f t="array" ref="AK29">SUMPRODUCT((Amount!$B$6:$B$45='WO Vantage'!B29)*(Amount!$C$6:$C$45=C29)*(Amount!$F$6*$AZ$45))</f>
        <v>0</v>
      </c>
      <c r="AL29" s="3" t="e">
        <f t="shared" si="0"/>
        <v>#REF!</v>
      </c>
      <c r="AM29" s="3"/>
      <c r="AN29" s="7"/>
    </row>
    <row r="30" spans="2:40" hidden="1" x14ac:dyDescent="0.3">
      <c r="AK30" s="3" cm="1">
        <f t="array" ref="AK30">SUMPRODUCT((Amount!$B$6:$B$45='WO Vantage'!B30)*(Amount!$C$6:$C$45=C30)*(Amount!$F$6*$AZ$45))</f>
        <v>0</v>
      </c>
      <c r="AL30" s="3" t="e">
        <f t="shared" si="0"/>
        <v>#REF!</v>
      </c>
      <c r="AM30" s="3"/>
      <c r="AN30" s="7"/>
    </row>
    <row r="31" spans="2:40" hidden="1" x14ac:dyDescent="0.3">
      <c r="AK31" s="3" cm="1">
        <f t="array" ref="AK31">SUMPRODUCT((Amount!$B$6:$B$45='WO Vantage'!B31)*(Amount!$C$6:$C$45=C31)*(Amount!$F$6*$AZ$45))</f>
        <v>0</v>
      </c>
      <c r="AL31" s="3" t="e">
        <f t="shared" si="0"/>
        <v>#REF!</v>
      </c>
      <c r="AM31" s="3"/>
      <c r="AN31" s="7"/>
    </row>
    <row r="32" spans="2:40" hidden="1" x14ac:dyDescent="0.3">
      <c r="AK32" s="3" cm="1">
        <f t="array" ref="AK32">SUMPRODUCT((Amount!$B$6:$B$45='WO Vantage'!B32)*(Amount!$C$6:$C$45=C32)*(Amount!$F$6*$AZ$45))</f>
        <v>0</v>
      </c>
      <c r="AL32" s="3" t="e">
        <f t="shared" si="0"/>
        <v>#REF!</v>
      </c>
      <c r="AM32" s="3"/>
      <c r="AN32" s="7"/>
    </row>
    <row r="33" spans="2:40" hidden="1" x14ac:dyDescent="0.3">
      <c r="AK33" s="3" cm="1">
        <f t="array" ref="AK33">SUMPRODUCT((Amount!$B$6:$B$45='WO Vantage'!B33)*(Amount!$C$6:$C$45=C33)*(Amount!$F$6*$AZ$45))</f>
        <v>0</v>
      </c>
      <c r="AL33" s="3" t="e">
        <f t="shared" si="0"/>
        <v>#REF!</v>
      </c>
      <c r="AM33" s="3"/>
      <c r="AN33" s="7"/>
    </row>
    <row r="34" spans="2:40" hidden="1" x14ac:dyDescent="0.3">
      <c r="AK34" s="3" cm="1">
        <f t="array" ref="AK34">SUMPRODUCT((Amount!$B$6:$B$45='WO Vantage'!B34)*(Amount!$C$6:$C$45=C34)*(Amount!$F$6*$AZ$45))</f>
        <v>0</v>
      </c>
      <c r="AL34" s="3" t="e">
        <f t="shared" si="0"/>
        <v>#REF!</v>
      </c>
      <c r="AM34" s="3"/>
      <c r="AN34" s="7"/>
    </row>
    <row r="35" spans="2:40" x14ac:dyDescent="0.3">
      <c r="AK35" s="3" cm="1">
        <f t="array" ref="AK35">SUMPRODUCT((Amount!$B$6:$B$45='WO Vantage'!B35)*(Amount!$C$6:$C$45=C35)*(Amount!$F$6*$AZ$45))</f>
        <v>0</v>
      </c>
      <c r="AL35" s="3" t="e">
        <f t="shared" si="0"/>
        <v>#REF!</v>
      </c>
      <c r="AM35" s="3"/>
      <c r="AN35" s="7"/>
    </row>
    <row r="36" spans="2:40" x14ac:dyDescent="0.3">
      <c r="AK36" s="3" cm="1">
        <f t="array" ref="AK36">SUMPRODUCT((Amount!$B$6:$B$45='WO Vantage'!B36)*(Amount!$C$6:$C$45=C36)*(Amount!$F$6*$AZ$45))</f>
        <v>0</v>
      </c>
      <c r="AL36" s="3" t="e">
        <f t="shared" si="0"/>
        <v>#REF!</v>
      </c>
      <c r="AM36" s="3"/>
      <c r="AN36" s="7"/>
    </row>
    <row r="37" spans="2:40" x14ac:dyDescent="0.3">
      <c r="AK37" s="3" cm="1">
        <f t="array" ref="AK37">SUMPRODUCT((Amount!$B$6:$B$45='WO Vantage'!B37)*(Amount!$C$6:$C$45=C37)*(Amount!$F$6*$AZ$45))</f>
        <v>0</v>
      </c>
      <c r="AL37" s="3" t="e">
        <f t="shared" si="0"/>
        <v>#REF!</v>
      </c>
      <c r="AM37" s="3"/>
      <c r="AN37" s="7"/>
    </row>
    <row r="38" spans="2:40" x14ac:dyDescent="0.3">
      <c r="AK38" s="3" cm="1">
        <f t="array" ref="AK38">SUMPRODUCT((Amount!$B$6:$B$45='WO Vantage'!B38)*(Amount!$C$6:$C$45=C38)*(Amount!$F$6*$AZ$45))</f>
        <v>0</v>
      </c>
      <c r="AL38" s="3" t="e">
        <f t="shared" si="0"/>
        <v>#REF!</v>
      </c>
      <c r="AM38" s="3"/>
      <c r="AN38" s="7"/>
    </row>
    <row r="39" spans="2:40" x14ac:dyDescent="0.3">
      <c r="AK39" s="3" cm="1">
        <f t="array" ref="AK39">SUMPRODUCT((Amount!$B$6:$B$45='WO Vantage'!B39)*(Amount!$C$6:$C$45=C39)*(Amount!$F$6*$AZ$45))</f>
        <v>0</v>
      </c>
      <c r="AL39" s="3" t="e">
        <f t="shared" si="0"/>
        <v>#REF!</v>
      </c>
      <c r="AM39" s="3"/>
      <c r="AN39" s="7"/>
    </row>
    <row r="40" spans="2:40" x14ac:dyDescent="0.3">
      <c r="AK40" s="3" cm="1">
        <f t="array" ref="AK40">SUMPRODUCT((Amount!$B$6:$B$45='WO Vantage'!B40)*(Amount!$C$6:$C$45=C40)*(Amount!$F$6*$AZ$45))</f>
        <v>0</v>
      </c>
      <c r="AL40" s="3" t="e">
        <f t="shared" si="0"/>
        <v>#REF!</v>
      </c>
      <c r="AM40" s="3"/>
      <c r="AN40" s="7"/>
    </row>
    <row r="41" spans="2:40" x14ac:dyDescent="0.3">
      <c r="AK41" s="3" cm="1">
        <f t="array" ref="AK41">SUMPRODUCT((Amount!$B$6:$B$45='WO Vantage'!B41)*(Amount!$C$6:$C$45=C41)*(Amount!$F$6*$AZ$45))</f>
        <v>0</v>
      </c>
      <c r="AL41" s="3" t="e">
        <f t="shared" si="0"/>
        <v>#REF!</v>
      </c>
      <c r="AM41" s="3"/>
      <c r="AN41" s="3"/>
    </row>
    <row r="42" spans="2:40" s="1" customFormat="1" ht="16.2" thickBot="1" x14ac:dyDescent="0.35">
      <c r="B42"/>
      <c r="C42"/>
      <c r="D42" s="9">
        <f>SUM(D7:D41)</f>
        <v>0</v>
      </c>
      <c r="E42" s="8">
        <f>SUM(E7:E41)</f>
        <v>0</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1" t="s">
        <v>26</v>
      </c>
      <c r="AK42" s="11" t="s">
        <v>26</v>
      </c>
      <c r="AL42" s="11" t="s">
        <v>26</v>
      </c>
      <c r="AM42" s="11" t="s">
        <v>26</v>
      </c>
      <c r="AN42" s="11" t="s">
        <v>26</v>
      </c>
    </row>
    <row r="43" spans="2:40" s="1" customFormat="1" ht="15" thickTop="1" x14ac:dyDescent="0.3">
      <c r="B43"/>
      <c r="C43"/>
    </row>
    <row r="44" spans="2:40" s="1" customFormat="1" x14ac:dyDescent="0.3">
      <c r="B44"/>
      <c r="C44"/>
    </row>
    <row r="45" spans="2:40" s="1" customFormat="1" x14ac:dyDescent="0.3">
      <c r="B45"/>
      <c r="C45"/>
    </row>
    <row r="46" spans="2:40" s="1" customFormat="1" x14ac:dyDescent="0.3">
      <c r="B46"/>
      <c r="C46"/>
    </row>
    <row r="47" spans="2:40" s="1" customFormat="1" x14ac:dyDescent="0.3">
      <c r="B47"/>
      <c r="C47"/>
    </row>
    <row r="48" spans="2:40" s="1" customFormat="1" x14ac:dyDescent="0.3">
      <c r="B48"/>
      <c r="C48"/>
    </row>
    <row r="49" spans="2:3" s="1" customFormat="1" x14ac:dyDescent="0.3">
      <c r="B49"/>
      <c r="C49"/>
    </row>
    <row r="50" spans="2:3" s="1" customFormat="1" x14ac:dyDescent="0.3">
      <c r="B50"/>
      <c r="C50"/>
    </row>
    <row r="51" spans="2:3" s="1" customFormat="1" x14ac:dyDescent="0.3">
      <c r="B51"/>
      <c r="C51"/>
    </row>
    <row r="52" spans="2:3" s="1" customFormat="1" x14ac:dyDescent="0.3">
      <c r="B52"/>
      <c r="C52"/>
    </row>
    <row r="53" spans="2:3" s="1" customFormat="1" x14ac:dyDescent="0.3">
      <c r="B53"/>
      <c r="C53"/>
    </row>
    <row r="54" spans="2:3" s="1" customFormat="1" x14ac:dyDescent="0.3">
      <c r="B54"/>
      <c r="C54"/>
    </row>
    <row r="55" spans="2:3" s="1" customFormat="1" x14ac:dyDescent="0.3">
      <c r="B55"/>
      <c r="C55"/>
    </row>
    <row r="56" spans="2:3" s="1" customFormat="1" x14ac:dyDescent="0.3"/>
    <row r="57" spans="2:3" s="1" customFormat="1" x14ac:dyDescent="0.3"/>
    <row r="58" spans="2:3" s="1" customFormat="1" x14ac:dyDescent="0.3"/>
    <row r="59" spans="2:3" s="1" customFormat="1" x14ac:dyDescent="0.3"/>
    <row r="60" spans="2:3" s="1" customFormat="1" x14ac:dyDescent="0.3"/>
    <row r="61" spans="2:3" s="1" customFormat="1" x14ac:dyDescent="0.3"/>
    <row r="62" spans="2:3" s="1" customFormat="1" x14ac:dyDescent="0.3"/>
    <row r="63" spans="2:3" s="1" customFormat="1" x14ac:dyDescent="0.3"/>
    <row r="64" spans="2:3"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row r="91" s="1" customFormat="1" x14ac:dyDescent="0.3"/>
    <row r="92" s="1" customFormat="1" x14ac:dyDescent="0.3"/>
    <row r="93" s="1" customFormat="1" x14ac:dyDescent="0.3"/>
    <row r="94" s="1" customFormat="1" x14ac:dyDescent="0.3"/>
    <row r="95" s="1" customFormat="1" x14ac:dyDescent="0.3"/>
    <row r="96" s="1" customFormat="1" x14ac:dyDescent="0.3"/>
    <row r="97" s="1" customFormat="1" x14ac:dyDescent="0.3"/>
    <row r="98" s="1" customFormat="1" x14ac:dyDescent="0.3"/>
    <row r="99" s="1" customFormat="1" x14ac:dyDescent="0.3"/>
    <row r="100" s="1" customFormat="1" x14ac:dyDescent="0.3"/>
    <row r="101" s="1" customFormat="1" x14ac:dyDescent="0.3"/>
    <row r="102" s="1" customFormat="1" x14ac:dyDescent="0.3"/>
    <row r="103" s="1" customFormat="1" x14ac:dyDescent="0.3"/>
    <row r="104" s="1" customFormat="1" x14ac:dyDescent="0.3"/>
    <row r="105" s="1" customFormat="1" x14ac:dyDescent="0.3"/>
    <row r="106" s="1" customFormat="1" x14ac:dyDescent="0.3"/>
    <row r="107" s="1" customFormat="1" x14ac:dyDescent="0.3"/>
    <row r="108" s="1" customFormat="1" x14ac:dyDescent="0.3"/>
    <row r="109" s="1" customFormat="1" x14ac:dyDescent="0.3"/>
    <row r="110" s="1" customFormat="1" x14ac:dyDescent="0.3"/>
    <row r="111" s="1" customFormat="1" x14ac:dyDescent="0.3"/>
    <row r="112" s="1" customFormat="1" x14ac:dyDescent="0.3"/>
    <row r="113" s="1" customFormat="1" x14ac:dyDescent="0.3"/>
    <row r="114" s="1" customFormat="1" x14ac:dyDescent="0.3"/>
    <row r="115" s="1" customFormat="1" x14ac:dyDescent="0.3"/>
    <row r="116" s="1" customFormat="1" x14ac:dyDescent="0.3"/>
    <row r="117" s="1" customFormat="1" x14ac:dyDescent="0.3"/>
    <row r="118" s="1" customFormat="1" x14ac:dyDescent="0.3"/>
    <row r="119" s="1" customFormat="1" x14ac:dyDescent="0.3"/>
    <row r="120" s="1" customFormat="1" x14ac:dyDescent="0.3"/>
    <row r="121" s="1" customFormat="1" x14ac:dyDescent="0.3"/>
    <row r="122" s="1" customFormat="1" x14ac:dyDescent="0.3"/>
    <row r="123" s="1" customFormat="1" x14ac:dyDescent="0.3"/>
    <row r="124" s="1" customFormat="1" x14ac:dyDescent="0.3"/>
    <row r="125" s="1" customFormat="1" x14ac:dyDescent="0.3"/>
    <row r="126" s="1" customFormat="1" x14ac:dyDescent="0.3"/>
    <row r="127" s="1" customFormat="1" x14ac:dyDescent="0.3"/>
    <row r="128" s="1" customFormat="1" x14ac:dyDescent="0.3"/>
    <row r="129" s="1" customFormat="1" x14ac:dyDescent="0.3"/>
    <row r="130" s="1" customFormat="1" x14ac:dyDescent="0.3"/>
    <row r="131" s="1" customFormat="1" x14ac:dyDescent="0.3"/>
    <row r="132" s="1" customFormat="1" x14ac:dyDescent="0.3"/>
    <row r="133" s="1" customFormat="1" x14ac:dyDescent="0.3"/>
    <row r="134" s="1" customFormat="1" x14ac:dyDescent="0.3"/>
    <row r="135" s="1" customFormat="1" x14ac:dyDescent="0.3"/>
    <row r="136" s="1" customFormat="1" x14ac:dyDescent="0.3"/>
    <row r="137" s="1" customFormat="1" x14ac:dyDescent="0.3"/>
    <row r="138" s="1" customFormat="1" x14ac:dyDescent="0.3"/>
    <row r="139" s="1" customFormat="1" x14ac:dyDescent="0.3"/>
    <row r="140" s="1" customFormat="1" x14ac:dyDescent="0.3"/>
    <row r="141" s="1" customFormat="1" x14ac:dyDescent="0.3"/>
    <row r="142" s="1" customFormat="1" x14ac:dyDescent="0.3"/>
    <row r="143" s="1" customFormat="1" x14ac:dyDescent="0.3"/>
    <row r="144" s="1" customFormat="1" x14ac:dyDescent="0.3"/>
    <row r="145" s="1" customFormat="1" x14ac:dyDescent="0.3"/>
    <row r="146" s="1" customFormat="1" x14ac:dyDescent="0.3"/>
    <row r="147" s="1" customFormat="1" x14ac:dyDescent="0.3"/>
    <row r="148" s="1" customFormat="1" x14ac:dyDescent="0.3"/>
    <row r="149" s="1" customFormat="1" x14ac:dyDescent="0.3"/>
    <row r="150" s="1" customFormat="1" x14ac:dyDescent="0.3"/>
    <row r="151" s="1" customFormat="1" x14ac:dyDescent="0.3"/>
    <row r="152" s="1" customFormat="1" x14ac:dyDescent="0.3"/>
    <row r="153" s="1" customFormat="1" x14ac:dyDescent="0.3"/>
    <row r="154" s="1" customFormat="1" x14ac:dyDescent="0.3"/>
    <row r="155" s="1" customFormat="1" x14ac:dyDescent="0.3"/>
    <row r="156" s="1" customFormat="1" x14ac:dyDescent="0.3"/>
    <row r="157" s="1" customFormat="1" x14ac:dyDescent="0.3"/>
    <row r="158" s="1" customFormat="1" x14ac:dyDescent="0.3"/>
    <row r="159" s="1" customFormat="1" x14ac:dyDescent="0.3"/>
    <row r="160" s="1" customFormat="1" x14ac:dyDescent="0.3"/>
    <row r="161" s="1" customFormat="1" x14ac:dyDescent="0.3"/>
    <row r="162" s="1" customFormat="1" x14ac:dyDescent="0.3"/>
    <row r="163" s="1" customFormat="1" x14ac:dyDescent="0.3"/>
    <row r="164" s="1" customFormat="1" x14ac:dyDescent="0.3"/>
    <row r="165" s="1" customFormat="1" x14ac:dyDescent="0.3"/>
    <row r="166" s="1" customFormat="1" x14ac:dyDescent="0.3"/>
    <row r="167" s="1" customFormat="1" x14ac:dyDescent="0.3"/>
    <row r="168" s="1" customFormat="1" x14ac:dyDescent="0.3"/>
    <row r="169" s="1" customFormat="1" x14ac:dyDescent="0.3"/>
    <row r="170" s="1" customFormat="1" x14ac:dyDescent="0.3"/>
    <row r="171" s="1" customFormat="1" x14ac:dyDescent="0.3"/>
    <row r="172" s="1" customFormat="1" x14ac:dyDescent="0.3"/>
    <row r="173" s="1" customFormat="1" x14ac:dyDescent="0.3"/>
    <row r="174" s="1" customFormat="1" x14ac:dyDescent="0.3"/>
    <row r="175" s="1" customFormat="1" x14ac:dyDescent="0.3"/>
    <row r="176" s="1" customFormat="1" x14ac:dyDescent="0.3"/>
    <row r="177" s="1" customFormat="1" x14ac:dyDescent="0.3"/>
    <row r="178" s="1" customFormat="1" x14ac:dyDescent="0.3"/>
    <row r="179" s="1" customFormat="1" x14ac:dyDescent="0.3"/>
    <row r="180" s="1" customFormat="1" x14ac:dyDescent="0.3"/>
    <row r="181" s="1" customFormat="1" x14ac:dyDescent="0.3"/>
    <row r="182" s="1" customFormat="1" x14ac:dyDescent="0.3"/>
    <row r="183" s="1" customFormat="1" x14ac:dyDescent="0.3"/>
    <row r="184" s="1" customFormat="1" x14ac:dyDescent="0.3"/>
    <row r="185" s="1" customFormat="1" x14ac:dyDescent="0.3"/>
    <row r="186" s="1" customFormat="1" x14ac:dyDescent="0.3"/>
    <row r="187" s="1" customFormat="1" x14ac:dyDescent="0.3"/>
    <row r="188" s="1" customFormat="1" x14ac:dyDescent="0.3"/>
    <row r="189" s="1" customFormat="1" x14ac:dyDescent="0.3"/>
    <row r="190" s="1" customFormat="1" x14ac:dyDescent="0.3"/>
    <row r="191" s="1" customFormat="1" x14ac:dyDescent="0.3"/>
    <row r="192" s="1" customFormat="1" x14ac:dyDescent="0.3"/>
    <row r="193" s="1" customFormat="1" x14ac:dyDescent="0.3"/>
    <row r="194" s="1" customFormat="1" x14ac:dyDescent="0.3"/>
    <row r="195" s="1" customFormat="1" x14ac:dyDescent="0.3"/>
    <row r="196" s="1" customFormat="1" x14ac:dyDescent="0.3"/>
    <row r="197" s="1" customFormat="1" x14ac:dyDescent="0.3"/>
    <row r="198" s="1" customFormat="1" x14ac:dyDescent="0.3"/>
    <row r="199" s="1" customFormat="1" x14ac:dyDescent="0.3"/>
    <row r="200" s="1" customFormat="1" x14ac:dyDescent="0.3"/>
    <row r="201" s="1" customFormat="1" x14ac:dyDescent="0.3"/>
    <row r="202" s="1" customFormat="1" x14ac:dyDescent="0.3"/>
    <row r="203" s="1" customFormat="1" x14ac:dyDescent="0.3"/>
    <row r="204" s="1" customFormat="1" x14ac:dyDescent="0.3"/>
    <row r="205" s="1" customFormat="1" x14ac:dyDescent="0.3"/>
    <row r="206" s="1" customFormat="1" x14ac:dyDescent="0.3"/>
    <row r="207" s="1" customFormat="1" x14ac:dyDescent="0.3"/>
    <row r="208" s="1" customFormat="1" x14ac:dyDescent="0.3"/>
    <row r="209" s="1" customFormat="1" x14ac:dyDescent="0.3"/>
    <row r="210" s="1" customFormat="1" x14ac:dyDescent="0.3"/>
    <row r="211" s="1" customFormat="1" x14ac:dyDescent="0.3"/>
    <row r="212" s="1" customFormat="1" x14ac:dyDescent="0.3"/>
    <row r="213" s="1" customFormat="1" x14ac:dyDescent="0.3"/>
    <row r="214" s="1" customFormat="1" x14ac:dyDescent="0.3"/>
    <row r="215" s="1" customFormat="1" x14ac:dyDescent="0.3"/>
    <row r="216" s="1" customFormat="1" x14ac:dyDescent="0.3"/>
    <row r="217" s="1" customFormat="1" x14ac:dyDescent="0.3"/>
    <row r="218" s="1" customFormat="1" x14ac:dyDescent="0.3"/>
    <row r="219" s="1" customFormat="1" x14ac:dyDescent="0.3"/>
    <row r="220" s="1" customFormat="1" x14ac:dyDescent="0.3"/>
    <row r="221" s="1" customFormat="1" x14ac:dyDescent="0.3"/>
    <row r="222" s="1" customFormat="1" x14ac:dyDescent="0.3"/>
    <row r="223" s="1" customFormat="1" x14ac:dyDescent="0.3"/>
    <row r="224" s="1" customFormat="1" x14ac:dyDescent="0.3"/>
    <row r="225" s="1" customFormat="1" x14ac:dyDescent="0.3"/>
    <row r="226" s="1" customFormat="1" x14ac:dyDescent="0.3"/>
    <row r="227" s="1" customFormat="1" x14ac:dyDescent="0.3"/>
    <row r="228" s="1" customFormat="1" x14ac:dyDescent="0.3"/>
    <row r="229" s="1" customFormat="1" x14ac:dyDescent="0.3"/>
    <row r="230" s="1" customFormat="1" x14ac:dyDescent="0.3"/>
    <row r="231" s="1" customFormat="1" x14ac:dyDescent="0.3"/>
    <row r="232" s="1" customFormat="1" x14ac:dyDescent="0.3"/>
    <row r="233" s="1" customFormat="1" x14ac:dyDescent="0.3"/>
    <row r="234" s="1" customFormat="1" x14ac:dyDescent="0.3"/>
    <row r="235" s="1" customFormat="1" x14ac:dyDescent="0.3"/>
    <row r="236" s="1" customFormat="1" x14ac:dyDescent="0.3"/>
    <row r="237" s="1" customFormat="1" x14ac:dyDescent="0.3"/>
    <row r="238" s="1" customFormat="1" x14ac:dyDescent="0.3"/>
    <row r="239" s="1" customFormat="1" x14ac:dyDescent="0.3"/>
    <row r="240" s="1" customFormat="1" x14ac:dyDescent="0.3"/>
    <row r="241" s="1" customFormat="1" x14ac:dyDescent="0.3"/>
    <row r="242" s="1" customFormat="1" x14ac:dyDescent="0.3"/>
    <row r="243" s="1" customFormat="1" x14ac:dyDescent="0.3"/>
    <row r="244" s="1" customFormat="1" x14ac:dyDescent="0.3"/>
    <row r="245" s="1" customFormat="1" x14ac:dyDescent="0.3"/>
    <row r="246" s="1" customFormat="1" x14ac:dyDescent="0.3"/>
    <row r="247" s="1" customFormat="1" x14ac:dyDescent="0.3"/>
    <row r="248" s="1" customFormat="1" x14ac:dyDescent="0.3"/>
    <row r="249" s="1" customFormat="1" x14ac:dyDescent="0.3"/>
    <row r="250" s="1" customFormat="1" x14ac:dyDescent="0.3"/>
    <row r="251" s="1" customFormat="1" x14ac:dyDescent="0.3"/>
    <row r="252" s="1" customFormat="1" x14ac:dyDescent="0.3"/>
    <row r="253" s="1" customFormat="1" x14ac:dyDescent="0.3"/>
    <row r="254" s="1" customFormat="1" x14ac:dyDescent="0.3"/>
    <row r="255" s="1" customFormat="1" x14ac:dyDescent="0.3"/>
    <row r="256" s="1" customFormat="1" x14ac:dyDescent="0.3"/>
    <row r="257" s="1" customFormat="1" x14ac:dyDescent="0.3"/>
    <row r="258" s="1" customFormat="1" x14ac:dyDescent="0.3"/>
    <row r="259" s="1" customFormat="1" x14ac:dyDescent="0.3"/>
    <row r="260" s="1" customFormat="1" x14ac:dyDescent="0.3"/>
    <row r="261" s="1" customFormat="1" x14ac:dyDescent="0.3"/>
    <row r="262" s="1" customFormat="1" x14ac:dyDescent="0.3"/>
    <row r="263" s="1" customFormat="1" x14ac:dyDescent="0.3"/>
    <row r="264" s="1" customFormat="1" x14ac:dyDescent="0.3"/>
    <row r="265" s="1" customFormat="1" x14ac:dyDescent="0.3"/>
    <row r="266" s="1" customFormat="1" x14ac:dyDescent="0.3"/>
    <row r="267" s="1" customFormat="1" x14ac:dyDescent="0.3"/>
    <row r="268" s="1" customFormat="1" x14ac:dyDescent="0.3"/>
    <row r="269" s="1" customFormat="1" x14ac:dyDescent="0.3"/>
    <row r="270" s="1" customFormat="1" x14ac:dyDescent="0.3"/>
    <row r="271" s="1" customFormat="1" x14ac:dyDescent="0.3"/>
    <row r="272" s="1" customFormat="1" x14ac:dyDescent="0.3"/>
    <row r="273" s="1" customFormat="1" x14ac:dyDescent="0.3"/>
    <row r="274" s="1" customFormat="1" x14ac:dyDescent="0.3"/>
    <row r="275" s="1" customFormat="1" x14ac:dyDescent="0.3"/>
    <row r="276" s="1" customFormat="1" x14ac:dyDescent="0.3"/>
    <row r="277" s="1" customFormat="1" x14ac:dyDescent="0.3"/>
    <row r="278" s="1" customFormat="1" x14ac:dyDescent="0.3"/>
    <row r="279" s="1" customFormat="1" x14ac:dyDescent="0.3"/>
    <row r="280" s="1" customFormat="1" x14ac:dyDescent="0.3"/>
    <row r="281" s="1" customFormat="1" x14ac:dyDescent="0.3"/>
    <row r="282" s="1" customFormat="1" x14ac:dyDescent="0.3"/>
    <row r="283" s="1" customFormat="1" x14ac:dyDescent="0.3"/>
    <row r="284" s="1" customFormat="1" x14ac:dyDescent="0.3"/>
    <row r="285" s="1" customFormat="1" x14ac:dyDescent="0.3"/>
    <row r="286" s="1" customFormat="1" x14ac:dyDescent="0.3"/>
    <row r="287" s="1" customFormat="1" x14ac:dyDescent="0.3"/>
    <row r="288" s="1" customFormat="1" x14ac:dyDescent="0.3"/>
    <row r="289" s="1" customFormat="1" x14ac:dyDescent="0.3"/>
    <row r="290" s="1" customFormat="1" x14ac:dyDescent="0.3"/>
    <row r="291" s="1" customFormat="1" x14ac:dyDescent="0.3"/>
    <row r="292" s="1" customFormat="1" x14ac:dyDescent="0.3"/>
    <row r="293" s="1" customFormat="1" x14ac:dyDescent="0.3"/>
    <row r="294" s="1" customFormat="1" x14ac:dyDescent="0.3"/>
    <row r="295" s="1" customFormat="1" x14ac:dyDescent="0.3"/>
    <row r="296" s="1" customFormat="1" x14ac:dyDescent="0.3"/>
    <row r="297" s="1" customFormat="1" x14ac:dyDescent="0.3"/>
    <row r="298" s="1" customFormat="1" x14ac:dyDescent="0.3"/>
    <row r="299" s="1" customFormat="1" x14ac:dyDescent="0.3"/>
    <row r="300" s="1" customFormat="1" x14ac:dyDescent="0.3"/>
    <row r="301" s="1" customFormat="1" x14ac:dyDescent="0.3"/>
    <row r="302" s="1" customFormat="1" x14ac:dyDescent="0.3"/>
    <row r="303" s="1" customFormat="1" x14ac:dyDescent="0.3"/>
    <row r="304" s="1" customFormat="1" x14ac:dyDescent="0.3"/>
    <row r="305" s="1" customFormat="1" x14ac:dyDescent="0.3"/>
    <row r="306" s="1" customFormat="1" x14ac:dyDescent="0.3"/>
    <row r="307" s="1" customFormat="1" x14ac:dyDescent="0.3"/>
    <row r="308" s="1" customFormat="1" x14ac:dyDescent="0.3"/>
    <row r="309" s="1" customFormat="1" x14ac:dyDescent="0.3"/>
    <row r="310" s="1" customFormat="1" x14ac:dyDescent="0.3"/>
    <row r="311" s="1" customFormat="1" x14ac:dyDescent="0.3"/>
    <row r="312" s="1" customFormat="1" x14ac:dyDescent="0.3"/>
    <row r="313" s="1" customFormat="1" x14ac:dyDescent="0.3"/>
    <row r="314" s="1" customFormat="1" x14ac:dyDescent="0.3"/>
    <row r="315" s="1" customFormat="1" x14ac:dyDescent="0.3"/>
    <row r="316" s="1" customFormat="1" x14ac:dyDescent="0.3"/>
    <row r="317" s="1" customFormat="1" x14ac:dyDescent="0.3"/>
    <row r="318" s="1" customFormat="1" x14ac:dyDescent="0.3"/>
    <row r="319" s="1" customFormat="1" x14ac:dyDescent="0.3"/>
    <row r="320" s="1" customFormat="1" x14ac:dyDescent="0.3"/>
    <row r="321" s="1" customFormat="1" x14ac:dyDescent="0.3"/>
    <row r="322" s="1" customFormat="1" x14ac:dyDescent="0.3"/>
    <row r="323" s="1" customFormat="1" x14ac:dyDescent="0.3"/>
    <row r="324" s="1" customFormat="1" x14ac:dyDescent="0.3"/>
    <row r="325" s="1" customFormat="1" x14ac:dyDescent="0.3"/>
    <row r="326" s="1" customFormat="1" x14ac:dyDescent="0.3"/>
    <row r="327" s="1" customFormat="1" x14ac:dyDescent="0.3"/>
    <row r="328" s="1" customFormat="1" x14ac:dyDescent="0.3"/>
    <row r="329" s="1" customFormat="1" x14ac:dyDescent="0.3"/>
    <row r="330" s="1" customFormat="1" x14ac:dyDescent="0.3"/>
    <row r="331" s="1" customFormat="1" x14ac:dyDescent="0.3"/>
    <row r="332" s="1" customFormat="1" x14ac:dyDescent="0.3"/>
    <row r="333" s="1" customFormat="1" x14ac:dyDescent="0.3"/>
    <row r="334" s="1" customFormat="1" x14ac:dyDescent="0.3"/>
    <row r="335" s="1" customFormat="1" x14ac:dyDescent="0.3"/>
    <row r="336" s="1" customFormat="1" x14ac:dyDescent="0.3"/>
    <row r="337" s="1" customFormat="1" x14ac:dyDescent="0.3"/>
    <row r="338" s="1" customFormat="1" x14ac:dyDescent="0.3"/>
    <row r="339" s="1" customFormat="1" x14ac:dyDescent="0.3"/>
    <row r="340" s="1" customFormat="1" x14ac:dyDescent="0.3"/>
    <row r="341" s="1" customFormat="1" x14ac:dyDescent="0.3"/>
    <row r="342" s="1" customFormat="1" x14ac:dyDescent="0.3"/>
    <row r="343" s="1" customFormat="1" x14ac:dyDescent="0.3"/>
    <row r="344" s="1" customFormat="1" x14ac:dyDescent="0.3"/>
    <row r="345" s="1" customFormat="1" x14ac:dyDescent="0.3"/>
    <row r="346" s="1" customFormat="1" x14ac:dyDescent="0.3"/>
    <row r="347" s="1" customFormat="1" x14ac:dyDescent="0.3"/>
    <row r="348" s="1" customFormat="1" x14ac:dyDescent="0.3"/>
    <row r="349" s="1" customFormat="1" x14ac:dyDescent="0.3"/>
    <row r="350" s="1" customFormat="1" x14ac:dyDescent="0.3"/>
    <row r="351" s="1" customFormat="1" x14ac:dyDescent="0.3"/>
    <row r="352" s="1" customFormat="1" x14ac:dyDescent="0.3"/>
    <row r="353" s="1" customFormat="1" x14ac:dyDescent="0.3"/>
    <row r="354" s="1" customFormat="1" x14ac:dyDescent="0.3"/>
    <row r="355" s="1" customFormat="1" x14ac:dyDescent="0.3"/>
    <row r="356" s="1" customFormat="1" x14ac:dyDescent="0.3"/>
    <row r="357" s="1" customFormat="1" x14ac:dyDescent="0.3"/>
    <row r="358" s="1" customFormat="1" x14ac:dyDescent="0.3"/>
    <row r="359" s="1" customFormat="1" x14ac:dyDescent="0.3"/>
    <row r="360" s="1" customFormat="1" x14ac:dyDescent="0.3"/>
    <row r="361" s="1" customFormat="1" x14ac:dyDescent="0.3"/>
    <row r="362" s="1" customFormat="1" x14ac:dyDescent="0.3"/>
    <row r="363" s="1" customFormat="1" x14ac:dyDescent="0.3"/>
    <row r="364" s="1" customFormat="1" x14ac:dyDescent="0.3"/>
    <row r="365" s="1" customFormat="1" x14ac:dyDescent="0.3"/>
    <row r="366" s="1" customFormat="1" x14ac:dyDescent="0.3"/>
    <row r="367" s="1" customFormat="1" x14ac:dyDescent="0.3"/>
    <row r="368" s="1" customFormat="1" x14ac:dyDescent="0.3"/>
    <row r="369" s="1" customFormat="1" x14ac:dyDescent="0.3"/>
    <row r="370" s="1" customFormat="1" x14ac:dyDescent="0.3"/>
    <row r="371" s="1" customFormat="1" x14ac:dyDescent="0.3"/>
    <row r="372" s="1" customFormat="1" x14ac:dyDescent="0.3"/>
    <row r="373" s="1" customFormat="1" x14ac:dyDescent="0.3"/>
    <row r="374" s="1" customFormat="1" x14ac:dyDescent="0.3"/>
    <row r="375" s="1" customFormat="1" x14ac:dyDescent="0.3"/>
    <row r="376" s="1" customFormat="1" x14ac:dyDescent="0.3"/>
    <row r="377" s="1" customFormat="1" x14ac:dyDescent="0.3"/>
    <row r="378" s="1" customFormat="1" x14ac:dyDescent="0.3"/>
    <row r="379" s="1" customFormat="1" x14ac:dyDescent="0.3"/>
    <row r="380" s="1" customFormat="1" x14ac:dyDescent="0.3"/>
    <row r="381" s="1" customFormat="1" x14ac:dyDescent="0.3"/>
    <row r="382" s="1" customFormat="1" x14ac:dyDescent="0.3"/>
    <row r="383" s="1" customFormat="1" x14ac:dyDescent="0.3"/>
    <row r="384" s="1" customFormat="1" x14ac:dyDescent="0.3"/>
    <row r="385" s="1" customFormat="1" x14ac:dyDescent="0.3"/>
    <row r="386" s="1" customFormat="1" x14ac:dyDescent="0.3"/>
    <row r="387" s="1" customFormat="1" x14ac:dyDescent="0.3"/>
    <row r="388" s="1" customFormat="1" x14ac:dyDescent="0.3"/>
    <row r="389" s="1" customFormat="1" x14ac:dyDescent="0.3"/>
    <row r="390" s="1" customFormat="1" x14ac:dyDescent="0.3"/>
    <row r="391" s="1" customFormat="1" x14ac:dyDescent="0.3"/>
    <row r="392" s="1" customFormat="1" x14ac:dyDescent="0.3"/>
    <row r="393" s="1" customFormat="1" x14ac:dyDescent="0.3"/>
    <row r="394" s="1" customFormat="1" x14ac:dyDescent="0.3"/>
    <row r="395" s="1" customFormat="1" x14ac:dyDescent="0.3"/>
    <row r="396" s="1" customFormat="1" x14ac:dyDescent="0.3"/>
    <row r="397" s="1" customFormat="1" x14ac:dyDescent="0.3"/>
    <row r="398" s="1" customFormat="1" x14ac:dyDescent="0.3"/>
    <row r="399" s="1" customFormat="1" x14ac:dyDescent="0.3"/>
    <row r="400" s="1" customFormat="1" x14ac:dyDescent="0.3"/>
    <row r="401" s="1" customFormat="1" x14ac:dyDescent="0.3"/>
    <row r="402" s="1" customFormat="1" x14ac:dyDescent="0.3"/>
    <row r="403" s="1" customFormat="1" x14ac:dyDescent="0.3"/>
    <row r="404" s="1" customFormat="1" x14ac:dyDescent="0.3"/>
    <row r="405" s="1" customFormat="1" x14ac:dyDescent="0.3"/>
    <row r="406" s="1" customFormat="1" x14ac:dyDescent="0.3"/>
    <row r="407" s="1" customFormat="1" x14ac:dyDescent="0.3"/>
    <row r="408" s="1" customFormat="1" x14ac:dyDescent="0.3"/>
    <row r="409" s="1" customFormat="1" x14ac:dyDescent="0.3"/>
    <row r="410" s="1" customFormat="1" x14ac:dyDescent="0.3"/>
    <row r="411" s="1" customFormat="1" x14ac:dyDescent="0.3"/>
    <row r="412" s="1" customFormat="1" x14ac:dyDescent="0.3"/>
    <row r="413" s="1" customFormat="1" x14ac:dyDescent="0.3"/>
    <row r="414" s="1" customFormat="1" x14ac:dyDescent="0.3"/>
    <row r="415" s="1" customFormat="1" x14ac:dyDescent="0.3"/>
    <row r="416" s="1" customFormat="1" x14ac:dyDescent="0.3"/>
    <row r="417" s="1" customFormat="1" x14ac:dyDescent="0.3"/>
    <row r="418" s="1" customFormat="1" x14ac:dyDescent="0.3"/>
    <row r="419" s="1" customFormat="1" x14ac:dyDescent="0.3"/>
    <row r="420" s="1" customFormat="1" x14ac:dyDescent="0.3"/>
    <row r="421" s="1" customFormat="1" x14ac:dyDescent="0.3"/>
    <row r="422" s="1" customFormat="1" x14ac:dyDescent="0.3"/>
    <row r="423" s="1" customFormat="1" x14ac:dyDescent="0.3"/>
    <row r="424" s="1" customFormat="1" x14ac:dyDescent="0.3"/>
    <row r="425" s="1" customFormat="1" x14ac:dyDescent="0.3"/>
    <row r="426" s="1" customFormat="1" x14ac:dyDescent="0.3"/>
    <row r="427" s="1" customFormat="1" x14ac:dyDescent="0.3"/>
    <row r="428" s="1" customFormat="1" x14ac:dyDescent="0.3"/>
    <row r="429" s="1" customFormat="1" x14ac:dyDescent="0.3"/>
    <row r="430" s="1" customFormat="1" x14ac:dyDescent="0.3"/>
    <row r="431" s="1" customFormat="1" x14ac:dyDescent="0.3"/>
    <row r="432" s="1" customFormat="1" x14ac:dyDescent="0.3"/>
    <row r="433" s="1" customFormat="1" x14ac:dyDescent="0.3"/>
    <row r="434" s="1" customFormat="1" x14ac:dyDescent="0.3"/>
    <row r="435" s="1" customFormat="1" x14ac:dyDescent="0.3"/>
    <row r="436" s="1" customFormat="1" x14ac:dyDescent="0.3"/>
    <row r="437" s="1" customFormat="1" x14ac:dyDescent="0.3"/>
    <row r="438" s="1" customFormat="1" x14ac:dyDescent="0.3"/>
    <row r="439" s="1" customFormat="1" x14ac:dyDescent="0.3"/>
    <row r="440" s="1" customFormat="1" x14ac:dyDescent="0.3"/>
    <row r="441" s="1" customFormat="1" x14ac:dyDescent="0.3"/>
    <row r="442" s="1" customFormat="1" x14ac:dyDescent="0.3"/>
    <row r="443" s="1" customFormat="1" x14ac:dyDescent="0.3"/>
    <row r="444" s="1" customFormat="1" x14ac:dyDescent="0.3"/>
    <row r="445" s="1" customFormat="1" x14ac:dyDescent="0.3"/>
    <row r="446" s="1" customFormat="1" x14ac:dyDescent="0.3"/>
    <row r="447" s="1" customFormat="1" x14ac:dyDescent="0.3"/>
    <row r="448" s="1" customFormat="1" x14ac:dyDescent="0.3"/>
    <row r="449" s="1" customFormat="1" x14ac:dyDescent="0.3"/>
    <row r="450" s="1" customFormat="1" x14ac:dyDescent="0.3"/>
    <row r="451" s="1" customFormat="1" x14ac:dyDescent="0.3"/>
    <row r="452" s="1" customFormat="1" x14ac:dyDescent="0.3"/>
    <row r="453" s="1" customFormat="1" x14ac:dyDescent="0.3"/>
    <row r="454" s="1" customFormat="1" x14ac:dyDescent="0.3"/>
    <row r="455" s="1" customFormat="1" x14ac:dyDescent="0.3"/>
    <row r="456" s="1" customFormat="1" x14ac:dyDescent="0.3"/>
    <row r="457" s="1" customFormat="1" x14ac:dyDescent="0.3"/>
    <row r="458" s="1" customFormat="1" x14ac:dyDescent="0.3"/>
    <row r="459" s="1" customFormat="1" x14ac:dyDescent="0.3"/>
    <row r="460" s="1" customFormat="1" x14ac:dyDescent="0.3"/>
    <row r="461" s="1" customFormat="1" x14ac:dyDescent="0.3"/>
    <row r="462" s="1" customFormat="1" x14ac:dyDescent="0.3"/>
    <row r="463" s="1" customFormat="1" x14ac:dyDescent="0.3"/>
    <row r="464" s="1" customFormat="1" x14ac:dyDescent="0.3"/>
    <row r="465" s="1" customFormat="1" x14ac:dyDescent="0.3"/>
    <row r="466" s="1" customFormat="1" x14ac:dyDescent="0.3"/>
    <row r="467" s="1" customFormat="1" x14ac:dyDescent="0.3"/>
    <row r="468" s="1" customFormat="1" x14ac:dyDescent="0.3"/>
    <row r="469" s="1" customFormat="1" x14ac:dyDescent="0.3"/>
    <row r="470" s="1" customFormat="1" x14ac:dyDescent="0.3"/>
    <row r="471" s="1" customFormat="1" x14ac:dyDescent="0.3"/>
    <row r="472" s="1" customFormat="1" x14ac:dyDescent="0.3"/>
    <row r="473" s="1" customFormat="1" x14ac:dyDescent="0.3"/>
    <row r="474" s="1" customFormat="1" x14ac:dyDescent="0.3"/>
    <row r="475" s="1" customFormat="1" x14ac:dyDescent="0.3"/>
    <row r="476" s="1" customFormat="1" x14ac:dyDescent="0.3"/>
    <row r="477" s="1" customFormat="1" x14ac:dyDescent="0.3"/>
    <row r="478" s="1" customFormat="1" x14ac:dyDescent="0.3"/>
    <row r="479" s="1" customFormat="1" x14ac:dyDescent="0.3"/>
    <row r="480" s="1" customFormat="1" x14ac:dyDescent="0.3"/>
    <row r="481" s="1" customFormat="1" x14ac:dyDescent="0.3"/>
    <row r="482" s="1" customFormat="1" x14ac:dyDescent="0.3"/>
    <row r="483" s="1" customFormat="1" x14ac:dyDescent="0.3"/>
    <row r="484" s="1" customFormat="1" x14ac:dyDescent="0.3"/>
    <row r="485" s="1" customFormat="1" x14ac:dyDescent="0.3"/>
    <row r="486" s="1" customFormat="1" x14ac:dyDescent="0.3"/>
    <row r="487" s="1" customFormat="1" x14ac:dyDescent="0.3"/>
    <row r="488" s="1" customFormat="1" x14ac:dyDescent="0.3"/>
    <row r="489" s="1" customFormat="1" x14ac:dyDescent="0.3"/>
    <row r="490" s="1" customFormat="1" x14ac:dyDescent="0.3"/>
    <row r="491" s="1" customFormat="1" x14ac:dyDescent="0.3"/>
    <row r="492" s="1" customFormat="1" x14ac:dyDescent="0.3"/>
    <row r="493" s="1" customFormat="1" x14ac:dyDescent="0.3"/>
    <row r="494" s="1" customFormat="1" x14ac:dyDescent="0.3"/>
    <row r="495" s="1" customFormat="1" x14ac:dyDescent="0.3"/>
    <row r="496" s="1" customFormat="1" x14ac:dyDescent="0.3"/>
    <row r="497" s="1" customFormat="1" x14ac:dyDescent="0.3"/>
    <row r="498" s="1" customFormat="1" x14ac:dyDescent="0.3"/>
    <row r="499" s="1" customFormat="1" x14ac:dyDescent="0.3"/>
    <row r="500" s="1" customFormat="1" x14ac:dyDescent="0.3"/>
    <row r="501" s="1" customFormat="1" x14ac:dyDescent="0.3"/>
    <row r="502" s="1" customFormat="1" x14ac:dyDescent="0.3"/>
    <row r="503" s="1" customFormat="1" x14ac:dyDescent="0.3"/>
    <row r="504" s="1" customFormat="1" x14ac:dyDescent="0.3"/>
    <row r="505" s="1" customFormat="1" x14ac:dyDescent="0.3"/>
    <row r="506" s="1" customFormat="1" x14ac:dyDescent="0.3"/>
    <row r="507" s="1" customFormat="1" x14ac:dyDescent="0.3"/>
    <row r="508" s="1" customFormat="1" x14ac:dyDescent="0.3"/>
    <row r="509" s="1" customFormat="1" x14ac:dyDescent="0.3"/>
    <row r="510" s="1" customFormat="1" x14ac:dyDescent="0.3"/>
    <row r="511" s="1" customFormat="1" x14ac:dyDescent="0.3"/>
    <row r="512" s="1" customFormat="1" x14ac:dyDescent="0.3"/>
    <row r="513" s="1" customFormat="1" x14ac:dyDescent="0.3"/>
    <row r="514" s="1" customFormat="1" x14ac:dyDescent="0.3"/>
    <row r="515" s="1" customFormat="1" x14ac:dyDescent="0.3"/>
    <row r="516" s="1" customFormat="1" x14ac:dyDescent="0.3"/>
    <row r="517" s="1" customFormat="1" x14ac:dyDescent="0.3"/>
    <row r="518" s="1" customFormat="1" x14ac:dyDescent="0.3"/>
    <row r="519" s="1" customFormat="1" x14ac:dyDescent="0.3"/>
    <row r="520" s="1" customFormat="1" x14ac:dyDescent="0.3"/>
    <row r="521" s="1" customFormat="1" x14ac:dyDescent="0.3"/>
    <row r="522" s="1" customFormat="1" x14ac:dyDescent="0.3"/>
    <row r="523" s="1" customFormat="1" x14ac:dyDescent="0.3"/>
    <row r="524" s="1" customFormat="1" x14ac:dyDescent="0.3"/>
    <row r="525" s="1" customFormat="1" x14ac:dyDescent="0.3"/>
    <row r="526" s="1" customFormat="1" x14ac:dyDescent="0.3"/>
    <row r="527" s="1" customFormat="1" x14ac:dyDescent="0.3"/>
    <row r="528" s="1" customFormat="1" x14ac:dyDescent="0.3"/>
    <row r="529" s="1" customFormat="1" x14ac:dyDescent="0.3"/>
    <row r="530" s="1" customFormat="1" x14ac:dyDescent="0.3"/>
    <row r="531" s="1" customFormat="1" x14ac:dyDescent="0.3"/>
    <row r="532" s="1" customFormat="1" x14ac:dyDescent="0.3"/>
    <row r="533" s="1" customFormat="1" x14ac:dyDescent="0.3"/>
    <row r="534" s="1" customFormat="1" x14ac:dyDescent="0.3"/>
    <row r="535" s="1" customFormat="1" x14ac:dyDescent="0.3"/>
    <row r="536" s="1" customFormat="1" x14ac:dyDescent="0.3"/>
    <row r="537" s="1" customFormat="1" x14ac:dyDescent="0.3"/>
    <row r="538" s="1" customFormat="1" x14ac:dyDescent="0.3"/>
    <row r="539" s="1" customFormat="1" x14ac:dyDescent="0.3"/>
    <row r="540" s="1" customFormat="1" x14ac:dyDescent="0.3"/>
    <row r="541" s="1" customFormat="1" x14ac:dyDescent="0.3"/>
    <row r="542" s="1" customFormat="1" x14ac:dyDescent="0.3"/>
    <row r="543" s="1" customFormat="1" x14ac:dyDescent="0.3"/>
    <row r="544" s="1" customFormat="1" x14ac:dyDescent="0.3"/>
    <row r="545" s="1" customFormat="1" x14ac:dyDescent="0.3"/>
    <row r="546" s="1" customFormat="1" x14ac:dyDescent="0.3"/>
    <row r="547" s="1" customFormat="1" x14ac:dyDescent="0.3"/>
    <row r="548" s="1" customFormat="1" x14ac:dyDescent="0.3"/>
    <row r="549" s="1" customFormat="1" x14ac:dyDescent="0.3"/>
    <row r="550" s="1" customFormat="1" x14ac:dyDescent="0.3"/>
    <row r="551" s="1" customFormat="1" x14ac:dyDescent="0.3"/>
    <row r="552" s="1" customFormat="1" x14ac:dyDescent="0.3"/>
    <row r="553" s="1" customFormat="1" x14ac:dyDescent="0.3"/>
    <row r="554" s="1" customFormat="1" x14ac:dyDescent="0.3"/>
    <row r="555" s="1" customFormat="1" x14ac:dyDescent="0.3"/>
    <row r="556" s="1" customFormat="1" x14ac:dyDescent="0.3"/>
    <row r="557" s="1" customFormat="1" x14ac:dyDescent="0.3"/>
    <row r="558" s="1" customFormat="1" x14ac:dyDescent="0.3"/>
    <row r="559" s="1" customFormat="1" x14ac:dyDescent="0.3"/>
    <row r="560" s="1" customFormat="1" x14ac:dyDescent="0.3"/>
    <row r="561" s="1" customFormat="1" x14ac:dyDescent="0.3"/>
    <row r="562" s="1" customFormat="1" x14ac:dyDescent="0.3"/>
    <row r="563" s="1" customFormat="1" x14ac:dyDescent="0.3"/>
    <row r="564" s="1" customFormat="1" x14ac:dyDescent="0.3"/>
    <row r="565" s="1" customFormat="1" x14ac:dyDescent="0.3"/>
    <row r="566" s="1" customFormat="1" x14ac:dyDescent="0.3"/>
    <row r="567" s="1" customFormat="1" x14ac:dyDescent="0.3"/>
    <row r="568" s="1" customFormat="1" x14ac:dyDescent="0.3"/>
    <row r="569" s="1" customFormat="1" x14ac:dyDescent="0.3"/>
    <row r="570" s="1" customFormat="1" x14ac:dyDescent="0.3"/>
    <row r="571" s="1" customFormat="1" x14ac:dyDescent="0.3"/>
    <row r="572" s="1" customFormat="1" x14ac:dyDescent="0.3"/>
    <row r="573" s="1" customFormat="1" x14ac:dyDescent="0.3"/>
    <row r="574" s="1" customFormat="1" x14ac:dyDescent="0.3"/>
    <row r="575" s="1" customFormat="1" x14ac:dyDescent="0.3"/>
    <row r="576" s="1" customFormat="1" x14ac:dyDescent="0.3"/>
    <row r="577" s="1" customFormat="1" x14ac:dyDescent="0.3"/>
    <row r="578" s="1" customFormat="1" x14ac:dyDescent="0.3"/>
    <row r="579" s="1" customFormat="1" x14ac:dyDescent="0.3"/>
    <row r="580" s="1" customFormat="1" x14ac:dyDescent="0.3"/>
    <row r="581" s="1" customFormat="1" x14ac:dyDescent="0.3"/>
    <row r="582" s="1" customFormat="1" x14ac:dyDescent="0.3"/>
    <row r="583" s="1" customFormat="1" x14ac:dyDescent="0.3"/>
    <row r="584" s="1" customFormat="1" x14ac:dyDescent="0.3"/>
    <row r="585" s="1" customFormat="1" x14ac:dyDescent="0.3"/>
    <row r="586" s="1" customFormat="1" x14ac:dyDescent="0.3"/>
    <row r="587" s="1" customFormat="1" x14ac:dyDescent="0.3"/>
    <row r="588" s="1" customFormat="1" x14ac:dyDescent="0.3"/>
    <row r="589" s="1" customFormat="1" x14ac:dyDescent="0.3"/>
    <row r="590" s="1" customFormat="1" x14ac:dyDescent="0.3"/>
    <row r="591" s="1" customFormat="1" x14ac:dyDescent="0.3"/>
    <row r="592" s="1" customFormat="1" x14ac:dyDescent="0.3"/>
    <row r="593" s="1" customFormat="1" x14ac:dyDescent="0.3"/>
    <row r="594" s="1" customFormat="1" x14ac:dyDescent="0.3"/>
    <row r="595" s="1" customFormat="1" x14ac:dyDescent="0.3"/>
    <row r="596" s="1" customFormat="1" x14ac:dyDescent="0.3"/>
    <row r="597" s="1" customFormat="1" x14ac:dyDescent="0.3"/>
    <row r="598" s="1" customFormat="1" x14ac:dyDescent="0.3"/>
    <row r="599" s="1" customFormat="1" x14ac:dyDescent="0.3"/>
    <row r="600" s="1" customFormat="1" x14ac:dyDescent="0.3"/>
    <row r="601" s="1" customFormat="1" x14ac:dyDescent="0.3"/>
    <row r="602" s="1" customFormat="1" x14ac:dyDescent="0.3"/>
    <row r="603" s="1" customFormat="1" x14ac:dyDescent="0.3"/>
    <row r="604" s="1" customFormat="1" x14ac:dyDescent="0.3"/>
    <row r="605" s="1" customFormat="1" x14ac:dyDescent="0.3"/>
    <row r="606" s="1" customFormat="1" x14ac:dyDescent="0.3"/>
    <row r="607" s="1" customFormat="1" x14ac:dyDescent="0.3"/>
    <row r="608" s="1" customFormat="1" x14ac:dyDescent="0.3"/>
    <row r="609" s="1" customFormat="1" x14ac:dyDescent="0.3"/>
    <row r="610" s="1" customFormat="1" x14ac:dyDescent="0.3"/>
    <row r="611" s="1" customFormat="1" x14ac:dyDescent="0.3"/>
    <row r="612" s="1" customFormat="1" x14ac:dyDescent="0.3"/>
    <row r="613" s="1" customFormat="1" x14ac:dyDescent="0.3"/>
    <row r="614" s="1" customFormat="1" x14ac:dyDescent="0.3"/>
    <row r="615" s="1" customFormat="1" x14ac:dyDescent="0.3"/>
    <row r="616" s="1" customFormat="1" x14ac:dyDescent="0.3"/>
    <row r="617" s="1" customFormat="1" x14ac:dyDescent="0.3"/>
    <row r="618" s="1" customFormat="1" x14ac:dyDescent="0.3"/>
    <row r="619" s="1" customFormat="1" x14ac:dyDescent="0.3"/>
    <row r="620" s="1" customFormat="1" x14ac:dyDescent="0.3"/>
    <row r="621" s="1" customFormat="1" x14ac:dyDescent="0.3"/>
    <row r="622" s="1" customFormat="1" x14ac:dyDescent="0.3"/>
    <row r="623" s="1" customFormat="1" x14ac:dyDescent="0.3"/>
    <row r="624" s="1" customFormat="1" x14ac:dyDescent="0.3"/>
    <row r="625" s="1" customFormat="1" x14ac:dyDescent="0.3"/>
    <row r="626" s="1" customFormat="1" x14ac:dyDescent="0.3"/>
    <row r="627" s="1" customFormat="1" x14ac:dyDescent="0.3"/>
    <row r="628" s="1" customFormat="1" x14ac:dyDescent="0.3"/>
    <row r="629" s="1" customFormat="1" x14ac:dyDescent="0.3"/>
    <row r="630" s="1" customFormat="1" x14ac:dyDescent="0.3"/>
    <row r="631" s="1" customFormat="1" x14ac:dyDescent="0.3"/>
    <row r="632" s="1" customFormat="1" x14ac:dyDescent="0.3"/>
    <row r="633" s="1" customFormat="1" x14ac:dyDescent="0.3"/>
    <row r="634" s="1" customFormat="1" x14ac:dyDescent="0.3"/>
    <row r="635" s="1" customFormat="1" x14ac:dyDescent="0.3"/>
    <row r="636" s="1" customFormat="1" x14ac:dyDescent="0.3"/>
    <row r="637" s="1" customFormat="1" x14ac:dyDescent="0.3"/>
    <row r="638" s="1" customFormat="1" x14ac:dyDescent="0.3"/>
    <row r="639" s="1" customFormat="1" x14ac:dyDescent="0.3"/>
    <row r="640" s="1" customFormat="1" x14ac:dyDescent="0.3"/>
    <row r="641" s="1" customFormat="1" x14ac:dyDescent="0.3"/>
    <row r="642" s="1" customFormat="1" x14ac:dyDescent="0.3"/>
    <row r="643" s="1" customFormat="1" x14ac:dyDescent="0.3"/>
    <row r="644" s="1" customFormat="1" x14ac:dyDescent="0.3"/>
    <row r="645" s="1" customFormat="1" x14ac:dyDescent="0.3"/>
    <row r="646" s="1" customFormat="1" x14ac:dyDescent="0.3"/>
    <row r="647" s="1" customFormat="1" x14ac:dyDescent="0.3"/>
    <row r="648" s="1" customFormat="1" x14ac:dyDescent="0.3"/>
    <row r="649" s="1" customFormat="1" x14ac:dyDescent="0.3"/>
    <row r="650" s="1" customFormat="1" x14ac:dyDescent="0.3"/>
    <row r="651" s="1" customFormat="1" x14ac:dyDescent="0.3"/>
    <row r="652" s="1" customFormat="1" x14ac:dyDescent="0.3"/>
    <row r="653" s="1" customFormat="1" x14ac:dyDescent="0.3"/>
  </sheetData>
  <mergeCells count="4">
    <mergeCell ref="B2:AN2"/>
    <mergeCell ref="D5:E5"/>
    <mergeCell ref="F5:AJ5"/>
    <mergeCell ref="AK5:AN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DF02A-F15E-41E0-9D99-BBBC9C4F3D26}">
  <dimension ref="A1:AX88"/>
  <sheetViews>
    <sheetView showGridLines="0" zoomScale="60" zoomScaleNormal="60" workbookViewId="0">
      <selection activeCell="AG19" sqref="AG19"/>
    </sheetView>
  </sheetViews>
  <sheetFormatPr defaultRowHeight="14.4" x14ac:dyDescent="0.3"/>
  <cols>
    <col min="1" max="1" width="2.77734375" style="1" customWidth="1"/>
    <col min="2" max="2" width="7.21875" customWidth="1"/>
    <col min="3" max="3" width="7.5546875" customWidth="1"/>
    <col min="4" max="4" width="8.21875" customWidth="1"/>
    <col min="5" max="5" width="13.77734375" customWidth="1"/>
    <col min="6" max="34" width="6.77734375" customWidth="1"/>
    <col min="35" max="35" width="5.5546875" customWidth="1"/>
    <col min="36" max="36" width="13.21875" customWidth="1"/>
    <col min="37" max="50" width="27.5546875" style="1" bestFit="1" customWidth="1"/>
    <col min="51" max="63" width="27.5546875" bestFit="1" customWidth="1"/>
    <col min="64" max="64" width="20.21875" bestFit="1" customWidth="1"/>
    <col min="65" max="65" width="25.21875" bestFit="1" customWidth="1"/>
  </cols>
  <sheetData>
    <row r="1" spans="2:36" s="1" customFormat="1" ht="22.95" customHeight="1" x14ac:dyDescent="0.3"/>
    <row r="2" spans="2:36" ht="24.6" customHeight="1" x14ac:dyDescent="0.3">
      <c r="B2" s="2"/>
      <c r="C2" s="2"/>
      <c r="D2" s="37" t="s">
        <v>0</v>
      </c>
      <c r="E2" s="37"/>
      <c r="F2" s="36" t="s">
        <v>1</v>
      </c>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row>
    <row r="3" spans="2:36" x14ac:dyDescent="0.3">
      <c r="B3" s="43"/>
      <c r="C3" s="44"/>
      <c r="D3" s="45"/>
    </row>
    <row r="4" spans="2:36" x14ac:dyDescent="0.3">
      <c r="B4" s="22"/>
      <c r="C4" s="23"/>
      <c r="D4" s="24"/>
    </row>
    <row r="5" spans="2:36" x14ac:dyDescent="0.3">
      <c r="B5" s="22"/>
      <c r="C5" s="23"/>
      <c r="D5" s="24"/>
    </row>
    <row r="6" spans="2:36" x14ac:dyDescent="0.3">
      <c r="B6" s="22"/>
      <c r="C6" s="23"/>
      <c r="D6" s="24"/>
    </row>
    <row r="7" spans="2:36" x14ac:dyDescent="0.3">
      <c r="B7" s="22"/>
      <c r="C7" s="23"/>
      <c r="D7" s="24"/>
    </row>
    <row r="8" spans="2:36" x14ac:dyDescent="0.3">
      <c r="B8" s="22"/>
      <c r="C8" s="23"/>
      <c r="D8" s="24"/>
    </row>
    <row r="9" spans="2:36" x14ac:dyDescent="0.3">
      <c r="B9" s="22"/>
      <c r="C9" s="23"/>
      <c r="D9" s="24"/>
    </row>
    <row r="10" spans="2:36" x14ac:dyDescent="0.3">
      <c r="B10" s="22"/>
      <c r="C10" s="23"/>
      <c r="D10" s="24"/>
    </row>
    <row r="11" spans="2:36" x14ac:dyDescent="0.3">
      <c r="B11" s="22"/>
      <c r="C11" s="23"/>
      <c r="D11" s="24"/>
    </row>
    <row r="12" spans="2:36" x14ac:dyDescent="0.3">
      <c r="B12" s="22"/>
      <c r="C12" s="23"/>
      <c r="D12" s="24"/>
    </row>
    <row r="13" spans="2:36" x14ac:dyDescent="0.3">
      <c r="B13" s="22"/>
      <c r="C13" s="23"/>
      <c r="D13" s="24"/>
    </row>
    <row r="14" spans="2:36" x14ac:dyDescent="0.3">
      <c r="B14" s="22"/>
      <c r="C14" s="23"/>
      <c r="D14" s="24"/>
    </row>
    <row r="15" spans="2:36" x14ac:dyDescent="0.3">
      <c r="B15" s="22"/>
      <c r="C15" s="23"/>
      <c r="D15" s="24"/>
    </row>
    <row r="16" spans="2:36" x14ac:dyDescent="0.3">
      <c r="B16" s="22"/>
      <c r="C16" s="23"/>
      <c r="D16" s="24"/>
    </row>
    <row r="17" spans="2:4" x14ac:dyDescent="0.3">
      <c r="B17" s="22"/>
      <c r="C17" s="23"/>
      <c r="D17" s="24"/>
    </row>
    <row r="18" spans="2:4" x14ac:dyDescent="0.3">
      <c r="B18" s="22"/>
      <c r="C18" s="23"/>
      <c r="D18" s="24"/>
    </row>
    <row r="19" spans="2:4" x14ac:dyDescent="0.3">
      <c r="B19" s="22"/>
      <c r="C19" s="23"/>
      <c r="D19" s="24"/>
    </row>
    <row r="20" spans="2:4" x14ac:dyDescent="0.3">
      <c r="B20" s="25"/>
      <c r="C20" s="26"/>
      <c r="D20" s="27"/>
    </row>
    <row r="39" spans="2:3" s="1" customFormat="1" x14ac:dyDescent="0.3">
      <c r="B39"/>
      <c r="C39"/>
    </row>
    <row r="40" spans="2:3" s="1" customFormat="1" x14ac:dyDescent="0.3">
      <c r="B40"/>
      <c r="C40"/>
    </row>
    <row r="41" spans="2:3" s="1" customFormat="1" x14ac:dyDescent="0.3">
      <c r="B41"/>
      <c r="C41"/>
    </row>
    <row r="42" spans="2:3" s="1" customFormat="1" x14ac:dyDescent="0.3">
      <c r="B42"/>
      <c r="C42"/>
    </row>
    <row r="43" spans="2:3" s="1" customFormat="1" x14ac:dyDescent="0.3">
      <c r="B43"/>
      <c r="C43"/>
    </row>
    <row r="44" spans="2:3" s="1" customFormat="1" x14ac:dyDescent="0.3">
      <c r="B44"/>
      <c r="C44"/>
    </row>
    <row r="45" spans="2:3" s="1" customFormat="1" x14ac:dyDescent="0.3">
      <c r="B45"/>
      <c r="C45"/>
    </row>
    <row r="46" spans="2:3" s="1" customFormat="1" x14ac:dyDescent="0.3">
      <c r="B46"/>
      <c r="C46"/>
    </row>
    <row r="47" spans="2:3" s="1" customFormat="1" x14ac:dyDescent="0.3">
      <c r="B47"/>
      <c r="C47"/>
    </row>
    <row r="48" spans="2:3" s="1" customFormat="1" x14ac:dyDescent="0.3">
      <c r="B48"/>
      <c r="C48"/>
    </row>
    <row r="49" spans="2:3" s="1" customFormat="1" x14ac:dyDescent="0.3">
      <c r="B49"/>
      <c r="C49"/>
    </row>
    <row r="50" spans="2:3" s="1" customFormat="1" x14ac:dyDescent="0.3">
      <c r="B50"/>
      <c r="C50"/>
    </row>
    <row r="51" spans="2:3" s="1" customFormat="1" x14ac:dyDescent="0.3">
      <c r="B51"/>
      <c r="C51"/>
    </row>
    <row r="52" spans="2:3" s="1" customFormat="1" x14ac:dyDescent="0.3">
      <c r="B52"/>
      <c r="C52"/>
    </row>
    <row r="53" spans="2:3" s="1" customFormat="1" x14ac:dyDescent="0.3"/>
    <row r="54" spans="2:3" s="1" customFormat="1" x14ac:dyDescent="0.3"/>
    <row r="55" spans="2:3" s="1" customFormat="1" x14ac:dyDescent="0.3"/>
    <row r="56" spans="2:3" s="1" customFormat="1" x14ac:dyDescent="0.3"/>
    <row r="57" spans="2:3" s="1" customFormat="1" x14ac:dyDescent="0.3"/>
    <row r="58" spans="2:3" s="1" customFormat="1" x14ac:dyDescent="0.3"/>
    <row r="59" spans="2:3" s="1" customFormat="1" x14ac:dyDescent="0.3"/>
    <row r="60" spans="2:3" s="1" customFormat="1" x14ac:dyDescent="0.3"/>
    <row r="61" spans="2:3" s="1" customFormat="1" x14ac:dyDescent="0.3"/>
    <row r="62" spans="2:3" s="1" customFormat="1" x14ac:dyDescent="0.3"/>
    <row r="63" spans="2:3" s="1" customFormat="1" x14ac:dyDescent="0.3"/>
    <row r="64" spans="2:3"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sheetData>
  <mergeCells count="2">
    <mergeCell ref="F2:AJ2"/>
    <mergeCell ref="D2:E2"/>
  </mergeCell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45836-BC31-44B1-8891-FE487EE5BFE6}">
  <dimension ref="A1:BB89"/>
  <sheetViews>
    <sheetView showGridLines="0" zoomScale="60" zoomScaleNormal="60" workbookViewId="0">
      <selection activeCell="AF18" sqref="AF18"/>
    </sheetView>
  </sheetViews>
  <sheetFormatPr defaultRowHeight="14.4" x14ac:dyDescent="0.3"/>
  <cols>
    <col min="1" max="1" width="3.21875" style="1" customWidth="1"/>
    <col min="2" max="2" width="9" customWidth="1"/>
    <col min="3" max="3" width="15.33203125" bestFit="1" customWidth="1"/>
    <col min="4" max="4" width="11.21875" bestFit="1" customWidth="1"/>
    <col min="5" max="5" width="17.109375" bestFit="1" customWidth="1"/>
    <col min="6" max="6" width="5.33203125" bestFit="1" customWidth="1"/>
    <col min="7" max="8" width="5.77734375" bestFit="1" customWidth="1"/>
    <col min="9" max="35" width="6.21875" bestFit="1" customWidth="1"/>
    <col min="36" max="36" width="9.21875" style="1" customWidth="1"/>
    <col min="37" max="54" width="27.5546875" style="1" bestFit="1" customWidth="1"/>
  </cols>
  <sheetData>
    <row r="1" spans="2:35" s="1" customFormat="1" x14ac:dyDescent="0.3"/>
    <row r="2" spans="2:35" s="1" customFormat="1" ht="15.6" customHeight="1" x14ac:dyDescent="0.3">
      <c r="B2" s="39"/>
      <c r="C2" s="39"/>
      <c r="D2" s="38" t="s">
        <v>0</v>
      </c>
      <c r="E2" s="38"/>
      <c r="F2" s="36" t="s">
        <v>16</v>
      </c>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row>
    <row r="3" spans="2:35" ht="15.6" customHeight="1" x14ac:dyDescent="0.3">
      <c r="B3" s="39"/>
      <c r="C3" s="39"/>
      <c r="D3" s="38"/>
      <c r="E3" s="38"/>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row>
    <row r="4" spans="2:35" x14ac:dyDescent="0.3">
      <c r="B4" s="43"/>
      <c r="C4" s="44"/>
      <c r="D4" s="45"/>
    </row>
    <row r="5" spans="2:35" x14ac:dyDescent="0.3">
      <c r="B5" s="46"/>
      <c r="C5" s="47"/>
      <c r="D5" s="48"/>
    </row>
    <row r="6" spans="2:35" x14ac:dyDescent="0.3">
      <c r="B6" s="46"/>
      <c r="C6" s="47"/>
      <c r="D6" s="48"/>
    </row>
    <row r="7" spans="2:35" x14ac:dyDescent="0.3">
      <c r="B7" s="46"/>
      <c r="C7" s="47"/>
      <c r="D7" s="48"/>
    </row>
    <row r="8" spans="2:35" x14ac:dyDescent="0.3">
      <c r="B8" s="46"/>
      <c r="C8" s="47"/>
      <c r="D8" s="48"/>
    </row>
    <row r="9" spans="2:35" x14ac:dyDescent="0.3">
      <c r="B9" s="46"/>
      <c r="C9" s="47"/>
      <c r="D9" s="48"/>
    </row>
    <row r="10" spans="2:35" x14ac:dyDescent="0.3">
      <c r="B10" s="46"/>
      <c r="C10" s="47"/>
      <c r="D10" s="48"/>
    </row>
    <row r="11" spans="2:35" x14ac:dyDescent="0.3">
      <c r="B11" s="46"/>
      <c r="C11" s="47"/>
      <c r="D11" s="48"/>
    </row>
    <row r="12" spans="2:35" x14ac:dyDescent="0.3">
      <c r="B12" s="46"/>
      <c r="C12" s="47"/>
      <c r="D12" s="48"/>
    </row>
    <row r="13" spans="2:35" x14ac:dyDescent="0.3">
      <c r="B13" s="46"/>
      <c r="C13" s="47"/>
      <c r="D13" s="48"/>
    </row>
    <row r="14" spans="2:35" x14ac:dyDescent="0.3">
      <c r="B14" s="46"/>
      <c r="C14" s="47"/>
      <c r="D14" s="48"/>
    </row>
    <row r="15" spans="2:35" x14ac:dyDescent="0.3">
      <c r="B15" s="46"/>
      <c r="C15" s="47"/>
      <c r="D15" s="48"/>
    </row>
    <row r="16" spans="2:35" x14ac:dyDescent="0.3">
      <c r="B16" s="46"/>
      <c r="C16" s="47"/>
      <c r="D16" s="48"/>
    </row>
    <row r="17" spans="2:4" x14ac:dyDescent="0.3">
      <c r="B17" s="46"/>
      <c r="C17" s="47"/>
      <c r="D17" s="48"/>
    </row>
    <row r="18" spans="2:4" x14ac:dyDescent="0.3">
      <c r="B18" s="46"/>
      <c r="C18" s="47"/>
      <c r="D18" s="48"/>
    </row>
    <row r="19" spans="2:4" x14ac:dyDescent="0.3">
      <c r="B19" s="46"/>
      <c r="C19" s="47"/>
      <c r="D19" s="48"/>
    </row>
    <row r="20" spans="2:4" x14ac:dyDescent="0.3">
      <c r="B20" s="46"/>
      <c r="C20" s="47"/>
      <c r="D20" s="48"/>
    </row>
    <row r="21" spans="2:4" x14ac:dyDescent="0.3">
      <c r="B21" s="49"/>
      <c r="C21" s="50"/>
      <c r="D21" s="51"/>
    </row>
    <row r="40" spans="2:3" s="1" customFormat="1" x14ac:dyDescent="0.3">
      <c r="B40"/>
      <c r="C40"/>
    </row>
    <row r="41" spans="2:3" s="1" customFormat="1" x14ac:dyDescent="0.3">
      <c r="B41"/>
      <c r="C41"/>
    </row>
    <row r="42" spans="2:3" s="1" customFormat="1" x14ac:dyDescent="0.3">
      <c r="B42"/>
      <c r="C42"/>
    </row>
    <row r="43" spans="2:3" s="1" customFormat="1" x14ac:dyDescent="0.3">
      <c r="B43"/>
      <c r="C43"/>
    </row>
    <row r="44" spans="2:3" s="1" customFormat="1" x14ac:dyDescent="0.3">
      <c r="B44"/>
      <c r="C44"/>
    </row>
    <row r="45" spans="2:3" s="1" customFormat="1" x14ac:dyDescent="0.3">
      <c r="B45"/>
      <c r="C45"/>
    </row>
    <row r="46" spans="2:3" s="1" customFormat="1" x14ac:dyDescent="0.3">
      <c r="B46"/>
      <c r="C46"/>
    </row>
    <row r="47" spans="2:3" s="1" customFormat="1" x14ac:dyDescent="0.3">
      <c r="B47"/>
      <c r="C47"/>
    </row>
    <row r="48" spans="2:3" s="1" customFormat="1" x14ac:dyDescent="0.3">
      <c r="B48"/>
      <c r="C48"/>
    </row>
    <row r="49" spans="2:3" s="1" customFormat="1" x14ac:dyDescent="0.3">
      <c r="B49"/>
      <c r="C49"/>
    </row>
    <row r="50" spans="2:3" s="1" customFormat="1" x14ac:dyDescent="0.3">
      <c r="B50"/>
      <c r="C50"/>
    </row>
    <row r="51" spans="2:3" s="1" customFormat="1" x14ac:dyDescent="0.3">
      <c r="B51"/>
      <c r="C51"/>
    </row>
    <row r="52" spans="2:3" s="1" customFormat="1" x14ac:dyDescent="0.3">
      <c r="B52"/>
      <c r="C52"/>
    </row>
    <row r="53" spans="2:3" s="1" customFormat="1" x14ac:dyDescent="0.3">
      <c r="B53"/>
      <c r="C53"/>
    </row>
    <row r="54" spans="2:3" s="1" customFormat="1" x14ac:dyDescent="0.3"/>
    <row r="55" spans="2:3" s="1" customFormat="1" x14ac:dyDescent="0.3"/>
    <row r="56" spans="2:3" s="1" customFormat="1" x14ac:dyDescent="0.3"/>
    <row r="57" spans="2:3" s="1" customFormat="1" x14ac:dyDescent="0.3"/>
    <row r="58" spans="2:3" s="1" customFormat="1" x14ac:dyDescent="0.3"/>
    <row r="59" spans="2:3" s="1" customFormat="1" x14ac:dyDescent="0.3"/>
    <row r="60" spans="2:3" s="1" customFormat="1" x14ac:dyDescent="0.3"/>
    <row r="61" spans="2:3" s="1" customFormat="1" x14ac:dyDescent="0.3"/>
    <row r="62" spans="2:3" s="1" customFormat="1" x14ac:dyDescent="0.3"/>
    <row r="63" spans="2:3" s="1" customFormat="1" x14ac:dyDescent="0.3"/>
    <row r="64" spans="2:3"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sheetData>
  <mergeCells count="3">
    <mergeCell ref="F2:AI3"/>
    <mergeCell ref="D2:E3"/>
    <mergeCell ref="B2:C3"/>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A0CC-CE2C-4702-8381-9C1AF8ED254F}">
  <dimension ref="A1:BB90"/>
  <sheetViews>
    <sheetView showGridLines="0" zoomScale="80" zoomScaleNormal="80" zoomScaleSheetLayoutView="120" workbookViewId="0">
      <selection activeCell="E5" sqref="E5"/>
    </sheetView>
  </sheetViews>
  <sheetFormatPr defaultRowHeight="14.4" x14ac:dyDescent="0.3"/>
  <cols>
    <col min="1" max="1" width="2.77734375" style="1" customWidth="1"/>
    <col min="2" max="2" width="8.77734375" customWidth="1"/>
    <col min="3" max="3" width="15.77734375" customWidth="1"/>
    <col min="4" max="4" width="9.88671875" customWidth="1"/>
    <col min="5" max="5" width="15.77734375" customWidth="1"/>
    <col min="6" max="35" width="7.44140625" customWidth="1"/>
    <col min="36" max="54" width="27.5546875" style="1" bestFit="1" customWidth="1"/>
    <col min="55" max="67" width="27.5546875" bestFit="1" customWidth="1"/>
    <col min="68" max="68" width="20.21875" bestFit="1" customWidth="1"/>
    <col min="69" max="69" width="25.21875" bestFit="1" customWidth="1"/>
  </cols>
  <sheetData>
    <row r="1" spans="2:35" s="1" customFormat="1" x14ac:dyDescent="0.3"/>
    <row r="2" spans="2:35" s="1" customFormat="1" x14ac:dyDescent="0.3"/>
    <row r="3" spans="2:35" s="1" customFormat="1" ht="14.55" customHeight="1" x14ac:dyDescent="0.3">
      <c r="B3" s="39"/>
      <c r="C3" s="39"/>
      <c r="D3" s="38" t="s">
        <v>88</v>
      </c>
      <c r="E3" s="38"/>
      <c r="F3" s="36" t="s">
        <v>17</v>
      </c>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row>
    <row r="4" spans="2:35" ht="14.55" customHeight="1" x14ac:dyDescent="0.3">
      <c r="B4" s="39"/>
      <c r="C4" s="39"/>
      <c r="D4" s="38"/>
      <c r="E4" s="38"/>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row>
    <row r="5" spans="2:35" x14ac:dyDescent="0.3">
      <c r="B5" s="19"/>
      <c r="C5" s="20"/>
      <c r="D5" s="21"/>
    </row>
    <row r="6" spans="2:35" x14ac:dyDescent="0.3">
      <c r="B6" s="22"/>
      <c r="C6" s="23"/>
      <c r="D6" s="24"/>
    </row>
    <row r="7" spans="2:35" x14ac:dyDescent="0.3">
      <c r="B7" s="22"/>
      <c r="C7" s="23"/>
      <c r="D7" s="24"/>
    </row>
    <row r="8" spans="2:35" x14ac:dyDescent="0.3">
      <c r="B8" s="22"/>
      <c r="C8" s="23"/>
      <c r="D8" s="24"/>
    </row>
    <row r="9" spans="2:35" x14ac:dyDescent="0.3">
      <c r="B9" s="22"/>
      <c r="C9" s="23"/>
      <c r="D9" s="24"/>
    </row>
    <row r="10" spans="2:35" x14ac:dyDescent="0.3">
      <c r="B10" s="22"/>
      <c r="C10" s="23"/>
      <c r="D10" s="24"/>
    </row>
    <row r="11" spans="2:35" x14ac:dyDescent="0.3">
      <c r="B11" s="22"/>
      <c r="C11" s="23"/>
      <c r="D11" s="24"/>
    </row>
    <row r="12" spans="2:35" x14ac:dyDescent="0.3">
      <c r="B12" s="22"/>
      <c r="C12" s="23"/>
      <c r="D12" s="24"/>
    </row>
    <row r="13" spans="2:35" x14ac:dyDescent="0.3">
      <c r="B13" s="22"/>
      <c r="C13" s="23"/>
      <c r="D13" s="24"/>
    </row>
    <row r="14" spans="2:35" x14ac:dyDescent="0.3">
      <c r="B14" s="22"/>
      <c r="C14" s="23"/>
      <c r="D14" s="24"/>
    </row>
    <row r="15" spans="2:35" x14ac:dyDescent="0.3">
      <c r="B15" s="22"/>
      <c r="C15" s="23"/>
      <c r="D15" s="24"/>
    </row>
    <row r="16" spans="2:35" x14ac:dyDescent="0.3">
      <c r="B16" s="22"/>
      <c r="C16" s="23"/>
      <c r="D16" s="24"/>
    </row>
    <row r="17" spans="2:4" x14ac:dyDescent="0.3">
      <c r="B17" s="22"/>
      <c r="C17" s="23"/>
      <c r="D17" s="24"/>
    </row>
    <row r="18" spans="2:4" x14ac:dyDescent="0.3">
      <c r="B18" s="22"/>
      <c r="C18" s="23"/>
      <c r="D18" s="24"/>
    </row>
    <row r="19" spans="2:4" x14ac:dyDescent="0.3">
      <c r="B19" s="22"/>
      <c r="C19" s="23"/>
      <c r="D19" s="24"/>
    </row>
    <row r="20" spans="2:4" x14ac:dyDescent="0.3">
      <c r="B20" s="22"/>
      <c r="C20" s="23"/>
      <c r="D20" s="24"/>
    </row>
    <row r="21" spans="2:4" x14ac:dyDescent="0.3">
      <c r="B21" s="22"/>
      <c r="C21" s="23"/>
      <c r="D21" s="24"/>
    </row>
    <row r="22" spans="2:4" x14ac:dyDescent="0.3">
      <c r="B22" s="25"/>
      <c r="C22" s="26"/>
      <c r="D22" s="27"/>
    </row>
    <row r="41" spans="2:3" s="1" customFormat="1" x14ac:dyDescent="0.3">
      <c r="B41"/>
      <c r="C41"/>
    </row>
    <row r="42" spans="2:3" s="1" customFormat="1" x14ac:dyDescent="0.3">
      <c r="B42"/>
      <c r="C42"/>
    </row>
    <row r="43" spans="2:3" s="1" customFormat="1" x14ac:dyDescent="0.3">
      <c r="B43"/>
      <c r="C43"/>
    </row>
    <row r="44" spans="2:3" s="1" customFormat="1" x14ac:dyDescent="0.3">
      <c r="B44"/>
      <c r="C44"/>
    </row>
    <row r="45" spans="2:3" s="1" customFormat="1" x14ac:dyDescent="0.3">
      <c r="B45"/>
      <c r="C45"/>
    </row>
    <row r="46" spans="2:3" s="1" customFormat="1" x14ac:dyDescent="0.3">
      <c r="B46"/>
      <c r="C46"/>
    </row>
    <row r="47" spans="2:3" s="1" customFormat="1" x14ac:dyDescent="0.3">
      <c r="B47"/>
      <c r="C47"/>
    </row>
    <row r="48" spans="2:3" s="1" customFormat="1" x14ac:dyDescent="0.3">
      <c r="B48"/>
      <c r="C48"/>
    </row>
    <row r="49" spans="2:3" s="1" customFormat="1" x14ac:dyDescent="0.3">
      <c r="B49"/>
      <c r="C49"/>
    </row>
    <row r="50" spans="2:3" s="1" customFormat="1" x14ac:dyDescent="0.3">
      <c r="B50"/>
      <c r="C50"/>
    </row>
    <row r="51" spans="2:3" s="1" customFormat="1" x14ac:dyDescent="0.3">
      <c r="B51"/>
      <c r="C51"/>
    </row>
    <row r="52" spans="2:3" s="1" customFormat="1" x14ac:dyDescent="0.3">
      <c r="B52"/>
      <c r="C52"/>
    </row>
    <row r="53" spans="2:3" s="1" customFormat="1" x14ac:dyDescent="0.3">
      <c r="B53"/>
      <c r="C53"/>
    </row>
    <row r="54" spans="2:3" s="1" customFormat="1" x14ac:dyDescent="0.3">
      <c r="B54"/>
      <c r="C54"/>
    </row>
    <row r="55" spans="2:3" s="1" customFormat="1" x14ac:dyDescent="0.3"/>
    <row r="56" spans="2:3" s="1" customFormat="1" x14ac:dyDescent="0.3"/>
    <row r="57" spans="2:3" s="1" customFormat="1" x14ac:dyDescent="0.3"/>
    <row r="58" spans="2:3" s="1" customFormat="1" x14ac:dyDescent="0.3"/>
    <row r="59" spans="2:3" s="1" customFormat="1" x14ac:dyDescent="0.3"/>
    <row r="60" spans="2:3" s="1" customFormat="1" x14ac:dyDescent="0.3"/>
    <row r="61" spans="2:3" s="1" customFormat="1" x14ac:dyDescent="0.3"/>
    <row r="62" spans="2:3" s="1" customFormat="1" x14ac:dyDescent="0.3"/>
    <row r="63" spans="2:3" s="1" customFormat="1" x14ac:dyDescent="0.3"/>
    <row r="64" spans="2:3"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sheetData>
  <mergeCells count="3">
    <mergeCell ref="F3:AI4"/>
    <mergeCell ref="B3:C4"/>
    <mergeCell ref="D3:E4"/>
  </mergeCell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3CE1B-7076-4FC2-B96A-F10F29D8F9F0}">
  <dimension ref="B2:N28"/>
  <sheetViews>
    <sheetView showGridLines="0" zoomScale="90" zoomScaleNormal="90" workbookViewId="0">
      <selection activeCell="G19" sqref="G19"/>
    </sheetView>
  </sheetViews>
  <sheetFormatPr defaultRowHeight="14.4" x14ac:dyDescent="0.3"/>
  <cols>
    <col min="1" max="1" width="2.5546875" customWidth="1"/>
    <col min="2" max="2" width="8.88671875" customWidth="1"/>
    <col min="3" max="3" width="13.109375" customWidth="1"/>
    <col min="4" max="4" width="16.6640625" customWidth="1"/>
    <col min="5" max="5" width="16.44140625" customWidth="1"/>
    <col min="6" max="10" width="8.44140625" customWidth="1"/>
    <col min="11" max="14" width="13.77734375" customWidth="1"/>
  </cols>
  <sheetData>
    <row r="2" spans="2:14" x14ac:dyDescent="0.3">
      <c r="B2" t="s">
        <v>103</v>
      </c>
      <c r="M2" t="s">
        <v>104</v>
      </c>
    </row>
    <row r="3" spans="2:14" x14ac:dyDescent="0.3">
      <c r="M3" t="s">
        <v>105</v>
      </c>
    </row>
    <row r="4" spans="2:14" ht="16.2" customHeight="1" x14ac:dyDescent="0.3">
      <c r="B4" s="53" t="s">
        <v>95</v>
      </c>
      <c r="C4" s="52"/>
      <c r="D4" s="52"/>
      <c r="E4" s="52"/>
      <c r="F4" s="54" t="s">
        <v>102</v>
      </c>
      <c r="G4" s="54"/>
      <c r="H4" s="54"/>
      <c r="I4" s="54"/>
      <c r="J4" s="54"/>
      <c r="K4" s="40" t="s">
        <v>96</v>
      </c>
      <c r="L4" s="40"/>
      <c r="M4" s="40"/>
      <c r="N4" s="40"/>
    </row>
    <row r="5" spans="2:14" ht="30" customHeight="1" x14ac:dyDescent="0.3">
      <c r="B5" s="30" t="s">
        <v>2</v>
      </c>
      <c r="C5" s="30" t="s">
        <v>3</v>
      </c>
      <c r="D5" s="28" t="s">
        <v>89</v>
      </c>
      <c r="E5" s="28" t="s">
        <v>90</v>
      </c>
      <c r="F5" s="28" t="s">
        <v>97</v>
      </c>
      <c r="G5" s="28" t="s">
        <v>98</v>
      </c>
      <c r="H5" s="28" t="s">
        <v>99</v>
      </c>
      <c r="I5" s="28" t="s">
        <v>100</v>
      </c>
      <c r="J5" s="28" t="s">
        <v>101</v>
      </c>
      <c r="K5" s="28" t="s">
        <v>91</v>
      </c>
      <c r="L5" s="55" t="s">
        <v>92</v>
      </c>
      <c r="M5" s="55" t="s">
        <v>93</v>
      </c>
      <c r="N5" s="56" t="s">
        <v>94</v>
      </c>
    </row>
    <row r="6" spans="2:14" x14ac:dyDescent="0.3">
      <c r="B6">
        <v>2024</v>
      </c>
      <c r="C6" s="57" t="s">
        <v>11</v>
      </c>
      <c r="D6" s="29">
        <v>2300</v>
      </c>
      <c r="E6" s="31">
        <v>1753000</v>
      </c>
      <c r="F6" s="31"/>
      <c r="G6" s="31">
        <v>138798.31</v>
      </c>
      <c r="H6" s="31">
        <v>276072.05000000005</v>
      </c>
      <c r="I6" s="31">
        <v>105461.59999999999</v>
      </c>
      <c r="J6" s="31">
        <v>105134.13</v>
      </c>
      <c r="K6" s="31">
        <v>1698664.7200000004</v>
      </c>
      <c r="L6" s="31">
        <v>477000</v>
      </c>
      <c r="M6" s="31">
        <v>381600</v>
      </c>
      <c r="N6" s="31">
        <v>25168.57</v>
      </c>
    </row>
    <row r="7" spans="2:14" x14ac:dyDescent="0.3">
      <c r="B7">
        <v>2024</v>
      </c>
      <c r="C7" s="57" t="s">
        <v>13</v>
      </c>
      <c r="D7" s="29">
        <v>2020</v>
      </c>
      <c r="E7" s="31">
        <v>1669000</v>
      </c>
      <c r="F7" s="31">
        <v>158000.01</v>
      </c>
      <c r="G7" s="31">
        <v>150615.04999999999</v>
      </c>
      <c r="H7" s="31">
        <v>149290.16999999998</v>
      </c>
      <c r="I7" s="31">
        <v>139637.28</v>
      </c>
      <c r="J7" s="31">
        <v>135749.62</v>
      </c>
      <c r="K7" s="31">
        <v>1618446.5899999996</v>
      </c>
      <c r="L7" s="31">
        <v>339090</v>
      </c>
      <c r="M7" s="31">
        <v>271272</v>
      </c>
      <c r="N7" s="31">
        <v>43053.549999999996</v>
      </c>
    </row>
    <row r="8" spans="2:14" x14ac:dyDescent="0.3">
      <c r="B8">
        <v>2024</v>
      </c>
      <c r="C8" s="57" t="s">
        <v>14</v>
      </c>
      <c r="D8" s="29">
        <v>1060</v>
      </c>
      <c r="E8" s="31">
        <v>934500</v>
      </c>
      <c r="F8" s="31"/>
      <c r="G8" s="31">
        <v>185345.21</v>
      </c>
      <c r="H8" s="31">
        <v>91617.02</v>
      </c>
      <c r="I8" s="31">
        <v>57943.45</v>
      </c>
      <c r="J8" s="31">
        <v>58026.31</v>
      </c>
      <c r="K8" s="31">
        <v>903589.11999999988</v>
      </c>
      <c r="L8" s="31">
        <v>206100</v>
      </c>
      <c r="M8" s="31">
        <v>164880</v>
      </c>
      <c r="N8" s="31">
        <v>11910.88</v>
      </c>
    </row>
    <row r="9" spans="2:14" x14ac:dyDescent="0.3">
      <c r="B9">
        <v>2024</v>
      </c>
      <c r="C9" s="57" t="s">
        <v>15</v>
      </c>
      <c r="D9" s="29">
        <v>1190</v>
      </c>
      <c r="E9" s="31">
        <v>956500</v>
      </c>
      <c r="F9" s="31">
        <v>77022.34</v>
      </c>
      <c r="G9" s="31">
        <v>77610.080000000002</v>
      </c>
      <c r="H9" s="31">
        <v>76723.06</v>
      </c>
      <c r="I9" s="31">
        <v>49556.81</v>
      </c>
      <c r="J9" s="31">
        <v>48856.95</v>
      </c>
      <c r="K9" s="31">
        <v>814227.91</v>
      </c>
      <c r="L9" s="31">
        <v>240630</v>
      </c>
      <c r="M9" s="31">
        <v>192504</v>
      </c>
      <c r="N9" s="31">
        <v>14772.050000000003</v>
      </c>
    </row>
    <row r="10" spans="2:14" x14ac:dyDescent="0.3">
      <c r="B10">
        <v>2024</v>
      </c>
      <c r="C10" s="57" t="s">
        <v>4</v>
      </c>
      <c r="D10" s="29">
        <v>1195</v>
      </c>
      <c r="E10" s="31">
        <v>966500</v>
      </c>
      <c r="F10" s="31"/>
      <c r="G10" s="31">
        <v>175310.61</v>
      </c>
      <c r="H10" s="31">
        <v>88500</v>
      </c>
      <c r="I10" s="31">
        <v>65166.67</v>
      </c>
      <c r="J10" s="31">
        <v>65166.67</v>
      </c>
      <c r="K10" s="31">
        <v>871556.32</v>
      </c>
      <c r="L10" s="31">
        <v>212940</v>
      </c>
      <c r="M10" s="31">
        <v>170352</v>
      </c>
      <c r="N10" s="31">
        <v>8443.67</v>
      </c>
    </row>
    <row r="11" spans="2:14" x14ac:dyDescent="0.3">
      <c r="B11">
        <v>2024</v>
      </c>
      <c r="C11" s="57" t="s">
        <v>5</v>
      </c>
      <c r="D11" s="29">
        <v>1052</v>
      </c>
      <c r="E11" s="31">
        <v>918500</v>
      </c>
      <c r="F11" s="31">
        <v>90082.67</v>
      </c>
      <c r="G11" s="31">
        <v>88407.49</v>
      </c>
      <c r="H11" s="31">
        <v>90028.25</v>
      </c>
      <c r="I11" s="31">
        <v>37953.300000000003</v>
      </c>
      <c r="J11" s="31">
        <v>40083.339999999997</v>
      </c>
      <c r="K11" s="31">
        <v>738235.01000000013</v>
      </c>
      <c r="L11" s="31">
        <v>200400</v>
      </c>
      <c r="M11" s="31">
        <v>160320</v>
      </c>
      <c r="N11" s="31">
        <v>12848.400000000001</v>
      </c>
    </row>
    <row r="12" spans="2:14" x14ac:dyDescent="0.3">
      <c r="B12">
        <v>2024</v>
      </c>
      <c r="C12" s="57" t="s">
        <v>6</v>
      </c>
      <c r="D12" s="29">
        <v>1052</v>
      </c>
      <c r="E12" s="31">
        <v>918500</v>
      </c>
      <c r="F12" s="31">
        <v>63637.79</v>
      </c>
      <c r="G12" s="31">
        <v>67230.080000000002</v>
      </c>
      <c r="H12" s="31">
        <v>64372.22</v>
      </c>
      <c r="I12" s="31">
        <v>64306.1</v>
      </c>
      <c r="J12" s="31">
        <v>67375</v>
      </c>
      <c r="K12" s="31">
        <v>788629.93</v>
      </c>
      <c r="L12" s="31">
        <v>202320</v>
      </c>
      <c r="M12" s="31">
        <v>161856</v>
      </c>
      <c r="N12" s="31">
        <v>12536.749999999998</v>
      </c>
    </row>
    <row r="13" spans="2:14" x14ac:dyDescent="0.3">
      <c r="B13">
        <v>2024</v>
      </c>
      <c r="C13" s="57" t="s">
        <v>7</v>
      </c>
      <c r="D13" s="29">
        <v>1054</v>
      </c>
      <c r="E13" s="31">
        <v>922500</v>
      </c>
      <c r="F13" s="31"/>
      <c r="G13" s="31">
        <v>173350.13999999998</v>
      </c>
      <c r="H13" s="31">
        <v>89863.98</v>
      </c>
      <c r="I13" s="31">
        <v>65901.53</v>
      </c>
      <c r="J13" s="31">
        <v>66680.56</v>
      </c>
      <c r="K13" s="31">
        <v>849636.54</v>
      </c>
      <c r="L13" s="31">
        <v>177480</v>
      </c>
      <c r="M13" s="31">
        <v>141984</v>
      </c>
      <c r="N13" s="31">
        <v>18446.82</v>
      </c>
    </row>
    <row r="14" spans="2:14" x14ac:dyDescent="0.3">
      <c r="B14">
        <v>2024</v>
      </c>
      <c r="C14" s="57" t="s">
        <v>8</v>
      </c>
      <c r="D14" s="29">
        <v>1050</v>
      </c>
      <c r="E14" s="31">
        <v>914500</v>
      </c>
      <c r="F14" s="31">
        <v>74070.820000000007</v>
      </c>
      <c r="G14" s="31">
        <v>78736.12000000001</v>
      </c>
      <c r="H14" s="31">
        <v>78736.12000000001</v>
      </c>
      <c r="I14" s="31">
        <v>57370.37999999999</v>
      </c>
      <c r="J14" s="31">
        <v>56719.35</v>
      </c>
      <c r="K14" s="31">
        <v>731353.12999999989</v>
      </c>
      <c r="L14" s="31">
        <v>181080</v>
      </c>
      <c r="M14" s="31">
        <v>144864</v>
      </c>
      <c r="N14" s="31">
        <v>11369.190000000002</v>
      </c>
    </row>
    <row r="15" spans="2:14" x14ac:dyDescent="0.3">
      <c r="B15">
        <v>2024</v>
      </c>
      <c r="C15" s="57" t="s">
        <v>9</v>
      </c>
      <c r="D15" s="29">
        <v>1051</v>
      </c>
      <c r="E15" s="31">
        <v>916500</v>
      </c>
      <c r="F15" s="31"/>
      <c r="G15" s="31"/>
      <c r="H15" s="31">
        <v>58138.880000000005</v>
      </c>
      <c r="I15" s="31">
        <v>112991.19</v>
      </c>
      <c r="J15" s="31">
        <v>116277.76000000001</v>
      </c>
      <c r="K15" s="31">
        <v>698907.9</v>
      </c>
      <c r="L15" s="31">
        <v>190530</v>
      </c>
      <c r="M15" s="31">
        <v>152424</v>
      </c>
      <c r="N15" s="31">
        <v>9064.19</v>
      </c>
    </row>
    <row r="16" spans="2:14" x14ac:dyDescent="0.3">
      <c r="B16">
        <v>2024</v>
      </c>
      <c r="C16" s="57" t="s">
        <v>10</v>
      </c>
      <c r="D16" s="29">
        <v>1189</v>
      </c>
      <c r="E16" s="31">
        <v>954500</v>
      </c>
      <c r="F16" s="31"/>
      <c r="G16" s="31">
        <v>81942.570000000007</v>
      </c>
      <c r="H16" s="31">
        <v>82347.47</v>
      </c>
      <c r="I16" s="31">
        <v>125709.05000000002</v>
      </c>
      <c r="J16" s="31">
        <v>42898.65</v>
      </c>
      <c r="K16" s="31">
        <v>603972.8899999999</v>
      </c>
      <c r="L16" s="31">
        <v>170970</v>
      </c>
      <c r="M16" s="31">
        <v>136776</v>
      </c>
      <c r="N16" s="31">
        <v>11527.060000000001</v>
      </c>
    </row>
    <row r="17" spans="2:14" x14ac:dyDescent="0.3">
      <c r="B17">
        <v>2025</v>
      </c>
      <c r="C17" s="57" t="s">
        <v>11</v>
      </c>
      <c r="D17" s="29">
        <v>1188</v>
      </c>
      <c r="E17" s="31">
        <v>952500</v>
      </c>
      <c r="F17" s="31"/>
      <c r="G17" s="31">
        <v>74536.789999999994</v>
      </c>
      <c r="H17" s="31">
        <v>74041.2</v>
      </c>
      <c r="I17" s="31">
        <v>75208.33</v>
      </c>
      <c r="J17" s="31">
        <v>130860.68</v>
      </c>
      <c r="K17" s="31">
        <v>658930.52</v>
      </c>
      <c r="L17" s="31">
        <v>164320</v>
      </c>
      <c r="M17" s="31">
        <v>131456</v>
      </c>
      <c r="N17" s="31">
        <v>6194.47</v>
      </c>
    </row>
    <row r="18" spans="2:14" x14ac:dyDescent="0.3">
      <c r="B18">
        <v>2025</v>
      </c>
      <c r="C18" s="57" t="s">
        <v>12</v>
      </c>
      <c r="D18" s="29">
        <v>1046</v>
      </c>
      <c r="E18" s="31">
        <v>906500</v>
      </c>
      <c r="F18" s="31"/>
      <c r="G18" s="31">
        <v>76323.88</v>
      </c>
      <c r="H18" s="31">
        <v>70652.989999999991</v>
      </c>
      <c r="I18" s="31">
        <v>76446.559999999998</v>
      </c>
      <c r="J18" s="31">
        <v>45555.56</v>
      </c>
      <c r="K18" s="31">
        <v>526161.57999999996</v>
      </c>
      <c r="L18" s="31">
        <v>136780</v>
      </c>
      <c r="M18" s="31">
        <v>109424</v>
      </c>
      <c r="N18" s="31">
        <v>15727.320000000002</v>
      </c>
    </row>
    <row r="19" spans="2:14" x14ac:dyDescent="0.3">
      <c r="B19">
        <v>2025</v>
      </c>
      <c r="C19" s="57" t="s">
        <v>13</v>
      </c>
      <c r="D19" s="29">
        <v>1057</v>
      </c>
      <c r="E19" s="31">
        <v>928500</v>
      </c>
      <c r="F19" s="31">
        <v>78933.649999999994</v>
      </c>
      <c r="G19" s="31">
        <v>78852.72</v>
      </c>
      <c r="H19" s="31">
        <v>79685.14</v>
      </c>
      <c r="I19" s="31">
        <v>50578.31</v>
      </c>
      <c r="J19" s="31">
        <v>48849.74</v>
      </c>
      <c r="K19" s="31">
        <v>522398.02</v>
      </c>
      <c r="L19" s="31">
        <v>127080</v>
      </c>
      <c r="M19" s="31">
        <v>101664</v>
      </c>
      <c r="N19" s="31">
        <v>7602.0499999999993</v>
      </c>
    </row>
    <row r="20" spans="2:14" x14ac:dyDescent="0.3">
      <c r="B20">
        <v>2025</v>
      </c>
      <c r="C20" s="57" t="s">
        <v>14</v>
      </c>
      <c r="D20" s="29">
        <v>1051</v>
      </c>
      <c r="E20" s="31">
        <v>916500</v>
      </c>
      <c r="F20" s="31"/>
      <c r="G20" s="31">
        <v>163808.77000000002</v>
      </c>
      <c r="H20" s="31">
        <v>81286.55</v>
      </c>
      <c r="I20" s="31">
        <v>40274.99</v>
      </c>
      <c r="J20" s="31">
        <v>41722.230000000003</v>
      </c>
      <c r="K20" s="31">
        <v>442925.89</v>
      </c>
      <c r="L20" s="31">
        <v>109350</v>
      </c>
      <c r="M20" s="31">
        <v>87480</v>
      </c>
      <c r="N20" s="31">
        <v>4018.6</v>
      </c>
    </row>
    <row r="21" spans="2:14" x14ac:dyDescent="0.3">
      <c r="B21">
        <v>2025</v>
      </c>
      <c r="C21" s="57" t="s">
        <v>15</v>
      </c>
      <c r="D21" s="29">
        <v>1192</v>
      </c>
      <c r="E21" s="31">
        <v>960500</v>
      </c>
      <c r="F21" s="31">
        <v>83281.739999999991</v>
      </c>
      <c r="G21" s="31">
        <v>86999.99</v>
      </c>
      <c r="H21" s="31">
        <v>86999.99</v>
      </c>
      <c r="I21" s="31">
        <v>60166.66</v>
      </c>
      <c r="J21" s="31">
        <v>60166.66</v>
      </c>
      <c r="K21" s="31">
        <v>485374.98999999993</v>
      </c>
      <c r="L21" s="31">
        <v>107100</v>
      </c>
      <c r="M21" s="31">
        <v>85680</v>
      </c>
      <c r="N21" s="31">
        <v>4624.95</v>
      </c>
    </row>
    <row r="22" spans="2:14" x14ac:dyDescent="0.3">
      <c r="B22">
        <v>2025</v>
      </c>
      <c r="C22" s="57" t="s">
        <v>4</v>
      </c>
      <c r="D22" s="29">
        <v>1192</v>
      </c>
      <c r="E22" s="31">
        <v>960500</v>
      </c>
      <c r="F22" s="31"/>
      <c r="G22" s="31">
        <v>156728.99</v>
      </c>
      <c r="H22" s="31">
        <v>79305.56</v>
      </c>
      <c r="I22" s="31">
        <v>58253.039999999994</v>
      </c>
      <c r="J22" s="31">
        <v>61805.56</v>
      </c>
      <c r="K22" s="31">
        <v>414038.77999999997</v>
      </c>
      <c r="L22" s="31">
        <v>95370</v>
      </c>
      <c r="M22" s="31">
        <v>76296</v>
      </c>
      <c r="N22" s="31">
        <v>9294.5800000000017</v>
      </c>
    </row>
    <row r="23" spans="2:14" x14ac:dyDescent="0.3">
      <c r="B23">
        <v>2025</v>
      </c>
      <c r="C23" s="57" t="s">
        <v>5</v>
      </c>
      <c r="D23" s="29">
        <v>1049</v>
      </c>
      <c r="E23" s="31">
        <v>912500</v>
      </c>
      <c r="F23" s="31">
        <v>85836.99</v>
      </c>
      <c r="G23" s="31">
        <v>85655.81</v>
      </c>
      <c r="H23" s="31">
        <v>85509.62999999999</v>
      </c>
      <c r="I23" s="31">
        <v>80753.109999999986</v>
      </c>
      <c r="J23" s="31">
        <v>80190.7</v>
      </c>
      <c r="K23" s="31">
        <v>417946.24</v>
      </c>
      <c r="L23" s="31">
        <v>75700</v>
      </c>
      <c r="M23" s="31">
        <v>60560</v>
      </c>
      <c r="N23" s="31">
        <v>3859.3500000000004</v>
      </c>
    </row>
    <row r="24" spans="2:14" x14ac:dyDescent="0.3">
      <c r="B24">
        <v>2025</v>
      </c>
      <c r="C24" s="57" t="s">
        <v>6</v>
      </c>
      <c r="D24" s="29">
        <v>1050</v>
      </c>
      <c r="E24" s="31">
        <v>914500</v>
      </c>
      <c r="F24" s="31">
        <v>75402.77</v>
      </c>
      <c r="G24" s="31">
        <v>75402.77</v>
      </c>
      <c r="H24" s="31">
        <v>75222.33</v>
      </c>
      <c r="I24" s="31">
        <v>63390.810000000005</v>
      </c>
      <c r="J24" s="31"/>
      <c r="K24" s="31">
        <v>289418.68</v>
      </c>
      <c r="L24" s="31">
        <v>60540</v>
      </c>
      <c r="M24" s="31">
        <v>48432</v>
      </c>
      <c r="N24" s="31">
        <v>525.73</v>
      </c>
    </row>
    <row r="25" spans="2:14" x14ac:dyDescent="0.3">
      <c r="B25">
        <v>2025</v>
      </c>
      <c r="C25" s="57" t="s">
        <v>7</v>
      </c>
      <c r="D25" s="29">
        <v>1048</v>
      </c>
      <c r="E25" s="31">
        <v>910500</v>
      </c>
      <c r="F25" s="31"/>
      <c r="G25" s="31">
        <v>181389.31</v>
      </c>
      <c r="H25" s="31">
        <v>90999.039999999994</v>
      </c>
      <c r="I25" s="31"/>
      <c r="J25" s="31"/>
      <c r="K25" s="31">
        <v>272388.35000000003</v>
      </c>
      <c r="L25" s="31">
        <v>45750</v>
      </c>
      <c r="M25" s="31">
        <v>36600</v>
      </c>
      <c r="N25" s="31">
        <v>10695.01</v>
      </c>
    </row>
    <row r="26" spans="2:14" x14ac:dyDescent="0.3">
      <c r="B26">
        <v>2025</v>
      </c>
      <c r="C26" s="57" t="s">
        <v>8</v>
      </c>
      <c r="D26" s="29">
        <v>1051</v>
      </c>
      <c r="E26" s="31">
        <v>916500</v>
      </c>
      <c r="F26" s="31">
        <v>72875.25</v>
      </c>
      <c r="G26" s="31">
        <v>73344.58</v>
      </c>
      <c r="H26" s="31"/>
      <c r="I26" s="31"/>
      <c r="J26" s="31"/>
      <c r="K26" s="31">
        <v>146219.82999999999</v>
      </c>
      <c r="L26" s="31">
        <v>30680</v>
      </c>
      <c r="M26" s="31">
        <v>24544</v>
      </c>
      <c r="N26" s="31">
        <v>946.83</v>
      </c>
    </row>
    <row r="27" spans="2:14" x14ac:dyDescent="0.3">
      <c r="B27">
        <v>2025</v>
      </c>
      <c r="C27" s="57" t="s">
        <v>9</v>
      </c>
      <c r="D27" s="29">
        <v>1053</v>
      </c>
      <c r="E27" s="31">
        <v>920500</v>
      </c>
      <c r="F27" s="31"/>
      <c r="G27" s="31"/>
      <c r="H27" s="31"/>
      <c r="I27" s="31"/>
      <c r="J27" s="31"/>
      <c r="K27" s="31"/>
      <c r="L27" s="31"/>
      <c r="M27" s="31"/>
      <c r="N27" s="31"/>
    </row>
    <row r="28" spans="2:14" x14ac:dyDescent="0.3">
      <c r="B28" t="s">
        <v>25</v>
      </c>
      <c r="D28" s="29">
        <v>26190</v>
      </c>
      <c r="E28" s="31">
        <v>22024000</v>
      </c>
      <c r="F28" s="31">
        <v>859144.03</v>
      </c>
      <c r="G28" s="31">
        <v>2270389.27</v>
      </c>
      <c r="H28" s="31">
        <v>1869391.65</v>
      </c>
      <c r="I28" s="31">
        <v>1387069.17</v>
      </c>
      <c r="J28" s="31">
        <v>1272119.47</v>
      </c>
      <c r="K28" s="31">
        <v>14493022.939999999</v>
      </c>
      <c r="L28" s="31">
        <v>3551210</v>
      </c>
      <c r="M28" s="31">
        <v>2840968</v>
      </c>
      <c r="N28" s="31">
        <v>242630.02</v>
      </c>
    </row>
  </sheetData>
  <mergeCells count="2">
    <mergeCell ref="K4:N4"/>
    <mergeCell ref="F4:J4"/>
  </mergeCells>
  <conditionalFormatting pivot="1" sqref="F7:J16 F17:J27">
    <cfRule type="colorScale" priority="2">
      <colorScale>
        <cfvo type="min"/>
        <cfvo type="max"/>
        <color rgb="FFFFEF9C"/>
        <color rgb="FF63BE7B"/>
      </colorScale>
    </cfRule>
  </conditionalFormatting>
  <conditionalFormatting pivot="1" sqref="F7:J16 F17:J27">
    <cfRule type="colorScale" priority="1">
      <colorScale>
        <cfvo type="min"/>
        <cfvo type="max"/>
        <color rgb="FFFFEF9C"/>
        <color rgb="FF63BE7B"/>
      </colorScale>
    </cfRule>
  </conditionalFormatting>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9F411-8893-40F2-9222-B189667B227E}">
  <dimension ref="B2:M28"/>
  <sheetViews>
    <sheetView showGridLines="0" tabSelected="1" zoomScale="90" zoomScaleNormal="90" workbookViewId="0">
      <selection activeCell="D10" sqref="D10"/>
    </sheetView>
  </sheetViews>
  <sheetFormatPr defaultRowHeight="14.4" x14ac:dyDescent="0.3"/>
  <cols>
    <col min="1" max="1" width="2.5546875" customWidth="1"/>
    <col min="2" max="2" width="8.88671875" customWidth="1"/>
    <col min="3" max="3" width="13.109375" customWidth="1"/>
    <col min="4" max="4" width="12" customWidth="1"/>
    <col min="5" max="5" width="16.44140625" customWidth="1"/>
    <col min="6" max="9" width="8.44140625" customWidth="1"/>
    <col min="10" max="13" width="14.44140625" customWidth="1"/>
    <col min="14" max="14" width="13.77734375" customWidth="1"/>
  </cols>
  <sheetData>
    <row r="2" spans="2:13" x14ac:dyDescent="0.3">
      <c r="B2" t="s">
        <v>103</v>
      </c>
      <c r="L2" t="s">
        <v>104</v>
      </c>
    </row>
    <row r="3" spans="2:13" x14ac:dyDescent="0.3">
      <c r="L3" t="s">
        <v>105</v>
      </c>
    </row>
    <row r="4" spans="2:13" ht="16.2" customHeight="1" x14ac:dyDescent="0.3">
      <c r="B4" s="53" t="s">
        <v>95</v>
      </c>
      <c r="C4" s="52"/>
      <c r="D4" s="52"/>
      <c r="E4" s="52"/>
      <c r="F4" s="54" t="s">
        <v>102</v>
      </c>
      <c r="G4" s="54"/>
      <c r="H4" s="54"/>
      <c r="I4" s="54"/>
      <c r="J4" s="40" t="s">
        <v>96</v>
      </c>
      <c r="K4" s="40"/>
      <c r="L4" s="40"/>
      <c r="M4" s="40"/>
    </row>
    <row r="5" spans="2:13" ht="28.8" x14ac:dyDescent="0.3">
      <c r="B5" s="30" t="s">
        <v>2</v>
      </c>
      <c r="C5" s="30" t="s">
        <v>3</v>
      </c>
      <c r="D5" s="28" t="s">
        <v>89</v>
      </c>
      <c r="E5" s="28" t="s">
        <v>90</v>
      </c>
      <c r="F5" s="28" t="s">
        <v>97</v>
      </c>
      <c r="G5" s="28" t="s">
        <v>98</v>
      </c>
      <c r="H5" s="28" t="s">
        <v>99</v>
      </c>
      <c r="I5" s="28" t="s">
        <v>100</v>
      </c>
      <c r="J5" s="28" t="s">
        <v>91</v>
      </c>
      <c r="K5" s="55" t="s">
        <v>92</v>
      </c>
      <c r="L5" s="55" t="s">
        <v>93</v>
      </c>
      <c r="M5" s="56" t="s">
        <v>94</v>
      </c>
    </row>
    <row r="6" spans="2:13" x14ac:dyDescent="0.3">
      <c r="B6">
        <v>2024</v>
      </c>
      <c r="C6" s="57" t="s">
        <v>11</v>
      </c>
      <c r="D6" s="29">
        <v>2300</v>
      </c>
      <c r="E6" s="31">
        <v>1753000</v>
      </c>
      <c r="F6" s="31"/>
      <c r="G6" s="31">
        <v>138798.31</v>
      </c>
      <c r="H6" s="31">
        <v>414870.36000000004</v>
      </c>
      <c r="I6" s="31">
        <v>520331.95999999996</v>
      </c>
      <c r="J6" s="31">
        <v>1698664.7200000004</v>
      </c>
      <c r="K6" s="31">
        <v>477000</v>
      </c>
      <c r="L6" s="31">
        <v>381600</v>
      </c>
      <c r="M6" s="31">
        <v>25168.57</v>
      </c>
    </row>
    <row r="7" spans="2:13" x14ac:dyDescent="0.3">
      <c r="B7">
        <v>2024</v>
      </c>
      <c r="C7" s="57" t="s">
        <v>13</v>
      </c>
      <c r="D7" s="29">
        <v>2020</v>
      </c>
      <c r="E7" s="31">
        <v>1669000</v>
      </c>
      <c r="F7" s="31">
        <v>158000.01</v>
      </c>
      <c r="G7" s="31">
        <v>308615.06</v>
      </c>
      <c r="H7" s="31">
        <v>457905.23000000004</v>
      </c>
      <c r="I7" s="31">
        <v>597542.51</v>
      </c>
      <c r="J7" s="31">
        <v>1618446.5899999996</v>
      </c>
      <c r="K7" s="31">
        <v>339090</v>
      </c>
      <c r="L7" s="31">
        <v>271272</v>
      </c>
      <c r="M7" s="31">
        <v>43053.549999999996</v>
      </c>
    </row>
    <row r="8" spans="2:13" x14ac:dyDescent="0.3">
      <c r="B8">
        <v>2024</v>
      </c>
      <c r="C8" s="57" t="s">
        <v>14</v>
      </c>
      <c r="D8" s="29">
        <v>1060</v>
      </c>
      <c r="E8" s="31">
        <v>934500</v>
      </c>
      <c r="F8" s="31"/>
      <c r="G8" s="31">
        <v>185345.21</v>
      </c>
      <c r="H8" s="31">
        <v>276962.23</v>
      </c>
      <c r="I8" s="31">
        <v>334905.67999999993</v>
      </c>
      <c r="J8" s="31">
        <v>903589.11999999988</v>
      </c>
      <c r="K8" s="31">
        <v>206100</v>
      </c>
      <c r="L8" s="31">
        <v>164880</v>
      </c>
      <c r="M8" s="31">
        <v>11910.88</v>
      </c>
    </row>
    <row r="9" spans="2:13" x14ac:dyDescent="0.3">
      <c r="B9">
        <v>2024</v>
      </c>
      <c r="C9" s="57" t="s">
        <v>15</v>
      </c>
      <c r="D9" s="29">
        <v>1190</v>
      </c>
      <c r="E9" s="31">
        <v>956500</v>
      </c>
      <c r="F9" s="31">
        <v>77022.34</v>
      </c>
      <c r="G9" s="31">
        <v>154632.42000000001</v>
      </c>
      <c r="H9" s="31">
        <v>231355.48000000004</v>
      </c>
      <c r="I9" s="31">
        <v>280912.29000000004</v>
      </c>
      <c r="J9" s="31">
        <v>814227.91</v>
      </c>
      <c r="K9" s="31">
        <v>240630</v>
      </c>
      <c r="L9" s="31">
        <v>192504</v>
      </c>
      <c r="M9" s="31">
        <v>14772.050000000003</v>
      </c>
    </row>
    <row r="10" spans="2:13" x14ac:dyDescent="0.3">
      <c r="B10">
        <v>2024</v>
      </c>
      <c r="C10" s="57" t="s">
        <v>4</v>
      </c>
      <c r="D10" s="29">
        <v>1195</v>
      </c>
      <c r="E10" s="31">
        <v>966500</v>
      </c>
      <c r="F10" s="31"/>
      <c r="G10" s="31">
        <v>175310.61</v>
      </c>
      <c r="H10" s="31">
        <v>263810.61</v>
      </c>
      <c r="I10" s="31">
        <v>328977.28000000003</v>
      </c>
      <c r="J10" s="31">
        <v>871556.32</v>
      </c>
      <c r="K10" s="31">
        <v>212940</v>
      </c>
      <c r="L10" s="31">
        <v>170352</v>
      </c>
      <c r="M10" s="31">
        <v>8443.67</v>
      </c>
    </row>
    <row r="11" spans="2:13" x14ac:dyDescent="0.3">
      <c r="B11">
        <v>2024</v>
      </c>
      <c r="C11" s="57" t="s">
        <v>5</v>
      </c>
      <c r="D11" s="29">
        <v>1052</v>
      </c>
      <c r="E11" s="31">
        <v>918500</v>
      </c>
      <c r="F11" s="31">
        <v>90082.67</v>
      </c>
      <c r="G11" s="31">
        <v>178490.16</v>
      </c>
      <c r="H11" s="31">
        <v>268518.41000000003</v>
      </c>
      <c r="I11" s="31">
        <v>306471.71000000008</v>
      </c>
      <c r="J11" s="31">
        <v>738235.01000000013</v>
      </c>
      <c r="K11" s="31">
        <v>200400</v>
      </c>
      <c r="L11" s="31">
        <v>160320</v>
      </c>
      <c r="M11" s="31">
        <v>12848.400000000001</v>
      </c>
    </row>
    <row r="12" spans="2:13" x14ac:dyDescent="0.3">
      <c r="B12">
        <v>2024</v>
      </c>
      <c r="C12" s="57" t="s">
        <v>6</v>
      </c>
      <c r="D12" s="29">
        <v>1052</v>
      </c>
      <c r="E12" s="31">
        <v>918500</v>
      </c>
      <c r="F12" s="31">
        <v>63637.79</v>
      </c>
      <c r="G12" s="31">
        <v>130867.87000000002</v>
      </c>
      <c r="H12" s="31">
        <v>195240.08999999997</v>
      </c>
      <c r="I12" s="31">
        <v>259546.18999999992</v>
      </c>
      <c r="J12" s="31">
        <v>788629.93</v>
      </c>
      <c r="K12" s="31">
        <v>202320</v>
      </c>
      <c r="L12" s="31">
        <v>161856</v>
      </c>
      <c r="M12" s="31">
        <v>12536.749999999998</v>
      </c>
    </row>
    <row r="13" spans="2:13" x14ac:dyDescent="0.3">
      <c r="B13">
        <v>2024</v>
      </c>
      <c r="C13" s="57" t="s">
        <v>7</v>
      </c>
      <c r="D13" s="29">
        <v>1054</v>
      </c>
      <c r="E13" s="31">
        <v>922500</v>
      </c>
      <c r="F13" s="31"/>
      <c r="G13" s="31">
        <v>173350.13999999998</v>
      </c>
      <c r="H13" s="31">
        <v>263214.12</v>
      </c>
      <c r="I13" s="31">
        <v>329115.65000000008</v>
      </c>
      <c r="J13" s="31">
        <v>849636.54</v>
      </c>
      <c r="K13" s="31">
        <v>177480</v>
      </c>
      <c r="L13" s="31">
        <v>141984</v>
      </c>
      <c r="M13" s="31">
        <v>18446.82</v>
      </c>
    </row>
    <row r="14" spans="2:13" x14ac:dyDescent="0.3">
      <c r="B14">
        <v>2024</v>
      </c>
      <c r="C14" s="57" t="s">
        <v>8</v>
      </c>
      <c r="D14" s="29">
        <v>1050</v>
      </c>
      <c r="E14" s="31">
        <v>914500</v>
      </c>
      <c r="F14" s="31">
        <v>74070.820000000007</v>
      </c>
      <c r="G14" s="31">
        <v>152806.94</v>
      </c>
      <c r="H14" s="31">
        <v>231543.06</v>
      </c>
      <c r="I14" s="31">
        <v>288913.43999999989</v>
      </c>
      <c r="J14" s="31">
        <v>731353.12999999989</v>
      </c>
      <c r="K14" s="31">
        <v>181080</v>
      </c>
      <c r="L14" s="31">
        <v>144864</v>
      </c>
      <c r="M14" s="31">
        <v>11369.190000000002</v>
      </c>
    </row>
    <row r="15" spans="2:13" x14ac:dyDescent="0.3">
      <c r="B15">
        <v>2024</v>
      </c>
      <c r="C15" s="57" t="s">
        <v>9</v>
      </c>
      <c r="D15" s="29">
        <v>1051</v>
      </c>
      <c r="E15" s="31">
        <v>916500</v>
      </c>
      <c r="F15" s="31"/>
      <c r="G15" s="31"/>
      <c r="H15" s="31">
        <v>58138.880000000005</v>
      </c>
      <c r="I15" s="31">
        <v>171130.07</v>
      </c>
      <c r="J15" s="31">
        <v>698907.9</v>
      </c>
      <c r="K15" s="31">
        <v>190530</v>
      </c>
      <c r="L15" s="31">
        <v>152424</v>
      </c>
      <c r="M15" s="31">
        <v>9064.19</v>
      </c>
    </row>
    <row r="16" spans="2:13" x14ac:dyDescent="0.3">
      <c r="B16">
        <v>2024</v>
      </c>
      <c r="C16" s="57" t="s">
        <v>10</v>
      </c>
      <c r="D16" s="29">
        <v>1189</v>
      </c>
      <c r="E16" s="31">
        <v>954500</v>
      </c>
      <c r="F16" s="31"/>
      <c r="G16" s="31">
        <v>81942.570000000007</v>
      </c>
      <c r="H16" s="31">
        <v>164290.03999999998</v>
      </c>
      <c r="I16" s="31">
        <v>289999.08999999991</v>
      </c>
      <c r="J16" s="31">
        <v>603972.8899999999</v>
      </c>
      <c r="K16" s="31">
        <v>170970</v>
      </c>
      <c r="L16" s="31">
        <v>136776</v>
      </c>
      <c r="M16" s="31">
        <v>11527.060000000001</v>
      </c>
    </row>
    <row r="17" spans="2:13" x14ac:dyDescent="0.3">
      <c r="B17">
        <v>2025</v>
      </c>
      <c r="C17" s="57" t="s">
        <v>11</v>
      </c>
      <c r="D17" s="29">
        <v>1188</v>
      </c>
      <c r="E17" s="31">
        <v>952500</v>
      </c>
      <c r="F17" s="31"/>
      <c r="G17" s="31">
        <v>74536.789999999994</v>
      </c>
      <c r="H17" s="31">
        <v>148577.99</v>
      </c>
      <c r="I17" s="31">
        <v>223786.31999999992</v>
      </c>
      <c r="J17" s="31">
        <v>658930.52</v>
      </c>
      <c r="K17" s="31">
        <v>164320</v>
      </c>
      <c r="L17" s="31">
        <v>131456</v>
      </c>
      <c r="M17" s="31">
        <v>6194.47</v>
      </c>
    </row>
    <row r="18" spans="2:13" x14ac:dyDescent="0.3">
      <c r="B18">
        <v>2025</v>
      </c>
      <c r="C18" s="57" t="s">
        <v>12</v>
      </c>
      <c r="D18" s="29">
        <v>1046</v>
      </c>
      <c r="E18" s="31">
        <v>906500</v>
      </c>
      <c r="F18" s="31"/>
      <c r="G18" s="31">
        <v>76323.88</v>
      </c>
      <c r="H18" s="31">
        <v>146976.87000000002</v>
      </c>
      <c r="I18" s="31">
        <v>223423.43000000002</v>
      </c>
      <c r="J18" s="31">
        <v>526161.57999999996</v>
      </c>
      <c r="K18" s="31">
        <v>136780</v>
      </c>
      <c r="L18" s="31">
        <v>109424</v>
      </c>
      <c r="M18" s="31">
        <v>15727.320000000002</v>
      </c>
    </row>
    <row r="19" spans="2:13" x14ac:dyDescent="0.3">
      <c r="B19">
        <v>2025</v>
      </c>
      <c r="C19" s="57" t="s">
        <v>13</v>
      </c>
      <c r="D19" s="29">
        <v>1057</v>
      </c>
      <c r="E19" s="31">
        <v>928500</v>
      </c>
      <c r="F19" s="31">
        <v>78933.649999999994</v>
      </c>
      <c r="G19" s="31">
        <v>157786.37000000002</v>
      </c>
      <c r="H19" s="31">
        <v>237471.50999999995</v>
      </c>
      <c r="I19" s="31">
        <v>288049.81999999983</v>
      </c>
      <c r="J19" s="31">
        <v>522398.02</v>
      </c>
      <c r="K19" s="31">
        <v>127080</v>
      </c>
      <c r="L19" s="31">
        <v>101664</v>
      </c>
      <c r="M19" s="31">
        <v>7602.0499999999993</v>
      </c>
    </row>
    <row r="20" spans="2:13" x14ac:dyDescent="0.3">
      <c r="B20">
        <v>2025</v>
      </c>
      <c r="C20" s="57" t="s">
        <v>14</v>
      </c>
      <c r="D20" s="29">
        <v>1051</v>
      </c>
      <c r="E20" s="31">
        <v>916500</v>
      </c>
      <c r="F20" s="31"/>
      <c r="G20" s="31">
        <v>163808.77000000002</v>
      </c>
      <c r="H20" s="31">
        <v>245095.31999999998</v>
      </c>
      <c r="I20" s="31">
        <v>285370.31</v>
      </c>
      <c r="J20" s="31">
        <v>442925.89</v>
      </c>
      <c r="K20" s="31">
        <v>109350</v>
      </c>
      <c r="L20" s="31">
        <v>87480</v>
      </c>
      <c r="M20" s="31">
        <v>4018.6</v>
      </c>
    </row>
    <row r="21" spans="2:13" x14ac:dyDescent="0.3">
      <c r="B21">
        <v>2025</v>
      </c>
      <c r="C21" s="57" t="s">
        <v>15</v>
      </c>
      <c r="D21" s="29">
        <v>1192</v>
      </c>
      <c r="E21" s="31">
        <v>960500</v>
      </c>
      <c r="F21" s="31">
        <v>83281.739999999991</v>
      </c>
      <c r="G21" s="31">
        <v>170281.73</v>
      </c>
      <c r="H21" s="31">
        <v>257281.72</v>
      </c>
      <c r="I21" s="31">
        <v>317448.38000000012</v>
      </c>
      <c r="J21" s="31">
        <v>485374.98999999993</v>
      </c>
      <c r="K21" s="31">
        <v>107100</v>
      </c>
      <c r="L21" s="31">
        <v>85680</v>
      </c>
      <c r="M21" s="31">
        <v>4624.95</v>
      </c>
    </row>
    <row r="22" spans="2:13" x14ac:dyDescent="0.3">
      <c r="B22">
        <v>2025</v>
      </c>
      <c r="C22" s="57" t="s">
        <v>4</v>
      </c>
      <c r="D22" s="29">
        <v>1192</v>
      </c>
      <c r="E22" s="31">
        <v>960500</v>
      </c>
      <c r="F22" s="31"/>
      <c r="G22" s="31">
        <v>156728.99</v>
      </c>
      <c r="H22" s="31">
        <v>236034.55</v>
      </c>
      <c r="I22" s="31">
        <v>294287.58999999997</v>
      </c>
      <c r="J22" s="31">
        <v>414038.77999999997</v>
      </c>
      <c r="K22" s="31">
        <v>95370</v>
      </c>
      <c r="L22" s="31">
        <v>76296</v>
      </c>
      <c r="M22" s="31">
        <v>9294.5800000000017</v>
      </c>
    </row>
    <row r="23" spans="2:13" x14ac:dyDescent="0.3">
      <c r="B23">
        <v>2025</v>
      </c>
      <c r="C23" s="57" t="s">
        <v>5</v>
      </c>
      <c r="D23" s="29">
        <v>1049</v>
      </c>
      <c r="E23" s="31">
        <v>912500</v>
      </c>
      <c r="F23" s="31">
        <v>85836.99</v>
      </c>
      <c r="G23" s="31">
        <v>171492.79999999996</v>
      </c>
      <c r="H23" s="31">
        <v>257002.43</v>
      </c>
      <c r="I23" s="31">
        <v>337755.54000000021</v>
      </c>
      <c r="J23" s="31">
        <v>417946.24</v>
      </c>
      <c r="K23" s="31">
        <v>75700</v>
      </c>
      <c r="L23" s="31">
        <v>60560</v>
      </c>
      <c r="M23" s="31">
        <v>3859.3500000000004</v>
      </c>
    </row>
    <row r="24" spans="2:13" x14ac:dyDescent="0.3">
      <c r="B24">
        <v>2025</v>
      </c>
      <c r="C24" s="57" t="s">
        <v>6</v>
      </c>
      <c r="D24" s="29">
        <v>1050</v>
      </c>
      <c r="E24" s="31">
        <v>914500</v>
      </c>
      <c r="F24" s="31">
        <v>75402.77</v>
      </c>
      <c r="G24" s="31">
        <v>150805.54</v>
      </c>
      <c r="H24" s="31">
        <v>226027.87</v>
      </c>
      <c r="I24" s="31">
        <v>289418.68</v>
      </c>
      <c r="J24" s="31">
        <v>289418.68</v>
      </c>
      <c r="K24" s="31">
        <v>60540</v>
      </c>
      <c r="L24" s="31">
        <v>48432</v>
      </c>
      <c r="M24" s="31">
        <v>525.73</v>
      </c>
    </row>
    <row r="25" spans="2:13" x14ac:dyDescent="0.3">
      <c r="B25">
        <v>2025</v>
      </c>
      <c r="C25" s="57" t="s">
        <v>7</v>
      </c>
      <c r="D25" s="29">
        <v>1048</v>
      </c>
      <c r="E25" s="31">
        <v>910500</v>
      </c>
      <c r="F25" s="31"/>
      <c r="G25" s="31">
        <v>181389.31</v>
      </c>
      <c r="H25" s="31">
        <v>272388.34999999998</v>
      </c>
      <c r="I25" s="31">
        <v>272388.34999999998</v>
      </c>
      <c r="J25" s="31">
        <v>272388.35000000003</v>
      </c>
      <c r="K25" s="31">
        <v>45750</v>
      </c>
      <c r="L25" s="31">
        <v>36600</v>
      </c>
      <c r="M25" s="31">
        <v>10695.01</v>
      </c>
    </row>
    <row r="26" spans="2:13" x14ac:dyDescent="0.3">
      <c r="B26">
        <v>2025</v>
      </c>
      <c r="C26" s="57" t="s">
        <v>8</v>
      </c>
      <c r="D26" s="29">
        <v>1051</v>
      </c>
      <c r="E26" s="31">
        <v>916500</v>
      </c>
      <c r="F26" s="31">
        <v>72875.25</v>
      </c>
      <c r="G26" s="31">
        <v>146219.82999999999</v>
      </c>
      <c r="H26" s="31">
        <v>146219.82999999999</v>
      </c>
      <c r="I26" s="31">
        <v>146219.82999999999</v>
      </c>
      <c r="J26" s="31">
        <v>146219.82999999999</v>
      </c>
      <c r="K26" s="31">
        <v>30680</v>
      </c>
      <c r="L26" s="31">
        <v>24544</v>
      </c>
      <c r="M26" s="31">
        <v>946.83</v>
      </c>
    </row>
    <row r="27" spans="2:13" x14ac:dyDescent="0.3">
      <c r="B27">
        <v>2025</v>
      </c>
      <c r="C27" s="57" t="s">
        <v>9</v>
      </c>
      <c r="D27" s="29">
        <v>1053</v>
      </c>
      <c r="E27" s="31">
        <v>920500</v>
      </c>
      <c r="F27" s="31"/>
      <c r="G27" s="31"/>
      <c r="H27" s="31"/>
      <c r="I27" s="31"/>
      <c r="J27" s="31"/>
      <c r="K27" s="31"/>
      <c r="L27" s="31"/>
      <c r="M27" s="31"/>
    </row>
    <row r="28" spans="2:13" x14ac:dyDescent="0.3">
      <c r="B28" t="s">
        <v>25</v>
      </c>
      <c r="D28" s="29">
        <v>26190</v>
      </c>
      <c r="E28" s="31">
        <v>22024000</v>
      </c>
      <c r="F28" s="31">
        <v>859144.03</v>
      </c>
      <c r="G28" s="31">
        <v>3129533.3</v>
      </c>
      <c r="H28" s="31">
        <v>4998924.95</v>
      </c>
      <c r="I28" s="31">
        <v>6385994.1200000001</v>
      </c>
      <c r="J28" s="31">
        <v>14493022.939999999</v>
      </c>
      <c r="K28" s="31">
        <v>3551210</v>
      </c>
      <c r="L28" s="31">
        <v>2840968</v>
      </c>
      <c r="M28" s="31">
        <v>242630.02</v>
      </c>
    </row>
  </sheetData>
  <mergeCells count="2">
    <mergeCell ref="F4:I4"/>
    <mergeCell ref="J4:M4"/>
  </mergeCells>
  <conditionalFormatting pivot="1" sqref="F6:I27">
    <cfRule type="colorScale" priority="1">
      <colorScale>
        <cfvo type="min"/>
        <cfvo type="max"/>
        <color rgb="FFFFEF9C"/>
        <color rgb="FF63BE7B"/>
      </colorScale>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D60E1-7D18-4E79-9ACC-A8A3AF896E85}">
  <dimension ref="B2:M28"/>
  <sheetViews>
    <sheetView showGridLines="0" zoomScale="90" zoomScaleNormal="90" workbookViewId="0">
      <selection activeCell="D15" sqref="D15"/>
    </sheetView>
  </sheetViews>
  <sheetFormatPr defaultRowHeight="14.4" x14ac:dyDescent="0.3"/>
  <cols>
    <col min="1" max="1" width="2.5546875" customWidth="1"/>
    <col min="2" max="2" width="8.88671875" customWidth="1"/>
    <col min="3" max="3" width="13.109375" customWidth="1"/>
    <col min="4" max="4" width="16.6640625" customWidth="1"/>
    <col min="5" max="5" width="16.44140625" customWidth="1"/>
    <col min="6" max="9" width="8.44140625" customWidth="1"/>
    <col min="10" max="13" width="14.44140625" customWidth="1"/>
    <col min="14" max="14" width="13.77734375" customWidth="1"/>
  </cols>
  <sheetData>
    <row r="2" spans="2:13" x14ac:dyDescent="0.3">
      <c r="B2" t="s">
        <v>103</v>
      </c>
      <c r="L2" t="s">
        <v>104</v>
      </c>
    </row>
    <row r="3" spans="2:13" x14ac:dyDescent="0.3">
      <c r="L3" t="s">
        <v>105</v>
      </c>
    </row>
    <row r="4" spans="2:13" ht="16.2" customHeight="1" x14ac:dyDescent="0.3">
      <c r="B4" s="53" t="s">
        <v>95</v>
      </c>
      <c r="C4" s="52"/>
      <c r="D4" s="52"/>
      <c r="E4" s="52"/>
      <c r="F4" s="54" t="s">
        <v>102</v>
      </c>
      <c r="G4" s="54"/>
      <c r="H4" s="54"/>
      <c r="I4" s="54"/>
      <c r="J4" s="40" t="s">
        <v>96</v>
      </c>
      <c r="K4" s="40"/>
      <c r="L4" s="40"/>
      <c r="M4" s="40"/>
    </row>
    <row r="5" spans="2:13" ht="30" customHeight="1" x14ac:dyDescent="0.3">
      <c r="B5" s="28" t="s">
        <v>2</v>
      </c>
      <c r="C5" s="28" t="s">
        <v>3</v>
      </c>
      <c r="D5" s="28" t="s">
        <v>89</v>
      </c>
      <c r="E5" s="28" t="s">
        <v>90</v>
      </c>
      <c r="F5" s="28" t="s">
        <v>97</v>
      </c>
      <c r="G5" s="28" t="s">
        <v>98</v>
      </c>
      <c r="H5" s="28" t="s">
        <v>99</v>
      </c>
      <c r="I5" s="28" t="s">
        <v>100</v>
      </c>
      <c r="J5" s="28" t="s">
        <v>91</v>
      </c>
      <c r="K5" s="55" t="s">
        <v>92</v>
      </c>
      <c r="L5" s="55" t="s">
        <v>93</v>
      </c>
      <c r="M5" s="56" t="s">
        <v>94</v>
      </c>
    </row>
    <row r="6" spans="2:13" x14ac:dyDescent="0.3">
      <c r="B6">
        <v>2024</v>
      </c>
      <c r="C6" s="57" t="s">
        <v>11</v>
      </c>
      <c r="D6" s="29">
        <v>2300</v>
      </c>
      <c r="E6" s="31">
        <v>1753000</v>
      </c>
      <c r="F6" s="31"/>
      <c r="G6" s="31">
        <v>138798.31</v>
      </c>
      <c r="H6" s="31">
        <v>414870.36000000004</v>
      </c>
      <c r="I6" s="31">
        <v>520331.95999999996</v>
      </c>
      <c r="J6" s="31">
        <v>1698664.7200000004</v>
      </c>
      <c r="K6" s="31">
        <v>477000</v>
      </c>
      <c r="L6" s="31">
        <v>381600</v>
      </c>
      <c r="M6" s="31">
        <v>25168.57</v>
      </c>
    </row>
    <row r="7" spans="2:13" x14ac:dyDescent="0.3">
      <c r="B7">
        <v>2024</v>
      </c>
      <c r="C7" s="57" t="s">
        <v>13</v>
      </c>
      <c r="D7" s="29">
        <v>2020</v>
      </c>
      <c r="E7" s="31">
        <v>1669000</v>
      </c>
      <c r="F7" s="31">
        <v>158000.01</v>
      </c>
      <c r="G7" s="31">
        <v>308615.06</v>
      </c>
      <c r="H7" s="31">
        <v>457905.23000000004</v>
      </c>
      <c r="I7" s="31">
        <v>597542.51</v>
      </c>
      <c r="J7" s="31">
        <v>1618446.5899999996</v>
      </c>
      <c r="K7" s="31">
        <v>339090</v>
      </c>
      <c r="L7" s="31">
        <v>271272</v>
      </c>
      <c r="M7" s="31">
        <v>43053.549999999996</v>
      </c>
    </row>
    <row r="8" spans="2:13" x14ac:dyDescent="0.3">
      <c r="B8">
        <v>2024</v>
      </c>
      <c r="C8" s="57" t="s">
        <v>14</v>
      </c>
      <c r="D8" s="29">
        <v>1060</v>
      </c>
      <c r="E8" s="31">
        <v>934500</v>
      </c>
      <c r="F8" s="31"/>
      <c r="G8" s="31">
        <v>185345.21</v>
      </c>
      <c r="H8" s="31">
        <v>276962.23</v>
      </c>
      <c r="I8" s="31">
        <v>334905.67999999993</v>
      </c>
      <c r="J8" s="31">
        <v>903589.11999999988</v>
      </c>
      <c r="K8" s="31">
        <v>206100</v>
      </c>
      <c r="L8" s="31">
        <v>164880</v>
      </c>
      <c r="M8" s="31">
        <v>11910.88</v>
      </c>
    </row>
    <row r="9" spans="2:13" x14ac:dyDescent="0.3">
      <c r="B9">
        <v>2024</v>
      </c>
      <c r="C9" s="57" t="s">
        <v>15</v>
      </c>
      <c r="D9" s="29">
        <v>1190</v>
      </c>
      <c r="E9" s="31">
        <v>956500</v>
      </c>
      <c r="F9" s="31">
        <v>77022.34</v>
      </c>
      <c r="G9" s="31">
        <v>154632.42000000001</v>
      </c>
      <c r="H9" s="31">
        <v>231355.48000000004</v>
      </c>
      <c r="I9" s="31">
        <v>280912.29000000004</v>
      </c>
      <c r="J9" s="31">
        <v>814227.91</v>
      </c>
      <c r="K9" s="31">
        <v>240630</v>
      </c>
      <c r="L9" s="31">
        <v>192504</v>
      </c>
      <c r="M9" s="31">
        <v>14772.050000000003</v>
      </c>
    </row>
    <row r="10" spans="2:13" x14ac:dyDescent="0.3">
      <c r="B10">
        <v>2024</v>
      </c>
      <c r="C10" s="57" t="s">
        <v>4</v>
      </c>
      <c r="D10" s="29">
        <v>1195</v>
      </c>
      <c r="E10" s="31">
        <v>966500</v>
      </c>
      <c r="F10" s="31"/>
      <c r="G10" s="31">
        <v>175310.61</v>
      </c>
      <c r="H10" s="31">
        <v>263810.61</v>
      </c>
      <c r="I10" s="31">
        <v>328977.28000000003</v>
      </c>
      <c r="J10" s="31">
        <v>871556.32</v>
      </c>
      <c r="K10" s="31">
        <v>212940</v>
      </c>
      <c r="L10" s="31">
        <v>170352</v>
      </c>
      <c r="M10" s="31">
        <v>8443.67</v>
      </c>
    </row>
    <row r="11" spans="2:13" x14ac:dyDescent="0.3">
      <c r="B11">
        <v>2024</v>
      </c>
      <c r="C11" s="57" t="s">
        <v>5</v>
      </c>
      <c r="D11" s="29">
        <v>1052</v>
      </c>
      <c r="E11" s="31">
        <v>918500</v>
      </c>
      <c r="F11" s="31">
        <v>90082.67</v>
      </c>
      <c r="G11" s="31">
        <v>178490.16</v>
      </c>
      <c r="H11" s="31">
        <v>268518.41000000003</v>
      </c>
      <c r="I11" s="31">
        <v>306471.71000000008</v>
      </c>
      <c r="J11" s="31">
        <v>738235.01000000013</v>
      </c>
      <c r="K11" s="31">
        <v>200400</v>
      </c>
      <c r="L11" s="31">
        <v>160320</v>
      </c>
      <c r="M11" s="31">
        <v>12848.400000000001</v>
      </c>
    </row>
    <row r="12" spans="2:13" x14ac:dyDescent="0.3">
      <c r="B12">
        <v>2024</v>
      </c>
      <c r="C12" s="57" t="s">
        <v>6</v>
      </c>
      <c r="D12" s="29">
        <v>1052</v>
      </c>
      <c r="E12" s="31">
        <v>918500</v>
      </c>
      <c r="F12" s="31">
        <v>63637.79</v>
      </c>
      <c r="G12" s="31">
        <v>130867.87000000002</v>
      </c>
      <c r="H12" s="31">
        <v>195240.08999999997</v>
      </c>
      <c r="I12" s="31">
        <v>259546.18999999992</v>
      </c>
      <c r="J12" s="31">
        <v>788629.93</v>
      </c>
      <c r="K12" s="31">
        <v>202320</v>
      </c>
      <c r="L12" s="31">
        <v>161856</v>
      </c>
      <c r="M12" s="31">
        <v>12536.749999999998</v>
      </c>
    </row>
    <row r="13" spans="2:13" x14ac:dyDescent="0.3">
      <c r="B13">
        <v>2024</v>
      </c>
      <c r="C13" s="57" t="s">
        <v>7</v>
      </c>
      <c r="D13" s="29">
        <v>1054</v>
      </c>
      <c r="E13" s="31">
        <v>922500</v>
      </c>
      <c r="F13" s="31"/>
      <c r="G13" s="31">
        <v>173350.13999999998</v>
      </c>
      <c r="H13" s="31">
        <v>263214.12</v>
      </c>
      <c r="I13" s="31">
        <v>329115.65000000008</v>
      </c>
      <c r="J13" s="31">
        <v>849636.54</v>
      </c>
      <c r="K13" s="31">
        <v>177480</v>
      </c>
      <c r="L13" s="31">
        <v>141984</v>
      </c>
      <c r="M13" s="31">
        <v>18446.82</v>
      </c>
    </row>
    <row r="14" spans="2:13" x14ac:dyDescent="0.3">
      <c r="B14">
        <v>2024</v>
      </c>
      <c r="C14" s="57" t="s">
        <v>8</v>
      </c>
      <c r="D14" s="29">
        <v>1050</v>
      </c>
      <c r="E14" s="31">
        <v>914500</v>
      </c>
      <c r="F14" s="31">
        <v>74070.820000000007</v>
      </c>
      <c r="G14" s="31">
        <v>152806.94</v>
      </c>
      <c r="H14" s="31">
        <v>231543.06</v>
      </c>
      <c r="I14" s="31">
        <v>288913.43999999989</v>
      </c>
      <c r="J14" s="31">
        <v>731353.12999999989</v>
      </c>
      <c r="K14" s="31">
        <v>181080</v>
      </c>
      <c r="L14" s="31">
        <v>144864</v>
      </c>
      <c r="M14" s="31">
        <v>11369.190000000002</v>
      </c>
    </row>
    <row r="15" spans="2:13" x14ac:dyDescent="0.3">
      <c r="B15">
        <v>2024</v>
      </c>
      <c r="C15" s="57" t="s">
        <v>9</v>
      </c>
      <c r="D15" s="29">
        <v>1051</v>
      </c>
      <c r="E15" s="31">
        <v>916500</v>
      </c>
      <c r="F15" s="31"/>
      <c r="G15" s="31"/>
      <c r="H15" s="31">
        <v>58138.880000000005</v>
      </c>
      <c r="I15" s="31">
        <v>171130.07</v>
      </c>
      <c r="J15" s="31">
        <v>698907.9</v>
      </c>
      <c r="K15" s="31">
        <v>190530</v>
      </c>
      <c r="L15" s="31">
        <v>152424</v>
      </c>
      <c r="M15" s="31">
        <v>9064.19</v>
      </c>
    </row>
    <row r="16" spans="2:13" x14ac:dyDescent="0.3">
      <c r="B16">
        <v>2024</v>
      </c>
      <c r="C16" s="57" t="s">
        <v>10</v>
      </c>
      <c r="D16" s="29">
        <v>1189</v>
      </c>
      <c r="E16" s="31">
        <v>954500</v>
      </c>
      <c r="F16" s="31"/>
      <c r="G16" s="31">
        <v>81942.570000000007</v>
      </c>
      <c r="H16" s="31">
        <v>164290.03999999998</v>
      </c>
      <c r="I16" s="31">
        <v>289999.08999999991</v>
      </c>
      <c r="J16" s="31">
        <v>603972.8899999999</v>
      </c>
      <c r="K16" s="31">
        <v>170970</v>
      </c>
      <c r="L16" s="31">
        <v>136776</v>
      </c>
      <c r="M16" s="31">
        <v>11527.060000000001</v>
      </c>
    </row>
    <row r="17" spans="2:13" x14ac:dyDescent="0.3">
      <c r="B17">
        <v>2025</v>
      </c>
      <c r="C17" s="57" t="s">
        <v>11</v>
      </c>
      <c r="D17" s="29">
        <v>1188</v>
      </c>
      <c r="E17" s="31">
        <v>952500</v>
      </c>
      <c r="F17" s="31"/>
      <c r="G17" s="31">
        <v>74536.789999999994</v>
      </c>
      <c r="H17" s="31">
        <v>148577.99</v>
      </c>
      <c r="I17" s="31">
        <v>223786.31999999992</v>
      </c>
      <c r="J17" s="31">
        <v>658930.52</v>
      </c>
      <c r="K17" s="31">
        <v>164320</v>
      </c>
      <c r="L17" s="31">
        <v>131456</v>
      </c>
      <c r="M17" s="31">
        <v>6194.47</v>
      </c>
    </row>
    <row r="18" spans="2:13" x14ac:dyDescent="0.3">
      <c r="B18">
        <v>2025</v>
      </c>
      <c r="C18" s="57" t="s">
        <v>12</v>
      </c>
      <c r="D18" s="29">
        <v>1046</v>
      </c>
      <c r="E18" s="31">
        <v>906500</v>
      </c>
      <c r="F18" s="31"/>
      <c r="G18" s="31">
        <v>76323.88</v>
      </c>
      <c r="H18" s="31">
        <v>146976.87000000002</v>
      </c>
      <c r="I18" s="31">
        <v>223423.43000000002</v>
      </c>
      <c r="J18" s="31">
        <v>526161.57999999996</v>
      </c>
      <c r="K18" s="31">
        <v>136780</v>
      </c>
      <c r="L18" s="31">
        <v>109424</v>
      </c>
      <c r="M18" s="31">
        <v>15727.320000000002</v>
      </c>
    </row>
    <row r="19" spans="2:13" x14ac:dyDescent="0.3">
      <c r="B19">
        <v>2025</v>
      </c>
      <c r="C19" s="57" t="s">
        <v>13</v>
      </c>
      <c r="D19" s="29">
        <v>1057</v>
      </c>
      <c r="E19" s="31">
        <v>928500</v>
      </c>
      <c r="F19" s="31">
        <v>78933.649999999994</v>
      </c>
      <c r="G19" s="31">
        <v>157786.37000000002</v>
      </c>
      <c r="H19" s="31">
        <v>237471.50999999995</v>
      </c>
      <c r="I19" s="31">
        <v>288049.81999999983</v>
      </c>
      <c r="J19" s="31">
        <v>522398.02</v>
      </c>
      <c r="K19" s="31">
        <v>127080</v>
      </c>
      <c r="L19" s="31">
        <v>101664</v>
      </c>
      <c r="M19" s="31">
        <v>7602.0499999999993</v>
      </c>
    </row>
    <row r="20" spans="2:13" x14ac:dyDescent="0.3">
      <c r="B20">
        <v>2025</v>
      </c>
      <c r="C20" s="57" t="s">
        <v>14</v>
      </c>
      <c r="D20" s="29">
        <v>1051</v>
      </c>
      <c r="E20" s="31">
        <v>916500</v>
      </c>
      <c r="F20" s="31"/>
      <c r="G20" s="31">
        <v>163808.77000000002</v>
      </c>
      <c r="H20" s="31">
        <v>245095.31999999998</v>
      </c>
      <c r="I20" s="31">
        <v>285370.31</v>
      </c>
      <c r="J20" s="31">
        <v>442925.89</v>
      </c>
      <c r="K20" s="31">
        <v>109350</v>
      </c>
      <c r="L20" s="31">
        <v>87480</v>
      </c>
      <c r="M20" s="31">
        <v>4018.6</v>
      </c>
    </row>
    <row r="21" spans="2:13" x14ac:dyDescent="0.3">
      <c r="B21">
        <v>2025</v>
      </c>
      <c r="C21" s="57" t="s">
        <v>15</v>
      </c>
      <c r="D21" s="29">
        <v>1192</v>
      </c>
      <c r="E21" s="31">
        <v>960500</v>
      </c>
      <c r="F21" s="31">
        <v>83281.739999999991</v>
      </c>
      <c r="G21" s="31">
        <v>170281.73</v>
      </c>
      <c r="H21" s="31">
        <v>257281.72</v>
      </c>
      <c r="I21" s="31">
        <v>317448.38000000012</v>
      </c>
      <c r="J21" s="31">
        <v>485374.98999999993</v>
      </c>
      <c r="K21" s="31">
        <v>107100</v>
      </c>
      <c r="L21" s="31">
        <v>85680</v>
      </c>
      <c r="M21" s="31">
        <v>4624.95</v>
      </c>
    </row>
    <row r="22" spans="2:13" x14ac:dyDescent="0.3">
      <c r="B22">
        <v>2025</v>
      </c>
      <c r="C22" s="57" t="s">
        <v>4</v>
      </c>
      <c r="D22" s="29">
        <v>1192</v>
      </c>
      <c r="E22" s="31">
        <v>960500</v>
      </c>
      <c r="F22" s="31"/>
      <c r="G22" s="31">
        <v>156728.99</v>
      </c>
      <c r="H22" s="31">
        <v>236034.55</v>
      </c>
      <c r="I22" s="31">
        <v>294287.58999999997</v>
      </c>
      <c r="J22" s="31">
        <v>414038.77999999997</v>
      </c>
      <c r="K22" s="31">
        <v>95370</v>
      </c>
      <c r="L22" s="31">
        <v>76296</v>
      </c>
      <c r="M22" s="31">
        <v>9294.5800000000017</v>
      </c>
    </row>
    <row r="23" spans="2:13" x14ac:dyDescent="0.3">
      <c r="B23">
        <v>2025</v>
      </c>
      <c r="C23" s="57" t="s">
        <v>5</v>
      </c>
      <c r="D23" s="29">
        <v>1049</v>
      </c>
      <c r="E23" s="31">
        <v>912500</v>
      </c>
      <c r="F23" s="31">
        <v>85836.99</v>
      </c>
      <c r="G23" s="31">
        <v>171492.79999999996</v>
      </c>
      <c r="H23" s="31">
        <v>257002.43</v>
      </c>
      <c r="I23" s="31">
        <v>337755.54000000021</v>
      </c>
      <c r="J23" s="31">
        <v>417946.24</v>
      </c>
      <c r="K23" s="31">
        <v>75700</v>
      </c>
      <c r="L23" s="31">
        <v>60560</v>
      </c>
      <c r="M23" s="31">
        <v>3859.3500000000004</v>
      </c>
    </row>
    <row r="24" spans="2:13" x14ac:dyDescent="0.3">
      <c r="B24">
        <v>2025</v>
      </c>
      <c r="C24" s="57" t="s">
        <v>6</v>
      </c>
      <c r="D24" s="29">
        <v>1050</v>
      </c>
      <c r="E24" s="31">
        <v>914500</v>
      </c>
      <c r="F24" s="31">
        <v>75402.77</v>
      </c>
      <c r="G24" s="31">
        <v>150805.54</v>
      </c>
      <c r="H24" s="31">
        <v>226027.87</v>
      </c>
      <c r="I24" s="31">
        <v>289418.68</v>
      </c>
      <c r="J24" s="31">
        <v>289418.68</v>
      </c>
      <c r="K24" s="31">
        <v>60540</v>
      </c>
      <c r="L24" s="31">
        <v>48432</v>
      </c>
      <c r="M24" s="31">
        <v>525.73</v>
      </c>
    </row>
    <row r="25" spans="2:13" x14ac:dyDescent="0.3">
      <c r="B25">
        <v>2025</v>
      </c>
      <c r="C25" s="57" t="s">
        <v>7</v>
      </c>
      <c r="D25" s="29">
        <v>1048</v>
      </c>
      <c r="E25" s="31">
        <v>910500</v>
      </c>
      <c r="F25" s="31"/>
      <c r="G25" s="31">
        <v>181389.31</v>
      </c>
      <c r="H25" s="31">
        <v>272388.34999999998</v>
      </c>
      <c r="I25" s="31">
        <v>272388.34999999998</v>
      </c>
      <c r="J25" s="31">
        <v>272388.35000000003</v>
      </c>
      <c r="K25" s="31">
        <v>45750</v>
      </c>
      <c r="L25" s="31">
        <v>36600</v>
      </c>
      <c r="M25" s="31">
        <v>10695.01</v>
      </c>
    </row>
    <row r="26" spans="2:13" x14ac:dyDescent="0.3">
      <c r="B26">
        <v>2025</v>
      </c>
      <c r="C26" s="57" t="s">
        <v>8</v>
      </c>
      <c r="D26" s="29">
        <v>1051</v>
      </c>
      <c r="E26" s="31">
        <v>916500</v>
      </c>
      <c r="F26" s="31">
        <v>72875.25</v>
      </c>
      <c r="G26" s="31">
        <v>146219.82999999999</v>
      </c>
      <c r="H26" s="31">
        <v>146219.82999999999</v>
      </c>
      <c r="I26" s="31">
        <v>146219.82999999999</v>
      </c>
      <c r="J26" s="31">
        <v>146219.82999999999</v>
      </c>
      <c r="K26" s="31">
        <v>30680</v>
      </c>
      <c r="L26" s="31">
        <v>24544</v>
      </c>
      <c r="M26" s="31">
        <v>946.83</v>
      </c>
    </row>
    <row r="27" spans="2:13" x14ac:dyDescent="0.3">
      <c r="B27">
        <v>2025</v>
      </c>
      <c r="C27" s="57" t="s">
        <v>9</v>
      </c>
      <c r="D27" s="29">
        <v>1053</v>
      </c>
      <c r="E27" s="31">
        <v>920500</v>
      </c>
      <c r="F27" s="31"/>
      <c r="G27" s="31"/>
      <c r="H27" s="31"/>
      <c r="I27" s="31"/>
      <c r="J27" s="31"/>
      <c r="K27" s="31"/>
      <c r="L27" s="31"/>
      <c r="M27" s="31"/>
    </row>
    <row r="28" spans="2:13" x14ac:dyDescent="0.3">
      <c r="B28" t="s">
        <v>25</v>
      </c>
      <c r="D28" s="29">
        <v>26190</v>
      </c>
      <c r="E28" s="31">
        <v>22024000</v>
      </c>
      <c r="F28" s="31">
        <v>859144.03</v>
      </c>
      <c r="G28" s="31">
        <v>3129533.3</v>
      </c>
      <c r="H28" s="31">
        <v>4998924.95</v>
      </c>
      <c r="I28" s="31">
        <v>6385994.1200000001</v>
      </c>
      <c r="J28" s="31">
        <v>14493022.939999999</v>
      </c>
      <c r="K28" s="31">
        <v>3551210</v>
      </c>
      <c r="L28" s="31">
        <v>2840968</v>
      </c>
      <c r="M28" s="31">
        <v>242630.02</v>
      </c>
    </row>
  </sheetData>
  <mergeCells count="2">
    <mergeCell ref="F4:I4"/>
    <mergeCell ref="J4:M4"/>
  </mergeCells>
  <conditionalFormatting pivot="1" sqref="F6:I27">
    <cfRule type="colorScale" priority="1">
      <colorScale>
        <cfvo type="min"/>
        <cfvo type="max"/>
        <color rgb="FFFFEF9C"/>
        <color rgb="FF63BE7B"/>
      </colorScale>
    </cfRule>
  </conditionalFormatting>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F489-4656-463C-BCDD-8A987152DF1B}">
  <dimension ref="B2:M28"/>
  <sheetViews>
    <sheetView showGridLines="0" zoomScale="90" zoomScaleNormal="90" workbookViewId="0">
      <selection activeCell="D15" sqref="D15"/>
    </sheetView>
  </sheetViews>
  <sheetFormatPr defaultRowHeight="14.4" x14ac:dyDescent="0.3"/>
  <cols>
    <col min="1" max="1" width="2.5546875" customWidth="1"/>
    <col min="2" max="2" width="8.88671875" customWidth="1"/>
    <col min="3" max="3" width="13.109375" customWidth="1"/>
    <col min="4" max="4" width="16.6640625" customWidth="1"/>
    <col min="5" max="5" width="16.44140625" customWidth="1"/>
    <col min="6" max="9" width="8.44140625" customWidth="1"/>
    <col min="10" max="13" width="14.44140625" customWidth="1"/>
    <col min="14" max="14" width="13.77734375" customWidth="1"/>
  </cols>
  <sheetData>
    <row r="2" spans="2:13" x14ac:dyDescent="0.3">
      <c r="B2" t="s">
        <v>103</v>
      </c>
      <c r="L2" t="s">
        <v>104</v>
      </c>
    </row>
    <row r="3" spans="2:13" x14ac:dyDescent="0.3">
      <c r="L3" t="s">
        <v>105</v>
      </c>
    </row>
    <row r="4" spans="2:13" ht="16.2" customHeight="1" x14ac:dyDescent="0.3">
      <c r="B4" s="53" t="s">
        <v>95</v>
      </c>
      <c r="C4" s="52"/>
      <c r="D4" s="52"/>
      <c r="E4" s="52"/>
      <c r="F4" s="54" t="s">
        <v>102</v>
      </c>
      <c r="G4" s="54"/>
      <c r="H4" s="54"/>
      <c r="I4" s="54"/>
      <c r="J4" s="40" t="s">
        <v>96</v>
      </c>
      <c r="K4" s="40"/>
      <c r="L4" s="40"/>
      <c r="M4" s="40"/>
    </row>
    <row r="5" spans="2:13" ht="30" customHeight="1" x14ac:dyDescent="0.3">
      <c r="B5" s="28" t="s">
        <v>2</v>
      </c>
      <c r="C5" s="28" t="s">
        <v>3</v>
      </c>
      <c r="D5" s="28" t="s">
        <v>89</v>
      </c>
      <c r="E5" s="28" t="s">
        <v>90</v>
      </c>
      <c r="F5" s="28" t="s">
        <v>97</v>
      </c>
      <c r="G5" s="28" t="s">
        <v>98</v>
      </c>
      <c r="H5" s="28" t="s">
        <v>99</v>
      </c>
      <c r="I5" s="28" t="s">
        <v>100</v>
      </c>
      <c r="J5" s="28" t="s">
        <v>91</v>
      </c>
      <c r="K5" s="55" t="s">
        <v>92</v>
      </c>
      <c r="L5" s="55" t="s">
        <v>93</v>
      </c>
      <c r="M5" s="56" t="s">
        <v>94</v>
      </c>
    </row>
    <row r="6" spans="2:13" x14ac:dyDescent="0.3">
      <c r="B6">
        <v>2024</v>
      </c>
      <c r="C6" s="57" t="s">
        <v>11</v>
      </c>
      <c r="D6" s="29">
        <v>2300</v>
      </c>
      <c r="E6" s="31">
        <v>1753000</v>
      </c>
      <c r="F6" s="31"/>
      <c r="G6" s="31">
        <v>138798.31</v>
      </c>
      <c r="H6" s="31">
        <v>414870.36000000004</v>
      </c>
      <c r="I6" s="31">
        <v>520331.95999999996</v>
      </c>
      <c r="J6" s="31">
        <v>1698664.7200000004</v>
      </c>
      <c r="K6" s="31">
        <v>477000</v>
      </c>
      <c r="L6" s="31">
        <v>381600</v>
      </c>
      <c r="M6" s="31">
        <v>25168.57</v>
      </c>
    </row>
    <row r="7" spans="2:13" x14ac:dyDescent="0.3">
      <c r="B7">
        <v>2024</v>
      </c>
      <c r="C7" s="57" t="s">
        <v>13</v>
      </c>
      <c r="D7" s="29">
        <v>2020</v>
      </c>
      <c r="E7" s="31">
        <v>1669000</v>
      </c>
      <c r="F7" s="31">
        <v>158000.01</v>
      </c>
      <c r="G7" s="31">
        <v>308615.06</v>
      </c>
      <c r="H7" s="31">
        <v>457905.23000000004</v>
      </c>
      <c r="I7" s="31">
        <v>597542.51</v>
      </c>
      <c r="J7" s="31">
        <v>1618446.5899999996</v>
      </c>
      <c r="K7" s="31">
        <v>339090</v>
      </c>
      <c r="L7" s="31">
        <v>271272</v>
      </c>
      <c r="M7" s="31">
        <v>43053.549999999996</v>
      </c>
    </row>
    <row r="8" spans="2:13" x14ac:dyDescent="0.3">
      <c r="B8">
        <v>2024</v>
      </c>
      <c r="C8" s="57" t="s">
        <v>14</v>
      </c>
      <c r="D8" s="29">
        <v>1060</v>
      </c>
      <c r="E8" s="31">
        <v>934500</v>
      </c>
      <c r="F8" s="31"/>
      <c r="G8" s="31">
        <v>185345.21</v>
      </c>
      <c r="H8" s="31">
        <v>276962.23</v>
      </c>
      <c r="I8" s="31">
        <v>334905.67999999993</v>
      </c>
      <c r="J8" s="31">
        <v>903589.11999999988</v>
      </c>
      <c r="K8" s="31">
        <v>206100</v>
      </c>
      <c r="L8" s="31">
        <v>164880</v>
      </c>
      <c r="M8" s="31">
        <v>11910.88</v>
      </c>
    </row>
    <row r="9" spans="2:13" x14ac:dyDescent="0.3">
      <c r="B9">
        <v>2024</v>
      </c>
      <c r="C9" s="57" t="s">
        <v>15</v>
      </c>
      <c r="D9" s="29">
        <v>1190</v>
      </c>
      <c r="E9" s="31">
        <v>956500</v>
      </c>
      <c r="F9" s="31">
        <v>77022.34</v>
      </c>
      <c r="G9" s="31">
        <v>154632.42000000001</v>
      </c>
      <c r="H9" s="31">
        <v>231355.48000000004</v>
      </c>
      <c r="I9" s="31">
        <v>280912.29000000004</v>
      </c>
      <c r="J9" s="31">
        <v>814227.91</v>
      </c>
      <c r="K9" s="31">
        <v>240630</v>
      </c>
      <c r="L9" s="31">
        <v>192504</v>
      </c>
      <c r="M9" s="31">
        <v>14772.050000000003</v>
      </c>
    </row>
    <row r="10" spans="2:13" x14ac:dyDescent="0.3">
      <c r="B10">
        <v>2024</v>
      </c>
      <c r="C10" s="57" t="s">
        <v>4</v>
      </c>
      <c r="D10" s="29">
        <v>1195</v>
      </c>
      <c r="E10" s="31">
        <v>966500</v>
      </c>
      <c r="F10" s="31"/>
      <c r="G10" s="31">
        <v>175310.61</v>
      </c>
      <c r="H10" s="31">
        <v>263810.61</v>
      </c>
      <c r="I10" s="31">
        <v>328977.28000000003</v>
      </c>
      <c r="J10" s="31">
        <v>871556.32</v>
      </c>
      <c r="K10" s="31">
        <v>212940</v>
      </c>
      <c r="L10" s="31">
        <v>170352</v>
      </c>
      <c r="M10" s="31">
        <v>8443.67</v>
      </c>
    </row>
    <row r="11" spans="2:13" x14ac:dyDescent="0.3">
      <c r="B11">
        <v>2024</v>
      </c>
      <c r="C11" s="57" t="s">
        <v>5</v>
      </c>
      <c r="D11" s="29">
        <v>1052</v>
      </c>
      <c r="E11" s="31">
        <v>918500</v>
      </c>
      <c r="F11" s="31">
        <v>90082.67</v>
      </c>
      <c r="G11" s="31">
        <v>178490.16</v>
      </c>
      <c r="H11" s="31">
        <v>268518.41000000003</v>
      </c>
      <c r="I11" s="31">
        <v>306471.71000000008</v>
      </c>
      <c r="J11" s="31">
        <v>738235.01000000013</v>
      </c>
      <c r="K11" s="31">
        <v>200400</v>
      </c>
      <c r="L11" s="31">
        <v>160320</v>
      </c>
      <c r="M11" s="31">
        <v>12848.400000000001</v>
      </c>
    </row>
    <row r="12" spans="2:13" x14ac:dyDescent="0.3">
      <c r="B12">
        <v>2024</v>
      </c>
      <c r="C12" s="57" t="s">
        <v>6</v>
      </c>
      <c r="D12" s="29">
        <v>1052</v>
      </c>
      <c r="E12" s="31">
        <v>918500</v>
      </c>
      <c r="F12" s="31">
        <v>63637.79</v>
      </c>
      <c r="G12" s="31">
        <v>130867.87000000002</v>
      </c>
      <c r="H12" s="31">
        <v>195240.08999999997</v>
      </c>
      <c r="I12" s="31">
        <v>259546.18999999992</v>
      </c>
      <c r="J12" s="31">
        <v>788629.93</v>
      </c>
      <c r="K12" s="31">
        <v>202320</v>
      </c>
      <c r="L12" s="31">
        <v>161856</v>
      </c>
      <c r="M12" s="31">
        <v>12536.749999999998</v>
      </c>
    </row>
    <row r="13" spans="2:13" x14ac:dyDescent="0.3">
      <c r="B13">
        <v>2024</v>
      </c>
      <c r="C13" s="57" t="s">
        <v>7</v>
      </c>
      <c r="D13" s="29">
        <v>1054</v>
      </c>
      <c r="E13" s="31">
        <v>922500</v>
      </c>
      <c r="F13" s="31"/>
      <c r="G13" s="31">
        <v>173350.13999999998</v>
      </c>
      <c r="H13" s="31">
        <v>263214.12</v>
      </c>
      <c r="I13" s="31">
        <v>329115.65000000008</v>
      </c>
      <c r="J13" s="31">
        <v>849636.54</v>
      </c>
      <c r="K13" s="31">
        <v>177480</v>
      </c>
      <c r="L13" s="31">
        <v>141984</v>
      </c>
      <c r="M13" s="31">
        <v>18446.82</v>
      </c>
    </row>
    <row r="14" spans="2:13" x14ac:dyDescent="0.3">
      <c r="B14">
        <v>2024</v>
      </c>
      <c r="C14" s="57" t="s">
        <v>8</v>
      </c>
      <c r="D14" s="29">
        <v>1050</v>
      </c>
      <c r="E14" s="31">
        <v>914500</v>
      </c>
      <c r="F14" s="31">
        <v>74070.820000000007</v>
      </c>
      <c r="G14" s="31">
        <v>152806.94</v>
      </c>
      <c r="H14" s="31">
        <v>231543.06</v>
      </c>
      <c r="I14" s="31">
        <v>288913.43999999989</v>
      </c>
      <c r="J14" s="31">
        <v>731353.12999999989</v>
      </c>
      <c r="K14" s="31">
        <v>181080</v>
      </c>
      <c r="L14" s="31">
        <v>144864</v>
      </c>
      <c r="M14" s="31">
        <v>11369.190000000002</v>
      </c>
    </row>
    <row r="15" spans="2:13" x14ac:dyDescent="0.3">
      <c r="B15">
        <v>2024</v>
      </c>
      <c r="C15" s="57" t="s">
        <v>9</v>
      </c>
      <c r="D15" s="29">
        <v>1051</v>
      </c>
      <c r="E15" s="31">
        <v>916500</v>
      </c>
      <c r="F15" s="31"/>
      <c r="G15" s="31"/>
      <c r="H15" s="31">
        <v>58138.880000000005</v>
      </c>
      <c r="I15" s="31">
        <v>171130.07</v>
      </c>
      <c r="J15" s="31">
        <v>698907.9</v>
      </c>
      <c r="K15" s="31">
        <v>190530</v>
      </c>
      <c r="L15" s="31">
        <v>152424</v>
      </c>
      <c r="M15" s="31">
        <v>9064.19</v>
      </c>
    </row>
    <row r="16" spans="2:13" x14ac:dyDescent="0.3">
      <c r="B16">
        <v>2024</v>
      </c>
      <c r="C16" s="57" t="s">
        <v>10</v>
      </c>
      <c r="D16" s="29">
        <v>1189</v>
      </c>
      <c r="E16" s="31">
        <v>954500</v>
      </c>
      <c r="F16" s="31"/>
      <c r="G16" s="31">
        <v>81942.570000000007</v>
      </c>
      <c r="H16" s="31">
        <v>164290.03999999998</v>
      </c>
      <c r="I16" s="31">
        <v>289999.08999999991</v>
      </c>
      <c r="J16" s="31">
        <v>603972.8899999999</v>
      </c>
      <c r="K16" s="31">
        <v>170970</v>
      </c>
      <c r="L16" s="31">
        <v>136776</v>
      </c>
      <c r="M16" s="31">
        <v>11527.060000000001</v>
      </c>
    </row>
    <row r="17" spans="2:13" x14ac:dyDescent="0.3">
      <c r="B17">
        <v>2025</v>
      </c>
      <c r="C17" s="57" t="s">
        <v>11</v>
      </c>
      <c r="D17" s="29">
        <v>1188</v>
      </c>
      <c r="E17" s="31">
        <v>952500</v>
      </c>
      <c r="F17" s="31"/>
      <c r="G17" s="31">
        <v>74536.789999999994</v>
      </c>
      <c r="H17" s="31">
        <v>148577.99</v>
      </c>
      <c r="I17" s="31">
        <v>223786.31999999992</v>
      </c>
      <c r="J17" s="31">
        <v>658930.52</v>
      </c>
      <c r="K17" s="31">
        <v>164320</v>
      </c>
      <c r="L17" s="31">
        <v>131456</v>
      </c>
      <c r="M17" s="31">
        <v>6194.47</v>
      </c>
    </row>
    <row r="18" spans="2:13" x14ac:dyDescent="0.3">
      <c r="B18">
        <v>2025</v>
      </c>
      <c r="C18" s="57" t="s">
        <v>12</v>
      </c>
      <c r="D18" s="29">
        <v>1046</v>
      </c>
      <c r="E18" s="31">
        <v>906500</v>
      </c>
      <c r="F18" s="31"/>
      <c r="G18" s="31">
        <v>76323.88</v>
      </c>
      <c r="H18" s="31">
        <v>146976.87000000002</v>
      </c>
      <c r="I18" s="31">
        <v>223423.43000000002</v>
      </c>
      <c r="J18" s="31">
        <v>526161.57999999996</v>
      </c>
      <c r="K18" s="31">
        <v>136780</v>
      </c>
      <c r="L18" s="31">
        <v>109424</v>
      </c>
      <c r="M18" s="31">
        <v>15727.320000000002</v>
      </c>
    </row>
    <row r="19" spans="2:13" x14ac:dyDescent="0.3">
      <c r="B19">
        <v>2025</v>
      </c>
      <c r="C19" s="57" t="s">
        <v>13</v>
      </c>
      <c r="D19" s="29">
        <v>1057</v>
      </c>
      <c r="E19" s="31">
        <v>928500</v>
      </c>
      <c r="F19" s="31">
        <v>78933.649999999994</v>
      </c>
      <c r="G19" s="31">
        <v>157786.37000000002</v>
      </c>
      <c r="H19" s="31">
        <v>237471.50999999995</v>
      </c>
      <c r="I19" s="31">
        <v>288049.81999999983</v>
      </c>
      <c r="J19" s="31">
        <v>522398.02</v>
      </c>
      <c r="K19" s="31">
        <v>127080</v>
      </c>
      <c r="L19" s="31">
        <v>101664</v>
      </c>
      <c r="M19" s="31">
        <v>7602.0499999999993</v>
      </c>
    </row>
    <row r="20" spans="2:13" x14ac:dyDescent="0.3">
      <c r="B20">
        <v>2025</v>
      </c>
      <c r="C20" s="57" t="s">
        <v>14</v>
      </c>
      <c r="D20" s="29">
        <v>1051</v>
      </c>
      <c r="E20" s="31">
        <v>916500</v>
      </c>
      <c r="F20" s="31"/>
      <c r="G20" s="31">
        <v>163808.77000000002</v>
      </c>
      <c r="H20" s="31">
        <v>245095.31999999998</v>
      </c>
      <c r="I20" s="31">
        <v>285370.31</v>
      </c>
      <c r="J20" s="31">
        <v>442925.89</v>
      </c>
      <c r="K20" s="31">
        <v>109350</v>
      </c>
      <c r="L20" s="31">
        <v>87480</v>
      </c>
      <c r="M20" s="31">
        <v>4018.6</v>
      </c>
    </row>
    <row r="21" spans="2:13" x14ac:dyDescent="0.3">
      <c r="B21">
        <v>2025</v>
      </c>
      <c r="C21" s="57" t="s">
        <v>15</v>
      </c>
      <c r="D21" s="29">
        <v>1192</v>
      </c>
      <c r="E21" s="31">
        <v>960500</v>
      </c>
      <c r="F21" s="31">
        <v>83281.739999999991</v>
      </c>
      <c r="G21" s="31">
        <v>170281.73</v>
      </c>
      <c r="H21" s="31">
        <v>257281.72</v>
      </c>
      <c r="I21" s="31">
        <v>317448.38000000012</v>
      </c>
      <c r="J21" s="31">
        <v>485374.98999999993</v>
      </c>
      <c r="K21" s="31">
        <v>107100</v>
      </c>
      <c r="L21" s="31">
        <v>85680</v>
      </c>
      <c r="M21" s="31">
        <v>4624.95</v>
      </c>
    </row>
    <row r="22" spans="2:13" x14ac:dyDescent="0.3">
      <c r="B22">
        <v>2025</v>
      </c>
      <c r="C22" s="57" t="s">
        <v>4</v>
      </c>
      <c r="D22" s="29">
        <v>1192</v>
      </c>
      <c r="E22" s="31">
        <v>960500</v>
      </c>
      <c r="F22" s="31"/>
      <c r="G22" s="31">
        <v>156728.99</v>
      </c>
      <c r="H22" s="31">
        <v>236034.55</v>
      </c>
      <c r="I22" s="31">
        <v>294287.58999999997</v>
      </c>
      <c r="J22" s="31">
        <v>414038.77999999997</v>
      </c>
      <c r="K22" s="31">
        <v>95370</v>
      </c>
      <c r="L22" s="31">
        <v>76296</v>
      </c>
      <c r="M22" s="31">
        <v>9294.5800000000017</v>
      </c>
    </row>
    <row r="23" spans="2:13" x14ac:dyDescent="0.3">
      <c r="B23">
        <v>2025</v>
      </c>
      <c r="C23" s="57" t="s">
        <v>5</v>
      </c>
      <c r="D23" s="29">
        <v>1049</v>
      </c>
      <c r="E23" s="31">
        <v>912500</v>
      </c>
      <c r="F23" s="31">
        <v>85836.99</v>
      </c>
      <c r="G23" s="31">
        <v>171492.79999999996</v>
      </c>
      <c r="H23" s="31">
        <v>257002.43</v>
      </c>
      <c r="I23" s="31">
        <v>337755.54000000021</v>
      </c>
      <c r="J23" s="31">
        <v>417946.24</v>
      </c>
      <c r="K23" s="31">
        <v>75700</v>
      </c>
      <c r="L23" s="31">
        <v>60560</v>
      </c>
      <c r="M23" s="31">
        <v>3859.3500000000004</v>
      </c>
    </row>
    <row r="24" spans="2:13" x14ac:dyDescent="0.3">
      <c r="B24">
        <v>2025</v>
      </c>
      <c r="C24" s="57" t="s">
        <v>6</v>
      </c>
      <c r="D24" s="29">
        <v>1050</v>
      </c>
      <c r="E24" s="31">
        <v>914500</v>
      </c>
      <c r="F24" s="31">
        <v>75402.77</v>
      </c>
      <c r="G24" s="31">
        <v>150805.54</v>
      </c>
      <c r="H24" s="31">
        <v>226027.87</v>
      </c>
      <c r="I24" s="31">
        <v>289418.68</v>
      </c>
      <c r="J24" s="31">
        <v>289418.68</v>
      </c>
      <c r="K24" s="31">
        <v>60540</v>
      </c>
      <c r="L24" s="31">
        <v>48432</v>
      </c>
      <c r="M24" s="31">
        <v>525.73</v>
      </c>
    </row>
    <row r="25" spans="2:13" x14ac:dyDescent="0.3">
      <c r="B25">
        <v>2025</v>
      </c>
      <c r="C25" s="57" t="s">
        <v>7</v>
      </c>
      <c r="D25" s="29">
        <v>1048</v>
      </c>
      <c r="E25" s="31">
        <v>910500</v>
      </c>
      <c r="F25" s="31"/>
      <c r="G25" s="31">
        <v>181389.31</v>
      </c>
      <c r="H25" s="31">
        <v>272388.34999999998</v>
      </c>
      <c r="I25" s="31">
        <v>272388.34999999998</v>
      </c>
      <c r="J25" s="31">
        <v>272388.35000000003</v>
      </c>
      <c r="K25" s="31">
        <v>45750</v>
      </c>
      <c r="L25" s="31">
        <v>36600</v>
      </c>
      <c r="M25" s="31">
        <v>10695.01</v>
      </c>
    </row>
    <row r="26" spans="2:13" x14ac:dyDescent="0.3">
      <c r="B26">
        <v>2025</v>
      </c>
      <c r="C26" s="57" t="s">
        <v>8</v>
      </c>
      <c r="D26" s="29">
        <v>1051</v>
      </c>
      <c r="E26" s="31">
        <v>916500</v>
      </c>
      <c r="F26" s="31">
        <v>72875.25</v>
      </c>
      <c r="G26" s="31">
        <v>146219.82999999999</v>
      </c>
      <c r="H26" s="31">
        <v>146219.82999999999</v>
      </c>
      <c r="I26" s="31">
        <v>146219.82999999999</v>
      </c>
      <c r="J26" s="31">
        <v>146219.82999999999</v>
      </c>
      <c r="K26" s="31">
        <v>30680</v>
      </c>
      <c r="L26" s="31">
        <v>24544</v>
      </c>
      <c r="M26" s="31">
        <v>946.83</v>
      </c>
    </row>
    <row r="27" spans="2:13" x14ac:dyDescent="0.3">
      <c r="B27">
        <v>2025</v>
      </c>
      <c r="C27" s="57" t="s">
        <v>9</v>
      </c>
      <c r="D27" s="29">
        <v>1053</v>
      </c>
      <c r="E27" s="31">
        <v>920500</v>
      </c>
      <c r="F27" s="31"/>
      <c r="G27" s="31"/>
      <c r="H27" s="31"/>
      <c r="I27" s="31"/>
      <c r="J27" s="31"/>
      <c r="K27" s="31"/>
      <c r="L27" s="31"/>
      <c r="M27" s="31"/>
    </row>
    <row r="28" spans="2:13" x14ac:dyDescent="0.3">
      <c r="B28" t="s">
        <v>25</v>
      </c>
      <c r="D28" s="29">
        <v>26190</v>
      </c>
      <c r="E28" s="31">
        <v>22024000</v>
      </c>
      <c r="F28" s="31">
        <v>859144.03</v>
      </c>
      <c r="G28" s="31">
        <v>3129533.3</v>
      </c>
      <c r="H28" s="31">
        <v>4998924.95</v>
      </c>
      <c r="I28" s="31">
        <v>6385994.1200000001</v>
      </c>
      <c r="J28" s="31">
        <v>14493022.939999999</v>
      </c>
      <c r="K28" s="31">
        <v>3551210</v>
      </c>
      <c r="L28" s="31">
        <v>2840968</v>
      </c>
      <c r="M28" s="31">
        <v>242630.02</v>
      </c>
    </row>
  </sheetData>
  <mergeCells count="2">
    <mergeCell ref="F4:I4"/>
    <mergeCell ref="J4:M4"/>
  </mergeCells>
  <conditionalFormatting pivot="1" sqref="F6:I27">
    <cfRule type="colorScale" priority="1">
      <colorScale>
        <cfvo type="min"/>
        <cfvo type="max"/>
        <color rgb="FFFFEF9C"/>
        <color rgb="FF63BE7B"/>
      </colorScale>
    </cfRule>
  </conditionalFormatting>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9B1A-0938-4151-8466-CA907261708E}">
  <dimension ref="A1:BB89"/>
  <sheetViews>
    <sheetView showGridLines="0" zoomScale="70" zoomScaleNormal="70" workbookViewId="0">
      <selection activeCell="M33" sqref="M33"/>
    </sheetView>
  </sheetViews>
  <sheetFormatPr defaultRowHeight="14.4" x14ac:dyDescent="0.3"/>
  <cols>
    <col min="1" max="1" width="3.21875" style="1" customWidth="1"/>
    <col min="2" max="2" width="9" customWidth="1"/>
    <col min="3" max="3" width="12.44140625" bestFit="1" customWidth="1"/>
    <col min="4" max="4" width="7.88671875" bestFit="1" customWidth="1"/>
    <col min="5" max="5" width="12.21875" bestFit="1" customWidth="1"/>
    <col min="6" max="6" width="5.21875" bestFit="1" customWidth="1"/>
    <col min="7" max="7" width="5.77734375" bestFit="1" customWidth="1"/>
    <col min="8" max="8" width="6.109375" bestFit="1" customWidth="1"/>
    <col min="9" max="9" width="6.33203125" bestFit="1" customWidth="1"/>
    <col min="10" max="11" width="6.109375" bestFit="1" customWidth="1"/>
    <col min="12" max="13" width="6.33203125" bestFit="1" customWidth="1"/>
    <col min="14" max="14" width="5.77734375" bestFit="1" customWidth="1"/>
    <col min="15" max="15" width="6.33203125" bestFit="1" customWidth="1"/>
    <col min="16" max="16" width="6.109375" bestFit="1" customWidth="1"/>
    <col min="17" max="17" width="6.33203125" bestFit="1" customWidth="1"/>
    <col min="18" max="19" width="6.109375" bestFit="1" customWidth="1"/>
    <col min="20" max="20" width="6.33203125" bestFit="1" customWidth="1"/>
    <col min="21" max="21" width="6.109375" bestFit="1" customWidth="1"/>
    <col min="22" max="23" width="6.33203125" bestFit="1" customWidth="1"/>
    <col min="24" max="24" width="6.109375" bestFit="1" customWidth="1"/>
    <col min="25" max="26" width="6.33203125" bestFit="1" customWidth="1"/>
    <col min="27" max="27" width="6.77734375" bestFit="1" customWidth="1"/>
    <col min="28" max="28" width="6.5546875" bestFit="1" customWidth="1"/>
    <col min="29" max="29" width="6.77734375" bestFit="1" customWidth="1"/>
    <col min="30" max="30" width="6.5546875" bestFit="1" customWidth="1"/>
    <col min="31" max="31" width="6.44140625" bestFit="1" customWidth="1"/>
    <col min="32" max="33" width="6.5546875" bestFit="1" customWidth="1"/>
    <col min="34" max="35" width="6.44140625" bestFit="1" customWidth="1"/>
    <col min="36" max="54" width="27.5546875" style="1" bestFit="1" customWidth="1"/>
  </cols>
  <sheetData>
    <row r="1" spans="2:35" s="1" customFormat="1" x14ac:dyDescent="0.3"/>
    <row r="2" spans="2:35" s="1" customFormat="1" ht="14.55" customHeight="1" x14ac:dyDescent="0.3">
      <c r="B2" s="41"/>
      <c r="C2" s="41"/>
      <c r="D2" s="38" t="s">
        <v>0</v>
      </c>
      <c r="E2" s="38"/>
      <c r="F2" s="36" t="s">
        <v>18</v>
      </c>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row>
    <row r="3" spans="2:35" ht="14.55" customHeight="1" x14ac:dyDescent="0.3">
      <c r="B3" s="41"/>
      <c r="C3" s="41"/>
      <c r="D3" s="38"/>
      <c r="E3" s="38"/>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row>
    <row r="4" spans="2:35" x14ac:dyDescent="0.3">
      <c r="B4" s="19"/>
      <c r="C4" s="20"/>
      <c r="D4" s="21"/>
    </row>
    <row r="5" spans="2:35" x14ac:dyDescent="0.3">
      <c r="B5" s="46"/>
      <c r="C5" s="47"/>
      <c r="D5" s="48"/>
    </row>
    <row r="6" spans="2:35" x14ac:dyDescent="0.3">
      <c r="B6" s="46"/>
      <c r="C6" s="47"/>
      <c r="D6" s="48"/>
    </row>
    <row r="7" spans="2:35" x14ac:dyDescent="0.3">
      <c r="B7" s="46"/>
      <c r="C7" s="47"/>
      <c r="D7" s="48"/>
    </row>
    <row r="8" spans="2:35" x14ac:dyDescent="0.3">
      <c r="B8" s="46"/>
      <c r="C8" s="47"/>
      <c r="D8" s="48"/>
    </row>
    <row r="9" spans="2:35" x14ac:dyDescent="0.3">
      <c r="B9" s="46"/>
      <c r="C9" s="47"/>
      <c r="D9" s="48"/>
    </row>
    <row r="10" spans="2:35" x14ac:dyDescent="0.3">
      <c r="B10" s="46"/>
      <c r="C10" s="47"/>
      <c r="D10" s="48"/>
    </row>
    <row r="11" spans="2:35" x14ac:dyDescent="0.3">
      <c r="B11" s="46"/>
      <c r="C11" s="47"/>
      <c r="D11" s="48"/>
    </row>
    <row r="12" spans="2:35" x14ac:dyDescent="0.3">
      <c r="B12" s="46"/>
      <c r="C12" s="47"/>
      <c r="D12" s="48"/>
    </row>
    <row r="13" spans="2:35" x14ac:dyDescent="0.3">
      <c r="B13" s="46"/>
      <c r="C13" s="47"/>
      <c r="D13" s="48"/>
    </row>
    <row r="14" spans="2:35" x14ac:dyDescent="0.3">
      <c r="B14" s="46"/>
      <c r="C14" s="47"/>
      <c r="D14" s="48"/>
    </row>
    <row r="15" spans="2:35" x14ac:dyDescent="0.3">
      <c r="B15" s="46"/>
      <c r="C15" s="47"/>
      <c r="D15" s="48"/>
    </row>
    <row r="16" spans="2:35" x14ac:dyDescent="0.3">
      <c r="B16" s="46"/>
      <c r="C16" s="47"/>
      <c r="D16" s="48"/>
    </row>
    <row r="17" spans="2:4" x14ac:dyDescent="0.3">
      <c r="B17" s="46"/>
      <c r="C17" s="47"/>
      <c r="D17" s="48"/>
    </row>
    <row r="18" spans="2:4" x14ac:dyDescent="0.3">
      <c r="B18" s="46"/>
      <c r="C18" s="47"/>
      <c r="D18" s="48"/>
    </row>
    <row r="19" spans="2:4" x14ac:dyDescent="0.3">
      <c r="B19" s="46"/>
      <c r="C19" s="47"/>
      <c r="D19" s="48"/>
    </row>
    <row r="20" spans="2:4" x14ac:dyDescent="0.3">
      <c r="B20" s="46"/>
      <c r="C20" s="47"/>
      <c r="D20" s="48"/>
    </row>
    <row r="21" spans="2:4" x14ac:dyDescent="0.3">
      <c r="B21" s="49"/>
      <c r="C21" s="50"/>
      <c r="D21" s="51"/>
    </row>
    <row r="40" spans="2:3" s="1" customFormat="1" x14ac:dyDescent="0.3">
      <c r="B40"/>
      <c r="C40"/>
    </row>
    <row r="41" spans="2:3" s="1" customFormat="1" x14ac:dyDescent="0.3">
      <c r="B41"/>
      <c r="C41"/>
    </row>
    <row r="42" spans="2:3" s="1" customFormat="1" x14ac:dyDescent="0.3">
      <c r="B42"/>
      <c r="C42"/>
    </row>
    <row r="43" spans="2:3" s="1" customFormat="1" x14ac:dyDescent="0.3">
      <c r="B43"/>
      <c r="C43"/>
    </row>
    <row r="44" spans="2:3" s="1" customFormat="1" x14ac:dyDescent="0.3">
      <c r="B44"/>
      <c r="C44"/>
    </row>
    <row r="45" spans="2:3" s="1" customFormat="1" x14ac:dyDescent="0.3">
      <c r="B45"/>
      <c r="C45"/>
    </row>
    <row r="46" spans="2:3" s="1" customFormat="1" x14ac:dyDescent="0.3">
      <c r="B46"/>
      <c r="C46"/>
    </row>
    <row r="47" spans="2:3" s="1" customFormat="1" x14ac:dyDescent="0.3">
      <c r="B47"/>
      <c r="C47"/>
    </row>
    <row r="48" spans="2:3" s="1" customFormat="1" x14ac:dyDescent="0.3">
      <c r="B48"/>
      <c r="C48"/>
    </row>
    <row r="49" spans="2:3" s="1" customFormat="1" x14ac:dyDescent="0.3">
      <c r="B49"/>
      <c r="C49"/>
    </row>
    <row r="50" spans="2:3" s="1" customFormat="1" x14ac:dyDescent="0.3">
      <c r="B50"/>
      <c r="C50"/>
    </row>
    <row r="51" spans="2:3" s="1" customFormat="1" x14ac:dyDescent="0.3">
      <c r="B51"/>
      <c r="C51"/>
    </row>
    <row r="52" spans="2:3" s="1" customFormat="1" x14ac:dyDescent="0.3">
      <c r="B52"/>
      <c r="C52"/>
    </row>
    <row r="53" spans="2:3" s="1" customFormat="1" x14ac:dyDescent="0.3">
      <c r="B53"/>
      <c r="C53"/>
    </row>
    <row r="54" spans="2:3" s="1" customFormat="1" x14ac:dyDescent="0.3"/>
    <row r="55" spans="2:3" s="1" customFormat="1" x14ac:dyDescent="0.3"/>
    <row r="56" spans="2:3" s="1" customFormat="1" x14ac:dyDescent="0.3"/>
    <row r="57" spans="2:3" s="1" customFormat="1" x14ac:dyDescent="0.3"/>
    <row r="58" spans="2:3" s="1" customFormat="1" x14ac:dyDescent="0.3"/>
    <row r="59" spans="2:3" s="1" customFormat="1" x14ac:dyDescent="0.3"/>
    <row r="60" spans="2:3" s="1" customFormat="1" x14ac:dyDescent="0.3"/>
    <row r="61" spans="2:3" s="1" customFormat="1" x14ac:dyDescent="0.3"/>
    <row r="62" spans="2:3" s="1" customFormat="1" x14ac:dyDescent="0.3"/>
    <row r="63" spans="2:3" s="1" customFormat="1" x14ac:dyDescent="0.3"/>
    <row r="64" spans="2:3"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sheetData>
  <mergeCells count="3">
    <mergeCell ref="F2:AI3"/>
    <mergeCell ref="B2:C3"/>
    <mergeCell ref="D2:E3"/>
  </mergeCells>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85C06-E4AD-4EAB-ADF3-6A2083BB2BBF}">
  <sheetPr>
    <tabColor rgb="FFFF0000"/>
  </sheetPr>
  <dimension ref="B2:D19"/>
  <sheetViews>
    <sheetView topLeftCell="A10" workbookViewId="0">
      <selection activeCell="G31" sqref="G31"/>
    </sheetView>
  </sheetViews>
  <sheetFormatPr defaultRowHeight="14.4" x14ac:dyDescent="0.3"/>
  <sheetData>
    <row r="2" spans="2:4" x14ac:dyDescent="0.3">
      <c r="B2" s="19"/>
      <c r="C2" s="20"/>
      <c r="D2" s="21"/>
    </row>
    <row r="3" spans="2:4" x14ac:dyDescent="0.3">
      <c r="B3" s="22"/>
      <c r="C3" s="23"/>
      <c r="D3" s="24"/>
    </row>
    <row r="4" spans="2:4" x14ac:dyDescent="0.3">
      <c r="B4" s="22"/>
      <c r="C4" s="23"/>
      <c r="D4" s="24"/>
    </row>
    <row r="5" spans="2:4" x14ac:dyDescent="0.3">
      <c r="B5" s="22"/>
      <c r="C5" s="23"/>
      <c r="D5" s="24"/>
    </row>
    <row r="6" spans="2:4" x14ac:dyDescent="0.3">
      <c r="B6" s="22"/>
      <c r="C6" s="23"/>
      <c r="D6" s="24"/>
    </row>
    <row r="7" spans="2:4" x14ac:dyDescent="0.3">
      <c r="B7" s="22"/>
      <c r="C7" s="23"/>
      <c r="D7" s="24"/>
    </row>
    <row r="8" spans="2:4" x14ac:dyDescent="0.3">
      <c r="B8" s="22"/>
      <c r="C8" s="23"/>
      <c r="D8" s="24"/>
    </row>
    <row r="9" spans="2:4" x14ac:dyDescent="0.3">
      <c r="B9" s="22"/>
      <c r="C9" s="23"/>
      <c r="D9" s="24"/>
    </row>
    <row r="10" spans="2:4" x14ac:dyDescent="0.3">
      <c r="B10" s="22"/>
      <c r="C10" s="23"/>
      <c r="D10" s="24"/>
    </row>
    <row r="11" spans="2:4" x14ac:dyDescent="0.3">
      <c r="B11" s="22"/>
      <c r="C11" s="23"/>
      <c r="D11" s="24"/>
    </row>
    <row r="12" spans="2:4" x14ac:dyDescent="0.3">
      <c r="B12" s="22"/>
      <c r="C12" s="23"/>
      <c r="D12" s="24"/>
    </row>
    <row r="13" spans="2:4" x14ac:dyDescent="0.3">
      <c r="B13" s="22"/>
      <c r="C13" s="23"/>
      <c r="D13" s="24"/>
    </row>
    <row r="14" spans="2:4" x14ac:dyDescent="0.3">
      <c r="B14" s="22"/>
      <c r="C14" s="23"/>
      <c r="D14" s="24"/>
    </row>
    <row r="15" spans="2:4" x14ac:dyDescent="0.3">
      <c r="B15" s="22"/>
      <c r="C15" s="23"/>
      <c r="D15" s="24"/>
    </row>
    <row r="16" spans="2:4" x14ac:dyDescent="0.3">
      <c r="B16" s="22"/>
      <c r="C16" s="23"/>
      <c r="D16" s="24"/>
    </row>
    <row r="17" spans="2:4" x14ac:dyDescent="0.3">
      <c r="B17" s="22"/>
      <c r="C17" s="23"/>
      <c r="D17" s="24"/>
    </row>
    <row r="18" spans="2:4" x14ac:dyDescent="0.3">
      <c r="B18" s="22"/>
      <c r="C18" s="23"/>
      <c r="D18" s="24"/>
    </row>
    <row r="19" spans="2:4" x14ac:dyDescent="0.3">
      <c r="B19" s="25"/>
      <c r="C19" s="26"/>
      <c r="D19"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39209-1503-4B20-9A80-8F357903A45C}">
  <sheetPr>
    <tabColor rgb="FF7030A0"/>
  </sheetPr>
  <dimension ref="B3:AA95"/>
  <sheetViews>
    <sheetView showGridLines="0" workbookViewId="0">
      <pane xSplit="5" ySplit="3" topLeftCell="K4" activePane="bottomRight" state="frozen"/>
      <selection pane="topRight" activeCell="F4" sqref="F4"/>
      <selection pane="bottomLeft" activeCell="F4" sqref="F4"/>
      <selection pane="bottomRight" activeCell="L13" sqref="L13"/>
    </sheetView>
  </sheetViews>
  <sheetFormatPr defaultRowHeight="14.4" x14ac:dyDescent="0.3"/>
  <cols>
    <col min="1" max="1" width="3.5546875" customWidth="1"/>
    <col min="2" max="2" width="17" customWidth="1"/>
    <col min="3" max="3" width="16.21875" customWidth="1"/>
    <col min="4" max="4" width="14" customWidth="1"/>
    <col min="5" max="5" width="10.77734375" customWidth="1"/>
    <col min="6" max="21" width="10" customWidth="1"/>
    <col min="22" max="25" width="9.77734375" customWidth="1"/>
    <col min="26" max="26" width="14.21875" customWidth="1"/>
    <col min="27" max="27" width="12.77734375" customWidth="1"/>
  </cols>
  <sheetData>
    <row r="3" spans="2:27" ht="32.25" customHeight="1" x14ac:dyDescent="0.3">
      <c r="B3" s="12" t="s">
        <v>27</v>
      </c>
      <c r="C3" s="12" t="s">
        <v>28</v>
      </c>
      <c r="D3" s="12" t="s">
        <v>29</v>
      </c>
      <c r="E3" s="12" t="s">
        <v>30</v>
      </c>
      <c r="F3" s="13">
        <v>44742</v>
      </c>
      <c r="G3" s="13">
        <v>44773</v>
      </c>
      <c r="H3" s="13">
        <v>44804</v>
      </c>
      <c r="I3" s="13">
        <v>44834</v>
      </c>
      <c r="J3" s="13">
        <v>44865</v>
      </c>
      <c r="K3" s="13">
        <v>44895</v>
      </c>
      <c r="L3" s="13">
        <v>44926</v>
      </c>
      <c r="M3" s="13">
        <v>44957</v>
      </c>
      <c r="N3" s="13">
        <v>44985</v>
      </c>
      <c r="O3" s="13">
        <v>45016</v>
      </c>
      <c r="P3" s="13">
        <v>45046</v>
      </c>
      <c r="Q3" s="13">
        <v>45077</v>
      </c>
      <c r="R3" s="13">
        <v>45107</v>
      </c>
      <c r="S3" s="13">
        <v>45138</v>
      </c>
      <c r="T3" s="13">
        <v>45169</v>
      </c>
      <c r="U3" s="13">
        <v>45199</v>
      </c>
      <c r="V3" s="13">
        <v>45230</v>
      </c>
      <c r="W3" s="13">
        <v>45231</v>
      </c>
      <c r="X3" s="13">
        <v>45261</v>
      </c>
      <c r="Y3" s="13">
        <v>45292</v>
      </c>
      <c r="Z3" s="14" t="s">
        <v>25</v>
      </c>
      <c r="AA3" s="15" t="s">
        <v>31</v>
      </c>
    </row>
    <row r="4" spans="2:27" x14ac:dyDescent="0.3">
      <c r="B4" s="16" t="s">
        <v>32</v>
      </c>
      <c r="C4" s="16" t="s">
        <v>33</v>
      </c>
      <c r="D4" s="16" t="s">
        <v>34</v>
      </c>
      <c r="E4" s="16" t="s">
        <v>35</v>
      </c>
      <c r="F4" s="16">
        <v>633647800</v>
      </c>
      <c r="G4" s="16">
        <v>1323500</v>
      </c>
      <c r="H4" s="16">
        <v>0</v>
      </c>
      <c r="I4" s="16">
        <v>0</v>
      </c>
      <c r="J4" s="16">
        <v>63300</v>
      </c>
      <c r="K4" s="16">
        <v>0</v>
      </c>
      <c r="L4" s="16">
        <v>0</v>
      </c>
      <c r="M4" s="16">
        <v>0</v>
      </c>
      <c r="N4" s="16">
        <v>0</v>
      </c>
      <c r="O4" s="16">
        <v>0</v>
      </c>
      <c r="P4" s="16">
        <v>5647600</v>
      </c>
      <c r="Q4" s="16">
        <v>0</v>
      </c>
      <c r="R4" s="16">
        <v>0</v>
      </c>
      <c r="S4" s="16">
        <v>0</v>
      </c>
      <c r="T4" s="16">
        <v>0</v>
      </c>
      <c r="U4" s="16">
        <v>0</v>
      </c>
      <c r="V4" s="16">
        <v>0</v>
      </c>
      <c r="W4" s="16">
        <v>0</v>
      </c>
      <c r="X4" s="16">
        <v>0</v>
      </c>
      <c r="Y4" s="16">
        <v>0</v>
      </c>
      <c r="Z4" s="16">
        <f t="shared" ref="Z4:Z35" si="0">SUM(F4:Y4)</f>
        <v>640682200</v>
      </c>
      <c r="AA4" s="42">
        <f>Z5/Z4</f>
        <v>0.20922416761383414</v>
      </c>
    </row>
    <row r="5" spans="2:27" x14ac:dyDescent="0.3">
      <c r="B5" s="16" t="s">
        <v>32</v>
      </c>
      <c r="C5" s="16" t="s">
        <v>33</v>
      </c>
      <c r="D5" s="16" t="s">
        <v>34</v>
      </c>
      <c r="E5" s="16" t="s">
        <v>36</v>
      </c>
      <c r="F5" s="16"/>
      <c r="G5" s="16">
        <v>7644600</v>
      </c>
      <c r="H5" s="16">
        <v>6427200</v>
      </c>
      <c r="I5" s="16">
        <v>6170600</v>
      </c>
      <c r="J5" s="16">
        <v>3967400</v>
      </c>
      <c r="K5" s="16">
        <v>4011700</v>
      </c>
      <c r="L5" s="16">
        <v>4911400</v>
      </c>
      <c r="M5" s="16">
        <v>3541200</v>
      </c>
      <c r="N5" s="16">
        <v>6587600</v>
      </c>
      <c r="O5" s="16">
        <v>6843500</v>
      </c>
      <c r="P5" s="16">
        <v>8186800</v>
      </c>
      <c r="Q5" s="16">
        <v>8556300</v>
      </c>
      <c r="R5" s="16">
        <v>7993200</v>
      </c>
      <c r="S5" s="16">
        <v>8522400</v>
      </c>
      <c r="T5" s="16">
        <v>11122400</v>
      </c>
      <c r="U5" s="16">
        <v>7579000</v>
      </c>
      <c r="V5" s="16">
        <v>8566200</v>
      </c>
      <c r="W5" s="16">
        <v>8127400</v>
      </c>
      <c r="X5" s="16">
        <v>7127900</v>
      </c>
      <c r="Y5" s="16">
        <v>8159400</v>
      </c>
      <c r="Z5" s="16">
        <f t="shared" si="0"/>
        <v>134046200</v>
      </c>
      <c r="AA5" s="42"/>
    </row>
    <row r="6" spans="2:27" x14ac:dyDescent="0.3">
      <c r="B6" s="16" t="s">
        <v>32</v>
      </c>
      <c r="C6" s="16" t="s">
        <v>33</v>
      </c>
      <c r="D6" s="16" t="s">
        <v>37</v>
      </c>
      <c r="E6" s="16" t="s">
        <v>35</v>
      </c>
      <c r="F6" s="16">
        <v>45849800</v>
      </c>
      <c r="G6" s="16">
        <v>1559700</v>
      </c>
      <c r="H6" s="16">
        <v>1921900</v>
      </c>
      <c r="I6" s="16">
        <v>1026800</v>
      </c>
      <c r="J6" s="16">
        <v>0</v>
      </c>
      <c r="K6" s="16">
        <v>708000</v>
      </c>
      <c r="L6" s="16">
        <v>0</v>
      </c>
      <c r="M6" s="16">
        <v>0</v>
      </c>
      <c r="N6" s="16">
        <v>0</v>
      </c>
      <c r="O6" s="16">
        <v>36500</v>
      </c>
      <c r="P6" s="16">
        <v>0</v>
      </c>
      <c r="Q6" s="16">
        <v>0</v>
      </c>
      <c r="R6" s="16">
        <v>0</v>
      </c>
      <c r="S6" s="16">
        <v>0</v>
      </c>
      <c r="T6" s="16">
        <v>0</v>
      </c>
      <c r="U6" s="16">
        <v>0</v>
      </c>
      <c r="V6" s="16">
        <v>0</v>
      </c>
      <c r="W6" s="16">
        <v>0</v>
      </c>
      <c r="X6" s="16">
        <v>0</v>
      </c>
      <c r="Y6" s="16">
        <v>0</v>
      </c>
      <c r="Z6" s="16">
        <f t="shared" si="0"/>
        <v>51102700</v>
      </c>
      <c r="AA6" s="42">
        <f>Z7/Z6</f>
        <v>0.68934322452629704</v>
      </c>
    </row>
    <row r="7" spans="2:27" x14ac:dyDescent="0.3">
      <c r="B7" s="16" t="s">
        <v>32</v>
      </c>
      <c r="C7" s="16" t="s">
        <v>33</v>
      </c>
      <c r="D7" s="16" t="s">
        <v>37</v>
      </c>
      <c r="E7" s="16" t="s">
        <v>36</v>
      </c>
      <c r="F7" s="16"/>
      <c r="G7" s="16">
        <v>3498400</v>
      </c>
      <c r="H7" s="16">
        <v>2972700</v>
      </c>
      <c r="I7" s="16">
        <v>3004600</v>
      </c>
      <c r="J7" s="16">
        <v>1588500</v>
      </c>
      <c r="K7" s="16">
        <v>3570100</v>
      </c>
      <c r="L7" s="16">
        <v>2277400</v>
      </c>
      <c r="M7" s="16">
        <v>3242400</v>
      </c>
      <c r="N7" s="16">
        <v>1206200</v>
      </c>
      <c r="O7" s="16">
        <v>1775600</v>
      </c>
      <c r="P7" s="16">
        <v>1666200</v>
      </c>
      <c r="Q7" s="16">
        <v>1696300</v>
      </c>
      <c r="R7" s="16">
        <v>1476600</v>
      </c>
      <c r="S7" s="16">
        <v>1209300</v>
      </c>
      <c r="T7" s="16">
        <v>1754700</v>
      </c>
      <c r="U7" s="16">
        <v>966600</v>
      </c>
      <c r="V7" s="16">
        <v>654300</v>
      </c>
      <c r="W7" s="16">
        <v>669500</v>
      </c>
      <c r="X7" s="16">
        <v>1503900</v>
      </c>
      <c r="Y7" s="16">
        <v>494000</v>
      </c>
      <c r="Z7" s="16">
        <f t="shared" si="0"/>
        <v>35227300</v>
      </c>
      <c r="AA7" s="42"/>
    </row>
    <row r="8" spans="2:27" x14ac:dyDescent="0.3">
      <c r="B8" s="16" t="s">
        <v>38</v>
      </c>
      <c r="C8" s="16" t="s">
        <v>39</v>
      </c>
      <c r="D8" s="16" t="s">
        <v>40</v>
      </c>
      <c r="E8" s="16" t="s">
        <v>35</v>
      </c>
      <c r="F8" s="16">
        <v>483720300</v>
      </c>
      <c r="G8" s="16">
        <v>7597500</v>
      </c>
      <c r="H8" s="16">
        <v>7414700</v>
      </c>
      <c r="I8" s="16">
        <v>3673400</v>
      </c>
      <c r="J8" s="16">
        <v>2580600</v>
      </c>
      <c r="K8" s="16">
        <v>5615400</v>
      </c>
      <c r="L8" s="16">
        <v>136000</v>
      </c>
      <c r="M8" s="16">
        <v>1773800</v>
      </c>
      <c r="N8" s="16">
        <v>0</v>
      </c>
      <c r="O8" s="16">
        <v>0</v>
      </c>
      <c r="P8" s="16">
        <v>251200</v>
      </c>
      <c r="Q8" s="16">
        <v>0</v>
      </c>
      <c r="R8" s="16">
        <v>0</v>
      </c>
      <c r="S8" s="16">
        <v>0</v>
      </c>
      <c r="T8" s="16">
        <v>0</v>
      </c>
      <c r="U8" s="16">
        <v>0</v>
      </c>
      <c r="V8" s="16">
        <v>448600</v>
      </c>
      <c r="W8" s="16">
        <v>0</v>
      </c>
      <c r="X8" s="16">
        <v>261100</v>
      </c>
      <c r="Y8" s="16">
        <v>0</v>
      </c>
      <c r="Z8" s="16">
        <f t="shared" si="0"/>
        <v>513472600</v>
      </c>
      <c r="AA8" s="42">
        <f t="shared" ref="AA8" si="1">Z9/Z8</f>
        <v>0.38230024347939889</v>
      </c>
    </row>
    <row r="9" spans="2:27" x14ac:dyDescent="0.3">
      <c r="B9" s="16" t="s">
        <v>38</v>
      </c>
      <c r="C9" s="16" t="s">
        <v>39</v>
      </c>
      <c r="D9" s="16" t="s">
        <v>40</v>
      </c>
      <c r="E9" s="16" t="s">
        <v>36</v>
      </c>
      <c r="F9" s="16"/>
      <c r="G9" s="16">
        <v>12036200</v>
      </c>
      <c r="H9" s="16">
        <v>10389800</v>
      </c>
      <c r="I9" s="16">
        <v>9154000</v>
      </c>
      <c r="J9" s="16">
        <v>6950000</v>
      </c>
      <c r="K9" s="16">
        <v>9064800</v>
      </c>
      <c r="L9" s="16">
        <v>10954400</v>
      </c>
      <c r="M9" s="16">
        <v>11342500</v>
      </c>
      <c r="N9" s="16">
        <v>12192200</v>
      </c>
      <c r="O9" s="16">
        <v>13098000</v>
      </c>
      <c r="P9" s="16">
        <v>13090400</v>
      </c>
      <c r="Q9" s="16">
        <v>11879900</v>
      </c>
      <c r="R9" s="16">
        <v>10965000</v>
      </c>
      <c r="S9" s="16">
        <v>10425400</v>
      </c>
      <c r="T9" s="16">
        <v>7870800</v>
      </c>
      <c r="U9" s="16">
        <v>6903500</v>
      </c>
      <c r="V9" s="16">
        <v>6318700</v>
      </c>
      <c r="W9" s="16">
        <v>10238800</v>
      </c>
      <c r="X9" s="16">
        <v>11680800</v>
      </c>
      <c r="Y9" s="16">
        <v>11745500</v>
      </c>
      <c r="Z9" s="16">
        <f t="shared" si="0"/>
        <v>196300700</v>
      </c>
      <c r="AA9" s="42"/>
    </row>
    <row r="10" spans="2:27" x14ac:dyDescent="0.3">
      <c r="B10" s="16" t="s">
        <v>32</v>
      </c>
      <c r="C10" s="16" t="s">
        <v>41</v>
      </c>
      <c r="D10" s="16" t="s">
        <v>42</v>
      </c>
      <c r="E10" s="16" t="s">
        <v>35</v>
      </c>
      <c r="F10" s="16">
        <v>454427400</v>
      </c>
      <c r="G10" s="16">
        <v>3269100</v>
      </c>
      <c r="H10" s="16">
        <v>0</v>
      </c>
      <c r="I10" s="16">
        <v>281000</v>
      </c>
      <c r="J10" s="16">
        <v>17981500</v>
      </c>
      <c r="K10" s="16">
        <v>12700</v>
      </c>
      <c r="L10" s="16">
        <v>99900</v>
      </c>
      <c r="M10" s="16">
        <v>4560000</v>
      </c>
      <c r="N10" s="16">
        <v>450000</v>
      </c>
      <c r="O10" s="16">
        <v>0</v>
      </c>
      <c r="P10" s="16">
        <v>0</v>
      </c>
      <c r="Q10" s="16">
        <v>4136200</v>
      </c>
      <c r="R10" s="16">
        <v>177000</v>
      </c>
      <c r="S10" s="16">
        <v>0</v>
      </c>
      <c r="T10" s="16">
        <v>0</v>
      </c>
      <c r="U10" s="16">
        <v>0</v>
      </c>
      <c r="V10" s="16">
        <v>0</v>
      </c>
      <c r="W10" s="16">
        <v>0</v>
      </c>
      <c r="X10" s="16">
        <v>0</v>
      </c>
      <c r="Y10" s="16">
        <v>0</v>
      </c>
      <c r="Z10" s="16">
        <f t="shared" si="0"/>
        <v>485394800</v>
      </c>
      <c r="AA10" s="42">
        <f t="shared" ref="AA10" si="2">Z11/Z10</f>
        <v>0.38676454712741049</v>
      </c>
    </row>
    <row r="11" spans="2:27" x14ac:dyDescent="0.3">
      <c r="B11" s="16" t="s">
        <v>32</v>
      </c>
      <c r="C11" s="16" t="s">
        <v>41</v>
      </c>
      <c r="D11" s="16" t="s">
        <v>42</v>
      </c>
      <c r="E11" s="16" t="s">
        <v>36</v>
      </c>
      <c r="F11" s="16"/>
      <c r="G11" s="16">
        <v>14876700</v>
      </c>
      <c r="H11" s="16">
        <v>13916300</v>
      </c>
      <c r="I11" s="16">
        <v>10241300</v>
      </c>
      <c r="J11" s="16">
        <v>7517300</v>
      </c>
      <c r="K11" s="16">
        <v>9400300</v>
      </c>
      <c r="L11" s="16">
        <v>10446300</v>
      </c>
      <c r="M11" s="16">
        <v>8619200</v>
      </c>
      <c r="N11" s="16">
        <v>17664200</v>
      </c>
      <c r="O11" s="16">
        <v>10337300</v>
      </c>
      <c r="P11" s="16">
        <v>12690300</v>
      </c>
      <c r="Q11" s="16">
        <v>5449400</v>
      </c>
      <c r="R11" s="16">
        <v>6268700</v>
      </c>
      <c r="S11" s="16">
        <v>5923400</v>
      </c>
      <c r="T11" s="16">
        <v>25533300</v>
      </c>
      <c r="U11" s="16">
        <v>8538100</v>
      </c>
      <c r="V11" s="16">
        <v>6113500</v>
      </c>
      <c r="W11" s="16">
        <v>5018900</v>
      </c>
      <c r="X11" s="16">
        <v>4883900</v>
      </c>
      <c r="Y11" s="16">
        <v>4295100</v>
      </c>
      <c r="Z11" s="16">
        <f t="shared" si="0"/>
        <v>187733500</v>
      </c>
      <c r="AA11" s="42"/>
    </row>
    <row r="12" spans="2:27" x14ac:dyDescent="0.3">
      <c r="B12" s="16" t="s">
        <v>38</v>
      </c>
      <c r="C12" s="16" t="s">
        <v>43</v>
      </c>
      <c r="D12" s="16" t="s">
        <v>44</v>
      </c>
      <c r="E12" s="16" t="s">
        <v>35</v>
      </c>
      <c r="F12" s="16">
        <v>152637600</v>
      </c>
      <c r="G12" s="16">
        <v>2295300</v>
      </c>
      <c r="H12" s="16">
        <v>63300</v>
      </c>
      <c r="I12" s="16">
        <v>6284100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f t="shared" si="0"/>
        <v>161280300</v>
      </c>
      <c r="AA12" s="42">
        <f t="shared" ref="AA12" si="3">Z13/Z12</f>
        <v>0.26639583383711463</v>
      </c>
    </row>
    <row r="13" spans="2:27" x14ac:dyDescent="0.3">
      <c r="B13" s="16" t="s">
        <v>38</v>
      </c>
      <c r="C13" s="16" t="s">
        <v>43</v>
      </c>
      <c r="D13" s="16" t="s">
        <v>44</v>
      </c>
      <c r="E13" s="16" t="s">
        <v>36</v>
      </c>
      <c r="F13" s="16"/>
      <c r="G13" s="16">
        <v>3781400</v>
      </c>
      <c r="H13" s="16">
        <v>2058700</v>
      </c>
      <c r="I13" s="16">
        <v>2252700</v>
      </c>
      <c r="J13" s="16">
        <v>2610900</v>
      </c>
      <c r="K13" s="16">
        <v>2099700</v>
      </c>
      <c r="L13" s="16">
        <v>2988100</v>
      </c>
      <c r="M13" s="16">
        <v>1993500</v>
      </c>
      <c r="N13" s="16">
        <v>1811100</v>
      </c>
      <c r="O13" s="16">
        <v>2848000</v>
      </c>
      <c r="P13" s="16">
        <v>3064100</v>
      </c>
      <c r="Q13" s="16">
        <v>1441800</v>
      </c>
      <c r="R13" s="16">
        <v>2341800</v>
      </c>
      <c r="S13" s="16">
        <v>1961400</v>
      </c>
      <c r="T13" s="16">
        <v>1912100</v>
      </c>
      <c r="U13" s="16">
        <v>1662900</v>
      </c>
      <c r="V13" s="16">
        <v>1892500</v>
      </c>
      <c r="W13" s="16">
        <v>1876100</v>
      </c>
      <c r="X13" s="16">
        <v>2100200</v>
      </c>
      <c r="Y13" s="16">
        <v>2267400</v>
      </c>
      <c r="Z13" s="16">
        <f t="shared" si="0"/>
        <v>42964400</v>
      </c>
      <c r="AA13" s="42"/>
    </row>
    <row r="14" spans="2:27" x14ac:dyDescent="0.3">
      <c r="B14" s="16" t="s">
        <v>38</v>
      </c>
      <c r="C14" s="16" t="s">
        <v>43</v>
      </c>
      <c r="D14" s="16" t="s">
        <v>45</v>
      </c>
      <c r="E14" s="16" t="s">
        <v>35</v>
      </c>
      <c r="F14" s="16">
        <v>706364700</v>
      </c>
      <c r="G14" s="16">
        <v>36941500</v>
      </c>
      <c r="H14" s="16">
        <v>1254000</v>
      </c>
      <c r="I14" s="16">
        <v>3283900</v>
      </c>
      <c r="J14" s="16">
        <v>1054500</v>
      </c>
      <c r="K14" s="16">
        <v>179000</v>
      </c>
      <c r="L14" s="16">
        <v>0</v>
      </c>
      <c r="M14" s="16">
        <v>0</v>
      </c>
      <c r="N14" s="16">
        <v>0</v>
      </c>
      <c r="O14" s="16">
        <v>0</v>
      </c>
      <c r="P14" s="16">
        <v>0</v>
      </c>
      <c r="Q14" s="16">
        <v>0</v>
      </c>
      <c r="R14" s="16">
        <v>0</v>
      </c>
      <c r="S14" s="16">
        <v>0</v>
      </c>
      <c r="T14" s="16">
        <v>622100</v>
      </c>
      <c r="U14" s="16">
        <v>0</v>
      </c>
      <c r="V14" s="16">
        <v>483300</v>
      </c>
      <c r="W14" s="16">
        <v>0</v>
      </c>
      <c r="X14" s="16">
        <v>0</v>
      </c>
      <c r="Y14" s="16">
        <v>0</v>
      </c>
      <c r="Z14" s="16">
        <f t="shared" si="0"/>
        <v>750183000</v>
      </c>
      <c r="AA14" s="42">
        <f t="shared" ref="AA14" si="4">Z15/Z14</f>
        <v>0.26312939642727173</v>
      </c>
    </row>
    <row r="15" spans="2:27" x14ac:dyDescent="0.3">
      <c r="B15" s="16" t="s">
        <v>38</v>
      </c>
      <c r="C15" s="16" t="s">
        <v>43</v>
      </c>
      <c r="D15" s="16" t="s">
        <v>45</v>
      </c>
      <c r="E15" s="16" t="s">
        <v>36</v>
      </c>
      <c r="F15" s="16"/>
      <c r="G15" s="16">
        <v>12865700</v>
      </c>
      <c r="H15" s="16">
        <v>10358000</v>
      </c>
      <c r="I15" s="16">
        <v>9251500</v>
      </c>
      <c r="J15" s="16">
        <v>9062800</v>
      </c>
      <c r="K15" s="16">
        <v>8532300</v>
      </c>
      <c r="L15" s="16">
        <v>8328800</v>
      </c>
      <c r="M15" s="16">
        <v>8790500</v>
      </c>
      <c r="N15" s="16">
        <v>11517600</v>
      </c>
      <c r="O15" s="16">
        <v>13315900</v>
      </c>
      <c r="P15" s="16">
        <v>20235800</v>
      </c>
      <c r="Q15" s="16">
        <v>10895100</v>
      </c>
      <c r="R15" s="16">
        <v>9519100</v>
      </c>
      <c r="S15" s="16">
        <v>9079800</v>
      </c>
      <c r="T15" s="16">
        <v>9293900</v>
      </c>
      <c r="U15" s="16">
        <v>8115200</v>
      </c>
      <c r="V15" s="16">
        <v>10456200</v>
      </c>
      <c r="W15" s="16">
        <v>8556700</v>
      </c>
      <c r="X15" s="16">
        <v>9225800</v>
      </c>
      <c r="Y15" s="16">
        <v>9994500</v>
      </c>
      <c r="Z15" s="16">
        <f t="shared" si="0"/>
        <v>197395200</v>
      </c>
      <c r="AA15" s="42"/>
    </row>
    <row r="16" spans="2:27" x14ac:dyDescent="0.3">
      <c r="B16" s="16" t="s">
        <v>38</v>
      </c>
      <c r="C16" s="16" t="s">
        <v>39</v>
      </c>
      <c r="D16" s="16" t="s">
        <v>46</v>
      </c>
      <c r="E16" s="16" t="s">
        <v>35</v>
      </c>
      <c r="F16" s="16">
        <v>321556800</v>
      </c>
      <c r="G16" s="16">
        <v>5868600</v>
      </c>
      <c r="H16" s="16">
        <v>1052800</v>
      </c>
      <c r="I16" s="16">
        <v>0</v>
      </c>
      <c r="J16" s="16">
        <v>1142700</v>
      </c>
      <c r="K16" s="16">
        <v>339100</v>
      </c>
      <c r="L16" s="16">
        <v>94200</v>
      </c>
      <c r="M16" s="16">
        <v>271500</v>
      </c>
      <c r="N16" s="16">
        <v>0</v>
      </c>
      <c r="O16" s="16">
        <v>0</v>
      </c>
      <c r="P16" s="16">
        <v>0</v>
      </c>
      <c r="Q16" s="16">
        <v>219200</v>
      </c>
      <c r="R16" s="16">
        <v>0</v>
      </c>
      <c r="S16" s="16">
        <v>288800</v>
      </c>
      <c r="T16" s="16">
        <v>2083000</v>
      </c>
      <c r="U16" s="16">
        <v>0</v>
      </c>
      <c r="V16" s="16">
        <v>0</v>
      </c>
      <c r="W16" s="16">
        <v>0</v>
      </c>
      <c r="X16" s="16">
        <v>0</v>
      </c>
      <c r="Y16" s="16">
        <v>0</v>
      </c>
      <c r="Z16" s="16">
        <f t="shared" si="0"/>
        <v>332916700</v>
      </c>
      <c r="AA16" s="42">
        <f t="shared" ref="AA16" si="5">Z17/Z16</f>
        <v>0.29540722949614723</v>
      </c>
    </row>
    <row r="17" spans="2:27" x14ac:dyDescent="0.3">
      <c r="B17" s="16" t="s">
        <v>38</v>
      </c>
      <c r="C17" s="16" t="s">
        <v>39</v>
      </c>
      <c r="D17" s="16" t="s">
        <v>46</v>
      </c>
      <c r="E17" s="16" t="s">
        <v>36</v>
      </c>
      <c r="F17" s="16"/>
      <c r="G17" s="16">
        <v>6817300</v>
      </c>
      <c r="H17" s="16">
        <v>5946100</v>
      </c>
      <c r="I17" s="16">
        <v>7301800</v>
      </c>
      <c r="J17" s="16">
        <v>5929200</v>
      </c>
      <c r="K17" s="16">
        <v>5719200</v>
      </c>
      <c r="L17" s="16">
        <v>5372100</v>
      </c>
      <c r="M17" s="16">
        <v>5464100</v>
      </c>
      <c r="N17" s="16">
        <v>5749100</v>
      </c>
      <c r="O17" s="16">
        <v>4960500</v>
      </c>
      <c r="P17" s="16">
        <v>6059800</v>
      </c>
      <c r="Q17" s="16">
        <v>7087200</v>
      </c>
      <c r="R17" s="16">
        <v>5098700</v>
      </c>
      <c r="S17" s="16">
        <v>3991800</v>
      </c>
      <c r="T17" s="16">
        <v>919500</v>
      </c>
      <c r="U17" s="16">
        <v>6279700</v>
      </c>
      <c r="V17" s="16">
        <v>6195200</v>
      </c>
      <c r="W17" s="16">
        <v>3674000</v>
      </c>
      <c r="X17" s="16">
        <v>2432200</v>
      </c>
      <c r="Y17" s="16">
        <v>3348500</v>
      </c>
      <c r="Z17" s="16">
        <f t="shared" si="0"/>
        <v>98346000</v>
      </c>
      <c r="AA17" s="42"/>
    </row>
    <row r="18" spans="2:27" x14ac:dyDescent="0.3">
      <c r="B18" s="16" t="s">
        <v>47</v>
      </c>
      <c r="C18" s="16" t="s">
        <v>47</v>
      </c>
      <c r="D18" s="16" t="s">
        <v>48</v>
      </c>
      <c r="E18" s="16" t="s">
        <v>35</v>
      </c>
      <c r="F18" s="16">
        <v>2368368000</v>
      </c>
      <c r="G18" s="16">
        <v>6854700</v>
      </c>
      <c r="H18" s="16">
        <v>1747700</v>
      </c>
      <c r="I18" s="16">
        <v>1743000</v>
      </c>
      <c r="J18" s="16">
        <v>237600</v>
      </c>
      <c r="K18" s="16">
        <v>757400</v>
      </c>
      <c r="L18" s="16">
        <v>171300</v>
      </c>
      <c r="M18" s="16">
        <v>54600</v>
      </c>
      <c r="N18" s="16">
        <v>0</v>
      </c>
      <c r="O18" s="16">
        <v>0</v>
      </c>
      <c r="P18" s="16">
        <v>0</v>
      </c>
      <c r="Q18" s="16">
        <v>0</v>
      </c>
      <c r="R18" s="16">
        <v>0</v>
      </c>
      <c r="S18" s="16">
        <v>8949100</v>
      </c>
      <c r="T18" s="16">
        <v>0</v>
      </c>
      <c r="U18" s="16">
        <v>0</v>
      </c>
      <c r="V18" s="16">
        <v>0</v>
      </c>
      <c r="W18" s="16">
        <v>0</v>
      </c>
      <c r="X18" s="16">
        <v>0</v>
      </c>
      <c r="Y18" s="16">
        <v>0</v>
      </c>
      <c r="Z18" s="16">
        <f t="shared" si="0"/>
        <v>2388883400</v>
      </c>
      <c r="AA18" s="42">
        <f t="shared" ref="AA18" si="6">Z19/Z18</f>
        <v>0.45152140954221542</v>
      </c>
    </row>
    <row r="19" spans="2:27" x14ac:dyDescent="0.3">
      <c r="B19" s="16" t="s">
        <v>47</v>
      </c>
      <c r="C19" s="16" t="s">
        <v>47</v>
      </c>
      <c r="D19" s="16" t="s">
        <v>48</v>
      </c>
      <c r="E19" s="16" t="s">
        <v>36</v>
      </c>
      <c r="F19" s="16"/>
      <c r="G19" s="16">
        <v>92452600</v>
      </c>
      <c r="H19" s="16">
        <v>77446200</v>
      </c>
      <c r="I19" s="16">
        <v>71086000</v>
      </c>
      <c r="J19" s="16">
        <v>61049800</v>
      </c>
      <c r="K19" s="16">
        <v>57079000</v>
      </c>
      <c r="L19" s="16">
        <v>61839700</v>
      </c>
      <c r="M19" s="16">
        <v>69169500</v>
      </c>
      <c r="N19" s="16">
        <v>68011200</v>
      </c>
      <c r="O19" s="16">
        <v>67082100</v>
      </c>
      <c r="P19" s="16">
        <v>74560800</v>
      </c>
      <c r="Q19" s="16">
        <v>70887500</v>
      </c>
      <c r="R19" s="16">
        <v>52801600</v>
      </c>
      <c r="S19" s="16">
        <v>43228900</v>
      </c>
      <c r="T19" s="16">
        <v>39443400</v>
      </c>
      <c r="U19" s="16">
        <v>43076400</v>
      </c>
      <c r="V19" s="16">
        <v>28376500</v>
      </c>
      <c r="W19" s="16">
        <v>33936200</v>
      </c>
      <c r="X19" s="16">
        <v>35408000</v>
      </c>
      <c r="Y19" s="16">
        <v>31696600</v>
      </c>
      <c r="Z19" s="16">
        <f t="shared" si="0"/>
        <v>1078632000</v>
      </c>
      <c r="AA19" s="42"/>
    </row>
    <row r="20" spans="2:27" x14ac:dyDescent="0.3">
      <c r="B20" s="16" t="s">
        <v>38</v>
      </c>
      <c r="C20" s="16" t="s">
        <v>39</v>
      </c>
      <c r="D20" s="16" t="s">
        <v>49</v>
      </c>
      <c r="E20" s="16" t="s">
        <v>35</v>
      </c>
      <c r="F20" s="16">
        <v>655252700</v>
      </c>
      <c r="G20" s="16">
        <v>1345800</v>
      </c>
      <c r="H20" s="16">
        <v>3764000</v>
      </c>
      <c r="I20" s="16">
        <v>2274300</v>
      </c>
      <c r="J20" s="16">
        <v>895000</v>
      </c>
      <c r="K20" s="16">
        <v>0</v>
      </c>
      <c r="L20" s="16">
        <v>180900</v>
      </c>
      <c r="M20" s="16">
        <v>1463300</v>
      </c>
      <c r="N20" s="16">
        <v>654800</v>
      </c>
      <c r="O20" s="16">
        <v>673300</v>
      </c>
      <c r="P20" s="16">
        <v>138400</v>
      </c>
      <c r="Q20" s="16">
        <v>2765500</v>
      </c>
      <c r="R20" s="16">
        <v>1312300</v>
      </c>
      <c r="S20" s="16">
        <v>0</v>
      </c>
      <c r="T20" s="16">
        <v>0</v>
      </c>
      <c r="U20" s="16">
        <v>0</v>
      </c>
      <c r="V20" s="16">
        <v>0</v>
      </c>
      <c r="W20" s="16">
        <v>0</v>
      </c>
      <c r="X20" s="16">
        <v>0</v>
      </c>
      <c r="Y20" s="16">
        <v>0</v>
      </c>
      <c r="Z20" s="16">
        <f t="shared" si="0"/>
        <v>670720300</v>
      </c>
      <c r="AA20" s="42">
        <f t="shared" ref="AA20" si="7">Z21/Z20</f>
        <v>0.43173555355339627</v>
      </c>
    </row>
    <row r="21" spans="2:27" x14ac:dyDescent="0.3">
      <c r="B21" s="16" t="s">
        <v>38</v>
      </c>
      <c r="C21" s="16" t="s">
        <v>39</v>
      </c>
      <c r="D21" s="16" t="s">
        <v>49</v>
      </c>
      <c r="E21" s="16" t="s">
        <v>36</v>
      </c>
      <c r="F21" s="16"/>
      <c r="G21" s="16">
        <v>15362900</v>
      </c>
      <c r="H21" s="16">
        <v>11446300</v>
      </c>
      <c r="I21" s="16">
        <v>13802100</v>
      </c>
      <c r="J21" s="16">
        <v>12329700</v>
      </c>
      <c r="K21" s="16">
        <v>12370400</v>
      </c>
      <c r="L21" s="16">
        <v>12039900</v>
      </c>
      <c r="M21" s="16">
        <v>13977200</v>
      </c>
      <c r="N21" s="16">
        <v>14505900</v>
      </c>
      <c r="O21" s="16">
        <v>15624100</v>
      </c>
      <c r="P21" s="16">
        <v>16873500</v>
      </c>
      <c r="Q21" s="16">
        <v>16648900</v>
      </c>
      <c r="R21" s="16">
        <v>17265200</v>
      </c>
      <c r="S21" s="16">
        <v>16407200</v>
      </c>
      <c r="T21" s="16">
        <v>15490300</v>
      </c>
      <c r="U21" s="16">
        <v>21565100</v>
      </c>
      <c r="V21" s="16">
        <v>16508100</v>
      </c>
      <c r="W21" s="16">
        <v>17174200</v>
      </c>
      <c r="X21" s="16">
        <v>14954000</v>
      </c>
      <c r="Y21" s="16">
        <v>15228800</v>
      </c>
      <c r="Z21" s="16">
        <f t="shared" si="0"/>
        <v>289573800</v>
      </c>
      <c r="AA21" s="42"/>
    </row>
    <row r="22" spans="2:27" x14ac:dyDescent="0.3">
      <c r="B22" s="16" t="s">
        <v>32</v>
      </c>
      <c r="C22" s="16" t="s">
        <v>50</v>
      </c>
      <c r="D22" s="16" t="s">
        <v>51</v>
      </c>
      <c r="E22" s="16" t="s">
        <v>35</v>
      </c>
      <c r="F22" s="16">
        <v>60189400</v>
      </c>
      <c r="G22" s="16">
        <v>11261000</v>
      </c>
      <c r="H22" s="16">
        <v>5749400</v>
      </c>
      <c r="I22" s="16">
        <v>7169900</v>
      </c>
      <c r="J22" s="16">
        <v>0</v>
      </c>
      <c r="K22" s="16">
        <v>269200</v>
      </c>
      <c r="L22" s="16">
        <v>0</v>
      </c>
      <c r="M22" s="16">
        <v>0</v>
      </c>
      <c r="N22" s="16">
        <v>608800</v>
      </c>
      <c r="O22" s="16">
        <v>0</v>
      </c>
      <c r="P22" s="16">
        <v>1369200</v>
      </c>
      <c r="Q22" s="16">
        <v>0</v>
      </c>
      <c r="R22" s="16">
        <v>2962100</v>
      </c>
      <c r="S22" s="16">
        <v>2225400</v>
      </c>
      <c r="T22" s="16">
        <v>0</v>
      </c>
      <c r="U22" s="16">
        <v>0</v>
      </c>
      <c r="V22" s="16">
        <v>3278700</v>
      </c>
      <c r="W22" s="16">
        <v>0</v>
      </c>
      <c r="X22" s="16">
        <v>0</v>
      </c>
      <c r="Y22" s="16">
        <v>0</v>
      </c>
      <c r="Z22" s="16">
        <f t="shared" si="0"/>
        <v>95083100</v>
      </c>
      <c r="AA22" s="42">
        <f t="shared" ref="AA22" si="8">Z23/Z22</f>
        <v>0.38413135457299985</v>
      </c>
    </row>
    <row r="23" spans="2:27" x14ac:dyDescent="0.3">
      <c r="B23" s="16" t="s">
        <v>32</v>
      </c>
      <c r="C23" s="16" t="s">
        <v>50</v>
      </c>
      <c r="D23" s="16" t="s">
        <v>51</v>
      </c>
      <c r="E23" s="16" t="s">
        <v>36</v>
      </c>
      <c r="F23" s="16"/>
      <c r="G23" s="16">
        <v>1989100</v>
      </c>
      <c r="H23" s="16">
        <v>2214100</v>
      </c>
      <c r="I23" s="16">
        <v>2337600</v>
      </c>
      <c r="J23" s="16">
        <v>1680700</v>
      </c>
      <c r="K23" s="16">
        <v>4022400</v>
      </c>
      <c r="L23" s="16">
        <v>1839400</v>
      </c>
      <c r="M23" s="16">
        <v>2702600</v>
      </c>
      <c r="N23" s="16">
        <v>1424800</v>
      </c>
      <c r="O23" s="16">
        <v>1721800</v>
      </c>
      <c r="P23" s="16">
        <v>1344400</v>
      </c>
      <c r="Q23" s="16">
        <v>2842800</v>
      </c>
      <c r="R23" s="16">
        <v>1744400</v>
      </c>
      <c r="S23" s="16">
        <v>1984300</v>
      </c>
      <c r="T23" s="16">
        <v>2312000</v>
      </c>
      <c r="U23" s="16">
        <v>1766200</v>
      </c>
      <c r="V23" s="16">
        <v>2136700</v>
      </c>
      <c r="W23" s="16">
        <v>608800</v>
      </c>
      <c r="X23" s="16">
        <v>1175300</v>
      </c>
      <c r="Y23" s="16">
        <v>677000</v>
      </c>
      <c r="Z23" s="16">
        <f t="shared" si="0"/>
        <v>36524400</v>
      </c>
      <c r="AA23" s="42"/>
    </row>
    <row r="24" spans="2:27" x14ac:dyDescent="0.3">
      <c r="B24" s="16" t="s">
        <v>38</v>
      </c>
      <c r="C24" s="16" t="s">
        <v>43</v>
      </c>
      <c r="D24" s="16" t="s">
        <v>52</v>
      </c>
      <c r="E24" s="16" t="s">
        <v>35</v>
      </c>
      <c r="F24" s="16">
        <v>124449700</v>
      </c>
      <c r="G24" s="16">
        <v>4144500</v>
      </c>
      <c r="H24" s="16">
        <v>7817500</v>
      </c>
      <c r="I24" s="16">
        <v>33208700</v>
      </c>
      <c r="J24" s="16">
        <v>101000</v>
      </c>
      <c r="K24" s="16">
        <v>0</v>
      </c>
      <c r="L24" s="16">
        <v>0</v>
      </c>
      <c r="M24" s="16">
        <v>0</v>
      </c>
      <c r="N24" s="16">
        <v>0</v>
      </c>
      <c r="O24" s="16">
        <v>62800</v>
      </c>
      <c r="P24" s="16">
        <v>0</v>
      </c>
      <c r="Q24" s="16">
        <v>0</v>
      </c>
      <c r="R24" s="16">
        <v>0</v>
      </c>
      <c r="S24" s="16">
        <v>0</v>
      </c>
      <c r="T24" s="16">
        <v>0</v>
      </c>
      <c r="U24" s="16">
        <v>0</v>
      </c>
      <c r="V24" s="16">
        <v>0</v>
      </c>
      <c r="W24" s="16">
        <v>0</v>
      </c>
      <c r="X24" s="16">
        <v>0</v>
      </c>
      <c r="Y24" s="16">
        <v>297800</v>
      </c>
      <c r="Z24" s="16">
        <f t="shared" si="0"/>
        <v>170082000</v>
      </c>
      <c r="AA24" s="42">
        <f t="shared" ref="AA24" si="9">Z25/Z24</f>
        <v>0.34154525464187863</v>
      </c>
    </row>
    <row r="25" spans="2:27" x14ac:dyDescent="0.3">
      <c r="B25" s="16" t="s">
        <v>38</v>
      </c>
      <c r="C25" s="16" t="s">
        <v>43</v>
      </c>
      <c r="D25" s="16" t="s">
        <v>52</v>
      </c>
      <c r="E25" s="16" t="s">
        <v>36</v>
      </c>
      <c r="F25" s="16"/>
      <c r="G25" s="16">
        <v>4327400</v>
      </c>
      <c r="H25" s="16">
        <v>3747800</v>
      </c>
      <c r="I25" s="16">
        <v>2583300</v>
      </c>
      <c r="J25" s="16">
        <v>3369500</v>
      </c>
      <c r="K25" s="16">
        <v>3090100</v>
      </c>
      <c r="L25" s="16">
        <v>3926900</v>
      </c>
      <c r="M25" s="16">
        <v>3301500</v>
      </c>
      <c r="N25" s="16">
        <v>3623800</v>
      </c>
      <c r="O25" s="16">
        <v>3381300</v>
      </c>
      <c r="P25" s="16">
        <v>5299400</v>
      </c>
      <c r="Q25" s="16">
        <v>3588100</v>
      </c>
      <c r="R25" s="16">
        <v>2550500</v>
      </c>
      <c r="S25" s="16">
        <v>1820800</v>
      </c>
      <c r="T25" s="16">
        <v>1920600</v>
      </c>
      <c r="U25" s="16">
        <v>2055100</v>
      </c>
      <c r="V25" s="16">
        <v>2102000</v>
      </c>
      <c r="W25" s="16">
        <v>2264500</v>
      </c>
      <c r="X25" s="16">
        <v>2637000</v>
      </c>
      <c r="Y25" s="16">
        <v>2501100</v>
      </c>
      <c r="Z25" s="16">
        <f t="shared" si="0"/>
        <v>58090700</v>
      </c>
      <c r="AA25" s="42"/>
    </row>
    <row r="26" spans="2:27" x14ac:dyDescent="0.3">
      <c r="B26" s="16" t="s">
        <v>38</v>
      </c>
      <c r="C26" s="16" t="s">
        <v>39</v>
      </c>
      <c r="D26" s="16" t="s">
        <v>53</v>
      </c>
      <c r="E26" s="16" t="s">
        <v>35</v>
      </c>
      <c r="F26" s="16">
        <v>241531000</v>
      </c>
      <c r="G26" s="16">
        <v>2618600</v>
      </c>
      <c r="H26" s="16">
        <v>18470800</v>
      </c>
      <c r="I26" s="16">
        <v>881800</v>
      </c>
      <c r="J26" s="16">
        <v>10819900</v>
      </c>
      <c r="K26" s="16">
        <v>605400</v>
      </c>
      <c r="L26" s="16">
        <v>0</v>
      </c>
      <c r="M26" s="16">
        <v>19300</v>
      </c>
      <c r="N26" s="16">
        <v>0</v>
      </c>
      <c r="O26" s="16">
        <v>0</v>
      </c>
      <c r="P26" s="16">
        <v>0</v>
      </c>
      <c r="Q26" s="16">
        <v>0</v>
      </c>
      <c r="R26" s="16">
        <v>1800600</v>
      </c>
      <c r="S26" s="16">
        <v>0</v>
      </c>
      <c r="T26" s="16">
        <v>0</v>
      </c>
      <c r="U26" s="16">
        <v>5755000</v>
      </c>
      <c r="V26" s="16">
        <v>1115800</v>
      </c>
      <c r="W26" s="16">
        <v>313900</v>
      </c>
      <c r="X26" s="16">
        <v>0</v>
      </c>
      <c r="Y26" s="16">
        <v>0</v>
      </c>
      <c r="Z26" s="16">
        <f t="shared" si="0"/>
        <v>283932100</v>
      </c>
      <c r="AA26" s="42">
        <f t="shared" ref="AA26" si="10">Z27/Z26</f>
        <v>0.34010983611926937</v>
      </c>
    </row>
    <row r="27" spans="2:27" x14ac:dyDescent="0.3">
      <c r="B27" s="16" t="s">
        <v>38</v>
      </c>
      <c r="C27" s="16" t="s">
        <v>39</v>
      </c>
      <c r="D27" s="16" t="s">
        <v>53</v>
      </c>
      <c r="E27" s="16" t="s">
        <v>36</v>
      </c>
      <c r="F27" s="16"/>
      <c r="G27" s="16">
        <v>11979400</v>
      </c>
      <c r="H27" s="16">
        <v>5999500</v>
      </c>
      <c r="I27" s="16">
        <v>9719900</v>
      </c>
      <c r="J27" s="16">
        <v>9787500</v>
      </c>
      <c r="K27" s="16">
        <v>11198500</v>
      </c>
      <c r="L27" s="16">
        <v>22182600</v>
      </c>
      <c r="M27" s="16">
        <v>9732900</v>
      </c>
      <c r="N27" s="16">
        <v>12143600</v>
      </c>
      <c r="O27" s="16">
        <v>3453800</v>
      </c>
      <c r="P27" s="16">
        <v>200</v>
      </c>
      <c r="Q27" s="16">
        <v>29500</v>
      </c>
      <c r="R27" s="16">
        <v>14100</v>
      </c>
      <c r="S27" s="16">
        <v>268000</v>
      </c>
      <c r="T27" s="16">
        <v>300</v>
      </c>
      <c r="U27" s="16">
        <v>58200</v>
      </c>
      <c r="V27" s="16">
        <v>0</v>
      </c>
      <c r="W27" s="16">
        <v>100</v>
      </c>
      <c r="X27" s="16">
        <v>0</v>
      </c>
      <c r="Y27" s="16">
        <v>0</v>
      </c>
      <c r="Z27" s="16">
        <f t="shared" si="0"/>
        <v>96568100</v>
      </c>
      <c r="AA27" s="42"/>
    </row>
    <row r="28" spans="2:27" x14ac:dyDescent="0.3">
      <c r="B28" s="16" t="s">
        <v>32</v>
      </c>
      <c r="C28" s="16" t="s">
        <v>50</v>
      </c>
      <c r="D28" s="16" t="s">
        <v>54</v>
      </c>
      <c r="E28" s="16" t="s">
        <v>35</v>
      </c>
      <c r="F28" s="16">
        <v>55065800</v>
      </c>
      <c r="G28" s="16">
        <v>1170700</v>
      </c>
      <c r="H28" s="16">
        <v>1712400</v>
      </c>
      <c r="I28" s="16">
        <v>1470000</v>
      </c>
      <c r="J28" s="16">
        <v>362900</v>
      </c>
      <c r="K28" s="16">
        <v>0</v>
      </c>
      <c r="L28" s="16">
        <v>365300</v>
      </c>
      <c r="M28" s="16">
        <v>768400</v>
      </c>
      <c r="N28" s="16">
        <v>123000</v>
      </c>
      <c r="O28" s="16">
        <v>423600</v>
      </c>
      <c r="P28" s="16">
        <v>1997000</v>
      </c>
      <c r="Q28" s="16">
        <v>0</v>
      </c>
      <c r="R28" s="16">
        <v>0</v>
      </c>
      <c r="S28" s="16">
        <v>0</v>
      </c>
      <c r="T28" s="16">
        <v>0</v>
      </c>
      <c r="U28" s="16">
        <v>0</v>
      </c>
      <c r="V28" s="16">
        <v>0</v>
      </c>
      <c r="W28" s="16">
        <v>0</v>
      </c>
      <c r="X28" s="16">
        <v>0</v>
      </c>
      <c r="Y28" s="16">
        <v>0</v>
      </c>
      <c r="Z28" s="16">
        <f t="shared" si="0"/>
        <v>63459100</v>
      </c>
      <c r="AA28" s="42">
        <f t="shared" ref="AA28" si="11">Z29/Z28</f>
        <v>0.38725257685658954</v>
      </c>
    </row>
    <row r="29" spans="2:27" x14ac:dyDescent="0.3">
      <c r="B29" s="16" t="s">
        <v>32</v>
      </c>
      <c r="C29" s="16" t="s">
        <v>50</v>
      </c>
      <c r="D29" s="16" t="s">
        <v>54</v>
      </c>
      <c r="E29" s="16" t="s">
        <v>36</v>
      </c>
      <c r="F29" s="16"/>
      <c r="G29" s="16">
        <v>2863000</v>
      </c>
      <c r="H29" s="16">
        <v>1982500</v>
      </c>
      <c r="I29" s="16">
        <v>1250600</v>
      </c>
      <c r="J29" s="16">
        <v>1601400</v>
      </c>
      <c r="K29" s="16">
        <v>958200</v>
      </c>
      <c r="L29" s="16">
        <v>1083400</v>
      </c>
      <c r="M29" s="16">
        <v>1517600</v>
      </c>
      <c r="N29" s="16">
        <v>784400</v>
      </c>
      <c r="O29" s="16">
        <v>1410800</v>
      </c>
      <c r="P29" s="16">
        <v>514900</v>
      </c>
      <c r="Q29" s="16">
        <v>1162900</v>
      </c>
      <c r="R29" s="16">
        <v>619100</v>
      </c>
      <c r="S29" s="16">
        <v>624100</v>
      </c>
      <c r="T29" s="16">
        <v>1231300</v>
      </c>
      <c r="U29" s="16">
        <v>2323200</v>
      </c>
      <c r="V29" s="16">
        <v>1377300</v>
      </c>
      <c r="W29" s="16">
        <v>1149200</v>
      </c>
      <c r="X29" s="16">
        <v>1056800</v>
      </c>
      <c r="Y29" s="16">
        <v>1064000</v>
      </c>
      <c r="Z29" s="16">
        <f t="shared" si="0"/>
        <v>24574700</v>
      </c>
      <c r="AA29" s="42"/>
    </row>
    <row r="30" spans="2:27" x14ac:dyDescent="0.3">
      <c r="B30" s="16" t="s">
        <v>47</v>
      </c>
      <c r="C30" s="16" t="s">
        <v>47</v>
      </c>
      <c r="D30" s="16" t="s">
        <v>55</v>
      </c>
      <c r="E30" s="16" t="s">
        <v>35</v>
      </c>
      <c r="F30" s="16">
        <v>40248400</v>
      </c>
      <c r="G30" s="16">
        <v>322800</v>
      </c>
      <c r="H30" s="16">
        <v>1124200</v>
      </c>
      <c r="I30" s="16">
        <v>929700</v>
      </c>
      <c r="J30" s="16">
        <v>592100</v>
      </c>
      <c r="K30" s="16">
        <v>752600</v>
      </c>
      <c r="L30" s="16">
        <v>15700</v>
      </c>
      <c r="M30" s="16">
        <v>42900</v>
      </c>
      <c r="N30" s="16">
        <v>230700</v>
      </c>
      <c r="O30" s="16">
        <v>0</v>
      </c>
      <c r="P30" s="16">
        <v>0</v>
      </c>
      <c r="Q30" s="16">
        <v>35400</v>
      </c>
      <c r="R30" s="16">
        <v>17500</v>
      </c>
      <c r="S30" s="16">
        <v>0</v>
      </c>
      <c r="T30" s="16">
        <v>0</v>
      </c>
      <c r="U30" s="16">
        <v>0</v>
      </c>
      <c r="V30" s="16">
        <v>0</v>
      </c>
      <c r="W30" s="16">
        <v>0</v>
      </c>
      <c r="X30" s="16">
        <v>141000</v>
      </c>
      <c r="Y30" s="16">
        <v>242500</v>
      </c>
      <c r="Z30" s="16">
        <f t="shared" si="0"/>
        <v>44695500</v>
      </c>
      <c r="AA30" s="42">
        <f t="shared" ref="AA30" si="12">Z31/Z30</f>
        <v>0.27090199237059659</v>
      </c>
    </row>
    <row r="31" spans="2:27" x14ac:dyDescent="0.3">
      <c r="B31" s="16" t="s">
        <v>47</v>
      </c>
      <c r="C31" s="16" t="s">
        <v>47</v>
      </c>
      <c r="D31" s="16" t="s">
        <v>55</v>
      </c>
      <c r="E31" s="16" t="s">
        <v>36</v>
      </c>
      <c r="F31" s="16"/>
      <c r="G31" s="16">
        <v>1897000</v>
      </c>
      <c r="H31" s="16">
        <v>1760700</v>
      </c>
      <c r="I31" s="16">
        <v>1592900</v>
      </c>
      <c r="J31" s="16">
        <v>650400</v>
      </c>
      <c r="K31" s="16">
        <v>602500</v>
      </c>
      <c r="L31" s="16">
        <v>380400</v>
      </c>
      <c r="M31" s="16">
        <v>1283100</v>
      </c>
      <c r="N31" s="16">
        <v>536200</v>
      </c>
      <c r="O31" s="16">
        <v>1012900</v>
      </c>
      <c r="P31" s="16">
        <v>532000</v>
      </c>
      <c r="Q31" s="16">
        <v>650200</v>
      </c>
      <c r="R31" s="16">
        <v>497100</v>
      </c>
      <c r="S31" s="16">
        <v>60500</v>
      </c>
      <c r="T31" s="16">
        <v>85400</v>
      </c>
      <c r="U31" s="16">
        <v>168000</v>
      </c>
      <c r="V31" s="16">
        <v>331600</v>
      </c>
      <c r="W31" s="16">
        <v>67200</v>
      </c>
      <c r="X31" s="16">
        <v>0</v>
      </c>
      <c r="Y31" s="16">
        <v>0</v>
      </c>
      <c r="Z31" s="16">
        <f t="shared" si="0"/>
        <v>12108100</v>
      </c>
      <c r="AA31" s="42"/>
    </row>
    <row r="32" spans="2:27" x14ac:dyDescent="0.3">
      <c r="B32" s="16" t="s">
        <v>32</v>
      </c>
      <c r="C32" s="16" t="s">
        <v>41</v>
      </c>
      <c r="D32" s="16" t="s">
        <v>56</v>
      </c>
      <c r="E32" s="16" t="s">
        <v>35</v>
      </c>
      <c r="F32" s="16">
        <v>552622100</v>
      </c>
      <c r="G32" s="16">
        <v>3525900</v>
      </c>
      <c r="H32" s="16">
        <v>1123700</v>
      </c>
      <c r="I32" s="16">
        <v>538300</v>
      </c>
      <c r="J32" s="16">
        <v>748300</v>
      </c>
      <c r="K32" s="16">
        <v>0</v>
      </c>
      <c r="L32" s="16">
        <v>0</v>
      </c>
      <c r="M32" s="16">
        <v>0</v>
      </c>
      <c r="N32" s="16">
        <v>0</v>
      </c>
      <c r="O32" s="16">
        <v>0</v>
      </c>
      <c r="P32" s="16">
        <v>0</v>
      </c>
      <c r="Q32" s="16">
        <v>0</v>
      </c>
      <c r="R32" s="16">
        <v>0</v>
      </c>
      <c r="S32" s="16">
        <v>0</v>
      </c>
      <c r="T32" s="16">
        <v>0</v>
      </c>
      <c r="U32" s="16">
        <v>0</v>
      </c>
      <c r="V32" s="16">
        <v>0</v>
      </c>
      <c r="W32" s="16">
        <v>0</v>
      </c>
      <c r="X32" s="16">
        <v>0</v>
      </c>
      <c r="Y32" s="16">
        <v>0</v>
      </c>
      <c r="Z32" s="16">
        <f t="shared" si="0"/>
        <v>558558300</v>
      </c>
      <c r="AA32" s="42">
        <f t="shared" ref="AA32" si="13">Z33/Z32</f>
        <v>0.53255407716616154</v>
      </c>
    </row>
    <row r="33" spans="2:27" x14ac:dyDescent="0.3">
      <c r="B33" s="16" t="s">
        <v>32</v>
      </c>
      <c r="C33" s="16" t="s">
        <v>41</v>
      </c>
      <c r="D33" s="16" t="s">
        <v>56</v>
      </c>
      <c r="E33" s="16" t="s">
        <v>36</v>
      </c>
      <c r="F33" s="16"/>
      <c r="G33" s="16">
        <v>21549100</v>
      </c>
      <c r="H33" s="16">
        <v>23435600</v>
      </c>
      <c r="I33" s="16">
        <v>15712600</v>
      </c>
      <c r="J33" s="16">
        <v>13827800</v>
      </c>
      <c r="K33" s="16">
        <v>14028400</v>
      </c>
      <c r="L33" s="16">
        <v>18033600</v>
      </c>
      <c r="M33" s="16">
        <v>17989200</v>
      </c>
      <c r="N33" s="16">
        <v>19606700</v>
      </c>
      <c r="O33" s="16">
        <v>15907300</v>
      </c>
      <c r="P33" s="16">
        <v>15963700</v>
      </c>
      <c r="Q33" s="16">
        <v>15818600</v>
      </c>
      <c r="R33" s="16">
        <v>15751500</v>
      </c>
      <c r="S33" s="16">
        <v>12160700</v>
      </c>
      <c r="T33" s="16">
        <v>12481000</v>
      </c>
      <c r="U33" s="16">
        <v>16324200</v>
      </c>
      <c r="V33" s="16">
        <v>11205400</v>
      </c>
      <c r="W33" s="16">
        <v>11870500</v>
      </c>
      <c r="X33" s="16">
        <v>14117200</v>
      </c>
      <c r="Y33" s="16">
        <v>11679400</v>
      </c>
      <c r="Z33" s="16">
        <f t="shared" si="0"/>
        <v>297462500</v>
      </c>
      <c r="AA33" s="42"/>
    </row>
    <row r="34" spans="2:27" x14ac:dyDescent="0.3">
      <c r="B34" s="16" t="s">
        <v>32</v>
      </c>
      <c r="C34" s="16" t="s">
        <v>50</v>
      </c>
      <c r="D34" s="16" t="s">
        <v>57</v>
      </c>
      <c r="E34" s="16" t="s">
        <v>35</v>
      </c>
      <c r="F34" s="16">
        <v>211520100</v>
      </c>
      <c r="G34" s="16">
        <v>9108700</v>
      </c>
      <c r="H34" s="16">
        <v>12843200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f t="shared" si="0"/>
        <v>233472000</v>
      </c>
      <c r="AA34" s="42">
        <f t="shared" ref="AA34" si="14">Z35/Z34</f>
        <v>0.5068633497807018</v>
      </c>
    </row>
    <row r="35" spans="2:27" x14ac:dyDescent="0.3">
      <c r="B35" s="16" t="s">
        <v>32</v>
      </c>
      <c r="C35" s="16" t="s">
        <v>50</v>
      </c>
      <c r="D35" s="16" t="s">
        <v>57</v>
      </c>
      <c r="E35" s="16" t="s">
        <v>36</v>
      </c>
      <c r="F35" s="16"/>
      <c r="G35" s="16">
        <v>11709400</v>
      </c>
      <c r="H35" s="16">
        <v>10370800</v>
      </c>
      <c r="I35" s="16">
        <v>12374000</v>
      </c>
      <c r="J35" s="16">
        <v>5505700</v>
      </c>
      <c r="K35" s="16">
        <v>7144700</v>
      </c>
      <c r="L35" s="16">
        <v>9699500</v>
      </c>
      <c r="M35" s="16">
        <v>7256400</v>
      </c>
      <c r="N35" s="16">
        <v>7329800</v>
      </c>
      <c r="O35" s="16">
        <v>6540900</v>
      </c>
      <c r="P35" s="16">
        <v>7142900</v>
      </c>
      <c r="Q35" s="16">
        <v>5944900</v>
      </c>
      <c r="R35" s="16">
        <v>4564500</v>
      </c>
      <c r="S35" s="16">
        <v>3418900</v>
      </c>
      <c r="T35" s="16">
        <v>4655100</v>
      </c>
      <c r="U35" s="16">
        <v>4665400</v>
      </c>
      <c r="V35" s="16">
        <v>2429500</v>
      </c>
      <c r="W35" s="16">
        <v>1895400</v>
      </c>
      <c r="X35" s="16">
        <v>2603600</v>
      </c>
      <c r="Y35" s="16">
        <v>3087000</v>
      </c>
      <c r="Z35" s="16">
        <f t="shared" si="0"/>
        <v>118338400</v>
      </c>
      <c r="AA35" s="42"/>
    </row>
    <row r="36" spans="2:27" x14ac:dyDescent="0.3">
      <c r="B36" s="16" t="s">
        <v>32</v>
      </c>
      <c r="C36" s="16" t="s">
        <v>33</v>
      </c>
      <c r="D36" s="16" t="s">
        <v>58</v>
      </c>
      <c r="E36" s="16" t="s">
        <v>35</v>
      </c>
      <c r="F36" s="16">
        <v>2264237200</v>
      </c>
      <c r="G36" s="16">
        <v>7593400</v>
      </c>
      <c r="H36" s="16">
        <v>2524200</v>
      </c>
      <c r="I36" s="16">
        <v>0</v>
      </c>
      <c r="J36" s="16">
        <v>0</v>
      </c>
      <c r="K36" s="16">
        <v>0</v>
      </c>
      <c r="L36" s="16">
        <v>0</v>
      </c>
      <c r="M36" s="16">
        <v>0</v>
      </c>
      <c r="N36" s="16">
        <v>0</v>
      </c>
      <c r="O36" s="16">
        <v>0</v>
      </c>
      <c r="P36" s="16">
        <v>0</v>
      </c>
      <c r="Q36" s="16">
        <v>0</v>
      </c>
      <c r="R36" s="16">
        <v>0</v>
      </c>
      <c r="S36" s="16">
        <v>0</v>
      </c>
      <c r="T36" s="16">
        <v>0</v>
      </c>
      <c r="U36" s="16">
        <v>0</v>
      </c>
      <c r="V36" s="16">
        <v>0</v>
      </c>
      <c r="W36" s="16">
        <v>0</v>
      </c>
      <c r="X36" s="16">
        <v>0</v>
      </c>
      <c r="Y36" s="16">
        <v>0</v>
      </c>
      <c r="Z36" s="16">
        <f t="shared" ref="Z36:Z67" si="15">SUM(F36:Y36)</f>
        <v>2274354800</v>
      </c>
      <c r="AA36" s="42">
        <f t="shared" ref="AA36" si="16">Z37/Z36</f>
        <v>7.6550984921086196E-2</v>
      </c>
    </row>
    <row r="37" spans="2:27" x14ac:dyDescent="0.3">
      <c r="B37" s="16" t="s">
        <v>32</v>
      </c>
      <c r="C37" s="16" t="s">
        <v>33</v>
      </c>
      <c r="D37" s="16" t="s">
        <v>58</v>
      </c>
      <c r="E37" s="16" t="s">
        <v>36</v>
      </c>
      <c r="F37" s="16"/>
      <c r="G37" s="16">
        <v>6235400</v>
      </c>
      <c r="H37" s="16">
        <v>8712000</v>
      </c>
      <c r="I37" s="16">
        <v>2087000</v>
      </c>
      <c r="J37" s="16">
        <v>3545700</v>
      </c>
      <c r="K37" s="16">
        <v>3440300</v>
      </c>
      <c r="L37" s="16">
        <v>47547200</v>
      </c>
      <c r="M37" s="16">
        <v>13938100</v>
      </c>
      <c r="N37" s="16">
        <v>8420200</v>
      </c>
      <c r="O37" s="16">
        <v>29377800</v>
      </c>
      <c r="P37" s="16">
        <v>14147800</v>
      </c>
      <c r="Q37" s="16">
        <v>7317300</v>
      </c>
      <c r="R37" s="16">
        <v>9622400</v>
      </c>
      <c r="S37" s="16">
        <v>4271500</v>
      </c>
      <c r="T37" s="16">
        <v>4543600</v>
      </c>
      <c r="U37" s="16">
        <v>4552300</v>
      </c>
      <c r="V37" s="16">
        <v>3559600</v>
      </c>
      <c r="W37" s="16">
        <v>2264900</v>
      </c>
      <c r="X37" s="16">
        <v>65000</v>
      </c>
      <c r="Y37" s="16">
        <v>456000</v>
      </c>
      <c r="Z37" s="16">
        <f t="shared" si="15"/>
        <v>174104100</v>
      </c>
      <c r="AA37" s="42"/>
    </row>
    <row r="38" spans="2:27" x14ac:dyDescent="0.3">
      <c r="B38" s="16" t="s">
        <v>32</v>
      </c>
      <c r="C38" s="16" t="s">
        <v>50</v>
      </c>
      <c r="D38" s="16" t="s">
        <v>59</v>
      </c>
      <c r="E38" s="16" t="s">
        <v>35</v>
      </c>
      <c r="F38" s="16">
        <v>792125000</v>
      </c>
      <c r="G38" s="16">
        <v>1035900</v>
      </c>
      <c r="H38" s="16">
        <v>7985100</v>
      </c>
      <c r="I38" s="16">
        <v>398700</v>
      </c>
      <c r="J38" s="16">
        <v>2335300</v>
      </c>
      <c r="K38" s="16">
        <v>231800</v>
      </c>
      <c r="L38" s="16">
        <v>0</v>
      </c>
      <c r="M38" s="16">
        <v>115400</v>
      </c>
      <c r="N38" s="16">
        <v>0</v>
      </c>
      <c r="O38" s="16">
        <v>93000</v>
      </c>
      <c r="P38" s="16">
        <v>0</v>
      </c>
      <c r="Q38" s="16">
        <v>0</v>
      </c>
      <c r="R38" s="16">
        <v>0</v>
      </c>
      <c r="S38" s="16">
        <v>0</v>
      </c>
      <c r="T38" s="16">
        <v>0</v>
      </c>
      <c r="U38" s="16">
        <v>3194200</v>
      </c>
      <c r="V38" s="16">
        <v>22700900</v>
      </c>
      <c r="W38" s="16">
        <v>323100</v>
      </c>
      <c r="X38" s="16">
        <v>261700</v>
      </c>
      <c r="Y38" s="16">
        <v>0</v>
      </c>
      <c r="Z38" s="16">
        <f t="shared" si="15"/>
        <v>830800100</v>
      </c>
      <c r="AA38" s="42">
        <f t="shared" ref="AA38" si="17">Z39/Z38</f>
        <v>0.37299851071274548</v>
      </c>
    </row>
    <row r="39" spans="2:27" x14ac:dyDescent="0.3">
      <c r="B39" s="16" t="s">
        <v>32</v>
      </c>
      <c r="C39" s="16" t="s">
        <v>50</v>
      </c>
      <c r="D39" s="16" t="s">
        <v>59</v>
      </c>
      <c r="E39" s="16" t="s">
        <v>36</v>
      </c>
      <c r="F39" s="16"/>
      <c r="G39" s="16">
        <v>27015100</v>
      </c>
      <c r="H39" s="16">
        <v>23494100</v>
      </c>
      <c r="I39" s="16">
        <v>21919200</v>
      </c>
      <c r="J39" s="16">
        <v>18773900</v>
      </c>
      <c r="K39" s="16">
        <v>20465000</v>
      </c>
      <c r="L39" s="16">
        <v>24418000</v>
      </c>
      <c r="M39" s="16">
        <v>22895900</v>
      </c>
      <c r="N39" s="16">
        <v>18720600</v>
      </c>
      <c r="O39" s="16">
        <v>14896600</v>
      </c>
      <c r="P39" s="16">
        <v>13747800</v>
      </c>
      <c r="Q39" s="16">
        <v>19416100</v>
      </c>
      <c r="R39" s="16">
        <v>11243500</v>
      </c>
      <c r="S39" s="16">
        <v>9177200</v>
      </c>
      <c r="T39" s="16">
        <v>11116900</v>
      </c>
      <c r="U39" s="16">
        <v>28725400</v>
      </c>
      <c r="V39" s="16">
        <v>8145100</v>
      </c>
      <c r="W39" s="16">
        <v>3876800</v>
      </c>
      <c r="X39" s="16">
        <v>6130100</v>
      </c>
      <c r="Y39" s="16">
        <v>5709900</v>
      </c>
      <c r="Z39" s="16">
        <f t="shared" si="15"/>
        <v>309887200</v>
      </c>
      <c r="AA39" s="42"/>
    </row>
    <row r="40" spans="2:27" x14ac:dyDescent="0.3">
      <c r="B40" s="16" t="s">
        <v>38</v>
      </c>
      <c r="C40" s="16" t="s">
        <v>43</v>
      </c>
      <c r="D40" s="16" t="s">
        <v>60</v>
      </c>
      <c r="E40" s="16" t="s">
        <v>35</v>
      </c>
      <c r="F40" s="16">
        <v>777702300</v>
      </c>
      <c r="G40" s="16">
        <v>140600</v>
      </c>
      <c r="H40" s="16">
        <v>0</v>
      </c>
      <c r="I40" s="16">
        <v>0</v>
      </c>
      <c r="J40" s="16">
        <v>0</v>
      </c>
      <c r="K40" s="16">
        <v>0</v>
      </c>
      <c r="L40" s="16">
        <v>0</v>
      </c>
      <c r="M40" s="16">
        <v>0</v>
      </c>
      <c r="N40" s="16">
        <v>0</v>
      </c>
      <c r="O40" s="16">
        <v>0</v>
      </c>
      <c r="P40" s="16">
        <v>0</v>
      </c>
      <c r="Q40" s="16">
        <v>0</v>
      </c>
      <c r="R40" s="16">
        <v>0</v>
      </c>
      <c r="S40" s="16">
        <v>0</v>
      </c>
      <c r="T40" s="16">
        <v>0</v>
      </c>
      <c r="U40" s="16">
        <v>0</v>
      </c>
      <c r="V40" s="16">
        <v>0</v>
      </c>
      <c r="W40" s="16">
        <v>0</v>
      </c>
      <c r="X40" s="16">
        <v>0</v>
      </c>
      <c r="Y40" s="16">
        <v>0</v>
      </c>
      <c r="Z40" s="16">
        <f t="shared" si="15"/>
        <v>777842900</v>
      </c>
      <c r="AA40" s="42">
        <f t="shared" ref="AA40" si="18">Z41/Z40</f>
        <v>0.25525295660601904</v>
      </c>
    </row>
    <row r="41" spans="2:27" x14ac:dyDescent="0.3">
      <c r="B41" s="16" t="s">
        <v>38</v>
      </c>
      <c r="C41" s="16" t="s">
        <v>43</v>
      </c>
      <c r="D41" s="16" t="s">
        <v>60</v>
      </c>
      <c r="E41" s="16" t="s">
        <v>36</v>
      </c>
      <c r="F41" s="16"/>
      <c r="G41" s="16">
        <v>11576400</v>
      </c>
      <c r="H41" s="16">
        <v>10548200</v>
      </c>
      <c r="I41" s="16">
        <v>10095200</v>
      </c>
      <c r="J41" s="16">
        <v>6672700</v>
      </c>
      <c r="K41" s="16">
        <v>8236900</v>
      </c>
      <c r="L41" s="16">
        <v>10173500</v>
      </c>
      <c r="M41" s="16">
        <v>7597200</v>
      </c>
      <c r="N41" s="16">
        <v>9635100</v>
      </c>
      <c r="O41" s="16">
        <v>13947600</v>
      </c>
      <c r="P41" s="16">
        <v>16864800</v>
      </c>
      <c r="Q41" s="16">
        <v>10413000</v>
      </c>
      <c r="R41" s="16">
        <v>9334600</v>
      </c>
      <c r="S41" s="16">
        <v>9197500</v>
      </c>
      <c r="T41" s="16">
        <v>11943000</v>
      </c>
      <c r="U41" s="16">
        <v>10279900</v>
      </c>
      <c r="V41" s="16">
        <v>7461800</v>
      </c>
      <c r="W41" s="16">
        <v>9869700</v>
      </c>
      <c r="X41" s="16">
        <v>12888200</v>
      </c>
      <c r="Y41" s="16">
        <v>11811400</v>
      </c>
      <c r="Z41" s="16">
        <f t="shared" si="15"/>
        <v>198546700</v>
      </c>
      <c r="AA41" s="42"/>
    </row>
    <row r="42" spans="2:27" x14ac:dyDescent="0.3">
      <c r="B42" s="16" t="s">
        <v>38</v>
      </c>
      <c r="C42" s="16" t="s">
        <v>39</v>
      </c>
      <c r="D42" s="16" t="s">
        <v>61</v>
      </c>
      <c r="E42" s="16" t="s">
        <v>35</v>
      </c>
      <c r="F42" s="16">
        <v>844805900</v>
      </c>
      <c r="G42" s="16">
        <v>2560200</v>
      </c>
      <c r="H42" s="16">
        <v>4080900</v>
      </c>
      <c r="I42" s="16">
        <v>807300</v>
      </c>
      <c r="J42" s="16">
        <v>1583400</v>
      </c>
      <c r="K42" s="16">
        <v>1104300</v>
      </c>
      <c r="L42" s="16">
        <v>208600</v>
      </c>
      <c r="M42" s="16">
        <v>547300</v>
      </c>
      <c r="N42" s="16">
        <v>0</v>
      </c>
      <c r="O42" s="16">
        <v>0</v>
      </c>
      <c r="P42" s="16">
        <v>80000</v>
      </c>
      <c r="Q42" s="16">
        <v>207700</v>
      </c>
      <c r="R42" s="16">
        <v>0</v>
      </c>
      <c r="S42" s="16">
        <v>732500</v>
      </c>
      <c r="T42" s="16">
        <v>0</v>
      </c>
      <c r="U42" s="16">
        <v>0</v>
      </c>
      <c r="V42" s="16">
        <v>0</v>
      </c>
      <c r="W42" s="16">
        <v>0</v>
      </c>
      <c r="X42" s="16">
        <v>0</v>
      </c>
      <c r="Y42" s="16">
        <v>0</v>
      </c>
      <c r="Z42" s="16">
        <f t="shared" si="15"/>
        <v>856718100</v>
      </c>
      <c r="AA42" s="42">
        <f t="shared" ref="AA42" si="19">Z43/Z42</f>
        <v>0.40762825017937637</v>
      </c>
    </row>
    <row r="43" spans="2:27" x14ac:dyDescent="0.3">
      <c r="B43" s="16" t="s">
        <v>38</v>
      </c>
      <c r="C43" s="16" t="s">
        <v>39</v>
      </c>
      <c r="D43" s="16" t="s">
        <v>61</v>
      </c>
      <c r="E43" s="16" t="s">
        <v>36</v>
      </c>
      <c r="F43" s="16"/>
      <c r="G43" s="16">
        <v>22489800</v>
      </c>
      <c r="H43" s="16">
        <v>27418600</v>
      </c>
      <c r="I43" s="16">
        <v>24388100</v>
      </c>
      <c r="J43" s="16">
        <v>19557200</v>
      </c>
      <c r="K43" s="16">
        <v>16636300</v>
      </c>
      <c r="L43" s="16">
        <v>18259800</v>
      </c>
      <c r="M43" s="16">
        <v>19174400</v>
      </c>
      <c r="N43" s="16">
        <v>21869900</v>
      </c>
      <c r="O43" s="16">
        <v>21282200</v>
      </c>
      <c r="P43" s="16">
        <v>16859200</v>
      </c>
      <c r="Q43" s="16">
        <v>17560800</v>
      </c>
      <c r="R43" s="16">
        <v>18488600</v>
      </c>
      <c r="S43" s="16">
        <v>16248500</v>
      </c>
      <c r="T43" s="16">
        <v>17152400</v>
      </c>
      <c r="U43" s="16">
        <v>15858700</v>
      </c>
      <c r="V43" s="16">
        <v>15393400</v>
      </c>
      <c r="W43" s="16">
        <v>14327000</v>
      </c>
      <c r="X43" s="16">
        <v>13010500</v>
      </c>
      <c r="Y43" s="16">
        <v>13247100</v>
      </c>
      <c r="Z43" s="16">
        <f t="shared" si="15"/>
        <v>349222500</v>
      </c>
      <c r="AA43" s="42"/>
    </row>
    <row r="44" spans="2:27" x14ac:dyDescent="0.3">
      <c r="B44" s="16" t="s">
        <v>32</v>
      </c>
      <c r="C44" s="16" t="s">
        <v>33</v>
      </c>
      <c r="D44" s="16" t="s">
        <v>62</v>
      </c>
      <c r="E44" s="16" t="s">
        <v>35</v>
      </c>
      <c r="F44" s="16">
        <v>35643600</v>
      </c>
      <c r="G44" s="16">
        <v>228700</v>
      </c>
      <c r="H44" s="16">
        <v>0</v>
      </c>
      <c r="I44" s="16">
        <v>0</v>
      </c>
      <c r="J44" s="16">
        <v>121100</v>
      </c>
      <c r="K44" s="16">
        <v>0</v>
      </c>
      <c r="L44" s="16">
        <v>0</v>
      </c>
      <c r="M44" s="16">
        <v>0</v>
      </c>
      <c r="N44" s="16">
        <v>0</v>
      </c>
      <c r="O44" s="16">
        <v>0</v>
      </c>
      <c r="P44" s="16">
        <v>0</v>
      </c>
      <c r="Q44" s="16">
        <v>0</v>
      </c>
      <c r="R44" s="16">
        <v>0</v>
      </c>
      <c r="S44" s="16">
        <v>0</v>
      </c>
      <c r="T44" s="16">
        <v>0</v>
      </c>
      <c r="U44" s="16">
        <v>0</v>
      </c>
      <c r="V44" s="16">
        <v>0</v>
      </c>
      <c r="W44" s="16">
        <v>0</v>
      </c>
      <c r="X44" s="16">
        <v>0</v>
      </c>
      <c r="Y44" s="16">
        <v>0</v>
      </c>
      <c r="Z44" s="16">
        <f t="shared" si="15"/>
        <v>35993400</v>
      </c>
      <c r="AA44" s="42">
        <f t="shared" ref="AA44" si="20">Z45/Z44</f>
        <v>0.73327332233131626</v>
      </c>
    </row>
    <row r="45" spans="2:27" x14ac:dyDescent="0.3">
      <c r="B45" s="16" t="s">
        <v>32</v>
      </c>
      <c r="C45" s="16" t="s">
        <v>33</v>
      </c>
      <c r="D45" s="16" t="s">
        <v>62</v>
      </c>
      <c r="E45" s="16" t="s">
        <v>36</v>
      </c>
      <c r="F45" s="16"/>
      <c r="G45" s="16">
        <v>2475400</v>
      </c>
      <c r="H45" s="16">
        <v>3546300</v>
      </c>
      <c r="I45" s="16">
        <v>3526700</v>
      </c>
      <c r="J45" s="16">
        <v>1953900</v>
      </c>
      <c r="K45" s="16">
        <v>1639500</v>
      </c>
      <c r="L45" s="16">
        <v>1950200</v>
      </c>
      <c r="M45" s="16">
        <v>2859200</v>
      </c>
      <c r="N45" s="16">
        <v>1465700</v>
      </c>
      <c r="O45" s="16">
        <v>1198200</v>
      </c>
      <c r="P45" s="16">
        <v>847900</v>
      </c>
      <c r="Q45" s="16">
        <v>1529500</v>
      </c>
      <c r="R45" s="16">
        <v>570300</v>
      </c>
      <c r="S45" s="16">
        <v>491900</v>
      </c>
      <c r="T45" s="16">
        <v>630000</v>
      </c>
      <c r="U45" s="16">
        <v>428500</v>
      </c>
      <c r="V45" s="16">
        <v>403900</v>
      </c>
      <c r="W45" s="16">
        <v>348900</v>
      </c>
      <c r="X45" s="16">
        <v>240000</v>
      </c>
      <c r="Y45" s="16">
        <v>287000</v>
      </c>
      <c r="Z45" s="16">
        <f t="shared" si="15"/>
        <v>26393000</v>
      </c>
      <c r="AA45" s="42"/>
    </row>
    <row r="46" spans="2:27" x14ac:dyDescent="0.3">
      <c r="B46" s="16" t="s">
        <v>32</v>
      </c>
      <c r="C46" s="16" t="s">
        <v>33</v>
      </c>
      <c r="D46" s="16" t="s">
        <v>63</v>
      </c>
      <c r="E46" s="16" t="s">
        <v>35</v>
      </c>
      <c r="F46" s="16">
        <v>6269500</v>
      </c>
      <c r="G46" s="16">
        <v>1746600</v>
      </c>
      <c r="H46" s="16">
        <v>1855400</v>
      </c>
      <c r="I46" s="16">
        <v>367600</v>
      </c>
      <c r="J46" s="16">
        <v>691000</v>
      </c>
      <c r="K46" s="16">
        <v>0</v>
      </c>
      <c r="L46" s="16">
        <v>0</v>
      </c>
      <c r="M46" s="16">
        <v>0</v>
      </c>
      <c r="N46" s="16">
        <v>0</v>
      </c>
      <c r="O46" s="16">
        <v>0</v>
      </c>
      <c r="P46" s="16">
        <v>0</v>
      </c>
      <c r="Q46" s="16">
        <v>0</v>
      </c>
      <c r="R46" s="16">
        <v>0</v>
      </c>
      <c r="S46" s="16">
        <v>0</v>
      </c>
      <c r="T46" s="16">
        <v>0</v>
      </c>
      <c r="U46" s="16">
        <v>0</v>
      </c>
      <c r="V46" s="16">
        <v>0</v>
      </c>
      <c r="W46" s="16">
        <v>0</v>
      </c>
      <c r="X46" s="16">
        <v>0</v>
      </c>
      <c r="Y46" s="16">
        <v>0</v>
      </c>
      <c r="Z46" s="16">
        <f t="shared" si="15"/>
        <v>10930100</v>
      </c>
      <c r="AA46" s="42">
        <f t="shared" ref="AA46" si="21">Z47/Z46</f>
        <v>0.80152972067959127</v>
      </c>
    </row>
    <row r="47" spans="2:27" x14ac:dyDescent="0.3">
      <c r="B47" s="16" t="s">
        <v>32</v>
      </c>
      <c r="C47" s="16" t="s">
        <v>33</v>
      </c>
      <c r="D47" s="16" t="s">
        <v>63</v>
      </c>
      <c r="E47" s="16" t="s">
        <v>36</v>
      </c>
      <c r="F47" s="16"/>
      <c r="G47" s="16">
        <v>450600</v>
      </c>
      <c r="H47" s="16">
        <v>674000</v>
      </c>
      <c r="I47" s="16">
        <v>613400</v>
      </c>
      <c r="J47" s="16">
        <v>538700</v>
      </c>
      <c r="K47" s="16">
        <v>566400</v>
      </c>
      <c r="L47" s="16">
        <v>91900</v>
      </c>
      <c r="M47" s="16">
        <v>800900</v>
      </c>
      <c r="N47" s="16">
        <v>1773500</v>
      </c>
      <c r="O47" s="16">
        <v>829500</v>
      </c>
      <c r="P47" s="16">
        <v>678400</v>
      </c>
      <c r="Q47" s="16">
        <v>461400</v>
      </c>
      <c r="R47" s="16">
        <v>307900</v>
      </c>
      <c r="S47" s="16">
        <v>285600</v>
      </c>
      <c r="T47" s="16">
        <v>202000</v>
      </c>
      <c r="U47" s="16">
        <v>70600</v>
      </c>
      <c r="V47" s="16">
        <v>80000</v>
      </c>
      <c r="W47" s="16">
        <v>234000</v>
      </c>
      <c r="X47" s="16">
        <v>67000</v>
      </c>
      <c r="Y47" s="16">
        <v>35000</v>
      </c>
      <c r="Z47" s="16">
        <f t="shared" si="15"/>
        <v>8760800</v>
      </c>
      <c r="AA47" s="42"/>
    </row>
    <row r="48" spans="2:27" x14ac:dyDescent="0.3">
      <c r="B48" s="16" t="s">
        <v>32</v>
      </c>
      <c r="C48" s="16" t="s">
        <v>41</v>
      </c>
      <c r="D48" s="16" t="s">
        <v>64</v>
      </c>
      <c r="E48" s="16" t="s">
        <v>35</v>
      </c>
      <c r="F48" s="16">
        <v>1691463500</v>
      </c>
      <c r="G48" s="16">
        <v>14569500</v>
      </c>
      <c r="H48" s="16">
        <v>2249400</v>
      </c>
      <c r="I48" s="16">
        <v>1093700</v>
      </c>
      <c r="J48" s="16">
        <v>2905100</v>
      </c>
      <c r="K48" s="16">
        <v>1434800</v>
      </c>
      <c r="L48" s="16">
        <v>36400</v>
      </c>
      <c r="M48" s="16">
        <v>1254900</v>
      </c>
      <c r="N48" s="16">
        <v>0</v>
      </c>
      <c r="O48" s="16">
        <v>0</v>
      </c>
      <c r="P48" s="16">
        <v>0</v>
      </c>
      <c r="Q48" s="16">
        <v>0</v>
      </c>
      <c r="R48" s="16">
        <v>0</v>
      </c>
      <c r="S48" s="16">
        <v>1783100</v>
      </c>
      <c r="T48" s="16">
        <v>102900</v>
      </c>
      <c r="U48" s="16">
        <v>0</v>
      </c>
      <c r="V48" s="16">
        <v>0</v>
      </c>
      <c r="W48" s="16">
        <v>0</v>
      </c>
      <c r="X48" s="16">
        <v>0</v>
      </c>
      <c r="Y48" s="16">
        <v>0</v>
      </c>
      <c r="Z48" s="16">
        <f t="shared" si="15"/>
        <v>1716893300</v>
      </c>
      <c r="AA48" s="42">
        <f t="shared" ref="AA48" si="22">Z49/Z48</f>
        <v>0.21037457598558978</v>
      </c>
    </row>
    <row r="49" spans="2:27" x14ac:dyDescent="0.3">
      <c r="B49" s="16" t="s">
        <v>32</v>
      </c>
      <c r="C49" s="16" t="s">
        <v>41</v>
      </c>
      <c r="D49" s="16" t="s">
        <v>64</v>
      </c>
      <c r="E49" s="16" t="s">
        <v>36</v>
      </c>
      <c r="F49" s="16"/>
      <c r="G49" s="16">
        <v>20326700</v>
      </c>
      <c r="H49" s="16">
        <v>16591200</v>
      </c>
      <c r="I49" s="16">
        <v>14127600</v>
      </c>
      <c r="J49" s="16">
        <v>12146700</v>
      </c>
      <c r="K49" s="16">
        <v>14740200</v>
      </c>
      <c r="L49" s="16">
        <v>13465500</v>
      </c>
      <c r="M49" s="16">
        <v>28112600</v>
      </c>
      <c r="N49" s="16">
        <v>51180900</v>
      </c>
      <c r="O49" s="16">
        <v>25080800</v>
      </c>
      <c r="P49" s="16">
        <v>13323200</v>
      </c>
      <c r="Q49" s="16">
        <v>15847400</v>
      </c>
      <c r="R49" s="16">
        <v>43525200</v>
      </c>
      <c r="S49" s="16">
        <v>45049100</v>
      </c>
      <c r="T49" s="16">
        <v>21576300</v>
      </c>
      <c r="U49" s="16">
        <v>8623700</v>
      </c>
      <c r="V49" s="16">
        <v>4103300</v>
      </c>
      <c r="W49" s="16">
        <v>4285200</v>
      </c>
      <c r="X49" s="16">
        <v>3711900</v>
      </c>
      <c r="Y49" s="16">
        <v>5373200</v>
      </c>
      <c r="Z49" s="16">
        <f t="shared" si="15"/>
        <v>361190700</v>
      </c>
      <c r="AA49" s="42"/>
    </row>
    <row r="50" spans="2:27" x14ac:dyDescent="0.3">
      <c r="B50" s="16" t="s">
        <v>47</v>
      </c>
      <c r="C50" s="16" t="s">
        <v>47</v>
      </c>
      <c r="D50" s="16" t="s">
        <v>65</v>
      </c>
      <c r="E50" s="16" t="s">
        <v>35</v>
      </c>
      <c r="F50" s="16">
        <v>1932700</v>
      </c>
      <c r="G50" s="16">
        <v>0</v>
      </c>
      <c r="H50" s="16">
        <v>304300</v>
      </c>
      <c r="I50" s="16">
        <v>0</v>
      </c>
      <c r="J50" s="16">
        <v>430300</v>
      </c>
      <c r="K50" s="16">
        <v>127900</v>
      </c>
      <c r="L50" s="16">
        <v>100200</v>
      </c>
      <c r="M50" s="16">
        <v>0</v>
      </c>
      <c r="N50" s="16">
        <v>79500</v>
      </c>
      <c r="O50" s="16">
        <v>188700</v>
      </c>
      <c r="P50" s="16">
        <v>769800</v>
      </c>
      <c r="Q50" s="16">
        <v>0</v>
      </c>
      <c r="R50" s="16">
        <v>464400</v>
      </c>
      <c r="S50" s="16">
        <v>422200</v>
      </c>
      <c r="T50" s="16">
        <v>0</v>
      </c>
      <c r="U50" s="16">
        <v>0</v>
      </c>
      <c r="V50" s="16">
        <v>0</v>
      </c>
      <c r="W50" s="16">
        <v>0</v>
      </c>
      <c r="X50" s="16">
        <v>0</v>
      </c>
      <c r="Y50" s="16">
        <v>0</v>
      </c>
      <c r="Z50" s="16">
        <f t="shared" si="15"/>
        <v>4820000</v>
      </c>
      <c r="AA50" s="42">
        <f t="shared" ref="AA50" si="23">Z51/Z50</f>
        <v>0.18354771784232365</v>
      </c>
    </row>
    <row r="51" spans="2:27" x14ac:dyDescent="0.3">
      <c r="B51" s="16" t="s">
        <v>47</v>
      </c>
      <c r="C51" s="16" t="s">
        <v>47</v>
      </c>
      <c r="D51" s="16" t="s">
        <v>65</v>
      </c>
      <c r="E51" s="16" t="s">
        <v>36</v>
      </c>
      <c r="F51" s="16"/>
      <c r="G51" s="16">
        <v>0</v>
      </c>
      <c r="H51" s="16">
        <v>0</v>
      </c>
      <c r="I51" s="16">
        <v>0</v>
      </c>
      <c r="J51" s="16">
        <v>58400</v>
      </c>
      <c r="K51" s="16">
        <v>500</v>
      </c>
      <c r="L51" s="16">
        <v>600</v>
      </c>
      <c r="M51" s="16">
        <v>0</v>
      </c>
      <c r="N51" s="16">
        <v>212700</v>
      </c>
      <c r="O51" s="16">
        <v>0</v>
      </c>
      <c r="P51" s="16">
        <v>0</v>
      </c>
      <c r="Q51" s="16">
        <v>116300</v>
      </c>
      <c r="R51" s="16">
        <v>40100</v>
      </c>
      <c r="S51" s="16">
        <v>0</v>
      </c>
      <c r="T51" s="16">
        <v>436100</v>
      </c>
      <c r="U51" s="16">
        <v>0</v>
      </c>
      <c r="V51" s="16">
        <v>20000</v>
      </c>
      <c r="W51" s="16">
        <v>0</v>
      </c>
      <c r="X51" s="16">
        <v>0</v>
      </c>
      <c r="Y51" s="16">
        <v>0</v>
      </c>
      <c r="Z51" s="16">
        <f t="shared" si="15"/>
        <v>884700</v>
      </c>
      <c r="AA51" s="42"/>
    </row>
    <row r="52" spans="2:27" x14ac:dyDescent="0.3">
      <c r="B52" s="16" t="s">
        <v>38</v>
      </c>
      <c r="C52" s="16" t="s">
        <v>43</v>
      </c>
      <c r="D52" s="16" t="s">
        <v>66</v>
      </c>
      <c r="E52" s="16" t="s">
        <v>35</v>
      </c>
      <c r="F52" s="16">
        <v>322938000</v>
      </c>
      <c r="G52" s="16">
        <v>2170800</v>
      </c>
      <c r="H52" s="16">
        <v>5718800</v>
      </c>
      <c r="I52" s="16">
        <v>2210200</v>
      </c>
      <c r="J52" s="16">
        <v>3576800</v>
      </c>
      <c r="K52" s="16">
        <v>36300</v>
      </c>
      <c r="L52" s="16">
        <v>25000</v>
      </c>
      <c r="M52" s="16">
        <v>0</v>
      </c>
      <c r="N52" s="16">
        <v>0</v>
      </c>
      <c r="O52" s="16">
        <v>0</v>
      </c>
      <c r="P52" s="16">
        <v>0</v>
      </c>
      <c r="Q52" s="16">
        <v>1535500</v>
      </c>
      <c r="R52" s="16">
        <v>1270100</v>
      </c>
      <c r="S52" s="16">
        <v>0</v>
      </c>
      <c r="T52" s="16">
        <v>0</v>
      </c>
      <c r="U52" s="16">
        <v>0</v>
      </c>
      <c r="V52" s="16">
        <v>0</v>
      </c>
      <c r="W52" s="16">
        <v>664100</v>
      </c>
      <c r="X52" s="16">
        <v>0</v>
      </c>
      <c r="Y52" s="16">
        <v>0</v>
      </c>
      <c r="Z52" s="16">
        <f t="shared" si="15"/>
        <v>340145600</v>
      </c>
      <c r="AA52" s="42">
        <f t="shared" ref="AA52" si="24">Z53/Z52</f>
        <v>0.34542266605829974</v>
      </c>
    </row>
    <row r="53" spans="2:27" x14ac:dyDescent="0.3">
      <c r="B53" s="16" t="s">
        <v>38</v>
      </c>
      <c r="C53" s="16" t="s">
        <v>43</v>
      </c>
      <c r="D53" s="16" t="s">
        <v>66</v>
      </c>
      <c r="E53" s="16" t="s">
        <v>36</v>
      </c>
      <c r="F53" s="16"/>
      <c r="G53" s="16">
        <v>8381700</v>
      </c>
      <c r="H53" s="16">
        <v>6308000</v>
      </c>
      <c r="I53" s="16">
        <v>7054000</v>
      </c>
      <c r="J53" s="16">
        <v>5883500</v>
      </c>
      <c r="K53" s="16">
        <v>6149200</v>
      </c>
      <c r="L53" s="16">
        <v>7193000</v>
      </c>
      <c r="M53" s="16">
        <v>6046900</v>
      </c>
      <c r="N53" s="16">
        <v>5732900</v>
      </c>
      <c r="O53" s="16">
        <v>7429000</v>
      </c>
      <c r="P53" s="16">
        <v>9700100</v>
      </c>
      <c r="Q53" s="16">
        <v>7059900</v>
      </c>
      <c r="R53" s="16">
        <v>5961000</v>
      </c>
      <c r="S53" s="16">
        <v>6425800</v>
      </c>
      <c r="T53" s="16">
        <v>4839500</v>
      </c>
      <c r="U53" s="16">
        <v>6226800</v>
      </c>
      <c r="V53" s="16">
        <v>4144100</v>
      </c>
      <c r="W53" s="16">
        <v>3933700</v>
      </c>
      <c r="X53" s="16">
        <v>4253700</v>
      </c>
      <c r="Y53" s="16">
        <v>4771200</v>
      </c>
      <c r="Z53" s="16">
        <f t="shared" si="15"/>
        <v>117494000</v>
      </c>
      <c r="AA53" s="42"/>
    </row>
    <row r="54" spans="2:27" x14ac:dyDescent="0.3">
      <c r="B54" s="16" t="s">
        <v>38</v>
      </c>
      <c r="C54" s="16" t="s">
        <v>43</v>
      </c>
      <c r="D54" s="16" t="s">
        <v>67</v>
      </c>
      <c r="E54" s="16" t="s">
        <v>35</v>
      </c>
      <c r="F54" s="16">
        <v>986091700</v>
      </c>
      <c r="G54" s="16">
        <v>2290800</v>
      </c>
      <c r="H54" s="16">
        <v>2512800</v>
      </c>
      <c r="I54" s="16">
        <v>350300</v>
      </c>
      <c r="J54" s="16">
        <v>504100</v>
      </c>
      <c r="K54" s="16">
        <v>102100</v>
      </c>
      <c r="L54" s="16">
        <v>171100</v>
      </c>
      <c r="M54" s="16">
        <v>0</v>
      </c>
      <c r="N54" s="16">
        <v>0</v>
      </c>
      <c r="O54" s="16">
        <v>0</v>
      </c>
      <c r="P54" s="16">
        <v>0</v>
      </c>
      <c r="Q54" s="16">
        <v>0</v>
      </c>
      <c r="R54" s="16">
        <v>0</v>
      </c>
      <c r="S54" s="16">
        <v>0</v>
      </c>
      <c r="T54" s="16">
        <v>0</v>
      </c>
      <c r="U54" s="16">
        <v>0</v>
      </c>
      <c r="V54" s="16">
        <v>0</v>
      </c>
      <c r="W54" s="16">
        <v>0</v>
      </c>
      <c r="X54" s="16">
        <v>0</v>
      </c>
      <c r="Y54" s="16">
        <v>0</v>
      </c>
      <c r="Z54" s="16">
        <f t="shared" si="15"/>
        <v>992022900</v>
      </c>
      <c r="AA54" s="42">
        <f t="shared" ref="AA54" si="25">Z55/Z54</f>
        <v>0.28977849200860184</v>
      </c>
    </row>
    <row r="55" spans="2:27" x14ac:dyDescent="0.3">
      <c r="B55" s="16" t="s">
        <v>38</v>
      </c>
      <c r="C55" s="16" t="s">
        <v>43</v>
      </c>
      <c r="D55" s="16" t="s">
        <v>67</v>
      </c>
      <c r="E55" s="16" t="s">
        <v>36</v>
      </c>
      <c r="F55" s="16"/>
      <c r="G55" s="16">
        <v>19107700</v>
      </c>
      <c r="H55" s="16">
        <v>18018100</v>
      </c>
      <c r="I55" s="16">
        <v>16099600</v>
      </c>
      <c r="J55" s="16">
        <v>11981000</v>
      </c>
      <c r="K55" s="16">
        <v>13696100</v>
      </c>
      <c r="L55" s="16">
        <v>16257700</v>
      </c>
      <c r="M55" s="16">
        <v>18457900</v>
      </c>
      <c r="N55" s="16">
        <v>15144400</v>
      </c>
      <c r="O55" s="16">
        <v>13772000</v>
      </c>
      <c r="P55" s="16">
        <v>19379300</v>
      </c>
      <c r="Q55" s="16">
        <v>15090600</v>
      </c>
      <c r="R55" s="16">
        <v>14752300</v>
      </c>
      <c r="S55" s="16">
        <v>11695500</v>
      </c>
      <c r="T55" s="16">
        <v>10941300</v>
      </c>
      <c r="U55" s="16">
        <v>10977700</v>
      </c>
      <c r="V55" s="16">
        <v>10611300</v>
      </c>
      <c r="W55" s="16">
        <v>14796700</v>
      </c>
      <c r="X55" s="16">
        <v>20636700</v>
      </c>
      <c r="Y55" s="16">
        <v>16051000</v>
      </c>
      <c r="Z55" s="16">
        <f t="shared" si="15"/>
        <v>287466900</v>
      </c>
      <c r="AA55" s="42"/>
    </row>
    <row r="56" spans="2:27" x14ac:dyDescent="0.3">
      <c r="B56" s="16" t="s">
        <v>38</v>
      </c>
      <c r="C56" s="16" t="s">
        <v>39</v>
      </c>
      <c r="D56" s="16" t="s">
        <v>68</v>
      </c>
      <c r="E56" s="16" t="s">
        <v>35</v>
      </c>
      <c r="F56" s="16">
        <v>394735300</v>
      </c>
      <c r="G56" s="16">
        <v>133600</v>
      </c>
      <c r="H56" s="16">
        <v>6316800</v>
      </c>
      <c r="I56" s="16">
        <v>0</v>
      </c>
      <c r="J56" s="16">
        <v>386100</v>
      </c>
      <c r="K56" s="16">
        <v>129000</v>
      </c>
      <c r="L56" s="16">
        <v>109900</v>
      </c>
      <c r="M56" s="16">
        <v>0</v>
      </c>
      <c r="N56" s="16">
        <v>159300</v>
      </c>
      <c r="O56" s="16">
        <v>0</v>
      </c>
      <c r="P56" s="16">
        <v>0</v>
      </c>
      <c r="Q56" s="16">
        <v>0</v>
      </c>
      <c r="R56" s="16">
        <v>0</v>
      </c>
      <c r="S56" s="16">
        <v>0</v>
      </c>
      <c r="T56" s="16">
        <v>0</v>
      </c>
      <c r="U56" s="16">
        <v>0</v>
      </c>
      <c r="V56" s="16">
        <v>0</v>
      </c>
      <c r="W56" s="16">
        <v>0</v>
      </c>
      <c r="X56" s="16">
        <v>0</v>
      </c>
      <c r="Y56" s="16">
        <v>0</v>
      </c>
      <c r="Z56" s="16">
        <f t="shared" si="15"/>
        <v>401970000</v>
      </c>
      <c r="AA56" s="42">
        <f t="shared" ref="AA56" si="26">Z57/Z56</f>
        <v>0.57566659203423143</v>
      </c>
    </row>
    <row r="57" spans="2:27" x14ac:dyDescent="0.3">
      <c r="B57" s="16" t="s">
        <v>38</v>
      </c>
      <c r="C57" s="16" t="s">
        <v>39</v>
      </c>
      <c r="D57" s="16" t="s">
        <v>68</v>
      </c>
      <c r="E57" s="16" t="s">
        <v>36</v>
      </c>
      <c r="F57" s="16"/>
      <c r="G57" s="16">
        <v>17388300</v>
      </c>
      <c r="H57" s="16">
        <v>16702500</v>
      </c>
      <c r="I57" s="16">
        <v>16497500</v>
      </c>
      <c r="J57" s="16">
        <v>15197000</v>
      </c>
      <c r="K57" s="16">
        <v>15202000</v>
      </c>
      <c r="L57" s="16">
        <v>17995800</v>
      </c>
      <c r="M57" s="16">
        <v>17531700</v>
      </c>
      <c r="N57" s="16">
        <v>17610800</v>
      </c>
      <c r="O57" s="16">
        <v>14823900</v>
      </c>
      <c r="P57" s="16">
        <v>11553600</v>
      </c>
      <c r="Q57" s="16">
        <v>10480100</v>
      </c>
      <c r="R57" s="16">
        <v>9375900</v>
      </c>
      <c r="S57" s="16">
        <v>9093500</v>
      </c>
      <c r="T57" s="16">
        <v>7078300</v>
      </c>
      <c r="U57" s="16">
        <v>6927700</v>
      </c>
      <c r="V57" s="16">
        <v>6251900</v>
      </c>
      <c r="W57" s="16">
        <v>6524200</v>
      </c>
      <c r="X57" s="16">
        <v>7309800</v>
      </c>
      <c r="Y57" s="16">
        <v>7856200</v>
      </c>
      <c r="Z57" s="16">
        <f t="shared" si="15"/>
        <v>231400700</v>
      </c>
      <c r="AA57" s="42"/>
    </row>
    <row r="58" spans="2:27" x14ac:dyDescent="0.3">
      <c r="B58" s="16" t="s">
        <v>32</v>
      </c>
      <c r="C58" s="16" t="s">
        <v>33</v>
      </c>
      <c r="D58" s="16" t="s">
        <v>69</v>
      </c>
      <c r="E58" s="16" t="s">
        <v>35</v>
      </c>
      <c r="F58" s="16">
        <v>174519400</v>
      </c>
      <c r="G58" s="16">
        <v>1186400</v>
      </c>
      <c r="H58" s="16">
        <v>664900</v>
      </c>
      <c r="I58" s="16">
        <v>0</v>
      </c>
      <c r="J58" s="16">
        <v>0</v>
      </c>
      <c r="K58" s="16">
        <v>127800</v>
      </c>
      <c r="L58" s="16">
        <v>0</v>
      </c>
      <c r="M58" s="16">
        <v>0</v>
      </c>
      <c r="N58" s="16">
        <v>0</v>
      </c>
      <c r="O58" s="16">
        <v>0</v>
      </c>
      <c r="P58" s="16">
        <v>186700</v>
      </c>
      <c r="Q58" s="16">
        <v>0</v>
      </c>
      <c r="R58" s="16">
        <v>0</v>
      </c>
      <c r="S58" s="16">
        <v>0</v>
      </c>
      <c r="T58" s="16">
        <v>0</v>
      </c>
      <c r="U58" s="16">
        <v>0</v>
      </c>
      <c r="V58" s="16">
        <v>0</v>
      </c>
      <c r="W58" s="16">
        <v>0</v>
      </c>
      <c r="X58" s="16">
        <v>0</v>
      </c>
      <c r="Y58" s="16">
        <v>0</v>
      </c>
      <c r="Z58" s="16">
        <f t="shared" si="15"/>
        <v>176685200</v>
      </c>
      <c r="AA58" s="42">
        <f t="shared" ref="AA58" si="27">Z59/Z58</f>
        <v>0.64931641133496187</v>
      </c>
    </row>
    <row r="59" spans="2:27" x14ac:dyDescent="0.3">
      <c r="B59" s="16" t="s">
        <v>32</v>
      </c>
      <c r="C59" s="16" t="s">
        <v>33</v>
      </c>
      <c r="D59" s="16" t="s">
        <v>69</v>
      </c>
      <c r="E59" s="16" t="s">
        <v>36</v>
      </c>
      <c r="F59" s="16"/>
      <c r="G59" s="16">
        <v>7763400</v>
      </c>
      <c r="H59" s="16">
        <v>11393400</v>
      </c>
      <c r="I59" s="16">
        <v>10314200</v>
      </c>
      <c r="J59" s="16">
        <v>9056900</v>
      </c>
      <c r="K59" s="16">
        <v>7681200</v>
      </c>
      <c r="L59" s="16">
        <v>8843200</v>
      </c>
      <c r="M59" s="16">
        <v>6830700</v>
      </c>
      <c r="N59" s="16">
        <v>7378600</v>
      </c>
      <c r="O59" s="16">
        <v>6816400</v>
      </c>
      <c r="P59" s="16">
        <v>5912000</v>
      </c>
      <c r="Q59" s="16">
        <v>5734700</v>
      </c>
      <c r="R59" s="16">
        <v>4845100</v>
      </c>
      <c r="S59" s="16">
        <v>2639500</v>
      </c>
      <c r="T59" s="16">
        <v>3853200</v>
      </c>
      <c r="U59" s="16">
        <v>3243000</v>
      </c>
      <c r="V59" s="16">
        <v>2408700</v>
      </c>
      <c r="W59" s="16">
        <v>2683800</v>
      </c>
      <c r="X59" s="16">
        <v>3727800</v>
      </c>
      <c r="Y59" s="16">
        <v>3598800</v>
      </c>
      <c r="Z59" s="16">
        <f t="shared" si="15"/>
        <v>114724600</v>
      </c>
      <c r="AA59" s="42"/>
    </row>
    <row r="60" spans="2:27" x14ac:dyDescent="0.3">
      <c r="B60" s="16" t="s">
        <v>32</v>
      </c>
      <c r="C60" s="16" t="s">
        <v>41</v>
      </c>
      <c r="D60" s="16" t="s">
        <v>70</v>
      </c>
      <c r="E60" s="16" t="s">
        <v>35</v>
      </c>
      <c r="F60" s="16">
        <v>3700700</v>
      </c>
      <c r="G60" s="16">
        <v>0</v>
      </c>
      <c r="H60" s="16">
        <v>69600</v>
      </c>
      <c r="I60" s="16">
        <v>0</v>
      </c>
      <c r="J60" s="16">
        <v>0</v>
      </c>
      <c r="K60" s="16">
        <v>0</v>
      </c>
      <c r="L60" s="16">
        <v>0</v>
      </c>
      <c r="M60" s="16">
        <v>0</v>
      </c>
      <c r="N60" s="16">
        <v>0</v>
      </c>
      <c r="O60" s="16">
        <v>0</v>
      </c>
      <c r="P60" s="16">
        <v>0</v>
      </c>
      <c r="Q60" s="16">
        <v>0</v>
      </c>
      <c r="R60" s="16">
        <v>0</v>
      </c>
      <c r="S60" s="16">
        <v>0</v>
      </c>
      <c r="T60" s="16">
        <v>0</v>
      </c>
      <c r="U60" s="16">
        <v>0</v>
      </c>
      <c r="V60" s="16">
        <v>0</v>
      </c>
      <c r="W60" s="16">
        <v>0</v>
      </c>
      <c r="X60" s="16">
        <v>0</v>
      </c>
      <c r="Y60" s="16">
        <v>0</v>
      </c>
      <c r="Z60" s="16">
        <f t="shared" si="15"/>
        <v>3770300</v>
      </c>
      <c r="AA60" s="42">
        <f>Z61/Z60</f>
        <v>0.58239397395432724</v>
      </c>
    </row>
    <row r="61" spans="2:27" x14ac:dyDescent="0.3">
      <c r="B61" s="16" t="s">
        <v>32</v>
      </c>
      <c r="C61" s="16" t="s">
        <v>41</v>
      </c>
      <c r="D61" s="16" t="s">
        <v>70</v>
      </c>
      <c r="E61" s="16" t="s">
        <v>36</v>
      </c>
      <c r="F61" s="16"/>
      <c r="G61" s="16">
        <v>674400</v>
      </c>
      <c r="H61" s="16">
        <v>283000</v>
      </c>
      <c r="I61" s="16">
        <v>164500</v>
      </c>
      <c r="J61" s="16">
        <v>379300</v>
      </c>
      <c r="K61" s="16">
        <v>218300</v>
      </c>
      <c r="L61" s="16">
        <v>50000</v>
      </c>
      <c r="M61" s="16">
        <v>95700</v>
      </c>
      <c r="N61" s="16">
        <v>61000</v>
      </c>
      <c r="O61" s="16">
        <v>28100</v>
      </c>
      <c r="P61" s="16">
        <v>0</v>
      </c>
      <c r="Q61" s="16">
        <v>0</v>
      </c>
      <c r="R61" s="16">
        <v>70000</v>
      </c>
      <c r="S61" s="16">
        <v>20000</v>
      </c>
      <c r="T61" s="16">
        <v>101500</v>
      </c>
      <c r="U61" s="16">
        <v>0</v>
      </c>
      <c r="V61" s="16">
        <v>0</v>
      </c>
      <c r="W61" s="16">
        <v>0</v>
      </c>
      <c r="X61" s="16">
        <v>0</v>
      </c>
      <c r="Y61" s="16">
        <v>50000</v>
      </c>
      <c r="Z61" s="16">
        <f t="shared" si="15"/>
        <v>2195800</v>
      </c>
      <c r="AA61" s="42"/>
    </row>
    <row r="62" spans="2:27" x14ac:dyDescent="0.3">
      <c r="B62" s="16" t="s">
        <v>47</v>
      </c>
      <c r="C62" s="16" t="s">
        <v>47</v>
      </c>
      <c r="D62" s="16" t="s">
        <v>71</v>
      </c>
      <c r="E62" s="16" t="s">
        <v>35</v>
      </c>
      <c r="F62" s="16">
        <v>983776300</v>
      </c>
      <c r="G62" s="16">
        <v>698600</v>
      </c>
      <c r="H62" s="16">
        <v>0</v>
      </c>
      <c r="I62" s="16">
        <v>0</v>
      </c>
      <c r="J62" s="16">
        <v>417200</v>
      </c>
      <c r="K62" s="16">
        <v>2207500</v>
      </c>
      <c r="L62" s="16">
        <v>103800</v>
      </c>
      <c r="M62" s="16">
        <v>0</v>
      </c>
      <c r="N62" s="16">
        <v>0</v>
      </c>
      <c r="O62" s="16">
        <v>115700</v>
      </c>
      <c r="P62" s="16">
        <v>47400</v>
      </c>
      <c r="Q62" s="16">
        <v>0</v>
      </c>
      <c r="R62" s="16">
        <v>726200</v>
      </c>
      <c r="S62" s="16">
        <v>0</v>
      </c>
      <c r="T62" s="16">
        <v>0</v>
      </c>
      <c r="U62" s="16">
        <v>0</v>
      </c>
      <c r="V62" s="16">
        <v>0</v>
      </c>
      <c r="W62" s="16">
        <v>0</v>
      </c>
      <c r="X62" s="16">
        <v>0</v>
      </c>
      <c r="Y62" s="16">
        <v>0</v>
      </c>
      <c r="Z62" s="16">
        <f t="shared" si="15"/>
        <v>988092700</v>
      </c>
      <c r="AA62" s="42">
        <f>Z63/Z62</f>
        <v>0.55244634435615203</v>
      </c>
    </row>
    <row r="63" spans="2:27" x14ac:dyDescent="0.3">
      <c r="B63" s="16" t="s">
        <v>47</v>
      </c>
      <c r="C63" s="16" t="s">
        <v>47</v>
      </c>
      <c r="D63" s="16" t="s">
        <v>71</v>
      </c>
      <c r="E63" s="16" t="s">
        <v>36</v>
      </c>
      <c r="F63" s="16"/>
      <c r="G63" s="16">
        <v>60660700</v>
      </c>
      <c r="H63" s="16">
        <v>52691200</v>
      </c>
      <c r="I63" s="16">
        <v>42040400</v>
      </c>
      <c r="J63" s="16">
        <v>37267200</v>
      </c>
      <c r="K63" s="16">
        <v>31942100</v>
      </c>
      <c r="L63" s="16">
        <v>34672100</v>
      </c>
      <c r="M63" s="16">
        <v>33461400</v>
      </c>
      <c r="N63" s="16">
        <v>31042000</v>
      </c>
      <c r="O63" s="16">
        <v>26546400</v>
      </c>
      <c r="P63" s="16">
        <v>24751400</v>
      </c>
      <c r="Q63" s="16">
        <v>24881500</v>
      </c>
      <c r="R63" s="16">
        <v>22200000</v>
      </c>
      <c r="S63" s="16">
        <v>21065900</v>
      </c>
      <c r="T63" s="16">
        <v>20762300</v>
      </c>
      <c r="U63" s="16">
        <v>19077900</v>
      </c>
      <c r="V63" s="16">
        <v>16940200</v>
      </c>
      <c r="W63" s="16">
        <v>15670400</v>
      </c>
      <c r="X63" s="16">
        <v>15108400</v>
      </c>
      <c r="Y63" s="16">
        <v>15086700</v>
      </c>
      <c r="Z63" s="16">
        <f t="shared" si="15"/>
        <v>545868200</v>
      </c>
      <c r="AA63" s="42"/>
    </row>
    <row r="64" spans="2:27" x14ac:dyDescent="0.3">
      <c r="B64" s="16" t="s">
        <v>32</v>
      </c>
      <c r="C64" s="16" t="s">
        <v>50</v>
      </c>
      <c r="D64" s="16" t="s">
        <v>72</v>
      </c>
      <c r="E64" s="16" t="s">
        <v>35</v>
      </c>
      <c r="F64" s="16">
        <v>1664277500</v>
      </c>
      <c r="G64" s="16">
        <v>1180500</v>
      </c>
      <c r="H64" s="16">
        <v>1527100</v>
      </c>
      <c r="I64" s="16">
        <v>663800</v>
      </c>
      <c r="J64" s="16">
        <v>0</v>
      </c>
      <c r="K64" s="16">
        <v>287500</v>
      </c>
      <c r="L64" s="16">
        <v>0</v>
      </c>
      <c r="M64" s="16">
        <v>0</v>
      </c>
      <c r="N64" s="16">
        <v>0</v>
      </c>
      <c r="O64" s="16">
        <v>2856700</v>
      </c>
      <c r="P64" s="16">
        <v>902000</v>
      </c>
      <c r="Q64" s="16">
        <v>0</v>
      </c>
      <c r="R64" s="16">
        <v>0</v>
      </c>
      <c r="S64" s="16">
        <v>0</v>
      </c>
      <c r="T64" s="16">
        <v>0</v>
      </c>
      <c r="U64" s="16">
        <v>0</v>
      </c>
      <c r="V64" s="16">
        <v>122000</v>
      </c>
      <c r="W64" s="16">
        <v>388200</v>
      </c>
      <c r="X64" s="16">
        <v>485700</v>
      </c>
      <c r="Y64" s="16">
        <v>1578900</v>
      </c>
      <c r="Z64" s="16">
        <f t="shared" si="15"/>
        <v>1674269900</v>
      </c>
      <c r="AA64" s="42">
        <f t="shared" ref="AA64" si="28">Z65/Z64</f>
        <v>0.40270735321706497</v>
      </c>
    </row>
    <row r="65" spans="2:27" x14ac:dyDescent="0.3">
      <c r="B65" s="16" t="s">
        <v>32</v>
      </c>
      <c r="C65" s="16" t="s">
        <v>50</v>
      </c>
      <c r="D65" s="16" t="s">
        <v>72</v>
      </c>
      <c r="E65" s="16" t="s">
        <v>36</v>
      </c>
      <c r="F65" s="16"/>
      <c r="G65" s="16">
        <v>42486500</v>
      </c>
      <c r="H65" s="16">
        <v>43388000</v>
      </c>
      <c r="I65" s="16">
        <v>38405700</v>
      </c>
      <c r="J65" s="16">
        <v>32283300</v>
      </c>
      <c r="K65" s="16">
        <v>33718000</v>
      </c>
      <c r="L65" s="16">
        <v>30732000</v>
      </c>
      <c r="M65" s="16">
        <v>49940100</v>
      </c>
      <c r="N65" s="16">
        <v>44862000</v>
      </c>
      <c r="O65" s="16">
        <v>43100500</v>
      </c>
      <c r="P65" s="16">
        <v>34104600</v>
      </c>
      <c r="Q65" s="16">
        <v>38098300</v>
      </c>
      <c r="R65" s="16">
        <v>34926800</v>
      </c>
      <c r="S65" s="16">
        <v>31899400</v>
      </c>
      <c r="T65" s="16">
        <v>42578700</v>
      </c>
      <c r="U65" s="16">
        <v>33281700</v>
      </c>
      <c r="V65" s="16">
        <v>27865000</v>
      </c>
      <c r="W65" s="16">
        <v>25028300</v>
      </c>
      <c r="X65" s="16">
        <v>25283100</v>
      </c>
      <c r="Y65" s="16">
        <v>22258800</v>
      </c>
      <c r="Z65" s="16">
        <f t="shared" si="15"/>
        <v>674240800</v>
      </c>
      <c r="AA65" s="42"/>
    </row>
    <row r="66" spans="2:27" x14ac:dyDescent="0.3">
      <c r="B66" s="16" t="s">
        <v>38</v>
      </c>
      <c r="C66" s="16" t="s">
        <v>39</v>
      </c>
      <c r="D66" s="16" t="s">
        <v>73</v>
      </c>
      <c r="E66" s="16" t="s">
        <v>35</v>
      </c>
      <c r="F66" s="16">
        <v>290266600</v>
      </c>
      <c r="G66" s="16">
        <v>16110600</v>
      </c>
      <c r="H66" s="16">
        <v>14934000</v>
      </c>
      <c r="I66" s="16">
        <v>7114300</v>
      </c>
      <c r="J66" s="16">
        <v>2879000</v>
      </c>
      <c r="K66" s="16">
        <v>2586100</v>
      </c>
      <c r="L66" s="16">
        <v>111800</v>
      </c>
      <c r="M66" s="16">
        <v>228500</v>
      </c>
      <c r="N66" s="16">
        <v>424300</v>
      </c>
      <c r="O66" s="16">
        <v>31200</v>
      </c>
      <c r="P66" s="16">
        <v>288900</v>
      </c>
      <c r="Q66" s="16">
        <v>3154400</v>
      </c>
      <c r="R66" s="16">
        <v>1244300</v>
      </c>
      <c r="S66" s="16">
        <v>3623200</v>
      </c>
      <c r="T66" s="16">
        <v>3750200</v>
      </c>
      <c r="U66" s="16">
        <v>10170300</v>
      </c>
      <c r="V66" s="16">
        <v>2623900</v>
      </c>
      <c r="W66" s="16">
        <v>870200</v>
      </c>
      <c r="X66" s="16">
        <v>906000</v>
      </c>
      <c r="Y66" s="16">
        <v>0</v>
      </c>
      <c r="Z66" s="16">
        <f t="shared" si="15"/>
        <v>361317800</v>
      </c>
      <c r="AA66" s="42">
        <f>Z67/Z66</f>
        <v>0.35923555385314537</v>
      </c>
    </row>
    <row r="67" spans="2:27" x14ac:dyDescent="0.3">
      <c r="B67" s="16" t="s">
        <v>38</v>
      </c>
      <c r="C67" s="16" t="s">
        <v>39</v>
      </c>
      <c r="D67" s="16" t="s">
        <v>73</v>
      </c>
      <c r="E67" s="16" t="s">
        <v>36</v>
      </c>
      <c r="F67" s="16"/>
      <c r="G67" s="16">
        <v>9631200</v>
      </c>
      <c r="H67" s="16">
        <v>10883500</v>
      </c>
      <c r="I67" s="16">
        <v>11672500</v>
      </c>
      <c r="J67" s="16">
        <v>11216900</v>
      </c>
      <c r="K67" s="16">
        <v>8000300</v>
      </c>
      <c r="L67" s="16">
        <v>8981300</v>
      </c>
      <c r="M67" s="16">
        <v>4848700</v>
      </c>
      <c r="N67" s="16">
        <v>5324600</v>
      </c>
      <c r="O67" s="16">
        <v>4151800</v>
      </c>
      <c r="P67" s="16">
        <v>7768900</v>
      </c>
      <c r="Q67" s="16">
        <v>2546400</v>
      </c>
      <c r="R67" s="16">
        <v>1814700</v>
      </c>
      <c r="S67" s="16">
        <v>1986100</v>
      </c>
      <c r="T67" s="16">
        <v>5356300</v>
      </c>
      <c r="U67" s="16">
        <v>5307500</v>
      </c>
      <c r="V67" s="16">
        <v>4994300</v>
      </c>
      <c r="W67" s="16">
        <v>9091600</v>
      </c>
      <c r="X67" s="16">
        <v>7013100</v>
      </c>
      <c r="Y67" s="16">
        <v>9208500</v>
      </c>
      <c r="Z67" s="16">
        <f t="shared" si="15"/>
        <v>129798200</v>
      </c>
      <c r="AA67" s="42"/>
    </row>
    <row r="68" spans="2:27" x14ac:dyDescent="0.3">
      <c r="B68" s="16" t="s">
        <v>38</v>
      </c>
      <c r="C68" s="16" t="s">
        <v>43</v>
      </c>
      <c r="D68" s="16" t="s">
        <v>74</v>
      </c>
      <c r="E68" s="16" t="s">
        <v>35</v>
      </c>
      <c r="F68" s="16">
        <v>1043632600</v>
      </c>
      <c r="G68" s="16">
        <v>6025000</v>
      </c>
      <c r="H68" s="16">
        <v>2356900</v>
      </c>
      <c r="I68" s="16">
        <v>532600</v>
      </c>
      <c r="J68" s="16">
        <v>197800</v>
      </c>
      <c r="K68" s="16">
        <v>1322800</v>
      </c>
      <c r="L68" s="16">
        <v>883900</v>
      </c>
      <c r="M68" s="16">
        <v>0</v>
      </c>
      <c r="N68" s="16">
        <v>0</v>
      </c>
      <c r="O68" s="16">
        <v>0</v>
      </c>
      <c r="P68" s="16">
        <v>193000</v>
      </c>
      <c r="Q68" s="16">
        <v>2044200</v>
      </c>
      <c r="R68" s="16">
        <v>0</v>
      </c>
      <c r="S68" s="16">
        <v>0</v>
      </c>
      <c r="T68" s="16">
        <v>0</v>
      </c>
      <c r="U68" s="16">
        <v>0</v>
      </c>
      <c r="V68" s="16">
        <v>0</v>
      </c>
      <c r="W68" s="16">
        <v>0</v>
      </c>
      <c r="X68" s="16">
        <v>0</v>
      </c>
      <c r="Y68" s="16">
        <v>691900</v>
      </c>
      <c r="Z68" s="16">
        <f t="shared" ref="Z68:Z95" si="29">SUM(F68:Y68)</f>
        <v>1057880700</v>
      </c>
      <c r="AA68" s="42">
        <f t="shared" ref="AA68" si="30">Z69/Z68</f>
        <v>0.37464451331799514</v>
      </c>
    </row>
    <row r="69" spans="2:27" x14ac:dyDescent="0.3">
      <c r="B69" s="16" t="s">
        <v>38</v>
      </c>
      <c r="C69" s="16" t="s">
        <v>43</v>
      </c>
      <c r="D69" s="16" t="s">
        <v>74</v>
      </c>
      <c r="E69" s="16" t="s">
        <v>36</v>
      </c>
      <c r="F69" s="16"/>
      <c r="G69" s="16">
        <v>32214300</v>
      </c>
      <c r="H69" s="16">
        <v>27596900</v>
      </c>
      <c r="I69" s="16">
        <v>23285700</v>
      </c>
      <c r="J69" s="16">
        <v>19777900</v>
      </c>
      <c r="K69" s="16">
        <v>21831800</v>
      </c>
      <c r="L69" s="16">
        <v>22143500</v>
      </c>
      <c r="M69" s="16">
        <v>23643300</v>
      </c>
      <c r="N69" s="16">
        <v>25667700</v>
      </c>
      <c r="O69" s="16">
        <v>24000100</v>
      </c>
      <c r="P69" s="16">
        <v>29117600</v>
      </c>
      <c r="Q69" s="16">
        <v>27005300</v>
      </c>
      <c r="R69" s="16">
        <v>18721600</v>
      </c>
      <c r="S69" s="16">
        <v>15331500</v>
      </c>
      <c r="T69" s="16">
        <v>15434900</v>
      </c>
      <c r="U69" s="16">
        <v>15781000</v>
      </c>
      <c r="V69" s="16">
        <v>12002500</v>
      </c>
      <c r="W69" s="16">
        <v>14788000</v>
      </c>
      <c r="X69" s="16">
        <v>11404900</v>
      </c>
      <c r="Y69" s="16">
        <v>16580700</v>
      </c>
      <c r="Z69" s="16">
        <f t="shared" si="29"/>
        <v>396329200</v>
      </c>
      <c r="AA69" s="42"/>
    </row>
    <row r="70" spans="2:27" x14ac:dyDescent="0.3">
      <c r="B70" s="16" t="s">
        <v>38</v>
      </c>
      <c r="C70" s="16" t="s">
        <v>43</v>
      </c>
      <c r="D70" s="16" t="s">
        <v>75</v>
      </c>
      <c r="E70" s="16" t="s">
        <v>35</v>
      </c>
      <c r="F70" s="16">
        <v>828485800</v>
      </c>
      <c r="G70" s="16">
        <v>0</v>
      </c>
      <c r="H70" s="16">
        <v>0</v>
      </c>
      <c r="I70" s="16">
        <v>0</v>
      </c>
      <c r="J70" s="16">
        <v>7309800</v>
      </c>
      <c r="K70" s="16">
        <v>0</v>
      </c>
      <c r="L70" s="16">
        <v>0</v>
      </c>
      <c r="M70" s="16">
        <v>0</v>
      </c>
      <c r="N70" s="16">
        <v>0</v>
      </c>
      <c r="O70" s="16">
        <v>0</v>
      </c>
      <c r="P70" s="16">
        <v>0</v>
      </c>
      <c r="Q70" s="16">
        <v>0</v>
      </c>
      <c r="R70" s="16">
        <v>7132900</v>
      </c>
      <c r="S70" s="16">
        <v>0</v>
      </c>
      <c r="T70" s="16">
        <v>0</v>
      </c>
      <c r="U70" s="16">
        <v>0</v>
      </c>
      <c r="V70" s="16">
        <v>0</v>
      </c>
      <c r="W70" s="16">
        <v>0</v>
      </c>
      <c r="X70" s="16">
        <v>0</v>
      </c>
      <c r="Y70" s="16">
        <v>0</v>
      </c>
      <c r="Z70" s="16">
        <f t="shared" si="29"/>
        <v>842928500</v>
      </c>
      <c r="AA70" s="42">
        <f t="shared" ref="AA70" si="31">Z71/Z70</f>
        <v>0.30573221809441725</v>
      </c>
    </row>
    <row r="71" spans="2:27" x14ac:dyDescent="0.3">
      <c r="B71" s="16" t="s">
        <v>38</v>
      </c>
      <c r="C71" s="16" t="s">
        <v>43</v>
      </c>
      <c r="D71" s="16" t="s">
        <v>75</v>
      </c>
      <c r="E71" s="16" t="s">
        <v>36</v>
      </c>
      <c r="F71" s="16"/>
      <c r="G71" s="16">
        <v>14056200</v>
      </c>
      <c r="H71" s="16">
        <v>16272000</v>
      </c>
      <c r="I71" s="16">
        <v>11058200</v>
      </c>
      <c r="J71" s="16">
        <v>13123100</v>
      </c>
      <c r="K71" s="16">
        <v>11018100</v>
      </c>
      <c r="L71" s="16">
        <v>14832300</v>
      </c>
      <c r="M71" s="16">
        <v>12246800</v>
      </c>
      <c r="N71" s="16">
        <v>13242200</v>
      </c>
      <c r="O71" s="16">
        <v>21243800</v>
      </c>
      <c r="P71" s="16">
        <v>28623800</v>
      </c>
      <c r="Q71" s="16">
        <v>18543400</v>
      </c>
      <c r="R71" s="16">
        <v>12144400</v>
      </c>
      <c r="S71" s="16">
        <v>10358200</v>
      </c>
      <c r="T71" s="16">
        <v>11374500</v>
      </c>
      <c r="U71" s="16">
        <v>9971400</v>
      </c>
      <c r="V71" s="16">
        <v>9811500</v>
      </c>
      <c r="W71" s="16">
        <v>9214700</v>
      </c>
      <c r="X71" s="16">
        <v>11247000</v>
      </c>
      <c r="Y71" s="16">
        <v>9328800</v>
      </c>
      <c r="Z71" s="16">
        <f t="shared" si="29"/>
        <v>257710400</v>
      </c>
      <c r="AA71" s="42"/>
    </row>
    <row r="72" spans="2:27" x14ac:dyDescent="0.3">
      <c r="B72" s="16" t="s">
        <v>32</v>
      </c>
      <c r="C72" s="16" t="s">
        <v>41</v>
      </c>
      <c r="D72" s="16" t="s">
        <v>76</v>
      </c>
      <c r="E72" s="16" t="s">
        <v>35</v>
      </c>
      <c r="F72" s="16">
        <v>413618000</v>
      </c>
      <c r="G72" s="16">
        <v>1854300</v>
      </c>
      <c r="H72" s="16">
        <v>2697900</v>
      </c>
      <c r="I72" s="16">
        <v>0</v>
      </c>
      <c r="J72" s="16">
        <v>0</v>
      </c>
      <c r="K72" s="16">
        <v>0</v>
      </c>
      <c r="L72" s="16">
        <v>0</v>
      </c>
      <c r="M72" s="16">
        <v>2523900</v>
      </c>
      <c r="N72" s="16">
        <v>0</v>
      </c>
      <c r="O72" s="16">
        <v>0</v>
      </c>
      <c r="P72" s="16">
        <v>0</v>
      </c>
      <c r="Q72" s="16">
        <v>0</v>
      </c>
      <c r="R72" s="16">
        <v>0</v>
      </c>
      <c r="S72" s="16">
        <v>1409500</v>
      </c>
      <c r="T72" s="16">
        <v>0</v>
      </c>
      <c r="U72" s="16">
        <v>0</v>
      </c>
      <c r="V72" s="16">
        <v>0</v>
      </c>
      <c r="W72" s="16">
        <v>0</v>
      </c>
      <c r="X72" s="16">
        <v>0</v>
      </c>
      <c r="Y72" s="16">
        <v>0</v>
      </c>
      <c r="Z72" s="16">
        <f t="shared" si="29"/>
        <v>422103600</v>
      </c>
      <c r="AA72" s="42">
        <f t="shared" ref="AA72" si="32">Z73/Z72</f>
        <v>0.55616749063500048</v>
      </c>
    </row>
    <row r="73" spans="2:27" x14ac:dyDescent="0.3">
      <c r="B73" s="16" t="s">
        <v>32</v>
      </c>
      <c r="C73" s="16" t="s">
        <v>41</v>
      </c>
      <c r="D73" s="16" t="s">
        <v>76</v>
      </c>
      <c r="E73" s="16" t="s">
        <v>36</v>
      </c>
      <c r="F73" s="16"/>
      <c r="G73" s="16">
        <v>22086100</v>
      </c>
      <c r="H73" s="16">
        <v>16968000</v>
      </c>
      <c r="I73" s="16">
        <v>18481700</v>
      </c>
      <c r="J73" s="16">
        <v>15919400</v>
      </c>
      <c r="K73" s="16">
        <v>17417600</v>
      </c>
      <c r="L73" s="16">
        <v>15789000</v>
      </c>
      <c r="M73" s="16">
        <v>14662400</v>
      </c>
      <c r="N73" s="16">
        <v>12214200</v>
      </c>
      <c r="O73" s="16">
        <v>17677900</v>
      </c>
      <c r="P73" s="16">
        <v>8954400</v>
      </c>
      <c r="Q73" s="16">
        <v>8862900</v>
      </c>
      <c r="R73" s="16">
        <v>10726600</v>
      </c>
      <c r="S73" s="16">
        <v>10925600</v>
      </c>
      <c r="T73" s="16">
        <v>9106600</v>
      </c>
      <c r="U73" s="16">
        <v>8093700</v>
      </c>
      <c r="V73" s="16">
        <v>8312200</v>
      </c>
      <c r="W73" s="16">
        <v>7856800</v>
      </c>
      <c r="X73" s="16">
        <v>5979500</v>
      </c>
      <c r="Y73" s="16">
        <v>4725700</v>
      </c>
      <c r="Z73" s="16">
        <f t="shared" si="29"/>
        <v>234760300</v>
      </c>
      <c r="AA73" s="42"/>
    </row>
    <row r="74" spans="2:27" x14ac:dyDescent="0.3">
      <c r="B74" s="16" t="s">
        <v>47</v>
      </c>
      <c r="C74" s="16" t="s">
        <v>47</v>
      </c>
      <c r="D74" s="16" t="s">
        <v>77</v>
      </c>
      <c r="E74" s="16" t="s">
        <v>35</v>
      </c>
      <c r="F74" s="16">
        <v>78472000</v>
      </c>
      <c r="G74" s="16">
        <v>1697300</v>
      </c>
      <c r="H74" s="16">
        <v>13332700</v>
      </c>
      <c r="I74" s="16">
        <v>1690000</v>
      </c>
      <c r="J74" s="16">
        <v>2240000</v>
      </c>
      <c r="K74" s="16">
        <v>998200</v>
      </c>
      <c r="L74" s="16">
        <v>1019900</v>
      </c>
      <c r="M74" s="16">
        <v>489700</v>
      </c>
      <c r="N74" s="16">
        <v>879600</v>
      </c>
      <c r="O74" s="16">
        <v>196400</v>
      </c>
      <c r="P74" s="16">
        <v>171000</v>
      </c>
      <c r="Q74" s="16">
        <v>0</v>
      </c>
      <c r="R74" s="16">
        <v>0</v>
      </c>
      <c r="S74" s="16">
        <v>76500</v>
      </c>
      <c r="T74" s="16">
        <v>0</v>
      </c>
      <c r="U74" s="16">
        <v>0</v>
      </c>
      <c r="V74" s="16">
        <v>0</v>
      </c>
      <c r="W74" s="16">
        <v>0</v>
      </c>
      <c r="X74" s="16">
        <v>0</v>
      </c>
      <c r="Y74" s="16">
        <v>0</v>
      </c>
      <c r="Z74" s="16">
        <f t="shared" si="29"/>
        <v>101263300</v>
      </c>
      <c r="AA74" s="42">
        <f t="shared" ref="AA74" si="33">Z75/Z74</f>
        <v>0.25868108189245265</v>
      </c>
    </row>
    <row r="75" spans="2:27" x14ac:dyDescent="0.3">
      <c r="B75" s="16" t="s">
        <v>47</v>
      </c>
      <c r="C75" s="16" t="s">
        <v>47</v>
      </c>
      <c r="D75" s="16" t="s">
        <v>77</v>
      </c>
      <c r="E75" s="16" t="s">
        <v>36</v>
      </c>
      <c r="F75" s="16"/>
      <c r="G75" s="16">
        <v>1931500</v>
      </c>
      <c r="H75" s="16">
        <v>2282300</v>
      </c>
      <c r="I75" s="16">
        <v>2075300</v>
      </c>
      <c r="J75" s="16">
        <v>695600</v>
      </c>
      <c r="K75" s="16">
        <v>2091300</v>
      </c>
      <c r="L75" s="16">
        <v>2308400</v>
      </c>
      <c r="M75" s="16">
        <v>2184900</v>
      </c>
      <c r="N75" s="16">
        <v>2007500</v>
      </c>
      <c r="O75" s="16">
        <v>2100700</v>
      </c>
      <c r="P75" s="16">
        <v>1074300</v>
      </c>
      <c r="Q75" s="16">
        <v>1443500</v>
      </c>
      <c r="R75" s="16">
        <v>1808700</v>
      </c>
      <c r="S75" s="16">
        <v>1137900</v>
      </c>
      <c r="T75" s="16">
        <v>1262800</v>
      </c>
      <c r="U75" s="16">
        <v>982400</v>
      </c>
      <c r="V75" s="16">
        <v>657500</v>
      </c>
      <c r="W75" s="16">
        <v>114000</v>
      </c>
      <c r="X75" s="16">
        <v>36300</v>
      </c>
      <c r="Y75" s="16">
        <v>0</v>
      </c>
      <c r="Z75" s="16">
        <f t="shared" si="29"/>
        <v>26194900</v>
      </c>
      <c r="AA75" s="42"/>
    </row>
    <row r="76" spans="2:27" x14ac:dyDescent="0.3">
      <c r="B76" s="16" t="s">
        <v>32</v>
      </c>
      <c r="C76" s="16" t="s">
        <v>41</v>
      </c>
      <c r="D76" s="16" t="s">
        <v>78</v>
      </c>
      <c r="E76" s="16" t="s">
        <v>35</v>
      </c>
      <c r="F76" s="16">
        <v>1387003400</v>
      </c>
      <c r="G76" s="16">
        <v>7545600</v>
      </c>
      <c r="H76" s="16">
        <v>327800</v>
      </c>
      <c r="I76" s="16">
        <v>723800</v>
      </c>
      <c r="J76" s="16">
        <v>4462900</v>
      </c>
      <c r="K76" s="16">
        <v>0</v>
      </c>
      <c r="L76" s="16">
        <v>138400</v>
      </c>
      <c r="M76" s="16">
        <v>3425200</v>
      </c>
      <c r="N76" s="16">
        <v>588400</v>
      </c>
      <c r="O76" s="16">
        <v>1824100</v>
      </c>
      <c r="P76" s="16">
        <v>0</v>
      </c>
      <c r="Q76" s="16">
        <v>7599400</v>
      </c>
      <c r="R76" s="16">
        <v>583800</v>
      </c>
      <c r="S76" s="16">
        <v>1392900</v>
      </c>
      <c r="T76" s="16">
        <v>0</v>
      </c>
      <c r="U76" s="16">
        <v>0</v>
      </c>
      <c r="V76" s="16">
        <v>0</v>
      </c>
      <c r="W76" s="16">
        <v>210300</v>
      </c>
      <c r="X76" s="16">
        <v>0</v>
      </c>
      <c r="Y76" s="16">
        <v>0</v>
      </c>
      <c r="Z76" s="16">
        <f t="shared" si="29"/>
        <v>1415826000</v>
      </c>
      <c r="AA76" s="42">
        <f t="shared" ref="AA76" si="34">Z77/Z76</f>
        <v>0.38692190989570752</v>
      </c>
    </row>
    <row r="77" spans="2:27" x14ac:dyDescent="0.3">
      <c r="B77" s="16" t="s">
        <v>32</v>
      </c>
      <c r="C77" s="16" t="s">
        <v>41</v>
      </c>
      <c r="D77" s="16" t="s">
        <v>78</v>
      </c>
      <c r="E77" s="16" t="s">
        <v>36</v>
      </c>
      <c r="F77" s="16"/>
      <c r="G77" s="16">
        <v>27817100</v>
      </c>
      <c r="H77" s="16">
        <v>22480100</v>
      </c>
      <c r="I77" s="16">
        <v>22400200</v>
      </c>
      <c r="J77" s="16">
        <v>20616200</v>
      </c>
      <c r="K77" s="16">
        <v>19343800</v>
      </c>
      <c r="L77" s="16">
        <v>19006000</v>
      </c>
      <c r="M77" s="16">
        <v>22622000</v>
      </c>
      <c r="N77" s="16">
        <v>84251100</v>
      </c>
      <c r="O77" s="16">
        <v>86593000</v>
      </c>
      <c r="P77" s="16">
        <v>44038100</v>
      </c>
      <c r="Q77" s="16">
        <v>39437200</v>
      </c>
      <c r="R77" s="16">
        <v>21067800</v>
      </c>
      <c r="S77" s="16">
        <v>22968300</v>
      </c>
      <c r="T77" s="16">
        <v>29838100</v>
      </c>
      <c r="U77" s="16">
        <v>12411200</v>
      </c>
      <c r="V77" s="16">
        <v>12428800</v>
      </c>
      <c r="W77" s="16">
        <v>12291400</v>
      </c>
      <c r="X77" s="16">
        <v>14648300</v>
      </c>
      <c r="Y77" s="16">
        <v>13555400</v>
      </c>
      <c r="Z77" s="16">
        <f t="shared" si="29"/>
        <v>547814100</v>
      </c>
      <c r="AA77" s="42"/>
    </row>
    <row r="78" spans="2:27" x14ac:dyDescent="0.3">
      <c r="B78" s="16" t="s">
        <v>32</v>
      </c>
      <c r="C78" s="16" t="s">
        <v>41</v>
      </c>
      <c r="D78" s="16" t="s">
        <v>79</v>
      </c>
      <c r="E78" s="16" t="s">
        <v>35</v>
      </c>
      <c r="F78" s="16">
        <v>688053700</v>
      </c>
      <c r="G78" s="16">
        <v>0</v>
      </c>
      <c r="H78" s="16">
        <v>0</v>
      </c>
      <c r="I78" s="16">
        <v>0</v>
      </c>
      <c r="J78" s="16">
        <v>3716600</v>
      </c>
      <c r="K78" s="16">
        <v>0</v>
      </c>
      <c r="L78" s="16">
        <v>0</v>
      </c>
      <c r="M78" s="16">
        <v>0</v>
      </c>
      <c r="N78" s="16">
        <v>0</v>
      </c>
      <c r="O78" s="16">
        <v>0</v>
      </c>
      <c r="P78" s="16">
        <v>0</v>
      </c>
      <c r="Q78" s="16">
        <v>0</v>
      </c>
      <c r="R78" s="16">
        <v>0</v>
      </c>
      <c r="S78" s="16">
        <v>0</v>
      </c>
      <c r="T78" s="16">
        <v>0</v>
      </c>
      <c r="U78" s="16">
        <v>0</v>
      </c>
      <c r="V78" s="16">
        <v>0</v>
      </c>
      <c r="W78" s="16">
        <v>0</v>
      </c>
      <c r="X78" s="16">
        <v>0</v>
      </c>
      <c r="Y78" s="16">
        <v>0</v>
      </c>
      <c r="Z78" s="16">
        <f t="shared" si="29"/>
        <v>691770300</v>
      </c>
      <c r="AA78" s="42">
        <f>Z79/Z78</f>
        <v>0.45840476239005923</v>
      </c>
    </row>
    <row r="79" spans="2:27" x14ac:dyDescent="0.3">
      <c r="B79" s="16" t="s">
        <v>32</v>
      </c>
      <c r="C79" s="16" t="s">
        <v>41</v>
      </c>
      <c r="D79" s="16" t="s">
        <v>79</v>
      </c>
      <c r="E79" s="16" t="s">
        <v>36</v>
      </c>
      <c r="F79" s="16"/>
      <c r="G79" s="16">
        <v>17863300</v>
      </c>
      <c r="H79" s="16">
        <v>16173100</v>
      </c>
      <c r="I79" s="16">
        <v>16509400</v>
      </c>
      <c r="J79" s="16">
        <v>11157500</v>
      </c>
      <c r="K79" s="16">
        <v>11210000</v>
      </c>
      <c r="L79" s="16">
        <v>17164100</v>
      </c>
      <c r="M79" s="16">
        <v>23197700</v>
      </c>
      <c r="N79" s="16">
        <v>20651300</v>
      </c>
      <c r="O79" s="16">
        <v>21791800</v>
      </c>
      <c r="P79" s="16">
        <v>13221300</v>
      </c>
      <c r="Q79" s="16">
        <v>18746300</v>
      </c>
      <c r="R79" s="16">
        <v>19091500</v>
      </c>
      <c r="S79" s="16">
        <v>20054300</v>
      </c>
      <c r="T79" s="16">
        <v>15731100</v>
      </c>
      <c r="U79" s="16">
        <v>19535800</v>
      </c>
      <c r="V79" s="16">
        <v>15598100</v>
      </c>
      <c r="W79" s="16">
        <v>12456800</v>
      </c>
      <c r="X79" s="16">
        <v>12374100</v>
      </c>
      <c r="Y79" s="16">
        <v>14583300</v>
      </c>
      <c r="Z79" s="16">
        <f t="shared" si="29"/>
        <v>317110800</v>
      </c>
      <c r="AA79" s="42"/>
    </row>
    <row r="80" spans="2:27" x14ac:dyDescent="0.3">
      <c r="B80" s="16" t="s">
        <v>47</v>
      </c>
      <c r="C80" s="16" t="s">
        <v>47</v>
      </c>
      <c r="D80" s="16" t="s">
        <v>80</v>
      </c>
      <c r="E80" s="16" t="s">
        <v>35</v>
      </c>
      <c r="F80" s="16">
        <v>304971600</v>
      </c>
      <c r="G80" s="16">
        <v>12279600</v>
      </c>
      <c r="H80" s="16">
        <v>11641200</v>
      </c>
      <c r="I80" s="16">
        <v>4738600</v>
      </c>
      <c r="J80" s="16">
        <v>6490700</v>
      </c>
      <c r="K80" s="16">
        <v>2381900</v>
      </c>
      <c r="L80" s="16">
        <v>2393500</v>
      </c>
      <c r="M80" s="16">
        <v>3096600</v>
      </c>
      <c r="N80" s="16">
        <v>112200</v>
      </c>
      <c r="O80" s="16">
        <v>152600</v>
      </c>
      <c r="P80" s="16">
        <v>185900</v>
      </c>
      <c r="Q80" s="16">
        <v>440700</v>
      </c>
      <c r="R80" s="16">
        <v>694500</v>
      </c>
      <c r="S80" s="16">
        <v>0</v>
      </c>
      <c r="T80" s="16">
        <v>0</v>
      </c>
      <c r="U80" s="16">
        <v>2061400</v>
      </c>
      <c r="V80" s="16">
        <v>531700</v>
      </c>
      <c r="W80" s="16">
        <v>469200</v>
      </c>
      <c r="X80" s="16">
        <v>0</v>
      </c>
      <c r="Y80" s="16">
        <v>0</v>
      </c>
      <c r="Z80" s="16">
        <f t="shared" si="29"/>
        <v>352641900</v>
      </c>
      <c r="AA80" s="42">
        <f t="shared" ref="AA80" si="35">Z81/Z80</f>
        <v>0.16552599109748445</v>
      </c>
    </row>
    <row r="81" spans="2:27" x14ac:dyDescent="0.3">
      <c r="B81" s="16" t="s">
        <v>47</v>
      </c>
      <c r="C81" s="16" t="s">
        <v>47</v>
      </c>
      <c r="D81" s="16" t="s">
        <v>80</v>
      </c>
      <c r="E81" s="16" t="s">
        <v>36</v>
      </c>
      <c r="F81" s="16"/>
      <c r="G81" s="16">
        <v>6359900</v>
      </c>
      <c r="H81" s="16">
        <v>4499100</v>
      </c>
      <c r="I81" s="16">
        <v>3939400</v>
      </c>
      <c r="J81" s="16">
        <v>3324200</v>
      </c>
      <c r="K81" s="16">
        <v>4969200</v>
      </c>
      <c r="L81" s="16">
        <v>3517600</v>
      </c>
      <c r="M81" s="16">
        <v>5038700</v>
      </c>
      <c r="N81" s="16">
        <v>5659100</v>
      </c>
      <c r="O81" s="16">
        <v>4490700</v>
      </c>
      <c r="P81" s="16">
        <v>2413500</v>
      </c>
      <c r="Q81" s="16">
        <v>510500</v>
      </c>
      <c r="R81" s="16">
        <v>350600</v>
      </c>
      <c r="S81" s="16">
        <v>1068800</v>
      </c>
      <c r="T81" s="16">
        <v>3154100</v>
      </c>
      <c r="U81" s="16">
        <v>3591000</v>
      </c>
      <c r="V81" s="16">
        <v>3480900</v>
      </c>
      <c r="W81" s="16">
        <v>1734100</v>
      </c>
      <c r="X81" s="16">
        <v>160000</v>
      </c>
      <c r="Y81" s="16">
        <v>110000</v>
      </c>
      <c r="Z81" s="16">
        <f t="shared" si="29"/>
        <v>58371400</v>
      </c>
      <c r="AA81" s="42"/>
    </row>
    <row r="82" spans="2:27" x14ac:dyDescent="0.3">
      <c r="B82" s="16" t="s">
        <v>32</v>
      </c>
      <c r="C82" s="16" t="s">
        <v>41</v>
      </c>
      <c r="D82" s="16" t="s">
        <v>81</v>
      </c>
      <c r="E82" s="16" t="s">
        <v>35</v>
      </c>
      <c r="F82" s="16">
        <v>1839839000</v>
      </c>
      <c r="G82" s="16">
        <v>0</v>
      </c>
      <c r="H82" s="16">
        <v>0</v>
      </c>
      <c r="I82" s="16">
        <v>0</v>
      </c>
      <c r="J82" s="16">
        <v>79900</v>
      </c>
      <c r="K82" s="16">
        <v>1561600</v>
      </c>
      <c r="L82" s="16">
        <v>0</v>
      </c>
      <c r="M82" s="16">
        <v>0</v>
      </c>
      <c r="N82" s="16">
        <v>0</v>
      </c>
      <c r="O82" s="16">
        <v>0</v>
      </c>
      <c r="P82" s="16">
        <v>0</v>
      </c>
      <c r="Q82" s="16">
        <v>0</v>
      </c>
      <c r="R82" s="16">
        <v>0</v>
      </c>
      <c r="S82" s="16">
        <v>0</v>
      </c>
      <c r="T82" s="16">
        <v>1223600</v>
      </c>
      <c r="U82" s="16">
        <v>0</v>
      </c>
      <c r="V82" s="16">
        <v>0</v>
      </c>
      <c r="W82" s="16">
        <v>0</v>
      </c>
      <c r="X82" s="16">
        <v>0</v>
      </c>
      <c r="Y82" s="16">
        <v>0</v>
      </c>
      <c r="Z82" s="16">
        <f t="shared" si="29"/>
        <v>1842704100</v>
      </c>
      <c r="AA82" s="42">
        <f t="shared" ref="AA82" si="36">Z83/Z82</f>
        <v>0.42469227696405515</v>
      </c>
    </row>
    <row r="83" spans="2:27" x14ac:dyDescent="0.3">
      <c r="B83" s="16" t="s">
        <v>32</v>
      </c>
      <c r="C83" s="16" t="s">
        <v>41</v>
      </c>
      <c r="D83" s="16" t="s">
        <v>81</v>
      </c>
      <c r="E83" s="16" t="s">
        <v>36</v>
      </c>
      <c r="F83" s="16"/>
      <c r="G83" s="16">
        <v>45233900</v>
      </c>
      <c r="H83" s="16">
        <v>39389000</v>
      </c>
      <c r="I83" s="16">
        <v>42374700</v>
      </c>
      <c r="J83" s="16">
        <v>37100000</v>
      </c>
      <c r="K83" s="16">
        <v>36777800</v>
      </c>
      <c r="L83" s="16">
        <v>42105000</v>
      </c>
      <c r="M83" s="16">
        <v>50443100</v>
      </c>
      <c r="N83" s="16">
        <v>46325900</v>
      </c>
      <c r="O83" s="16">
        <v>43968200</v>
      </c>
      <c r="P83" s="16">
        <v>24800800</v>
      </c>
      <c r="Q83" s="16">
        <v>44423900</v>
      </c>
      <c r="R83" s="16">
        <v>42225400</v>
      </c>
      <c r="S83" s="16">
        <v>39087500</v>
      </c>
      <c r="T83" s="16">
        <v>48068000</v>
      </c>
      <c r="U83" s="16">
        <v>50536500</v>
      </c>
      <c r="V83" s="16">
        <v>49485300</v>
      </c>
      <c r="W83" s="16">
        <v>33654700</v>
      </c>
      <c r="X83" s="16">
        <v>34268000</v>
      </c>
      <c r="Y83" s="16">
        <v>32314500</v>
      </c>
      <c r="Z83" s="16">
        <f t="shared" si="29"/>
        <v>782582200</v>
      </c>
      <c r="AA83" s="42"/>
    </row>
    <row r="84" spans="2:27" x14ac:dyDescent="0.3">
      <c r="B84" s="16" t="s">
        <v>32</v>
      </c>
      <c r="C84" s="16" t="s">
        <v>50</v>
      </c>
      <c r="D84" s="16" t="s">
        <v>82</v>
      </c>
      <c r="E84" s="16" t="s">
        <v>35</v>
      </c>
      <c r="F84" s="16">
        <v>193695900</v>
      </c>
      <c r="G84" s="16">
        <v>1182600</v>
      </c>
      <c r="H84" s="16">
        <v>337500</v>
      </c>
      <c r="I84" s="16">
        <v>0</v>
      </c>
      <c r="J84" s="16">
        <v>0</v>
      </c>
      <c r="K84" s="16">
        <v>76100</v>
      </c>
      <c r="L84" s="16">
        <v>0</v>
      </c>
      <c r="M84" s="16">
        <v>0</v>
      </c>
      <c r="N84" s="16">
        <v>0</v>
      </c>
      <c r="O84" s="16">
        <v>0</v>
      </c>
      <c r="P84" s="16">
        <v>0</v>
      </c>
      <c r="Q84" s="16">
        <v>0</v>
      </c>
      <c r="R84" s="16">
        <v>0</v>
      </c>
      <c r="S84" s="16">
        <v>0</v>
      </c>
      <c r="T84" s="16">
        <v>0</v>
      </c>
      <c r="U84" s="16">
        <v>0</v>
      </c>
      <c r="V84" s="16">
        <v>0</v>
      </c>
      <c r="W84" s="16">
        <v>0</v>
      </c>
      <c r="X84" s="16">
        <v>0</v>
      </c>
      <c r="Y84" s="16">
        <v>0</v>
      </c>
      <c r="Z84" s="16">
        <f t="shared" si="29"/>
        <v>195292100</v>
      </c>
      <c r="AA84" s="42">
        <f t="shared" ref="AA84" si="37">Z85/Z84</f>
        <v>0.39008643974845886</v>
      </c>
    </row>
    <row r="85" spans="2:27" x14ac:dyDescent="0.3">
      <c r="B85" s="16" t="s">
        <v>32</v>
      </c>
      <c r="C85" s="16" t="s">
        <v>50</v>
      </c>
      <c r="D85" s="16" t="s">
        <v>82</v>
      </c>
      <c r="E85" s="16" t="s">
        <v>36</v>
      </c>
      <c r="F85" s="16"/>
      <c r="G85" s="16">
        <v>6627900</v>
      </c>
      <c r="H85" s="16">
        <v>4531700</v>
      </c>
      <c r="I85" s="16">
        <v>5458100</v>
      </c>
      <c r="J85" s="16">
        <v>3323800</v>
      </c>
      <c r="K85" s="16">
        <v>5540800</v>
      </c>
      <c r="L85" s="16">
        <v>2788200</v>
      </c>
      <c r="M85" s="16">
        <v>4772700</v>
      </c>
      <c r="N85" s="16">
        <v>4819600</v>
      </c>
      <c r="O85" s="16">
        <v>5545800</v>
      </c>
      <c r="P85" s="16">
        <v>4514300</v>
      </c>
      <c r="Q85" s="16">
        <v>2875100</v>
      </c>
      <c r="R85" s="16">
        <v>2925500</v>
      </c>
      <c r="S85" s="16">
        <v>2470800</v>
      </c>
      <c r="T85" s="16">
        <v>4082200</v>
      </c>
      <c r="U85" s="16">
        <v>2633200</v>
      </c>
      <c r="V85" s="16">
        <v>3116300</v>
      </c>
      <c r="W85" s="16">
        <v>2992800</v>
      </c>
      <c r="X85" s="16">
        <v>3440400</v>
      </c>
      <c r="Y85" s="16">
        <v>3721600</v>
      </c>
      <c r="Z85" s="16">
        <f t="shared" si="29"/>
        <v>76180800</v>
      </c>
      <c r="AA85" s="42"/>
    </row>
    <row r="86" spans="2:27" x14ac:dyDescent="0.3">
      <c r="B86" s="16" t="s">
        <v>38</v>
      </c>
      <c r="C86" s="16" t="s">
        <v>39</v>
      </c>
      <c r="D86" s="16" t="s">
        <v>83</v>
      </c>
      <c r="E86" s="16" t="s">
        <v>35</v>
      </c>
      <c r="F86" s="16">
        <v>320600400</v>
      </c>
      <c r="G86" s="16">
        <v>277400</v>
      </c>
      <c r="H86" s="16">
        <v>114100</v>
      </c>
      <c r="I86" s="16">
        <v>0</v>
      </c>
      <c r="J86" s="16">
        <v>0</v>
      </c>
      <c r="K86" s="16">
        <v>0</v>
      </c>
      <c r="L86" s="16">
        <v>0</v>
      </c>
      <c r="M86" s="16">
        <v>0</v>
      </c>
      <c r="N86" s="16">
        <v>0</v>
      </c>
      <c r="O86" s="16">
        <v>0</v>
      </c>
      <c r="P86" s="16">
        <v>755300</v>
      </c>
      <c r="Q86" s="16">
        <v>0</v>
      </c>
      <c r="R86" s="16">
        <v>0</v>
      </c>
      <c r="S86" s="16">
        <v>0</v>
      </c>
      <c r="T86" s="16">
        <v>0</v>
      </c>
      <c r="U86" s="16">
        <v>0</v>
      </c>
      <c r="V86" s="16">
        <v>0</v>
      </c>
      <c r="W86" s="16">
        <v>0</v>
      </c>
      <c r="X86" s="16">
        <v>0</v>
      </c>
      <c r="Y86" s="16">
        <v>0</v>
      </c>
      <c r="Z86" s="16">
        <f t="shared" si="29"/>
        <v>321747200</v>
      </c>
      <c r="AA86" s="42">
        <f t="shared" ref="AA86" si="38">Z87/Z86</f>
        <v>0.38786693404014083</v>
      </c>
    </row>
    <row r="87" spans="2:27" x14ac:dyDescent="0.3">
      <c r="B87" s="16" t="s">
        <v>38</v>
      </c>
      <c r="C87" s="16" t="s">
        <v>39</v>
      </c>
      <c r="D87" s="16" t="s">
        <v>83</v>
      </c>
      <c r="E87" s="16" t="s">
        <v>36</v>
      </c>
      <c r="F87" s="16"/>
      <c r="G87" s="16">
        <v>8078600</v>
      </c>
      <c r="H87" s="16">
        <v>9240400</v>
      </c>
      <c r="I87" s="16">
        <v>7486300</v>
      </c>
      <c r="J87" s="16">
        <v>7212300</v>
      </c>
      <c r="K87" s="16">
        <v>8212700</v>
      </c>
      <c r="L87" s="16">
        <v>8978400</v>
      </c>
      <c r="M87" s="16">
        <v>7019300</v>
      </c>
      <c r="N87" s="16">
        <v>7473300</v>
      </c>
      <c r="O87" s="16">
        <v>7534700</v>
      </c>
      <c r="P87" s="16">
        <v>4216200</v>
      </c>
      <c r="Q87" s="16">
        <v>5991000</v>
      </c>
      <c r="R87" s="16">
        <v>5305600</v>
      </c>
      <c r="S87" s="16">
        <v>4699400</v>
      </c>
      <c r="T87" s="16">
        <v>5566400</v>
      </c>
      <c r="U87" s="16">
        <v>4469900</v>
      </c>
      <c r="V87" s="16">
        <v>6208000</v>
      </c>
      <c r="W87" s="16">
        <v>5393100</v>
      </c>
      <c r="X87" s="16">
        <v>6530900</v>
      </c>
      <c r="Y87" s="16">
        <v>5178600</v>
      </c>
      <c r="Z87" s="16">
        <f t="shared" si="29"/>
        <v>124795100</v>
      </c>
      <c r="AA87" s="42"/>
    </row>
    <row r="88" spans="2:27" x14ac:dyDescent="0.3">
      <c r="B88" s="16" t="s">
        <v>38</v>
      </c>
      <c r="C88" s="16" t="s">
        <v>39</v>
      </c>
      <c r="D88" s="16" t="s">
        <v>84</v>
      </c>
      <c r="E88" s="16" t="s">
        <v>35</v>
      </c>
      <c r="F88" s="16">
        <v>361792700</v>
      </c>
      <c r="G88" s="16">
        <v>1134000</v>
      </c>
      <c r="H88" s="16">
        <v>195200</v>
      </c>
      <c r="I88" s="16">
        <v>33100</v>
      </c>
      <c r="J88" s="16">
        <v>60500</v>
      </c>
      <c r="K88" s="16">
        <v>0</v>
      </c>
      <c r="L88" s="16">
        <v>137300</v>
      </c>
      <c r="M88" s="16">
        <v>270400</v>
      </c>
      <c r="N88" s="16">
        <v>0</v>
      </c>
      <c r="O88" s="16">
        <v>0</v>
      </c>
      <c r="P88" s="16">
        <v>0</v>
      </c>
      <c r="Q88" s="16">
        <v>0</v>
      </c>
      <c r="R88" s="16">
        <v>0</v>
      </c>
      <c r="S88" s="16">
        <v>0</v>
      </c>
      <c r="T88" s="16">
        <v>0</v>
      </c>
      <c r="U88" s="16">
        <v>0</v>
      </c>
      <c r="V88" s="16">
        <v>0</v>
      </c>
      <c r="W88" s="16">
        <v>0</v>
      </c>
      <c r="X88" s="16">
        <v>0</v>
      </c>
      <c r="Y88" s="16">
        <v>0</v>
      </c>
      <c r="Z88" s="16">
        <f t="shared" si="29"/>
        <v>363623200</v>
      </c>
      <c r="AA88" s="42">
        <f t="shared" ref="AA88" si="39">Z89/Z88</f>
        <v>0.31134399565264265</v>
      </c>
    </row>
    <row r="89" spans="2:27" x14ac:dyDescent="0.3">
      <c r="B89" s="16" t="s">
        <v>38</v>
      </c>
      <c r="C89" s="16" t="s">
        <v>39</v>
      </c>
      <c r="D89" s="16" t="s">
        <v>84</v>
      </c>
      <c r="E89" s="16" t="s">
        <v>36</v>
      </c>
      <c r="F89" s="16"/>
      <c r="G89" s="16">
        <v>7194500</v>
      </c>
      <c r="H89" s="16">
        <v>7465000</v>
      </c>
      <c r="I89" s="16">
        <v>5846500</v>
      </c>
      <c r="J89" s="16">
        <v>4826600</v>
      </c>
      <c r="K89" s="16">
        <v>4655300</v>
      </c>
      <c r="L89" s="16">
        <v>6695900</v>
      </c>
      <c r="M89" s="16">
        <v>9098000</v>
      </c>
      <c r="N89" s="16">
        <v>8060400</v>
      </c>
      <c r="O89" s="16">
        <v>8170500</v>
      </c>
      <c r="P89" s="16">
        <v>6230900</v>
      </c>
      <c r="Q89" s="16">
        <v>7393900</v>
      </c>
      <c r="R89" s="16">
        <v>6080500</v>
      </c>
      <c r="S89" s="16">
        <v>5018900</v>
      </c>
      <c r="T89" s="16">
        <v>5081200</v>
      </c>
      <c r="U89" s="16">
        <v>3394000</v>
      </c>
      <c r="V89" s="16">
        <v>3882600</v>
      </c>
      <c r="W89" s="16">
        <v>4250100</v>
      </c>
      <c r="X89" s="16">
        <v>4788500</v>
      </c>
      <c r="Y89" s="16">
        <v>5078600</v>
      </c>
      <c r="Z89" s="16">
        <f t="shared" si="29"/>
        <v>113211900</v>
      </c>
      <c r="AA89" s="42"/>
    </row>
    <row r="90" spans="2:27" x14ac:dyDescent="0.3">
      <c r="B90" s="16" t="s">
        <v>32</v>
      </c>
      <c r="C90" s="16" t="s">
        <v>33</v>
      </c>
      <c r="D90" s="16" t="s">
        <v>85</v>
      </c>
      <c r="E90" s="16" t="s">
        <v>35</v>
      </c>
      <c r="F90" s="16">
        <v>546300</v>
      </c>
      <c r="G90" s="16">
        <v>0</v>
      </c>
      <c r="H90" s="16">
        <v>0</v>
      </c>
      <c r="I90" s="16">
        <v>0</v>
      </c>
      <c r="J90" s="16">
        <v>0</v>
      </c>
      <c r="K90" s="16">
        <v>0</v>
      </c>
      <c r="L90" s="16">
        <v>0</v>
      </c>
      <c r="M90" s="16">
        <v>0</v>
      </c>
      <c r="N90" s="16">
        <v>0</v>
      </c>
      <c r="O90" s="16">
        <v>0</v>
      </c>
      <c r="P90" s="16">
        <v>0</v>
      </c>
      <c r="Q90" s="16">
        <v>0</v>
      </c>
      <c r="R90" s="16">
        <v>0</v>
      </c>
      <c r="S90" s="16">
        <v>0</v>
      </c>
      <c r="T90" s="16">
        <v>0</v>
      </c>
      <c r="U90" s="16">
        <v>0</v>
      </c>
      <c r="V90" s="16">
        <v>0</v>
      </c>
      <c r="W90" s="16">
        <v>0</v>
      </c>
      <c r="X90" s="16">
        <v>0</v>
      </c>
      <c r="Y90" s="16">
        <v>0</v>
      </c>
      <c r="Z90" s="16">
        <f t="shared" si="29"/>
        <v>546300</v>
      </c>
      <c r="AA90" s="42">
        <f t="shared" ref="AA90:AA94" si="40">Z91/Z90</f>
        <v>0.26798462383305877</v>
      </c>
    </row>
    <row r="91" spans="2:27" x14ac:dyDescent="0.3">
      <c r="B91" s="16" t="s">
        <v>32</v>
      </c>
      <c r="C91" s="16" t="s">
        <v>33</v>
      </c>
      <c r="D91" s="16" t="s">
        <v>85</v>
      </c>
      <c r="E91" s="16" t="s">
        <v>36</v>
      </c>
      <c r="F91" s="16"/>
      <c r="G91" s="16">
        <v>146400</v>
      </c>
      <c r="H91" s="16">
        <v>0</v>
      </c>
      <c r="I91" s="16">
        <v>0</v>
      </c>
      <c r="J91" s="16">
        <v>0</v>
      </c>
      <c r="K91" s="16">
        <v>0</v>
      </c>
      <c r="L91" s="16">
        <v>0</v>
      </c>
      <c r="M91" s="16">
        <v>0</v>
      </c>
      <c r="N91" s="16">
        <v>0</v>
      </c>
      <c r="O91" s="16">
        <v>0</v>
      </c>
      <c r="P91" s="16">
        <v>0</v>
      </c>
      <c r="Q91" s="16">
        <v>0</v>
      </c>
      <c r="R91" s="16">
        <v>0</v>
      </c>
      <c r="S91" s="16">
        <v>0</v>
      </c>
      <c r="T91" s="16">
        <v>0</v>
      </c>
      <c r="U91" s="16">
        <v>0</v>
      </c>
      <c r="V91" s="16">
        <v>0</v>
      </c>
      <c r="W91" s="16">
        <v>0</v>
      </c>
      <c r="X91" s="16">
        <v>0</v>
      </c>
      <c r="Y91" s="16">
        <v>0</v>
      </c>
      <c r="Z91" s="16">
        <f t="shared" si="29"/>
        <v>146400</v>
      </c>
      <c r="AA91" s="42"/>
    </row>
    <row r="92" spans="2:27" x14ac:dyDescent="0.3">
      <c r="B92" s="16" t="s">
        <v>38</v>
      </c>
      <c r="C92" s="16" t="s">
        <v>43</v>
      </c>
      <c r="D92" s="16" t="s">
        <v>86</v>
      </c>
      <c r="E92" s="16" t="s">
        <v>35</v>
      </c>
      <c r="F92" s="16">
        <v>153219300</v>
      </c>
      <c r="G92" s="16">
        <v>1164200</v>
      </c>
      <c r="H92" s="16">
        <v>382500</v>
      </c>
      <c r="I92" s="16">
        <v>0</v>
      </c>
      <c r="J92" s="16">
        <v>24900</v>
      </c>
      <c r="K92" s="16">
        <v>117000</v>
      </c>
      <c r="L92" s="16">
        <v>0</v>
      </c>
      <c r="M92" s="16">
        <v>0</v>
      </c>
      <c r="N92" s="16">
        <v>0</v>
      </c>
      <c r="O92" s="16">
        <v>0</v>
      </c>
      <c r="P92" s="16">
        <v>263600</v>
      </c>
      <c r="Q92" s="16">
        <v>0</v>
      </c>
      <c r="R92" s="16">
        <v>0</v>
      </c>
      <c r="S92" s="16">
        <v>0</v>
      </c>
      <c r="T92" s="16">
        <v>0</v>
      </c>
      <c r="U92" s="16">
        <v>0</v>
      </c>
      <c r="V92" s="16">
        <v>0</v>
      </c>
      <c r="W92" s="16">
        <v>845100</v>
      </c>
      <c r="X92" s="16">
        <v>0</v>
      </c>
      <c r="Y92" s="16">
        <v>0</v>
      </c>
      <c r="Z92" s="16">
        <f t="shared" si="29"/>
        <v>156016600</v>
      </c>
      <c r="AA92" s="42">
        <f t="shared" si="40"/>
        <v>0.40228411592099816</v>
      </c>
    </row>
    <row r="93" spans="2:27" x14ac:dyDescent="0.3">
      <c r="B93" s="16" t="s">
        <v>38</v>
      </c>
      <c r="C93" s="16" t="s">
        <v>43</v>
      </c>
      <c r="D93" s="16" t="s">
        <v>86</v>
      </c>
      <c r="E93" s="16" t="s">
        <v>36</v>
      </c>
      <c r="F93" s="16"/>
      <c r="G93" s="16">
        <v>5144300</v>
      </c>
      <c r="H93" s="16">
        <v>4530000</v>
      </c>
      <c r="I93" s="16">
        <v>3998100</v>
      </c>
      <c r="J93" s="16">
        <v>3698700</v>
      </c>
      <c r="K93" s="16">
        <v>3713800</v>
      </c>
      <c r="L93" s="16">
        <v>4519400</v>
      </c>
      <c r="M93" s="16">
        <v>4756400</v>
      </c>
      <c r="N93" s="16">
        <v>4315400</v>
      </c>
      <c r="O93" s="16">
        <v>3099300</v>
      </c>
      <c r="P93" s="16">
        <v>5347700</v>
      </c>
      <c r="Q93" s="16">
        <v>3046800</v>
      </c>
      <c r="R93" s="16">
        <v>2608500</v>
      </c>
      <c r="S93" s="16">
        <v>2266100</v>
      </c>
      <c r="T93" s="16">
        <v>2297100</v>
      </c>
      <c r="U93" s="16">
        <v>2616700</v>
      </c>
      <c r="V93" s="16">
        <v>1368100</v>
      </c>
      <c r="W93" s="16">
        <v>1864600</v>
      </c>
      <c r="X93" s="16">
        <v>1829100</v>
      </c>
      <c r="Y93" s="16">
        <v>1742900</v>
      </c>
      <c r="Z93" s="16">
        <f t="shared" si="29"/>
        <v>62763000</v>
      </c>
      <c r="AA93" s="42"/>
    </row>
    <row r="94" spans="2:27" x14ac:dyDescent="0.3">
      <c r="B94" s="16" t="s">
        <v>32</v>
      </c>
      <c r="C94" s="16" t="s">
        <v>41</v>
      </c>
      <c r="D94" s="16" t="s">
        <v>87</v>
      </c>
      <c r="E94" s="16" t="s">
        <v>35</v>
      </c>
      <c r="F94" s="16">
        <v>1919409800</v>
      </c>
      <c r="G94" s="16">
        <v>48404800</v>
      </c>
      <c r="H94" s="16">
        <v>168269100</v>
      </c>
      <c r="I94" s="16">
        <v>28755600</v>
      </c>
      <c r="J94" s="16">
        <v>5234100</v>
      </c>
      <c r="K94" s="16">
        <v>2607500</v>
      </c>
      <c r="L94" s="16">
        <v>1066800</v>
      </c>
      <c r="M94" s="16">
        <v>15800100</v>
      </c>
      <c r="N94" s="16">
        <v>28174400</v>
      </c>
      <c r="O94" s="16">
        <v>63199500</v>
      </c>
      <c r="P94" s="16">
        <v>1500</v>
      </c>
      <c r="Q94" s="16">
        <v>674100</v>
      </c>
      <c r="R94" s="16">
        <v>79500</v>
      </c>
      <c r="S94" s="16">
        <v>0</v>
      </c>
      <c r="T94" s="16">
        <v>0</v>
      </c>
      <c r="U94" s="16">
        <v>0</v>
      </c>
      <c r="V94" s="16">
        <v>0</v>
      </c>
      <c r="W94" s="16">
        <v>0</v>
      </c>
      <c r="X94" s="16">
        <v>0</v>
      </c>
      <c r="Y94" s="16">
        <v>0</v>
      </c>
      <c r="Z94" s="16">
        <f t="shared" si="29"/>
        <v>2281676800</v>
      </c>
      <c r="AA94" s="42">
        <f t="shared" si="40"/>
        <v>2.4812629027914909E-2</v>
      </c>
    </row>
    <row r="95" spans="2:27" x14ac:dyDescent="0.3">
      <c r="B95" s="16" t="s">
        <v>32</v>
      </c>
      <c r="C95" s="16" t="s">
        <v>41</v>
      </c>
      <c r="D95" s="16" t="s">
        <v>87</v>
      </c>
      <c r="E95" s="16" t="s">
        <v>36</v>
      </c>
      <c r="F95" s="16"/>
      <c r="G95" s="16">
        <v>8848800</v>
      </c>
      <c r="H95" s="16">
        <v>6810400</v>
      </c>
      <c r="I95" s="16">
        <v>7216100</v>
      </c>
      <c r="J95" s="16">
        <v>4478200</v>
      </c>
      <c r="K95" s="16">
        <v>4522100</v>
      </c>
      <c r="L95" s="16">
        <v>4141500</v>
      </c>
      <c r="M95" s="16">
        <v>9869200</v>
      </c>
      <c r="N95" s="16">
        <v>2019600</v>
      </c>
      <c r="O95" s="16">
        <v>1621100</v>
      </c>
      <c r="P95" s="16">
        <v>305200</v>
      </c>
      <c r="Q95" s="16">
        <v>1542900</v>
      </c>
      <c r="R95" s="16">
        <v>893400</v>
      </c>
      <c r="S95" s="16">
        <v>363300</v>
      </c>
      <c r="T95" s="16">
        <v>671600</v>
      </c>
      <c r="U95" s="16">
        <v>528000</v>
      </c>
      <c r="V95" s="16">
        <v>576900</v>
      </c>
      <c r="W95" s="16">
        <v>239500</v>
      </c>
      <c r="X95" s="16">
        <v>1574600</v>
      </c>
      <c r="Y95" s="16">
        <v>392000</v>
      </c>
      <c r="Z95" s="16">
        <f t="shared" si="29"/>
        <v>56614400</v>
      </c>
      <c r="AA95" s="42"/>
    </row>
  </sheetData>
  <autoFilter ref="B3:Z95" xr:uid="{641F36AA-600A-48F2-A1E5-FF4877CA6C60}">
    <sortState xmlns:xlrd2="http://schemas.microsoft.com/office/spreadsheetml/2017/richdata2" ref="B4:Z95">
      <sortCondition ref="D3"/>
    </sortState>
  </autoFilter>
  <mergeCells count="46">
    <mergeCell ref="AA26:AA27"/>
    <mergeCell ref="AA4:AA5"/>
    <mergeCell ref="AA6:AA7"/>
    <mergeCell ref="AA8:AA9"/>
    <mergeCell ref="AA10:AA11"/>
    <mergeCell ref="AA12:AA13"/>
    <mergeCell ref="AA14:AA15"/>
    <mergeCell ref="AA16:AA17"/>
    <mergeCell ref="AA18:AA19"/>
    <mergeCell ref="AA20:AA21"/>
    <mergeCell ref="AA22:AA23"/>
    <mergeCell ref="AA24:AA25"/>
    <mergeCell ref="AA50:AA51"/>
    <mergeCell ref="AA28:AA29"/>
    <mergeCell ref="AA30:AA31"/>
    <mergeCell ref="AA32:AA33"/>
    <mergeCell ref="AA34:AA35"/>
    <mergeCell ref="AA36:AA37"/>
    <mergeCell ref="AA38:AA39"/>
    <mergeCell ref="AA40:AA41"/>
    <mergeCell ref="AA42:AA43"/>
    <mergeCell ref="AA44:AA45"/>
    <mergeCell ref="AA46:AA47"/>
    <mergeCell ref="AA48:AA49"/>
    <mergeCell ref="AA74:AA75"/>
    <mergeCell ref="AA52:AA53"/>
    <mergeCell ref="AA54:AA55"/>
    <mergeCell ref="AA56:AA57"/>
    <mergeCell ref="AA58:AA59"/>
    <mergeCell ref="AA60:AA61"/>
    <mergeCell ref="AA62:AA63"/>
    <mergeCell ref="AA64:AA65"/>
    <mergeCell ref="AA66:AA67"/>
    <mergeCell ref="AA68:AA69"/>
    <mergeCell ref="AA70:AA71"/>
    <mergeCell ref="AA72:AA73"/>
    <mergeCell ref="AA88:AA89"/>
    <mergeCell ref="AA90:AA91"/>
    <mergeCell ref="AA92:AA93"/>
    <mergeCell ref="AA94:AA95"/>
    <mergeCell ref="AA76:AA77"/>
    <mergeCell ref="AA78:AA79"/>
    <mergeCell ref="AA80:AA81"/>
    <mergeCell ref="AA82:AA83"/>
    <mergeCell ref="AA84:AA85"/>
    <mergeCell ref="AA86:AA8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_rels/item40.xml.rels><?xml version="1.0" encoding="UTF-8" standalone="yes"?>
<Relationships xmlns="http://schemas.openxmlformats.org/package/2006/relationships"><Relationship Id="rId1" Type="http://schemas.openxmlformats.org/officeDocument/2006/relationships/customXmlProps" Target="itemProps40.xml"/></Relationships>
</file>

<file path=customXml/_rels/item41.xml.rels><?xml version="1.0" encoding="UTF-8" standalone="yes"?>
<Relationships xmlns="http://schemas.openxmlformats.org/package/2006/relationships"><Relationship Id="rId1" Type="http://schemas.openxmlformats.org/officeDocument/2006/relationships/customXmlProps" Target="itemProps41.xml"/></Relationships>
</file>

<file path=customXml/_rels/item42.xml.rels><?xml version="1.0" encoding="UTF-8" standalone="yes"?>
<Relationships xmlns="http://schemas.openxmlformats.org/package/2006/relationships"><Relationship Id="rId1" Type="http://schemas.openxmlformats.org/officeDocument/2006/relationships/customXmlProps" Target="itemProps42.xml"/></Relationships>
</file>

<file path=customXml/_rels/item43.xml.rels><?xml version="1.0" encoding="UTF-8" standalone="yes"?>
<Relationships xmlns="http://schemas.openxmlformats.org/package/2006/relationships"><Relationship Id="rId1" Type="http://schemas.openxmlformats.org/officeDocument/2006/relationships/customXmlProps" Target="itemProps43.xml"/></Relationships>
</file>

<file path=customXml/_rels/item44.xml.rels><?xml version="1.0" encoding="UTF-8" standalone="yes"?>
<Relationships xmlns="http://schemas.openxmlformats.org/package/2006/relationships"><Relationship Id="rId1" Type="http://schemas.openxmlformats.org/officeDocument/2006/relationships/customXmlProps" Target="itemProps4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xml version="1.0" encoding="utf-8"?>
<ct:contentTypeSchema xmlns:ct="http://schemas.microsoft.com/office/2006/metadata/contentType" xmlns:ma="http://schemas.microsoft.com/office/2006/metadata/properties/metaAttributes" ct:_="" ma:_="" ma:contentTypeName="Document" ma:contentTypeID="0x0101002D5511CD54409E4782F8864095BD325C" ma:contentTypeVersion="19" ma:contentTypeDescription="Create a new document." ma:contentTypeScope="" ma:versionID="3afca2edd99b830a5eb1d092d88bf71d">
  <xsd:schema xmlns:xsd="http://www.w3.org/2001/XMLSchema" xmlns:xs="http://www.w3.org/2001/XMLSchema" xmlns:p="http://schemas.microsoft.com/office/2006/metadata/properties" xmlns:ns2="907a11d9-6972-4852-8777-d6d2b1cde040" xmlns:ns3="1107887e-0893-44de-99cc-7e1e8c171992" targetNamespace="http://schemas.microsoft.com/office/2006/metadata/properties" ma:root="true" ma:fieldsID="d8e0aebfa71a00f9e7d915d5b80dc42a" ns2:_="" ns3:_="">
    <xsd:import namespace="907a11d9-6972-4852-8777-d6d2b1cde040"/>
    <xsd:import namespace="1107887e-0893-44de-99cc-7e1e8c17199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Author0" minOccurs="0"/>
                <xsd:element ref="ns2:MediaServiceDateTaken"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7a11d9-6972-4852-8777-d6d2b1cde0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1705418-96fe-4708-b88c-a96079584834" ma:termSetId="09814cd3-568e-fe90-9814-8d621ff8fb84" ma:anchorId="fba54fb3-c3e1-fe81-a776-ca4b69148c4d" ma:open="true" ma:isKeyword="false">
      <xsd:complexType>
        <xsd:sequence>
          <xsd:element ref="pc:Terms" minOccurs="0" maxOccurs="1"/>
        </xsd:sequence>
      </xsd:complexType>
    </xsd:element>
    <xsd:element name="Author0" ma:index="21" nillable="true" ma:displayName="Author" ma:format="Dropdown" ma:list="UserInfo" ma:SharePointGroup="0" ma:internalName="Author0">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07887e-0893-44de-99cc-7e1e8c17199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d91addc5-e953-4488-84c8-b90aa9834aeb}" ma:internalName="TaxCatchAll" ma:showField="CatchAllData" ma:web="1107887e-0893-44de-99cc-7e1e8c1719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3.xml>��
</file>

<file path=customXml/item14.xml>��
</file>

<file path=customXml/item15.xml>��
</file>

<file path=customXml/item16.xml>��
</file>

<file path=customXml/item17.xml>��
</file>

<file path=customXml/item18.xml>��
</file>

<file path=customXml/item19.xml><?xml version="1.0" encoding="utf-8"?>
<?mso-contentType ?>
<FormTemplates xmlns="http://schemas.microsoft.com/sharepoint/v3/contenttype/forms">
  <Display>DocumentLibraryForm</Display>
  <Edit>DocumentLibraryForm</Edit>
  <New>DocumentLibraryForm</New>
</FormTemplates>
</file>

<file path=customXml/item20.xml>��
</file>

<file path=customXml/item21.xml><?xml version="1.0" encoding="utf-8"?>
<p:properties xmlns:p="http://schemas.microsoft.com/office/2006/metadata/properties" xmlns:xsi="http://www.w3.org/2001/XMLSchema-instance" xmlns:pc="http://schemas.microsoft.com/office/infopath/2007/PartnerControls">
  <documentManagement>
    <TaxCatchAll xmlns="1107887e-0893-44de-99cc-7e1e8c171992" xsi:nil="true"/>
    <lcf76f155ced4ddcb4097134ff3c332f xmlns="907a11d9-6972-4852-8777-d6d2b1cde040">
      <Terms xmlns="http://schemas.microsoft.com/office/infopath/2007/PartnerControls"/>
    </lcf76f155ced4ddcb4097134ff3c332f>
    <Author0 xmlns="907a11d9-6972-4852-8777-d6d2b1cde040">
      <UserInfo>
        <DisplayName/>
        <AccountId xsi:nil="true"/>
        <AccountType/>
      </UserInfo>
    </Author0>
  </documentManagement>
</p:properties>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39.xml>��
</file>

<file path=customXml/item40.xml>��
</file>

<file path=customXml/item41.xml>��
</file>

<file path=customXml/item42.xml>��
</file>

<file path=customXml/item43.xml>��
</file>

<file path=customXml/item44.xml>��
</file>

<file path=customXml/itemProps1.xml><?xml version="1.0" encoding="utf-8"?>
<ds:datastoreItem xmlns:ds="http://schemas.openxmlformats.org/officeDocument/2006/customXml" ds:itemID="{A8DD46E1-28D4-4B50-AE03-08ACE50F22EE}">
  <ds:schemaRefs>
    <ds:schemaRef ds:uri="http://gemini/pivotcustomization/e4de67c9-880f-4521-82e3-c70f890685bd"/>
  </ds:schemaRefs>
</ds:datastoreItem>
</file>

<file path=customXml/itemProps2.xml><?xml version="1.0" encoding="utf-8"?>
<ds:datastoreItem xmlns:ds="http://schemas.openxmlformats.org/officeDocument/2006/customXml" ds:itemID="{65B36386-49A2-4A2C-84F4-ED48401E8243}">
  <ds:schemaRefs/>
</ds:datastoreItem>
</file>

<file path=customXml/itemProps3.xml><?xml version="1.0" encoding="utf-8"?>
<ds:datastoreItem xmlns:ds="http://schemas.openxmlformats.org/officeDocument/2006/customXml" ds:itemID="{1A7596CB-BCF3-4094-B34F-E10459976047}">
  <ds:schemaRefs>
    <ds:schemaRef ds:uri="http://gemini/pivotcustomization/TableXML_Repayment_b2be1a68-4e57-44fd-87f2-88f3320fb657"/>
  </ds:schemaRefs>
</ds:datastoreItem>
</file>

<file path=customXml/itemProps4.xml><?xml version="1.0" encoding="utf-8"?>
<ds:datastoreItem xmlns:ds="http://schemas.openxmlformats.org/officeDocument/2006/customXml" ds:itemID="{9E95A433-D6D7-47A1-A26F-0BDF12A982A2}">
  <ds:schemaRefs>
    <ds:schemaRef ds:uri="http://gemini/pivotcustomization/e2c7ee7e-0a7d-430b-bdc4-0fcdb531754d"/>
  </ds:schemaRefs>
</ds:datastoreItem>
</file>

<file path=customXml/itemProps5.xml><?xml version="1.0" encoding="utf-8"?>
<ds:datastoreItem xmlns:ds="http://schemas.openxmlformats.org/officeDocument/2006/customXml" ds:itemID="{97ADE940-8F8E-4761-A964-7E41D5443E2E}">
  <ds:schemaRefs/>
</ds:datastoreItem>
</file>

<file path=customXml/itemProps6.xml><?xml version="1.0" encoding="utf-8"?>
<ds:datastoreItem xmlns:ds="http://schemas.openxmlformats.org/officeDocument/2006/customXml" ds:itemID="{E64A5BEE-75FA-407D-8567-3D12CE845C2F}">
  <ds:schemaRefs/>
</ds:datastoreItem>
</file>

<file path=customXml/itemProps7.xml><?xml version="1.0" encoding="utf-8"?>
<ds:datastoreItem xmlns:ds="http://schemas.openxmlformats.org/officeDocument/2006/customXml" ds:itemID="{23F4747D-F663-42C9-96F0-6FE50C2FD4B7}">
  <ds:schemaRefs>
    <ds:schemaRef ds:uri="http://gemini/pivotcustomization/ShowHidden"/>
  </ds:schemaRefs>
</ds:datastoreItem>
</file>

<file path=customXml/itemProps8.xml><?xml version="1.0" encoding="utf-8"?>
<ds:datastoreItem xmlns:ds="http://schemas.openxmlformats.org/officeDocument/2006/customXml" ds:itemID="{B0C40DE8-DDC5-4986-B5DA-C018DFD40CDD}">
  <ds:schemaRefs>
    <ds:schemaRef ds:uri="http://gemini/pivotcustomization/TableXML_WOList_3c5892a2-3a9c-4472-b6d3-0b55cfb5690c"/>
  </ds:schemaRefs>
</ds:datastoreItem>
</file>

<file path=customXml/itemProps9.xml><?xml version="1.0" encoding="utf-8"?>
<ds:datastoreItem xmlns:ds="http://schemas.openxmlformats.org/officeDocument/2006/customXml" ds:itemID="{566C7F84-8A72-4607-9790-7CC610FA1AEF}">
  <ds:schemaRefs/>
</ds:datastoreItem>
</file>

<file path=customXml/itemProps10.xml><?xml version="1.0" encoding="utf-8"?>
<ds:datastoreItem xmlns:ds="http://schemas.openxmlformats.org/officeDocument/2006/customXml" ds:itemID="{65F316D5-0590-4CA5-89AC-696A52A157B3}">
  <ds:schemaRefs/>
</ds:datastoreItem>
</file>

<file path=customXml/itemProps11.xml><?xml version="1.0" encoding="utf-8"?>
<ds:datastoreItem xmlns:ds="http://schemas.openxmlformats.org/officeDocument/2006/customXml" ds:itemID="{2C0BA2F5-18F8-4985-9FCB-7BE71E1985F2}">
  <ds:schemaRefs>
    <ds:schemaRef ds:uri="http://gemini/pivotcustomization/LinkedTableUpdateMode"/>
  </ds:schemaRefs>
</ds:datastoreItem>
</file>

<file path=customXml/itemProps12.xml><?xml version="1.0" encoding="utf-8"?>
<ds:datastoreItem xmlns:ds="http://schemas.openxmlformats.org/officeDocument/2006/customXml" ds:itemID="{2ADEDCFC-682B-4C32-910E-7456B6B377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7a11d9-6972-4852-8777-d6d2b1cde040"/>
    <ds:schemaRef ds:uri="1107887e-0893-44de-99cc-7e1e8c1719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3.xml><?xml version="1.0" encoding="utf-8"?>
<ds:datastoreItem xmlns:ds="http://schemas.openxmlformats.org/officeDocument/2006/customXml" ds:itemID="{CDA2894A-34DE-4054-9998-7C5AC568E651}">
  <ds:schemaRefs/>
</ds:datastoreItem>
</file>

<file path=customXml/itemProps14.xml><?xml version="1.0" encoding="utf-8"?>
<ds:datastoreItem xmlns:ds="http://schemas.openxmlformats.org/officeDocument/2006/customXml" ds:itemID="{A61A0B03-DBD7-4A77-9102-700799AA09F3}">
  <ds:schemaRefs>
    <ds:schemaRef ds:uri="http://gemini/pivotcustomization/ManualCalcMode"/>
  </ds:schemaRefs>
</ds:datastoreItem>
</file>

<file path=customXml/itemProps15.xml><?xml version="1.0" encoding="utf-8"?>
<ds:datastoreItem xmlns:ds="http://schemas.openxmlformats.org/officeDocument/2006/customXml" ds:itemID="{4BDDC217-8D40-417D-927C-62E906D10C91}">
  <ds:schemaRefs/>
</ds:datastoreItem>
</file>

<file path=customXml/itemProps16.xml><?xml version="1.0" encoding="utf-8"?>
<ds:datastoreItem xmlns:ds="http://schemas.openxmlformats.org/officeDocument/2006/customXml" ds:itemID="{9EB16C70-F3FF-4288-A5AD-55F5C1931258}">
  <ds:schemaRefs/>
</ds:datastoreItem>
</file>

<file path=customXml/itemProps17.xml><?xml version="1.0" encoding="utf-8"?>
<ds:datastoreItem xmlns:ds="http://schemas.openxmlformats.org/officeDocument/2006/customXml" ds:itemID="{68DC1CB2-C008-40CB-91A3-C4E9DBC20131}">
  <ds:schemaRefs/>
</ds:datastoreItem>
</file>

<file path=customXml/itemProps18.xml><?xml version="1.0" encoding="utf-8"?>
<ds:datastoreItem xmlns:ds="http://schemas.openxmlformats.org/officeDocument/2006/customXml" ds:itemID="{398D9E00-CA6C-4D58-A733-FF3CC6869AB2}">
  <ds:schemaRefs/>
</ds:datastoreItem>
</file>

<file path=customXml/itemProps19.xml><?xml version="1.0" encoding="utf-8"?>
<ds:datastoreItem xmlns:ds="http://schemas.openxmlformats.org/officeDocument/2006/customXml" ds:itemID="{3E5E3860-E93B-430E-A44F-350EB12FEADB}">
  <ds:schemaRefs>
    <ds:schemaRef ds:uri="http://schemas.microsoft.com/sharepoint/v3/contenttype/forms"/>
  </ds:schemaRefs>
</ds:datastoreItem>
</file>

<file path=customXml/itemProps20.xml><?xml version="1.0" encoding="utf-8"?>
<ds:datastoreItem xmlns:ds="http://schemas.openxmlformats.org/officeDocument/2006/customXml" ds:itemID="{70CC7FB3-47CC-424A-98F2-C7829F8A7171}">
  <ds:schemaRefs>
    <ds:schemaRef ds:uri="http://gemini/pivotcustomization/ShowImplicitMeasures"/>
  </ds:schemaRefs>
</ds:datastoreItem>
</file>

<file path=customXml/itemProps21.xml><?xml version="1.0" encoding="utf-8"?>
<ds:datastoreItem xmlns:ds="http://schemas.openxmlformats.org/officeDocument/2006/customXml" ds:itemID="{7AEC91BB-45FD-4283-AA89-B0EE02E78F31}">
  <ds:schemaRefs>
    <ds:schemaRef ds:uri="http://schemas.microsoft.com/office/2006/metadata/properties"/>
    <ds:schemaRef ds:uri="http://schemas.microsoft.com/office/infopath/2007/PartnerControls"/>
    <ds:schemaRef ds:uri="1107887e-0893-44de-99cc-7e1e8c171992"/>
    <ds:schemaRef ds:uri="907a11d9-6972-4852-8777-d6d2b1cde040"/>
  </ds:schemaRefs>
</ds:datastoreItem>
</file>

<file path=customXml/itemProps22.xml><?xml version="1.0" encoding="utf-8"?>
<ds:datastoreItem xmlns:ds="http://schemas.openxmlformats.org/officeDocument/2006/customXml" ds:itemID="{D82DB4C3-14A3-4EAB-AB9D-FB503C33EB87}">
  <ds:schemaRefs>
    <ds:schemaRef ds:uri="http://gemini/pivotcustomization/6df88668-f983-41c7-834b-f9b698b2d5f9"/>
  </ds:schemaRefs>
</ds:datastoreItem>
</file>

<file path=customXml/itemProps23.xml><?xml version="1.0" encoding="utf-8"?>
<ds:datastoreItem xmlns:ds="http://schemas.openxmlformats.org/officeDocument/2006/customXml" ds:itemID="{DCD4D695-4C39-47B1-AB11-0CE266965F46}">
  <ds:schemaRefs/>
</ds:datastoreItem>
</file>

<file path=customXml/itemProps24.xml><?xml version="1.0" encoding="utf-8"?>
<ds:datastoreItem xmlns:ds="http://schemas.openxmlformats.org/officeDocument/2006/customXml" ds:itemID="{E083977C-F12C-4A5B-AACF-CBD494897D1A}">
  <ds:schemaRefs/>
</ds:datastoreItem>
</file>

<file path=customXml/itemProps25.xml><?xml version="1.0" encoding="utf-8"?>
<ds:datastoreItem xmlns:ds="http://schemas.openxmlformats.org/officeDocument/2006/customXml" ds:itemID="{8AF41DA8-D485-4C0C-964F-57A6F21DECAD}">
  <ds:schemaRefs/>
</ds:datastoreItem>
</file>

<file path=customXml/itemProps26.xml><?xml version="1.0" encoding="utf-8"?>
<ds:datastoreItem xmlns:ds="http://schemas.openxmlformats.org/officeDocument/2006/customXml" ds:itemID="{0A3EFC9F-4973-414C-B3CF-199E952EAC3C}">
  <ds:schemaRefs/>
</ds:datastoreItem>
</file>

<file path=customXml/itemProps27.xml><?xml version="1.0" encoding="utf-8"?>
<ds:datastoreItem xmlns:ds="http://schemas.openxmlformats.org/officeDocument/2006/customXml" ds:itemID="{5CA9592C-2B5A-4A0C-81A0-E49CE0541BC7}">
  <ds:schemaRefs/>
</ds:datastoreItem>
</file>

<file path=customXml/itemProps28.xml><?xml version="1.0" encoding="utf-8"?>
<ds:datastoreItem xmlns:ds="http://schemas.openxmlformats.org/officeDocument/2006/customXml" ds:itemID="{DA30DDED-CC91-4E32-84AD-F5FABC2A9FBD}">
  <ds:schemaRefs/>
</ds:datastoreItem>
</file>

<file path=customXml/itemProps29.xml><?xml version="1.0" encoding="utf-8"?>
<ds:datastoreItem xmlns:ds="http://schemas.openxmlformats.org/officeDocument/2006/customXml" ds:itemID="{DEDCFF8D-96B4-4478-8327-32D0FBA0759B}">
  <ds:schemaRefs/>
</ds:datastoreItem>
</file>

<file path=customXml/itemProps30.xml><?xml version="1.0" encoding="utf-8"?>
<ds:datastoreItem xmlns:ds="http://schemas.openxmlformats.org/officeDocument/2006/customXml" ds:itemID="{57A1AEA0-A717-4250-85F5-2AACAC60ACB6}">
  <ds:schemaRefs/>
</ds:datastoreItem>
</file>

<file path=customXml/itemProps31.xml><?xml version="1.0" encoding="utf-8"?>
<ds:datastoreItem xmlns:ds="http://schemas.openxmlformats.org/officeDocument/2006/customXml" ds:itemID="{A68EB9AE-FA3E-4B94-B794-BABD1F55EEA1}">
  <ds:schemaRefs>
    <ds:schemaRef ds:uri="http://schemas.microsoft.com/DataMashup"/>
  </ds:schemaRefs>
</ds:datastoreItem>
</file>

<file path=customXml/itemProps32.xml><?xml version="1.0" encoding="utf-8"?>
<ds:datastoreItem xmlns:ds="http://schemas.openxmlformats.org/officeDocument/2006/customXml" ds:itemID="{C88D1E30-10A6-497F-9E4C-7B9317B18432}">
  <ds:schemaRefs/>
</ds:datastoreItem>
</file>

<file path=customXml/itemProps33.xml><?xml version="1.0" encoding="utf-8"?>
<ds:datastoreItem xmlns:ds="http://schemas.openxmlformats.org/officeDocument/2006/customXml" ds:itemID="{B0DAB1EB-159B-40BF-A693-64FDAA9A5A2C}">
  <ds:schemaRefs/>
</ds:datastoreItem>
</file>

<file path=customXml/itemProps34.xml><?xml version="1.0" encoding="utf-8"?>
<ds:datastoreItem xmlns:ds="http://schemas.openxmlformats.org/officeDocument/2006/customXml" ds:itemID="{FD00C76E-9AE0-44EE-9C4F-F3414B4425B3}">
  <ds:schemaRefs/>
</ds:datastoreItem>
</file>

<file path=customXml/itemProps35.xml><?xml version="1.0" encoding="utf-8"?>
<ds:datastoreItem xmlns:ds="http://schemas.openxmlformats.org/officeDocument/2006/customXml" ds:itemID="{ABD118EC-8E1F-4F2C-8D51-A2FD4478DBAF}">
  <ds:schemaRefs/>
</ds:datastoreItem>
</file>

<file path=customXml/itemProps36.xml><?xml version="1.0" encoding="utf-8"?>
<ds:datastoreItem xmlns:ds="http://schemas.openxmlformats.org/officeDocument/2006/customXml" ds:itemID="{CA8E0A42-D664-4C96-80EC-CCBA0EB1735B}">
  <ds:schemaRefs/>
</ds:datastoreItem>
</file>

<file path=customXml/itemProps37.xml><?xml version="1.0" encoding="utf-8"?>
<ds:datastoreItem xmlns:ds="http://schemas.openxmlformats.org/officeDocument/2006/customXml" ds:itemID="{5770BC21-DF98-410B-AB9A-82B484DCB430}">
  <ds:schemaRefs/>
</ds:datastoreItem>
</file>

<file path=customXml/itemProps38.xml><?xml version="1.0" encoding="utf-8"?>
<ds:datastoreItem xmlns:ds="http://schemas.openxmlformats.org/officeDocument/2006/customXml" ds:itemID="{05696FFB-C531-4CB6-89F6-2D69C5E4AD06}">
  <ds:schemaRefs/>
</ds:datastoreItem>
</file>

<file path=customXml/itemProps39.xml><?xml version="1.0" encoding="utf-8"?>
<ds:datastoreItem xmlns:ds="http://schemas.openxmlformats.org/officeDocument/2006/customXml" ds:itemID="{4D4D8159-55F7-4150-A651-98419E35FABF}">
  <ds:schemaRefs/>
</ds:datastoreItem>
</file>

<file path=customXml/itemProps40.xml><?xml version="1.0" encoding="utf-8"?>
<ds:datastoreItem xmlns:ds="http://schemas.openxmlformats.org/officeDocument/2006/customXml" ds:itemID="{98ABF489-FCC9-4074-A2C5-98E54564744B}">
  <ds:schemaRefs/>
</ds:datastoreItem>
</file>

<file path=customXml/itemProps41.xml><?xml version="1.0" encoding="utf-8"?>
<ds:datastoreItem xmlns:ds="http://schemas.openxmlformats.org/officeDocument/2006/customXml" ds:itemID="{8E283E7D-5391-4CED-80C4-54D870CCA03F}">
  <ds:schemaRefs/>
</ds:datastoreItem>
</file>

<file path=customXml/itemProps42.xml><?xml version="1.0" encoding="utf-8"?>
<ds:datastoreItem xmlns:ds="http://schemas.openxmlformats.org/officeDocument/2006/customXml" ds:itemID="{DE8C6860-769A-4392-82B0-507DDFD56C22}">
  <ds:schemaRefs/>
</ds:datastoreItem>
</file>

<file path=customXml/itemProps43.xml><?xml version="1.0" encoding="utf-8"?>
<ds:datastoreItem xmlns:ds="http://schemas.openxmlformats.org/officeDocument/2006/customXml" ds:itemID="{6FE70E03-9A54-40CF-B298-212C5A509A39}">
  <ds:schemaRefs/>
</ds:datastoreItem>
</file>

<file path=customXml/itemProps44.xml><?xml version="1.0" encoding="utf-8"?>
<ds:datastoreItem xmlns:ds="http://schemas.openxmlformats.org/officeDocument/2006/customXml" ds:itemID="{02C0530B-9DD8-42C6-95BB-D788DE67664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 Vantage</vt:lpstr>
      <vt:lpstr>%</vt:lpstr>
      <vt:lpstr>% Cumulated</vt:lpstr>
      <vt:lpstr>Amount</vt:lpstr>
      <vt:lpstr>Amount Collection</vt:lpstr>
      <vt:lpstr>Collection Cumulative</vt:lpstr>
      <vt:lpstr>% Collected</vt:lpstr>
      <vt:lpstr>% Collectied Cumulative</vt:lpstr>
      <vt:lpstr>Amount Cumulated</vt:lpstr>
      <vt:lpstr>Pivot</vt:lpstr>
      <vt:lpstr>Recovery by BO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Yar Kyaw Khaung</dc:creator>
  <cp:keywords/>
  <dc:description/>
  <cp:lastModifiedBy>Arkar Linn</cp:lastModifiedBy>
  <cp:revision/>
  <dcterms:created xsi:type="dcterms:W3CDTF">2025-04-24T05:14:09Z</dcterms:created>
  <dcterms:modified xsi:type="dcterms:W3CDTF">2025-05-18T16:25:04Z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0x0101002D5511CD54409E4782F8864095BD325C</vt:lpwstr>
  </property>
  <property fmtid="{D5CDD505-2E9C-101B-9397-08002B2CF9AE}" pid="3" name="MediaServiceImageTags">
    <vt:lpwstr/>
  </property>
</Properties>
</file>