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0"/>
  <workbookPr/>
  <mc:AlternateContent xmlns:mc="http://schemas.openxmlformats.org/markup-compatibility/2006">
    <mc:Choice Requires="x15">
      <x15ac:absPath xmlns:x15ac="http://schemas.microsoft.com/office/spreadsheetml/2010/11/ac" url="D:\NEXUS(History)\OneDrive - arkstark\桌面\"/>
    </mc:Choice>
  </mc:AlternateContent>
  <xr:revisionPtr revIDLastSave="0" documentId="13_ncr:1_{4340530F-6A20-4255-B869-F448045C75C1}" xr6:coauthVersionLast="47" xr6:coauthVersionMax="47" xr10:uidLastSave="{00000000-0000-0000-0000-000000000000}"/>
  <bookViews>
    <workbookView minimized="1" xWindow="3840" yWindow="3840" windowWidth="23040" windowHeight="12120" xr2:uid="{00000000-000D-0000-FFFF-FFFF00000000}"/>
  </bookViews>
  <sheets>
    <sheet name="图表" sheetId="2" r:id="rId1"/>
    <sheet name="完成" sheetId="4" state="hidden" r:id="rId2"/>
  </sheets>
  <definedNames>
    <definedName name="_xlnm.Print_Area" localSheetId="0">图表!$B$2:$BX$198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J20" i="2"/>
  <c r="J23" i="2"/>
  <c r="J26" i="2"/>
  <c r="J29" i="2"/>
  <c r="J32" i="2"/>
  <c r="J35" i="2"/>
  <c r="J38" i="2"/>
  <c r="J41" i="2"/>
  <c r="J44" i="2"/>
  <c r="J47" i="2"/>
  <c r="J50" i="2"/>
  <c r="J53" i="2"/>
  <c r="J56" i="2"/>
  <c r="J59" i="2"/>
  <c r="J62" i="2"/>
  <c r="J65" i="2"/>
  <c r="J68" i="2"/>
  <c r="J71" i="2"/>
  <c r="J74" i="2"/>
  <c r="J77" i="2"/>
  <c r="J80" i="2"/>
  <c r="J83" i="2"/>
  <c r="J86" i="2"/>
  <c r="J89" i="2"/>
  <c r="J92" i="2"/>
  <c r="J95" i="2"/>
  <c r="J98" i="2"/>
  <c r="J101" i="2"/>
  <c r="J104" i="2"/>
  <c r="J107" i="2"/>
  <c r="J110" i="2"/>
  <c r="J113" i="2"/>
  <c r="J116" i="2"/>
  <c r="J119" i="2"/>
  <c r="J122" i="2"/>
  <c r="J125" i="2"/>
  <c r="J128" i="2"/>
  <c r="J131" i="2"/>
  <c r="J134" i="2"/>
  <c r="J137" i="2"/>
  <c r="J140" i="2"/>
  <c r="J143" i="2"/>
  <c r="J146" i="2"/>
  <c r="J149" i="2"/>
  <c r="J152" i="2"/>
  <c r="J155" i="2"/>
  <c r="J158" i="2"/>
  <c r="J161" i="2"/>
  <c r="J164" i="2"/>
  <c r="J167" i="2"/>
  <c r="J170" i="2"/>
  <c r="J173" i="2"/>
  <c r="J176" i="2"/>
  <c r="J179" i="2"/>
  <c r="J182" i="2"/>
  <c r="J185" i="2"/>
  <c r="J188" i="2"/>
  <c r="J191" i="2"/>
  <c r="J194" i="2"/>
  <c r="H191" i="2"/>
  <c r="H185" i="2"/>
  <c r="H179" i="2"/>
  <c r="H173" i="2"/>
  <c r="H167" i="2"/>
  <c r="H161" i="2"/>
  <c r="H155" i="2"/>
  <c r="H149" i="2"/>
  <c r="H143" i="2"/>
  <c r="H137" i="2"/>
  <c r="H131" i="2"/>
  <c r="H125" i="2"/>
  <c r="H119" i="2"/>
  <c r="H113" i="2"/>
  <c r="H107" i="2"/>
  <c r="H101" i="2"/>
  <c r="H95" i="2"/>
  <c r="H89" i="2"/>
  <c r="H83" i="2"/>
  <c r="H77" i="2"/>
  <c r="H71" i="2"/>
  <c r="H65" i="2"/>
  <c r="H59" i="2"/>
  <c r="H53" i="2"/>
  <c r="H47" i="2"/>
  <c r="H41" i="2"/>
  <c r="H35" i="2"/>
  <c r="H29" i="2"/>
  <c r="H23" i="2"/>
  <c r="H17" i="2"/>
  <c r="M16" i="2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AB14" i="2" a="1"/>
  <c r="AB14" i="2" s="1"/>
  <c r="AA14" i="2"/>
  <c r="AB13" i="2" a="1"/>
  <c r="AB13" i="2" s="1"/>
  <c r="AA13" i="2"/>
  <c r="AB12" i="2" a="1"/>
  <c r="AB12" i="2" s="1"/>
  <c r="AA12" i="2"/>
  <c r="AB11" i="2" a="1"/>
  <c r="AB11" i="2" s="1"/>
  <c r="AA11" i="2"/>
  <c r="AB10" i="2" a="1"/>
  <c r="AB10" i="2" s="1"/>
  <c r="AA10" i="2"/>
  <c r="AB9" i="2" a="1"/>
  <c r="AB9" i="2" s="1"/>
  <c r="AA9" i="2"/>
  <c r="AK8" i="2"/>
  <c r="AK10" i="2" s="1" a="1"/>
  <c r="E11" i="2" l="1" a="1"/>
  <c r="E11" i="2" s="1"/>
  <c r="AO13" i="2"/>
  <c r="AM11" i="2"/>
  <c r="AN13" i="2"/>
  <c r="AL11" i="2"/>
  <c r="AL13" i="2"/>
  <c r="AQ10" i="2"/>
  <c r="AK13" i="2"/>
  <c r="AP10" i="2"/>
  <c r="AQ12" i="2"/>
  <c r="AO10" i="2"/>
  <c r="AP12" i="2"/>
  <c r="AN10" i="2"/>
  <c r="AQ14" i="2"/>
  <c r="AO12" i="2"/>
  <c r="AM10" i="2"/>
  <c r="AL14" i="2"/>
  <c r="AQ11" i="2"/>
  <c r="AK14" i="2"/>
  <c r="AP14" i="2"/>
  <c r="AN12" i="2"/>
  <c r="AL10" i="2"/>
  <c r="AN14" i="2"/>
  <c r="AL12" i="2"/>
  <c r="AK10" i="2"/>
  <c r="AM14" i="2"/>
  <c r="AK12" i="2"/>
  <c r="AO14" i="2"/>
  <c r="AM12" i="2"/>
  <c r="AM13" i="2"/>
  <c r="AK11" i="2"/>
  <c r="AP11" i="2"/>
  <c r="AQ13" i="2"/>
  <c r="AO11" i="2"/>
  <c r="AP13" i="2"/>
  <c r="AN11" i="2"/>
  <c r="E10" i="2" a="1"/>
  <c r="E10" i="2" s="1"/>
  <c r="E9" i="2" a="1"/>
  <c r="E9" i="2" s="1"/>
  <c r="E12" i="2" l="1"/>
  <c r="E13" i="2"/>
  <c r="C4" i="4" s="1"/>
  <c r="C7" i="4" s="1"/>
  <c r="C9" i="4" s="1"/>
</calcChain>
</file>

<file path=xl/sharedStrings.xml><?xml version="1.0" encoding="utf-8"?>
<sst xmlns="http://schemas.openxmlformats.org/spreadsheetml/2006/main" count="186" uniqueCount="57">
  <si>
    <t>完成状态</t>
  </si>
  <si>
    <t>数量</t>
  </si>
  <si>
    <t>分类</t>
  </si>
  <si>
    <t>项目数量</t>
  </si>
  <si>
    <t>辅助区域（可根据实际情况更新筛选内容）</t>
  </si>
  <si>
    <t>已完成</t>
  </si>
  <si>
    <t>项目开始时间</t>
  </si>
  <si>
    <t>日</t>
  </si>
  <si>
    <t>一</t>
  </si>
  <si>
    <t>二</t>
  </si>
  <si>
    <t>三</t>
  </si>
  <si>
    <t>四</t>
  </si>
  <si>
    <t>五</t>
  </si>
  <si>
    <t>六</t>
  </si>
  <si>
    <t>进行中</t>
  </si>
  <si>
    <t>项目结束时间</t>
  </si>
  <si>
    <t>分类1</t>
  </si>
  <si>
    <t>未开始</t>
  </si>
  <si>
    <t>分类2</t>
  </si>
  <si>
    <t>合计</t>
  </si>
  <si>
    <t>分类3</t>
  </si>
  <si>
    <t>完成率</t>
  </si>
  <si>
    <t>分类4</t>
  </si>
  <si>
    <t>分类5</t>
  </si>
  <si>
    <t>分类6</t>
  </si>
  <si>
    <t>序号</t>
  </si>
  <si>
    <t>项目</t>
  </si>
  <si>
    <t>工作内容</t>
  </si>
  <si>
    <t xml:space="preserve">完成状态 </t>
  </si>
  <si>
    <t>类型</t>
  </si>
  <si>
    <t>天数</t>
  </si>
  <si>
    <t>开始时间</t>
  </si>
  <si>
    <t>结束时间</t>
  </si>
  <si>
    <t>项目1</t>
  </si>
  <si>
    <t>工作内容1</t>
  </si>
  <si>
    <t>计划完成</t>
  </si>
  <si>
    <t>实际完成</t>
  </si>
  <si>
    <t>项目2</t>
  </si>
  <si>
    <t>工作内容2</t>
  </si>
  <si>
    <t>项目3</t>
  </si>
  <si>
    <t>工作内容3</t>
  </si>
  <si>
    <t>项目4</t>
  </si>
  <si>
    <r>
      <rPr>
        <sz val="12"/>
        <rFont val="思源黑体 CN Medium"/>
        <charset val="128"/>
      </rPr>
      <t>分类</t>
    </r>
    <r>
      <rPr>
        <sz val="12"/>
        <rFont val="宋体"/>
        <family val="3"/>
        <charset val="134"/>
      </rPr>
      <t>1</t>
    </r>
  </si>
  <si>
    <t>工作内容4</t>
  </si>
  <si>
    <t>项目5</t>
  </si>
  <si>
    <t>工作内容5</t>
  </si>
  <si>
    <t>项目6</t>
  </si>
  <si>
    <t>工作内容6</t>
  </si>
  <si>
    <t>项目7</t>
  </si>
  <si>
    <t>工作内容7</t>
  </si>
  <si>
    <t>项目8</t>
  </si>
  <si>
    <t>工作内容8</t>
  </si>
  <si>
    <t>项目9</t>
  </si>
  <si>
    <t>工作内容9</t>
  </si>
  <si>
    <t>项目10</t>
  </si>
  <si>
    <t>工作内容10</t>
  </si>
  <si>
    <t>进度表辅助列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</si>
</sst>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_);[Red]\(0.00\)"/>
    <numFmt numFmtId="179" formatCode="[$-804]aaaa;@"/>
    <numFmt numFmtId="180" formatCode="yyyy&quot;年&quot;m&quot;月&quot;;@"/>
    <numFmt numFmtId="181" formatCode="d"/>
  </numFmts>
  <fonts count="33">
    <font>
      <sz val="11"/>
      <color theme="1"/>
      <name val="等线"/>
      <charset val="134"/>
      <scheme val="minor"/>
    </font>
    <font>
      <sz val="32"/>
      <color theme="1" tint="0.249977111117893"/>
      <name val="思源黑体 CN Regular"/>
      <charset val="134"/>
    </font>
    <font>
      <sz val="22"/>
      <color theme="1" tint="0.249977111117893"/>
      <name val="思源黑体 CN Regular"/>
      <charset val="134"/>
    </font>
    <font>
      <sz val="11"/>
      <color theme="1" tint="0.249977111117893"/>
      <name val="思源黑体 CN Regular"/>
      <charset val="134"/>
    </font>
    <font>
      <sz val="12"/>
      <color theme="1" tint="0.249977111117893"/>
      <name val="思源黑体 CN Regular"/>
      <charset val="134"/>
    </font>
    <font>
      <sz val="12"/>
      <color theme="1" tint="0.249977111117893"/>
      <name val="思源黑体 CN Medium"/>
      <charset val="134"/>
    </font>
    <font>
      <sz val="12"/>
      <color theme="1" tint="0.249977111117893"/>
      <name val="思源黑体 CN Medium"/>
      <charset val="128"/>
    </font>
    <font>
      <sz val="11"/>
      <color theme="1" tint="0.249977111117893"/>
      <name val="思源黑体 CN Medium"/>
      <charset val="128"/>
    </font>
    <font>
      <sz val="11"/>
      <color theme="1"/>
      <name val="思源黑体 CN Regular"/>
      <charset val="134"/>
    </font>
    <font>
      <sz val="22"/>
      <color theme="0"/>
      <name val="思源黑体 CN Regular"/>
      <charset val="134"/>
    </font>
    <font>
      <sz val="11"/>
      <color theme="0"/>
      <name val="思源黑体 CN Regular"/>
      <charset val="134"/>
    </font>
    <font>
      <sz val="11"/>
      <color theme="0"/>
      <name val="思源黑体 CN Medium"/>
      <charset val="134"/>
    </font>
    <font>
      <sz val="11"/>
      <color theme="1" tint="0.249977111117893"/>
      <name val="思源黑体 CN Medium"/>
      <charset val="134"/>
    </font>
    <font>
      <sz val="11"/>
      <color theme="1" tint="0.249977111117893"/>
      <name val="宋体"/>
      <family val="3"/>
      <charset val="134"/>
    </font>
    <font>
      <b/>
      <sz val="12"/>
      <color theme="0"/>
      <name val="思源黑体 CN Medium"/>
      <charset val="134"/>
    </font>
    <font>
      <sz val="12"/>
      <name val="思源黑体 CN Medium"/>
      <charset val="128"/>
    </font>
    <font>
      <b/>
      <sz val="14"/>
      <color rgb="FF879EF9"/>
      <name val="思源黑体 Bold"/>
      <charset val="134"/>
    </font>
    <font>
      <sz val="12"/>
      <color theme="0"/>
      <name val="思源黑体 CN Medium"/>
      <charset val="134"/>
    </font>
    <font>
      <sz val="13"/>
      <color theme="0"/>
      <name val="思源黑体 CN Regular"/>
      <charset val="134"/>
    </font>
    <font>
      <sz val="16"/>
      <color rgb="FF5C9DF8"/>
      <name val="思源黑体 CN Bold"/>
      <charset val="134"/>
    </font>
    <font>
      <b/>
      <sz val="12"/>
      <color theme="1"/>
      <name val="思源黑体 CN Bold"/>
      <charset val="134"/>
    </font>
    <font>
      <b/>
      <sz val="12"/>
      <color theme="1"/>
      <name val="思源黑体 CN Bold"/>
      <charset val="128"/>
    </font>
    <font>
      <sz val="11"/>
      <color theme="1"/>
      <name val="思源黑体 CN Medium"/>
      <charset val="134"/>
    </font>
    <font>
      <sz val="12"/>
      <color theme="1"/>
      <name val="思源黑体 CN Bold"/>
      <charset val="134"/>
    </font>
    <font>
      <sz val="11"/>
      <color theme="1"/>
      <name val="思源黑体 CN Bold"/>
      <charset val="134"/>
    </font>
    <font>
      <sz val="12"/>
      <color theme="1"/>
      <name val="思源黑体 CN Medium"/>
      <charset val="134"/>
    </font>
    <font>
      <sz val="12"/>
      <color theme="1"/>
      <name val="思源黑体 CN Medium"/>
      <charset val="128"/>
    </font>
    <font>
      <sz val="11"/>
      <color theme="1" tint="0.249977111117893"/>
      <name val="思源黑体 CN Regular"/>
      <charset val="128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gradientFill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  <fill>
      <patternFill patternType="solid">
        <fgColor rgb="FF5C9D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F7FF"/>
        <bgColor indexed="64"/>
      </patternFill>
    </fill>
    <fill>
      <gradientFill degree="180">
        <stop position="0">
          <color theme="0"/>
        </stop>
        <stop position="1">
          <color theme="2" tint="-9.8025452436902985E-2"/>
        </stop>
      </gradientFill>
    </fill>
    <fill>
      <gradientFill degree="270">
        <stop position="0">
          <color theme="0"/>
        </stop>
        <stop position="1">
          <color theme="2" tint="-9.8025452436902985E-2"/>
        </stop>
      </gradientFill>
    </fill>
  </fills>
  <borders count="35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06918546098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/>
      </right>
      <top style="thin">
        <color theme="0" tint="-0.14993743705557422"/>
      </top>
      <bottom/>
      <diagonal/>
    </border>
    <border>
      <left style="thin">
        <color theme="0"/>
      </left>
      <right style="thin">
        <color theme="0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3743705557422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4.9989318521683403E-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4.9989318521683403E-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4.9989318521683403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/>
      </left>
      <right style="thin">
        <color theme="0" tint="-0.14993743705557422"/>
      </right>
      <top/>
      <bottom/>
      <diagonal/>
    </border>
    <border>
      <left style="thin">
        <color theme="0"/>
      </left>
      <right style="thin">
        <color theme="0" tint="-0.1499374370555742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 tint="-0.1499374370555742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 tint="-0.1499374370555742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3743705557422"/>
      </right>
      <top style="thin">
        <color theme="0"/>
      </top>
      <bottom style="thin">
        <color theme="0" tint="-0.14993743705557422"/>
      </bottom>
      <diagonal/>
    </border>
  </borders>
  <cellStyleXfs count="6">
    <xf numFmtId="0" fontId="0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4" fontId="28" fillId="0" borderId="0" applyBorder="0">
      <alignment vertical="center"/>
    </xf>
    <xf numFmtId="0" fontId="29" fillId="0" borderId="0">
      <alignment vertical="center"/>
    </xf>
    <xf numFmtId="0" fontId="29" fillId="0" borderId="0"/>
    <xf numFmtId="0" fontId="3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0" fontId="0" fillId="0" borderId="0" xfId="1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0" fontId="1" fillId="2" borderId="0" xfId="4" applyFont="1" applyFill="1" applyAlignment="1">
      <alignment horizontal="center" vertical="center"/>
    </xf>
    <xf numFmtId="0" fontId="2" fillId="2" borderId="0" xfId="4" applyFont="1" applyFill="1" applyAlignment="1">
      <alignment horizontal="center" vertical="center"/>
    </xf>
    <xf numFmtId="0" fontId="3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center" vertical="center"/>
    </xf>
    <xf numFmtId="0" fontId="5" fillId="2" borderId="0" xfId="4" applyFont="1" applyFill="1" applyAlignment="1">
      <alignment horizontal="center" vertical="center"/>
    </xf>
    <xf numFmtId="0" fontId="6" fillId="2" borderId="0" xfId="4" applyFont="1" applyFill="1" applyAlignment="1">
      <alignment horizontal="center" vertical="center"/>
    </xf>
    <xf numFmtId="0" fontId="7" fillId="2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3" fillId="3" borderId="0" xfId="4" applyFont="1" applyFill="1" applyAlignment="1">
      <alignment horizontal="center" vertical="center"/>
    </xf>
    <xf numFmtId="0" fontId="4" fillId="4" borderId="0" xfId="4" applyFon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" fillId="5" borderId="0" xfId="4" applyFont="1" applyFill="1" applyAlignment="1">
      <alignment horizontal="centerContinuous" vertical="center"/>
    </xf>
    <xf numFmtId="0" fontId="2" fillId="5" borderId="0" xfId="4" applyFont="1" applyFill="1" applyAlignment="1">
      <alignment horizontal="centerContinuous" vertical="center"/>
    </xf>
    <xf numFmtId="0" fontId="9" fillId="5" borderId="0" xfId="4" applyFont="1" applyFill="1" applyAlignment="1">
      <alignment horizontal="left" vertical="center"/>
    </xf>
    <xf numFmtId="0" fontId="2" fillId="5" borderId="0" xfId="4" applyFont="1" applyFill="1" applyAlignment="1">
      <alignment horizontal="center" vertical="center"/>
    </xf>
    <xf numFmtId="0" fontId="3" fillId="5" borderId="0" xfId="4" applyFont="1" applyFill="1" applyAlignment="1">
      <alignment horizontal="center" vertical="center"/>
    </xf>
    <xf numFmtId="0" fontId="10" fillId="5" borderId="0" xfId="4" applyFont="1" applyFill="1" applyAlignment="1">
      <alignment horizontal="left" vertical="center"/>
    </xf>
    <xf numFmtId="0" fontId="3" fillId="5" borderId="0" xfId="4" applyFont="1" applyFill="1" applyAlignment="1">
      <alignment horizontal="left" vertical="center"/>
    </xf>
    <xf numFmtId="0" fontId="11" fillId="6" borderId="1" xfId="4" applyFont="1" applyFill="1" applyBorder="1" applyAlignment="1">
      <alignment horizontal="center" vertical="center"/>
    </xf>
    <xf numFmtId="0" fontId="11" fillId="6" borderId="2" xfId="4" applyFont="1" applyFill="1" applyBorder="1" applyAlignment="1">
      <alignment horizontal="center" vertical="center"/>
    </xf>
    <xf numFmtId="0" fontId="12" fillId="5" borderId="3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0" fontId="13" fillId="5" borderId="0" xfId="4" applyFont="1" applyFill="1" applyAlignment="1">
      <alignment horizontal="center" vertical="center"/>
    </xf>
    <xf numFmtId="0" fontId="12" fillId="7" borderId="3" xfId="4" applyFont="1" applyFill="1" applyBorder="1" applyAlignment="1">
      <alignment horizontal="center" vertical="center"/>
    </xf>
    <xf numFmtId="0" fontId="4" fillId="7" borderId="4" xfId="4" applyFont="1" applyFill="1" applyBorder="1" applyAlignment="1">
      <alignment horizontal="center" vertical="center"/>
    </xf>
    <xf numFmtId="0" fontId="3" fillId="5" borderId="4" xfId="4" applyFont="1" applyFill="1" applyBorder="1" applyAlignment="1">
      <alignment horizontal="center" vertical="center"/>
    </xf>
    <xf numFmtId="0" fontId="12" fillId="7" borderId="5" xfId="4" applyFont="1" applyFill="1" applyBorder="1" applyAlignment="1">
      <alignment horizontal="center" vertical="center"/>
    </xf>
    <xf numFmtId="9" fontId="4" fillId="7" borderId="6" xfId="4" applyNumberFormat="1" applyFont="1" applyFill="1" applyBorder="1" applyAlignment="1">
      <alignment horizontal="center" vertical="center"/>
    </xf>
    <xf numFmtId="0" fontId="5" fillId="4" borderId="0" xfId="4" applyFont="1" applyFill="1" applyAlignment="1">
      <alignment horizontal="center" vertical="center"/>
    </xf>
    <xf numFmtId="0" fontId="5" fillId="0" borderId="0" xfId="4" applyFont="1" applyAlignment="1">
      <alignment horizontal="center" vertical="center"/>
    </xf>
    <xf numFmtId="49" fontId="14" fillId="8" borderId="7" xfId="2" applyNumberFormat="1" applyFont="1" applyFill="1" applyBorder="1" applyAlignment="1">
      <alignment horizontal="center" vertical="center" wrapText="1"/>
    </xf>
    <xf numFmtId="4" fontId="14" fillId="8" borderId="7" xfId="2" applyFont="1" applyFill="1" applyBorder="1" applyAlignment="1">
      <alignment horizontal="center" vertical="center" wrapText="1"/>
    </xf>
    <xf numFmtId="0" fontId="2" fillId="5" borderId="0" xfId="4" applyFont="1" applyFill="1" applyAlignment="1">
      <alignment vertical="center"/>
    </xf>
    <xf numFmtId="0" fontId="3" fillId="5" borderId="0" xfId="4" applyFont="1" applyFill="1" applyAlignment="1">
      <alignment vertical="center"/>
    </xf>
    <xf numFmtId="0" fontId="4" fillId="5" borderId="0" xfId="4" applyFont="1" applyFill="1" applyAlignment="1">
      <alignment horizontal="center" vertical="center"/>
    </xf>
    <xf numFmtId="180" fontId="16" fillId="5" borderId="0" xfId="0" applyNumberFormat="1" applyFont="1" applyFill="1">
      <alignment vertical="center"/>
    </xf>
    <xf numFmtId="0" fontId="17" fillId="8" borderId="7" xfId="4" applyFont="1" applyFill="1" applyBorder="1" applyAlignment="1">
      <alignment horizontal="center" vertical="center"/>
    </xf>
    <xf numFmtId="181" fontId="17" fillId="8" borderId="7" xfId="2" applyNumberFormat="1" applyFont="1" applyFill="1" applyBorder="1" applyAlignment="1">
      <alignment horizontal="center" vertical="center"/>
    </xf>
    <xf numFmtId="4" fontId="15" fillId="5" borderId="12" xfId="2" applyFont="1" applyFill="1" applyBorder="1" applyAlignment="1">
      <alignment horizontal="center" vertical="center"/>
    </xf>
    <xf numFmtId="4" fontId="15" fillId="5" borderId="13" xfId="2" applyFont="1" applyFill="1" applyBorder="1" applyAlignment="1">
      <alignment horizontal="center" vertical="center"/>
    </xf>
    <xf numFmtId="4" fontId="15" fillId="5" borderId="15" xfId="2" applyFont="1" applyFill="1" applyBorder="1" applyAlignment="1">
      <alignment horizontal="center" vertical="center"/>
    </xf>
    <xf numFmtId="4" fontId="15" fillId="5" borderId="16" xfId="2" applyFont="1" applyFill="1" applyBorder="1" applyAlignment="1">
      <alignment horizontal="center" vertical="center"/>
    </xf>
    <xf numFmtId="4" fontId="15" fillId="5" borderId="17" xfId="2" applyFont="1" applyFill="1" applyBorder="1" applyAlignment="1">
      <alignment horizontal="center" vertical="center"/>
    </xf>
    <xf numFmtId="4" fontId="15" fillId="5" borderId="18" xfId="2" applyFont="1" applyFill="1" applyBorder="1" applyAlignment="1">
      <alignment horizontal="center" vertical="center"/>
    </xf>
    <xf numFmtId="4" fontId="15" fillId="5" borderId="19" xfId="2" applyFont="1" applyFill="1" applyBorder="1" applyAlignment="1">
      <alignment horizontal="center" vertical="center"/>
    </xf>
    <xf numFmtId="4" fontId="15" fillId="5" borderId="20" xfId="2" applyFont="1" applyFill="1" applyBorder="1" applyAlignment="1">
      <alignment horizontal="center" vertical="center"/>
    </xf>
    <xf numFmtId="4" fontId="15" fillId="5" borderId="21" xfId="2" applyFont="1" applyFill="1" applyBorder="1" applyAlignment="1">
      <alignment horizontal="center" vertical="center"/>
    </xf>
    <xf numFmtId="4" fontId="15" fillId="5" borderId="22" xfId="2" applyFont="1" applyFill="1" applyBorder="1" applyAlignment="1">
      <alignment horizontal="center" vertical="center"/>
    </xf>
    <xf numFmtId="4" fontId="15" fillId="5" borderId="24" xfId="2" applyFont="1" applyFill="1" applyBorder="1" applyAlignment="1">
      <alignment horizontal="center" vertical="center"/>
    </xf>
    <xf numFmtId="4" fontId="15" fillId="5" borderId="25" xfId="2" applyFont="1" applyFill="1" applyBorder="1" applyAlignment="1">
      <alignment horizontal="center" vertical="center"/>
    </xf>
    <xf numFmtId="0" fontId="8" fillId="5" borderId="0" xfId="4" applyFont="1" applyFill="1" applyAlignment="1">
      <alignment vertical="center"/>
    </xf>
    <xf numFmtId="0" fontId="4" fillId="5" borderId="0" xfId="4" applyFont="1" applyFill="1" applyAlignment="1">
      <alignment horizontal="left" vertical="center"/>
    </xf>
    <xf numFmtId="0" fontId="8" fillId="5" borderId="0" xfId="4" applyFont="1" applyFill="1" applyAlignment="1">
      <alignment horizontal="left" vertical="center"/>
    </xf>
    <xf numFmtId="0" fontId="20" fillId="9" borderId="28" xfId="0" applyFont="1" applyFill="1" applyBorder="1" applyAlignment="1">
      <alignment horizontal="center" vertical="center"/>
    </xf>
    <xf numFmtId="0" fontId="21" fillId="9" borderId="28" xfId="0" applyFont="1" applyFill="1" applyBorder="1" applyAlignment="1">
      <alignment horizontal="center" vertical="center"/>
    </xf>
    <xf numFmtId="181" fontId="22" fillId="5" borderId="28" xfId="0" applyNumberFormat="1" applyFont="1" applyFill="1" applyBorder="1" applyAlignment="1">
      <alignment horizontal="center" vertical="center"/>
    </xf>
    <xf numFmtId="181" fontId="17" fillId="6" borderId="7" xfId="2" applyNumberFormat="1" applyFont="1" applyFill="1" applyBorder="1" applyAlignment="1">
      <alignment horizontal="center" vertical="center"/>
    </xf>
    <xf numFmtId="4" fontId="15" fillId="5" borderId="29" xfId="2" applyFont="1" applyFill="1" applyBorder="1" applyAlignment="1">
      <alignment horizontal="center" vertical="center"/>
    </xf>
    <xf numFmtId="4" fontId="15" fillId="5" borderId="30" xfId="2" applyFont="1" applyFill="1" applyBorder="1" applyAlignment="1">
      <alignment horizontal="center" vertical="center"/>
    </xf>
    <xf numFmtId="4" fontId="15" fillId="5" borderId="31" xfId="2" applyFont="1" applyFill="1" applyBorder="1" applyAlignment="1">
      <alignment horizontal="center" vertical="center"/>
    </xf>
    <xf numFmtId="4" fontId="15" fillId="5" borderId="32" xfId="2" applyFont="1" applyFill="1" applyBorder="1" applyAlignment="1">
      <alignment horizontal="center" vertical="center"/>
    </xf>
    <xf numFmtId="4" fontId="15" fillId="5" borderId="33" xfId="2" applyFont="1" applyFill="1" applyBorder="1" applyAlignment="1">
      <alignment horizontal="center" vertical="center"/>
    </xf>
    <xf numFmtId="4" fontId="15" fillId="5" borderId="34" xfId="2" applyFont="1" applyFill="1" applyBorder="1" applyAlignment="1">
      <alignment horizontal="center" vertical="center"/>
    </xf>
    <xf numFmtId="0" fontId="1" fillId="5" borderId="0" xfId="4" applyFont="1" applyFill="1" applyAlignment="1">
      <alignment horizontal="center" vertical="center"/>
    </xf>
    <xf numFmtId="0" fontId="1" fillId="10" borderId="0" xfId="4" applyFont="1" applyFill="1" applyAlignment="1">
      <alignment horizontal="center" vertical="center"/>
    </xf>
    <xf numFmtId="0" fontId="2" fillId="10" borderId="0" xfId="4" applyFont="1" applyFill="1" applyAlignment="1">
      <alignment horizontal="center" vertical="center"/>
    </xf>
    <xf numFmtId="0" fontId="8" fillId="2" borderId="0" xfId="4" applyFont="1" applyFill="1" applyAlignment="1">
      <alignment vertical="center"/>
    </xf>
    <xf numFmtId="0" fontId="3" fillId="10" borderId="0" xfId="4" applyFont="1" applyFill="1" applyAlignment="1">
      <alignment horizontal="center" vertical="center"/>
    </xf>
    <xf numFmtId="0" fontId="4" fillId="10" borderId="0" xfId="4" applyFont="1" applyFill="1" applyAlignment="1">
      <alignment horizontal="center" vertical="center"/>
    </xf>
    <xf numFmtId="0" fontId="23" fillId="2" borderId="0" xfId="4" applyFont="1" applyFill="1" applyAlignment="1">
      <alignment vertical="center"/>
    </xf>
    <xf numFmtId="0" fontId="24" fillId="2" borderId="0" xfId="4" applyFont="1" applyFill="1" applyAlignment="1">
      <alignment vertical="center"/>
    </xf>
    <xf numFmtId="0" fontId="5" fillId="10" borderId="0" xfId="4" applyFont="1" applyFill="1" applyAlignment="1">
      <alignment horizontal="center" vertical="center"/>
    </xf>
    <xf numFmtId="0" fontId="25" fillId="2" borderId="0" xfId="4" applyFont="1" applyFill="1" applyAlignment="1">
      <alignment vertical="center"/>
    </xf>
    <xf numFmtId="0" fontId="6" fillId="10" borderId="0" xfId="4" applyFont="1" applyFill="1" applyAlignment="1">
      <alignment horizontal="center" vertical="center"/>
    </xf>
    <xf numFmtId="0" fontId="26" fillId="2" borderId="0" xfId="4" applyFont="1" applyFill="1" applyAlignment="1">
      <alignment vertical="center"/>
    </xf>
    <xf numFmtId="0" fontId="12" fillId="4" borderId="0" xfId="4" applyFont="1" applyFill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27" fillId="11" borderId="0" xfId="4" applyFont="1" applyFill="1" applyAlignment="1">
      <alignment horizontal="center" vertical="center"/>
    </xf>
    <xf numFmtId="0" fontId="7" fillId="10" borderId="0" xfId="4" applyFont="1" applyFill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9" fillId="5" borderId="0" xfId="4" applyFont="1" applyFill="1" applyAlignment="1">
      <alignment horizontal="center" vertical="center"/>
    </xf>
    <xf numFmtId="0" fontId="18" fillId="5" borderId="0" xfId="4" applyFont="1" applyFill="1" applyAlignment="1">
      <alignment horizontal="center" vertical="center"/>
    </xf>
    <xf numFmtId="180" fontId="19" fillId="5" borderId="0" xfId="0" applyNumberFormat="1" applyFont="1" applyFill="1" applyAlignment="1">
      <alignment horizontal="center" vertical="center"/>
    </xf>
    <xf numFmtId="0" fontId="15" fillId="5" borderId="7" xfId="2" applyNumberFormat="1" applyFont="1" applyFill="1" applyBorder="1" applyAlignment="1" applyProtection="1">
      <alignment horizontal="center" vertical="center"/>
      <protection locked="0"/>
    </xf>
    <xf numFmtId="179" fontId="15" fillId="5" borderId="7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8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9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10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11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14" xfId="2" applyNumberFormat="1" applyFont="1" applyFill="1" applyBorder="1" applyAlignment="1" applyProtection="1">
      <alignment horizontal="center" vertical="center" wrapText="1"/>
      <protection locked="0"/>
    </xf>
    <xf numFmtId="179" fontId="15" fillId="5" borderId="23" xfId="2" applyNumberFormat="1" applyFont="1" applyFill="1" applyBorder="1" applyAlignment="1" applyProtection="1">
      <alignment horizontal="center" vertical="center" wrapText="1"/>
      <protection locked="0"/>
    </xf>
    <xf numFmtId="14" fontId="15" fillId="5" borderId="11" xfId="2" applyNumberFormat="1" applyFont="1" applyFill="1" applyBorder="1" applyAlignment="1" applyProtection="1">
      <alignment horizontal="center" vertical="center"/>
      <protection locked="0"/>
    </xf>
    <xf numFmtId="14" fontId="15" fillId="5" borderId="14" xfId="2" applyNumberFormat="1" applyFont="1" applyFill="1" applyBorder="1" applyAlignment="1" applyProtection="1">
      <alignment horizontal="center" vertical="center"/>
      <protection locked="0"/>
    </xf>
    <xf numFmtId="14" fontId="15" fillId="5" borderId="23" xfId="2" applyNumberFormat="1" applyFont="1" applyFill="1" applyBorder="1" applyAlignment="1" applyProtection="1">
      <alignment horizontal="center" vertical="center"/>
      <protection locked="0"/>
    </xf>
    <xf numFmtId="14" fontId="15" fillId="5" borderId="26" xfId="2" applyNumberFormat="1" applyFont="1" applyFill="1" applyBorder="1" applyAlignment="1" applyProtection="1">
      <alignment horizontal="center" vertical="center"/>
      <protection locked="0"/>
    </xf>
    <xf numFmtId="14" fontId="15" fillId="5" borderId="9" xfId="2" applyNumberFormat="1" applyFont="1" applyFill="1" applyBorder="1" applyAlignment="1" applyProtection="1">
      <alignment horizontal="center" vertical="center"/>
      <protection locked="0"/>
    </xf>
    <xf numFmtId="14" fontId="15" fillId="5" borderId="10" xfId="2" applyNumberFormat="1" applyFont="1" applyFill="1" applyBorder="1" applyAlignment="1" applyProtection="1">
      <alignment horizontal="center" vertical="center"/>
      <protection locked="0"/>
    </xf>
    <xf numFmtId="14" fontId="15" fillId="5" borderId="8" xfId="2" applyNumberFormat="1" applyFont="1" applyFill="1" applyBorder="1" applyAlignment="1" applyProtection="1">
      <alignment horizontal="center" vertical="center"/>
      <protection locked="0"/>
    </xf>
    <xf numFmtId="14" fontId="15" fillId="5" borderId="27" xfId="2" applyNumberFormat="1" applyFont="1" applyFill="1" applyBorder="1" applyAlignment="1" applyProtection="1">
      <alignment horizontal="center" vertical="center"/>
      <protection locked="0"/>
    </xf>
    <xf numFmtId="0" fontId="15" fillId="5" borderId="26" xfId="2" applyNumberFormat="1" applyFont="1" applyFill="1" applyBorder="1" applyAlignment="1" applyProtection="1">
      <alignment horizontal="center" vertical="center" wrapText="1"/>
      <protection locked="0"/>
    </xf>
    <xf numFmtId="0" fontId="15" fillId="5" borderId="9" xfId="2" applyNumberFormat="1" applyFont="1" applyFill="1" applyBorder="1" applyAlignment="1" applyProtection="1">
      <alignment horizontal="center" vertical="center" wrapText="1"/>
      <protection locked="0"/>
    </xf>
    <xf numFmtId="0" fontId="15" fillId="5" borderId="10" xfId="2" applyNumberFormat="1" applyFont="1" applyFill="1" applyBorder="1" applyAlignment="1" applyProtection="1">
      <alignment horizontal="center" vertical="center" wrapText="1"/>
      <protection locked="0"/>
    </xf>
    <xf numFmtId="0" fontId="15" fillId="5" borderId="8" xfId="2" applyNumberFormat="1" applyFont="1" applyFill="1" applyBorder="1" applyAlignment="1" applyProtection="1">
      <alignment horizontal="center" vertical="center" wrapText="1"/>
      <protection locked="0"/>
    </xf>
    <xf numFmtId="0" fontId="15" fillId="5" borderId="27" xfId="2" applyNumberFormat="1" applyFont="1" applyFill="1" applyBorder="1" applyAlignment="1" applyProtection="1">
      <alignment horizontal="center" vertical="center" wrapText="1"/>
      <protection locked="0"/>
    </xf>
  </cellXfs>
  <cellStyles count="6">
    <cellStyle name="Normal_ChartUs" xfId="2" xr:uid="{00000000-0005-0000-0000-000021000000}"/>
    <cellStyle name="百分比" xfId="1" builtinId="5"/>
    <cellStyle name="常规" xfId="0" builtinId="0"/>
    <cellStyle name="常规 2" xfId="4" xr:uid="{00000000-0005-0000-0000-000033000000}"/>
    <cellStyle name="常规 2 2" xfId="3" xr:uid="{00000000-0005-0000-0000-00002D000000}"/>
    <cellStyle name="常规 3" xfId="5" xr:uid="{00000000-0005-0000-0000-000034000000}"/>
  </cellStyles>
  <dxfs count="4">
    <dxf>
      <fill>
        <gradientFill degree="90">
          <stop position="0">
            <color rgb="FFAAE7C7"/>
          </stop>
          <stop position="0.5">
            <color rgb="FFAAE7C7"/>
          </stop>
          <stop position="1">
            <color rgb="FFAAE7C7"/>
          </stop>
        </gradientFill>
      </fill>
      <border>
        <left style="thin">
          <color rgb="FFAAE7C7"/>
        </left>
        <right style="thin">
          <color rgb="FFAAE7C7"/>
        </right>
        <top style="thin">
          <color rgb="FFAAE7C7"/>
        </top>
        <bottom style="thin">
          <color rgb="FFAAE7C7"/>
        </bottom>
      </border>
    </dxf>
    <dxf>
      <fill>
        <gradientFill degree="90">
          <stop position="0">
            <color rgb="FF6CBAFE"/>
          </stop>
          <stop position="0.5">
            <color rgb="FF6CBAFE"/>
          </stop>
          <stop position="1">
            <color rgb="FF6CBAFE"/>
          </stop>
        </gradientFill>
      </fill>
      <border>
        <left style="thin">
          <color rgb="FF6CBAFE"/>
        </left>
        <right style="thin">
          <color rgb="FF6CBAFE"/>
        </right>
        <top style="thin">
          <color rgb="FF6CBAFE"/>
        </top>
        <bottom style="thin">
          <color rgb="FF6CBAFE"/>
        </bottom>
      </border>
    </dxf>
    <dxf>
      <fill>
        <gradientFill degree="90">
          <stop position="0">
            <color rgb="FFAAE7C7"/>
          </stop>
          <stop position="1">
            <color auto="1"/>
          </stop>
        </gradientFill>
      </fill>
    </dxf>
    <dxf>
      <font>
        <color rgb="FF5C9DF8"/>
      </font>
    </dxf>
  </dxfs>
  <tableStyles count="0" defaultTableStyle="TableStyleMedium2" defaultPivotStyle="PivotStyleLight16"/>
  <colors>
    <mruColors>
      <color rgb="FFE5F7FF"/>
      <color rgb="FF5C9DF8"/>
      <color rgb="FFC2E0FD"/>
      <color rgb="FFA0CAFB"/>
      <color rgb="FF7EB3F9"/>
      <color rgb="FF60D591"/>
      <color rgb="FF6CBAFE"/>
      <color rgb="FFAAE7C7"/>
      <color rgb="FFFBFBFB"/>
      <color rgb="FFE8F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7" Type="http://schemas.openxmlformats.org/officeDocument/2006/relationships/image" Target="../media/image4.png"/><Relationship Id="rId2" Type="http://schemas.microsoft.com/office/2011/relationships/chartColorStyle" Target="colors3.xml"/><Relationship Id="rId1" Type="http://schemas.microsoft.com/office/2011/relationships/chartStyle" Target="style3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image" Target="../media/image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26871963396099"/>
          <c:y val="4.9293930851236199E-2"/>
          <c:w val="0.42798564838544301"/>
          <c:h val="0.97660818713450304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  <a:effectLst>
              <a:outerShdw blurRad="50800" dist="38100" dir="2700000" algn="tl" rotWithShape="0">
                <a:prstClr val="black">
                  <a:alpha val="10000"/>
                </a:prstClr>
              </a:outerShdw>
            </a:effectLst>
          </c:spPr>
          <c:dPt>
            <c:idx val="0"/>
            <c:bubble3D val="0"/>
            <c:spPr>
              <a:solidFill>
                <a:srgbClr val="E5F7FF"/>
              </a:solidFill>
              <a:ln w="1270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10000"/>
                  </a:prstClr>
                </a:outerShdw>
              </a:effectLst>
              <a:sp3d contourW="12700"/>
            </c:spPr>
            <c:extLst>
              <c:ext xmlns:c16="http://schemas.microsoft.com/office/drawing/2014/chart" uri="{C3380CC4-5D6E-409C-BE32-E72D297353CC}">
                <c16:uniqueId val="{00000001-03CF-4C15-8D8F-1559AAD936FA}"/>
              </c:ext>
            </c:extLst>
          </c:dPt>
          <c:dPt>
            <c:idx val="1"/>
            <c:bubble3D val="0"/>
            <c:spPr>
              <a:solidFill>
                <a:srgbClr val="C2E0FD"/>
              </a:solidFill>
              <a:ln w="1270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10000"/>
                  </a:prstClr>
                </a:outerShdw>
              </a:effectLst>
              <a:sp3d contourW="12700"/>
            </c:spPr>
            <c:extLst>
              <c:ext xmlns:c16="http://schemas.microsoft.com/office/drawing/2014/chart" uri="{C3380CC4-5D6E-409C-BE32-E72D297353CC}">
                <c16:uniqueId val="{00000003-03CF-4C15-8D8F-1559AAD936FA}"/>
              </c:ext>
            </c:extLst>
          </c:dPt>
          <c:dPt>
            <c:idx val="2"/>
            <c:bubble3D val="0"/>
            <c:spPr>
              <a:solidFill>
                <a:srgbClr val="A0CAFB"/>
              </a:solidFill>
              <a:ln w="1270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10000"/>
                  </a:prstClr>
                </a:outerShdw>
              </a:effectLst>
              <a:sp3d contourW="12700"/>
            </c:spPr>
            <c:extLst>
              <c:ext xmlns:c16="http://schemas.microsoft.com/office/drawing/2014/chart" uri="{C3380CC4-5D6E-409C-BE32-E72D297353CC}">
                <c16:uniqueId val="{00000005-03CF-4C15-8D8F-1559AAD936FA}"/>
              </c:ext>
            </c:extLst>
          </c:dPt>
          <c:dPt>
            <c:idx val="3"/>
            <c:bubble3D val="0"/>
            <c:spPr>
              <a:solidFill>
                <a:srgbClr val="7EB3F9"/>
              </a:solidFill>
              <a:ln w="1270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10000"/>
                  </a:prstClr>
                </a:outerShdw>
              </a:effectLst>
              <a:sp3d contourW="12700"/>
            </c:spPr>
            <c:extLst>
              <c:ext xmlns:c16="http://schemas.microsoft.com/office/drawing/2014/chart" uri="{C3380CC4-5D6E-409C-BE32-E72D297353CC}">
                <c16:uniqueId val="{00000007-03CF-4C15-8D8F-1559AAD936FA}"/>
              </c:ext>
            </c:extLst>
          </c:dPt>
          <c:dPt>
            <c:idx val="4"/>
            <c:bubble3D val="0"/>
            <c:spPr>
              <a:solidFill>
                <a:srgbClr val="5C9DF8"/>
              </a:solidFill>
              <a:ln w="12700">
                <a:solidFill>
                  <a:schemeClr val="bg1"/>
                </a:solidFill>
              </a:ln>
              <a:effectLst>
                <a:outerShdw blurRad="50800" dist="38100" dir="2700000" algn="tl" rotWithShape="0">
                  <a:prstClr val="black">
                    <a:alpha val="10000"/>
                  </a:prstClr>
                </a:outerShdw>
              </a:effectLst>
              <a:sp3d contourW="12700"/>
            </c:spPr>
            <c:extLst>
              <c:ext xmlns:c16="http://schemas.microsoft.com/office/drawing/2014/chart" uri="{C3380CC4-5D6E-409C-BE32-E72D297353CC}">
                <c16:uniqueId val="{00000009-03CF-4C15-8D8F-1559AAD936FA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CF-4C15-8D8F-1559AAD936FA}"/>
              </c:ext>
            </c:extLst>
          </c:dPt>
          <c:val>
            <c:numRef>
              <c:f>完成!$B$7:$B$12</c:f>
              <c:numCache>
                <c:formatCode>General</c:formatCode>
                <c:ptCount val="6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CF-4C15-8D8F-1559AAD93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743295019157104E-2"/>
          <c:y val="8.4805804390943595E-2"/>
          <c:w val="0.888254140646212"/>
          <c:h val="0.76556430249646601"/>
        </c:manualLayout>
      </c:layout>
      <c:pieChart>
        <c:varyColors val="1"/>
        <c:ser>
          <c:idx val="1"/>
          <c:order val="0"/>
          <c:spPr>
            <a:noFill/>
            <a:ln w="19050">
              <a:noFill/>
            </a:ln>
          </c:spPr>
          <c:explosion val="42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94-402C-86EF-A205AEEA81FA}"/>
              </c:ext>
            </c:extLst>
          </c:dPt>
          <c:dPt>
            <c:idx val="1"/>
            <c:bubble3D val="0"/>
            <c:explosion val="0"/>
            <c:spPr>
              <a:noFill/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94-402C-86EF-A205AEEA81F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94-402C-86EF-A205AEEA81FA}"/>
              </c:ext>
            </c:extLst>
          </c:dPt>
          <c:val>
            <c:numRef>
              <c:f>完成!$C$7:$C$9</c:f>
              <c:numCache>
                <c:formatCode>General</c:formatCode>
                <c:ptCount val="3"/>
                <c:pt idx="0" formatCode="0.00_);[Red]\(0.00\)">
                  <c:v>90</c:v>
                </c:pt>
                <c:pt idx="1">
                  <c:v>0.1</c:v>
                </c:pt>
                <c:pt idx="2" formatCode="0.00_);[Red]\(0.00\)">
                  <c:v>269.89999999999998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94-402C-86EF-A205AEEA8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panose="020B0600000000000000" pitchFamily="34" charset="-122"/>
                <a:ea typeface="思源黑体 CN Medium" panose="020B0600000000000000" pitchFamily="34" charset="-122"/>
                <a:cs typeface="+mn-cs"/>
              </a:defRPr>
            </a:pPr>
            <a:r>
              <a:rPr lang="zh-CN" altLang="en-US"/>
              <a:t>工程项目进度状态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思源黑体 CN Medium" panose="020B0600000000000000" pitchFamily="34" charset="-122"/>
              <a:ea typeface="思源黑体 CN Medium" panose="020B06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6430518518821398E-2"/>
          <c:y val="0.14621046651227201"/>
          <c:w val="0.92606946870499596"/>
          <c:h val="0.645608098749635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C9DF8"/>
            </a:solidFill>
            <a:ln>
              <a:noFill/>
            </a:ln>
            <a:effectLst>
              <a:outerShdw blurRad="101600" dir="2154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>
                <a:outerShdw blurRad="101600" dir="2154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EC-4E9A-99AA-0FA3E3345EBB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>
                <a:outerShdw blurRad="101600" dir="2154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EC-4E9A-99AA-0FA3E3345EBB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>
                <a:outerShdw blurRad="101600" dir="2154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EC-4E9A-99AA-0FA3E3345EBB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>
                <a:outerShdw blurRad="101600" dir="2154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EC-4E9A-99AA-0FA3E3345E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CN Medium" panose="020B0600000000000000" pitchFamily="34" charset="-122"/>
                    <a:ea typeface="思源黑体 CN Medium" panose="020B0600000000000000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图表!$D$9:$D$12</c:f>
              <c:strCache>
                <c:ptCount val="4"/>
                <c:pt idx="0">
                  <c:v>已完成</c:v>
                </c:pt>
                <c:pt idx="1">
                  <c:v>进行中</c:v>
                </c:pt>
                <c:pt idx="2">
                  <c:v>未开始</c:v>
                </c:pt>
                <c:pt idx="3">
                  <c:v>合计</c:v>
                </c:pt>
              </c:strCache>
            </c:strRef>
          </c:cat>
          <c:val>
            <c:numRef>
              <c:f>图表!$E$9:$E$12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EC-4E9A-99AA-0FA3E3345E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axId val="429164639"/>
        <c:axId val="429165055"/>
      </c:barChart>
      <c:catAx>
        <c:axId val="4291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panose="020B0600000000000000" pitchFamily="34" charset="-122"/>
                <a:ea typeface="思源黑体 CN Medium" panose="020B0600000000000000" pitchFamily="34" charset="-122"/>
                <a:cs typeface="+mn-cs"/>
              </a:defRPr>
            </a:pPr>
            <a:endParaRPr lang="zh-CN"/>
          </a:p>
        </c:txPr>
        <c:crossAx val="429165055"/>
        <c:crosses val="autoZero"/>
        <c:auto val="1"/>
        <c:lblAlgn val="ctr"/>
        <c:lblOffset val="100"/>
        <c:noMultiLvlLbl val="0"/>
      </c:catAx>
      <c:valAx>
        <c:axId val="429165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916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思源黑体 CN Medium" panose="020B0600000000000000" pitchFamily="34" charset="-122"/>
          <a:ea typeface="思源黑体 CN Medium" panose="020B0600000000000000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panose="020B0600000000000000" pitchFamily="34" charset="-122"/>
                <a:ea typeface="思源黑体 CN Medium" panose="020B0600000000000000" pitchFamily="34" charset="-122"/>
                <a:cs typeface="+mn-cs"/>
              </a:defRPr>
            </a:pPr>
            <a:r>
              <a:rPr lang="zh-CN" altLang="en-US" sz="1400"/>
              <a:t>分类项目数量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思源黑体 CN Medium" panose="020B0600000000000000" pitchFamily="34" charset="-122"/>
              <a:ea typeface="思源黑体 CN Medium" panose="020B06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7300905855951701E-2"/>
          <c:y val="0.196689239055378"/>
          <c:w val="0.84566259852957104"/>
          <c:h val="0.75203009363961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图表!$AB$8</c:f>
              <c:strCache>
                <c:ptCount val="1"/>
                <c:pt idx="0">
                  <c:v>项目数量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>
              <a:outerShdw blurRad="1016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CN Medium" panose="020B0600000000000000" pitchFamily="34" charset="-122"/>
                    <a:ea typeface="思源黑体 CN Medium" panose="020B0600000000000000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图表!$AA$9:$AA$14</c:f>
              <c:strCache>
                <c:ptCount val="6"/>
                <c:pt idx="0">
                  <c:v>分类1</c:v>
                </c:pt>
                <c:pt idx="1">
                  <c:v>分类2</c:v>
                </c:pt>
                <c:pt idx="2">
                  <c:v>分类3</c:v>
                </c:pt>
                <c:pt idx="3">
                  <c:v>分类4</c:v>
                </c:pt>
                <c:pt idx="4">
                  <c:v>分类5</c:v>
                </c:pt>
                <c:pt idx="5">
                  <c:v>分类6</c:v>
                </c:pt>
              </c:strCache>
            </c:strRef>
          </c:cat>
          <c:val>
            <c:numRef>
              <c:f>图表!$AB$9:$AB$14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A-4CD3-B740-08462C63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45074048"/>
        <c:axId val="1545082784"/>
      </c:barChart>
      <c:catAx>
        <c:axId val="154507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panose="020B0600000000000000" pitchFamily="34" charset="-122"/>
                <a:ea typeface="思源黑体 CN Medium" panose="020B0600000000000000" pitchFamily="34" charset="-122"/>
                <a:cs typeface="+mn-cs"/>
              </a:defRPr>
            </a:pPr>
            <a:endParaRPr lang="zh-CN"/>
          </a:p>
        </c:txPr>
        <c:crossAx val="1545082784"/>
        <c:crosses val="autoZero"/>
        <c:auto val="1"/>
        <c:lblAlgn val="ctr"/>
        <c:lblOffset val="100"/>
        <c:noMultiLvlLbl val="0"/>
      </c:catAx>
      <c:valAx>
        <c:axId val="1545082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507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思源黑体 CN Regular" panose="020B0500000000000000" pitchFamily="34" charset="-122"/>
          <a:ea typeface="思源黑体 CN Regular" panose="020B0500000000000000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chart" Target="../charts/chart3.xml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chart" Target="../charts/chart4.xml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0</xdr:rowOff>
    </xdr:from>
    <xdr:to>
      <xdr:col>75</xdr:col>
      <xdr:colOff>28574</xdr:colOff>
      <xdr:row>6</xdr:row>
      <xdr:rowOff>11207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1765" y="133985"/>
          <a:ext cx="18202275" cy="9239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44823</xdr:colOff>
      <xdr:row>3</xdr:row>
      <xdr:rowOff>0</xdr:rowOff>
    </xdr:from>
    <xdr:to>
      <xdr:col>15</xdr:col>
      <xdr:colOff>100853</xdr:colOff>
      <xdr:row>5</xdr:row>
      <xdr:rowOff>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002766" y="250371"/>
          <a:ext cx="6728973" cy="718458"/>
          <a:chOff x="1916206" y="2241176"/>
          <a:chExt cx="5715000" cy="76200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916206" y="2633382"/>
            <a:ext cx="3328147" cy="3697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>
                <a:solidFill>
                  <a:schemeClr val="bg1"/>
                </a:solidFill>
                <a:latin typeface="思源黑体 CN Regular" panose="020B0500000000000000" pitchFamily="34" charset="-122"/>
                <a:ea typeface="思源黑体 CN Regular" panose="020B0500000000000000" pitchFamily="34" charset="-122"/>
              </a:rPr>
              <a:t>Gantt Chart of Project Construction Progress</a:t>
            </a:r>
            <a:endParaRPr lang="zh-CN" altLang="en-US" sz="1100">
              <a:solidFill>
                <a:schemeClr val="bg1"/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916206" y="2241176"/>
            <a:ext cx="5715000" cy="3697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rPr>
              <a:t>工程施工项目进度甘特图</a:t>
            </a:r>
          </a:p>
        </xdr:txBody>
      </xdr:sp>
    </xdr:grpSp>
    <xdr:clientData/>
  </xdr:twoCellAnchor>
  <xdr:twoCellAnchor>
    <xdr:from>
      <xdr:col>11</xdr:col>
      <xdr:colOff>69947</xdr:colOff>
      <xdr:row>7</xdr:row>
      <xdr:rowOff>0</xdr:rowOff>
    </xdr:from>
    <xdr:to>
      <xdr:col>22</xdr:col>
      <xdr:colOff>0</xdr:colOff>
      <xdr:row>14</xdr:row>
      <xdr:rowOff>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970004" y="1153886"/>
          <a:ext cx="3718282" cy="2209800"/>
          <a:chOff x="4752975" y="1735521"/>
          <a:chExt cx="4434927" cy="2150679"/>
        </a:xfrm>
      </xdr:grpSpPr>
      <xdr:grpSp>
        <xdr:nvGrpSpPr>
          <xdr:cNvPr id="2" name="组合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pSpPr/>
        </xdr:nvGrpSpPr>
        <xdr:grpSpPr>
          <a:xfrm>
            <a:off x="4752975" y="1735521"/>
            <a:ext cx="4434927" cy="2150679"/>
            <a:chOff x="2670679" y="491687"/>
            <a:chExt cx="3236792" cy="1569654"/>
          </a:xfrm>
        </xdr:grpSpPr>
        <xdr:graphicFrame macro="">
          <xdr:nvGraphicFramePr>
            <xdr:cNvPr id="22" name="图表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GraphicFramePr/>
          </xdr:nvGraphicFramePr>
          <xdr:xfrm>
            <a:off x="2670679" y="491687"/>
            <a:ext cx="3236792" cy="156965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23" name="组合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GrpSpPr/>
          </xdr:nvGrpSpPr>
          <xdr:grpSpPr>
            <a:xfrm>
              <a:off x="3708181" y="704194"/>
              <a:ext cx="1061545" cy="1163692"/>
              <a:chOff x="3708181" y="704194"/>
              <a:chExt cx="1061545" cy="1163692"/>
            </a:xfrm>
          </xdr:grpSpPr>
          <xdr:sp macro="" textlink="">
            <xdr:nvSpPr>
              <xdr:cNvPr id="24" name="椭圆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4248098" y="1225737"/>
                <a:ext cx="47520" cy="49128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graphicFrame macro="">
            <xdr:nvGraphicFramePr>
              <xdr:cNvPr id="25" name="图表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GraphicFramePr/>
            </xdr:nvGraphicFramePr>
            <xdr:xfrm>
              <a:off x="3708181" y="704194"/>
              <a:ext cx="1061545" cy="1163692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</xdr:grpSp>
      <xdr:grpSp>
        <xdr:nvGrpSpPr>
          <xdr:cNvPr id="26" name="组合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6019798" y="3044585"/>
            <a:ext cx="1984455" cy="768724"/>
            <a:chOff x="8582023" y="374784"/>
            <a:chExt cx="1679655" cy="768724"/>
          </a:xfrm>
        </xdr:grpSpPr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8620978" y="735788"/>
              <a:ext cx="1545452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tx1">
                      <a:lumMod val="75000"/>
                      <a:lumOff val="25000"/>
                    </a:schemeClr>
                  </a:solidFill>
                  <a:latin typeface="思源黑体 CN Medium" panose="020B0600000000000000" pitchFamily="34" charset="-122"/>
                  <a:ea typeface="思源黑体 CN Medium" panose="020B0600000000000000" pitchFamily="34" charset="-122"/>
                </a:rPr>
                <a:t>整体完成进度</a:t>
              </a:r>
            </a:p>
          </xdr:txBody>
        </xdr:sp>
        <xdr:sp macro="" textlink="$E$13">
          <xdr:nvSpPr>
            <xdr:cNvPr id="28" name="文本框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8582023" y="374784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FDD95EE5-C36F-4F35-9471-CE83172E1DA7}" type="TxLink">
                <a:rPr lang="en-US" altLang="en-US" sz="2200" b="0" i="0" u="none" strike="noStrike">
                  <a:solidFill>
                    <a:schemeClr val="tx1">
                      <a:lumMod val="75000"/>
                      <a:lumOff val="25000"/>
                    </a:schemeClr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50%</a:t>
              </a:fld>
              <a:endParaRPr lang="zh-CN" altLang="en-US" sz="2200">
                <a:solidFill>
                  <a:schemeClr val="tx1">
                    <a:lumMod val="75000"/>
                    <a:lumOff val="25000"/>
                  </a:schemeClr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</xdr:grpSp>
    <xdr:clientData/>
  </xdr:twoCellAnchor>
  <xdr:twoCellAnchor>
    <xdr:from>
      <xdr:col>3</xdr:col>
      <xdr:colOff>0</xdr:colOff>
      <xdr:row>7</xdr:row>
      <xdr:rowOff>0</xdr:rowOff>
    </xdr:from>
    <xdr:to>
      <xdr:col>10</xdr:col>
      <xdr:colOff>895348</xdr:colOff>
      <xdr:row>14</xdr:row>
      <xdr:rowOff>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114300</xdr:colOff>
      <xdr:row>7</xdr:row>
      <xdr:rowOff>0</xdr:rowOff>
    </xdr:from>
    <xdr:to>
      <xdr:col>35</xdr:col>
      <xdr:colOff>189258</xdr:colOff>
      <xdr:row>14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76200</xdr:colOff>
      <xdr:row>3</xdr:row>
      <xdr:rowOff>0</xdr:rowOff>
    </xdr:from>
    <xdr:to>
      <xdr:col>26</xdr:col>
      <xdr:colOff>101518</xdr:colOff>
      <xdr:row>5</xdr:row>
      <xdr:rowOff>54349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9470571" y="250371"/>
          <a:ext cx="1494890" cy="772807"/>
          <a:chOff x="11087100" y="247650"/>
          <a:chExt cx="1644568" cy="768724"/>
        </a:xfrm>
      </xdr:grpSpPr>
      <xdr:grpSp>
        <xdr:nvGrpSpPr>
          <xdr:cNvPr id="11" name="组合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1172825" y="247650"/>
            <a:ext cx="1558843" cy="768724"/>
            <a:chOff x="8582025" y="247650"/>
            <a:chExt cx="1679655" cy="768724"/>
          </a:xfrm>
        </xdr:grpSpPr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8620978" y="608654"/>
              <a:ext cx="1545452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已完成</a:t>
              </a:r>
            </a:p>
          </xdr:txBody>
        </xdr:sp>
        <xdr:sp macro="" textlink="$E$9">
          <xdr:nvSpPr>
            <xdr:cNvPr id="13" name="文本框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8582025" y="247650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4A15036A-C90B-4A0C-834C-C2FA55172FBC}" type="TxLink">
                <a:rPr lang="en-US" altLang="en-US" sz="2200" b="0" i="0" u="none" strike="noStrike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5</a:t>
              </a:fld>
              <a:endPara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  <xdr:pic>
        <xdr:nvPicPr>
          <xdr:cNvPr id="8" name="图形 7" descr="templates\docerresourceshop\icons\\333437323831333b333530343433383bbdf8b6c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1087100" y="381000"/>
            <a:ext cx="486000" cy="48600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3</xdr:row>
      <xdr:rowOff>0</xdr:rowOff>
    </xdr:from>
    <xdr:to>
      <xdr:col>20</xdr:col>
      <xdr:colOff>257174</xdr:colOff>
      <xdr:row>5</xdr:row>
      <xdr:rowOff>54349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630886" y="250371"/>
          <a:ext cx="1726745" cy="772807"/>
          <a:chOff x="9039225" y="250451"/>
          <a:chExt cx="1876424" cy="768724"/>
        </a:xfrm>
      </xdr:grpSpPr>
      <xdr:grpSp>
        <xdr:nvGrpSpPr>
          <xdr:cNvPr id="18" name="组合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9360119" y="250451"/>
            <a:ext cx="1555530" cy="768724"/>
            <a:chOff x="8582024" y="247650"/>
            <a:chExt cx="1679655" cy="768724"/>
          </a:xfrm>
        </xdr:grpSpPr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8620980" y="608654"/>
              <a:ext cx="1545453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整体项目数量</a:t>
              </a:r>
            </a:p>
          </xdr:txBody>
        </xdr:sp>
        <xdr:sp macro="" textlink="$E$12">
          <xdr:nvSpPr>
            <xdr:cNvPr id="20" name="文本框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8582024" y="247650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228B123-30DF-4C56-B481-226A9DE7357A}" type="TxLink">
                <a:rPr lang="en-US" altLang="en-US" sz="2200" b="0" i="0" u="none" strike="noStrike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10</a:t>
              </a:fld>
              <a:endPara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  <xdr:pic>
        <xdr:nvPicPr>
          <xdr:cNvPr id="17" name="图形 16" descr="templates\docerresourceshop\icons\\3b343531393635393bb2fab3f6d0a7c2ca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9039225" y="419100"/>
            <a:ext cx="496300" cy="486000"/>
          </a:xfrm>
          <a:prstGeom prst="rect">
            <a:avLst/>
          </a:prstGeom>
        </xdr:spPr>
      </xdr:pic>
    </xdr:grpSp>
    <xdr:clientData/>
  </xdr:twoCellAnchor>
  <xdr:twoCellAnchor>
    <xdr:from>
      <xdr:col>31</xdr:col>
      <xdr:colOff>257174</xdr:colOff>
      <xdr:row>3</xdr:row>
      <xdr:rowOff>0</xdr:rowOff>
    </xdr:from>
    <xdr:to>
      <xdr:col>36</xdr:col>
      <xdr:colOff>264271</xdr:colOff>
      <xdr:row>5</xdr:row>
      <xdr:rowOff>54349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2590688" y="250371"/>
          <a:ext cx="1476669" cy="772807"/>
          <a:chOff x="14411324" y="247650"/>
          <a:chExt cx="1626347" cy="768724"/>
        </a:xfrm>
      </xdr:grpSpPr>
      <xdr:grpSp>
        <xdr:nvGrpSpPr>
          <xdr:cNvPr id="33" name="组合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GrpSpPr/>
        </xdr:nvGrpSpPr>
        <xdr:grpSpPr>
          <a:xfrm>
            <a:off x="14478000" y="247650"/>
            <a:ext cx="1559671" cy="768724"/>
            <a:chOff x="8582025" y="247650"/>
            <a:chExt cx="1679655" cy="768724"/>
          </a:xfrm>
        </xdr:grpSpPr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8620978" y="608654"/>
              <a:ext cx="1545452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未开始</a:t>
              </a:r>
            </a:p>
          </xdr:txBody>
        </xdr:sp>
        <xdr:sp macro="" textlink="$E$11">
          <xdr:nvSpPr>
            <xdr:cNvPr id="35" name="文本框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8582025" y="247650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7E02C59-6C05-4147-BDD9-19082315CC2A}" type="TxLink">
                <a:rPr lang="en-US" altLang="en-US" sz="2200" b="0" i="0" u="none" strike="noStrike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3</a:t>
              </a:fld>
              <a:endPara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  <xdr:pic>
        <xdr:nvPicPr>
          <xdr:cNvPr id="37" name="图形 36" descr="templates\docerresourceshop\icons\\32313538383939373b32313538383031373bcab5d1e9bdf8d0d0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4411324" y="361949"/>
            <a:ext cx="542925" cy="542925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266700</xdr:colOff>
      <xdr:row>3</xdr:row>
      <xdr:rowOff>2801</xdr:rowOff>
    </xdr:from>
    <xdr:to>
      <xdr:col>31</xdr:col>
      <xdr:colOff>264272</xdr:colOff>
      <xdr:row>6</xdr:row>
      <xdr:rowOff>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11130643" y="253172"/>
          <a:ext cx="1467143" cy="780971"/>
          <a:chOff x="12801600" y="250451"/>
          <a:chExt cx="1616822" cy="768724"/>
        </a:xfrm>
      </xdr:grpSpPr>
      <xdr:grpSp>
        <xdr:nvGrpSpPr>
          <xdr:cNvPr id="21" name="组合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12858750" y="250451"/>
            <a:ext cx="1559672" cy="768724"/>
            <a:chOff x="8582025" y="247650"/>
            <a:chExt cx="1679655" cy="768724"/>
          </a:xfrm>
        </xdr:grpSpPr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8620978" y="608654"/>
              <a:ext cx="1545452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进行中</a:t>
              </a:r>
            </a:p>
          </xdr:txBody>
        </xdr:sp>
        <xdr:sp macro="" textlink="$E$10">
          <xdr:nvSpPr>
            <xdr:cNvPr id="30" name="文本框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8582025" y="247650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AB48AE2-BA18-45C8-9A3A-9A51D5485C7C}" type="TxLink">
                <a:rPr lang="en-US" altLang="en-US" sz="2200" b="0" i="0" u="none" strike="noStrike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2</a:t>
              </a:fld>
              <a:endPara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  <xdr:pic>
        <xdr:nvPicPr>
          <xdr:cNvPr id="38" name="图形 37" descr="templates\docerresourceshop\icons\\343435383132373b333635353238343bbcd3d4d8d6d0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801600" y="390525"/>
            <a:ext cx="486000" cy="486000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219075</xdr:colOff>
      <xdr:row>3</xdr:row>
      <xdr:rowOff>0</xdr:rowOff>
    </xdr:from>
    <xdr:to>
      <xdr:col>42</xdr:col>
      <xdr:colOff>0</xdr:colOff>
      <xdr:row>5</xdr:row>
      <xdr:rowOff>54349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4022161" y="250371"/>
          <a:ext cx="1544410" cy="772807"/>
          <a:chOff x="15992475" y="247650"/>
          <a:chExt cx="1724025" cy="768724"/>
        </a:xfrm>
      </xdr:grpSpPr>
      <xdr:grpSp>
        <xdr:nvGrpSpPr>
          <xdr:cNvPr id="14" name="组合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16156829" y="247650"/>
            <a:ext cx="1559671" cy="768724"/>
            <a:chOff x="8582025" y="247650"/>
            <a:chExt cx="1679655" cy="768724"/>
          </a:xfrm>
        </xdr:grpSpPr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8620978" y="608654"/>
              <a:ext cx="1545452" cy="4077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进度完成</a:t>
              </a:r>
              <a:r>
                <a:rPr lang="en-US" altLang="zh-CN" sz="1300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t>%</a:t>
              </a:r>
              <a:endParaRPr lang="zh-CN" altLang="en-US" sz="13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  <xdr:sp macro="" textlink="$E$13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8582025" y="247650"/>
              <a:ext cx="1679655" cy="4448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EAA2C1E6-96A6-44F1-926D-100EF46BBB52}" type="TxLink">
                <a:rPr lang="en-US" altLang="en-US" sz="2200" b="0" i="0" u="none" strike="noStrike">
                  <a:solidFill>
                    <a:schemeClr val="bg1"/>
                  </a:solidFill>
                  <a:latin typeface="思源黑体 CN Bold" panose="020B0800000000000000" pitchFamily="34" charset="-122"/>
                  <a:ea typeface="思源黑体 CN Bold" panose="020B0800000000000000" pitchFamily="34" charset="-122"/>
                </a:rPr>
                <a:pPr algn="ctr"/>
                <a:t>50%</a:t>
              </a:fld>
              <a:endParaRPr lang="zh-CN" altLang="en-US" sz="2200">
                <a:solidFill>
                  <a:schemeClr val="bg1"/>
                </a:solidFill>
                <a:latin typeface="思源黑体 CN Bold" panose="020B0800000000000000" pitchFamily="34" charset="-122"/>
                <a:ea typeface="思源黑体 CN Bold" panose="020B0800000000000000" pitchFamily="34" charset="-122"/>
              </a:endParaRPr>
            </a:p>
          </xdr:txBody>
        </xdr:sp>
      </xdr:grpSp>
      <xdr:pic>
        <xdr:nvPicPr>
          <xdr:cNvPr id="39" name="图形 38" descr="templates\docerresourceshop\icons\\3b343531393637373bcfeec4bfc4bfb1ea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5992475" y="390525"/>
            <a:ext cx="483759" cy="47591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O198"/>
  <sheetViews>
    <sheetView showGridLines="0" tabSelected="1" zoomScale="70" zoomScaleNormal="70" zoomScaleSheetLayoutView="145" workbookViewId="0">
      <selection activeCell="J1" sqref="J1:J1048576"/>
    </sheetView>
  </sheetViews>
  <sheetFormatPr defaultColWidth="9" defaultRowHeight="14.4"/>
  <cols>
    <col min="1" max="1" width="1.6640625" style="7" customWidth="1"/>
    <col min="2" max="2" width="0.33203125" style="7" customWidth="1"/>
    <col min="3" max="3" width="2.6640625" style="7" customWidth="1"/>
    <col min="4" max="4" width="9.21875" style="7" customWidth="1"/>
    <col min="5" max="6" width="9.44140625" style="7" customWidth="1"/>
    <col min="7" max="7" width="10.88671875" style="7" customWidth="1"/>
    <col min="8" max="8" width="11.88671875" style="7" customWidth="1"/>
    <col min="9" max="9" width="12.33203125" style="7" customWidth="1"/>
    <col min="10" max="10" width="5.44140625" style="7" customWidth="1"/>
    <col min="11" max="12" width="12.44140625" style="7" customWidth="1"/>
    <col min="13" max="43" width="4.21875" style="7" customWidth="1"/>
    <col min="44" max="74" width="4.21875" style="7" hidden="1" customWidth="1"/>
    <col min="75" max="75" width="2.6640625" style="7" customWidth="1"/>
    <col min="76" max="76" width="0.33203125" style="7" customWidth="1"/>
    <col min="77" max="82" width="9" style="7"/>
    <col min="83" max="83" width="9" style="7" customWidth="1"/>
    <col min="84" max="16384" width="9" style="7"/>
  </cols>
  <sheetData>
    <row r="1" spans="1:93" ht="8.1" customHeight="1"/>
    <row r="2" spans="1:93" ht="2.4" customHeight="1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2"/>
    </row>
    <row r="3" spans="1:93" s="5" customFormat="1" ht="9.9" customHeight="1">
      <c r="A3" s="7"/>
      <c r="B3" s="14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68"/>
      <c r="BX3" s="69"/>
    </row>
    <row r="4" spans="1:93" s="6" customFormat="1" ht="36.75" customHeight="1">
      <c r="A4" s="7"/>
      <c r="B4" s="14"/>
      <c r="C4" s="15"/>
      <c r="D4" s="17"/>
      <c r="E4" s="18"/>
      <c r="F4" s="18"/>
      <c r="G4" s="19"/>
      <c r="H4" s="19"/>
      <c r="I4" s="19"/>
      <c r="J4" s="19"/>
      <c r="K4" s="19"/>
      <c r="L4" s="19"/>
      <c r="M4" s="19"/>
      <c r="N4" s="19"/>
      <c r="O4" s="37"/>
      <c r="P4" s="37"/>
      <c r="Q4" s="37"/>
      <c r="R4" s="85"/>
      <c r="S4" s="85"/>
      <c r="T4" s="37"/>
      <c r="U4" s="37"/>
      <c r="V4" s="37"/>
      <c r="W4" s="37"/>
      <c r="X4" s="19"/>
      <c r="Y4" s="19"/>
      <c r="Z4" s="19"/>
      <c r="AA4" s="19"/>
      <c r="AB4" s="37"/>
      <c r="AC4" s="37"/>
      <c r="AD4" s="37"/>
      <c r="AE4" s="19"/>
      <c r="AF4" s="19"/>
      <c r="AG4" s="19"/>
      <c r="AH4" s="19"/>
      <c r="AI4" s="37"/>
      <c r="AJ4" s="37"/>
      <c r="AK4" s="37"/>
      <c r="AL4" s="19"/>
      <c r="AM4" s="19"/>
      <c r="AN4" s="19"/>
      <c r="AO4" s="19"/>
      <c r="AP4" s="19"/>
      <c r="AQ4" s="19"/>
      <c r="AR4" s="19"/>
      <c r="AS4" s="19"/>
      <c r="AT4" s="19"/>
      <c r="AU4" s="37"/>
      <c r="AV4" s="37"/>
      <c r="AW4" s="37"/>
      <c r="AX4" s="19"/>
      <c r="AY4" s="19"/>
      <c r="AZ4" s="19"/>
      <c r="BA4" s="19"/>
      <c r="BB4" s="37"/>
      <c r="BC4" s="37"/>
      <c r="BD4" s="37"/>
      <c r="BE4" s="19"/>
      <c r="BF4" s="19"/>
      <c r="BG4" s="19"/>
      <c r="BH4" s="19"/>
      <c r="BI4" s="19"/>
      <c r="BJ4" s="19"/>
      <c r="BK4" s="19"/>
      <c r="BL4" s="37"/>
      <c r="BM4" s="37"/>
      <c r="BN4" s="37"/>
      <c r="BO4" s="19"/>
      <c r="BP4" s="19"/>
      <c r="BQ4" s="19"/>
      <c r="BR4" s="19"/>
      <c r="BS4" s="37"/>
      <c r="BT4" s="37"/>
      <c r="BU4" s="37"/>
      <c r="BV4" s="19"/>
      <c r="BW4" s="17"/>
      <c r="BX4" s="70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</row>
    <row r="5" spans="1:93" ht="20.100000000000001" customHeight="1">
      <c r="B5" s="14"/>
      <c r="C5" s="15"/>
      <c r="D5" s="20"/>
      <c r="E5" s="21"/>
      <c r="F5" s="21"/>
      <c r="G5" s="20"/>
      <c r="H5" s="20"/>
      <c r="I5" s="20"/>
      <c r="J5" s="20"/>
      <c r="K5" s="20"/>
      <c r="L5" s="20"/>
      <c r="M5" s="20"/>
      <c r="N5" s="20"/>
      <c r="O5" s="38"/>
      <c r="P5" s="38"/>
      <c r="Q5" s="38"/>
      <c r="R5" s="86"/>
      <c r="S5" s="86"/>
      <c r="T5" s="38"/>
      <c r="U5" s="38"/>
      <c r="V5" s="38"/>
      <c r="W5" s="38"/>
      <c r="X5" s="20"/>
      <c r="Y5" s="20"/>
      <c r="Z5" s="20"/>
      <c r="AA5" s="20"/>
      <c r="AB5" s="38"/>
      <c r="AC5" s="38"/>
      <c r="AD5" s="38"/>
      <c r="AE5" s="20"/>
      <c r="AF5" s="20"/>
      <c r="AG5" s="20"/>
      <c r="AH5" s="20"/>
      <c r="AI5" s="38"/>
      <c r="AJ5" s="38"/>
      <c r="AK5" s="38"/>
      <c r="AL5" s="20"/>
      <c r="AM5" s="20"/>
      <c r="AN5" s="20"/>
      <c r="AO5" s="20"/>
      <c r="AP5" s="20"/>
      <c r="AQ5" s="20"/>
      <c r="AR5" s="20"/>
      <c r="AS5" s="20"/>
      <c r="AT5" s="20"/>
      <c r="AU5" s="38"/>
      <c r="AV5" s="38"/>
      <c r="AW5" s="38"/>
      <c r="AX5" s="20"/>
      <c r="AY5" s="20"/>
      <c r="AZ5" s="20"/>
      <c r="BA5" s="20"/>
      <c r="BB5" s="38"/>
      <c r="BC5" s="38"/>
      <c r="BD5" s="38"/>
      <c r="BE5" s="20"/>
      <c r="BF5" s="20"/>
      <c r="BG5" s="20"/>
      <c r="BH5" s="20"/>
      <c r="BI5" s="20"/>
      <c r="BJ5" s="20"/>
      <c r="BK5" s="20"/>
      <c r="BL5" s="38"/>
      <c r="BM5" s="38"/>
      <c r="BN5" s="38"/>
      <c r="BO5" s="20"/>
      <c r="BP5" s="20"/>
      <c r="BQ5" s="20"/>
      <c r="BR5" s="20"/>
      <c r="BS5" s="38"/>
      <c r="BT5" s="38"/>
      <c r="BU5" s="38"/>
      <c r="BV5" s="20"/>
      <c r="BW5" s="20"/>
      <c r="BX5" s="72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</row>
    <row r="6" spans="1:93" ht="5.0999999999999996" customHeight="1">
      <c r="B6" s="14"/>
      <c r="C6" s="15"/>
      <c r="D6" s="20"/>
      <c r="E6" s="22"/>
      <c r="F6" s="22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72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</row>
    <row r="7" spans="1:93" ht="9.9" customHeight="1">
      <c r="B7" s="14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72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</row>
    <row r="8" spans="1:93" s="8" customFormat="1" ht="24.9" customHeight="1">
      <c r="B8" s="14"/>
      <c r="C8" s="15"/>
      <c r="D8" s="23" t="s">
        <v>0</v>
      </c>
      <c r="E8" s="24" t="s">
        <v>1</v>
      </c>
      <c r="F8" s="20"/>
      <c r="G8" s="20"/>
      <c r="H8" s="20"/>
      <c r="I8" s="20"/>
      <c r="J8" s="20"/>
      <c r="K8" s="20"/>
      <c r="L8" s="20"/>
      <c r="M8" s="39"/>
      <c r="N8" s="39"/>
      <c r="O8" s="39"/>
      <c r="P8" s="39"/>
      <c r="Q8" s="39"/>
      <c r="R8" s="39"/>
      <c r="S8" s="20"/>
      <c r="T8" s="39"/>
      <c r="U8" s="39"/>
      <c r="V8" s="39"/>
      <c r="W8" s="39"/>
      <c r="X8" s="39"/>
      <c r="Y8" s="55"/>
      <c r="Z8" s="55"/>
      <c r="AA8" s="56" t="s">
        <v>2</v>
      </c>
      <c r="AB8" s="57" t="s">
        <v>3</v>
      </c>
      <c r="AC8" s="56"/>
      <c r="AD8" s="55"/>
      <c r="AE8"/>
      <c r="AF8"/>
      <c r="AG8"/>
      <c r="AH8"/>
      <c r="AI8"/>
      <c r="AJ8" s="55"/>
      <c r="AK8" s="87">
        <f ca="1">NOW()</f>
        <v>45090.982633217594</v>
      </c>
      <c r="AL8" s="87"/>
      <c r="AM8" s="87"/>
      <c r="AN8" s="87"/>
      <c r="AO8" s="87"/>
      <c r="AP8" s="87"/>
      <c r="AQ8" s="87"/>
      <c r="AR8" s="55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55"/>
      <c r="BD8" s="39"/>
      <c r="BE8" s="39"/>
      <c r="BF8" s="39"/>
      <c r="BG8" s="39"/>
      <c r="BH8" s="39"/>
      <c r="BI8" s="39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55"/>
      <c r="BU8" s="39"/>
      <c r="BV8" s="39"/>
      <c r="BW8" s="15"/>
      <c r="BX8" s="73"/>
      <c r="BY8" s="71"/>
      <c r="BZ8" s="74" t="s">
        <v>4</v>
      </c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</row>
    <row r="9" spans="1:93" s="8" customFormat="1" ht="24.9" customHeight="1">
      <c r="B9" s="14"/>
      <c r="C9" s="15"/>
      <c r="D9" s="25" t="s">
        <v>5</v>
      </c>
      <c r="E9" s="26">
        <f t="array" ref="E9">SUMPRODUCT((($H$17:$H$1982)=D9)*1)</f>
        <v>5</v>
      </c>
      <c r="F9" s="20"/>
      <c r="G9" s="27" t="s">
        <v>6</v>
      </c>
      <c r="H9" s="20"/>
      <c r="I9" s="20"/>
      <c r="J9" s="20"/>
      <c r="K9" s="20"/>
      <c r="L9" s="20"/>
      <c r="M9" s="39"/>
      <c r="N9" s="39"/>
      <c r="O9" s="39"/>
      <c r="P9" s="39"/>
      <c r="Q9" s="39"/>
      <c r="R9" s="39"/>
      <c r="S9" s="20"/>
      <c r="T9" s="39"/>
      <c r="U9" s="39"/>
      <c r="V9" s="39"/>
      <c r="W9" s="39"/>
      <c r="X9" s="39"/>
      <c r="Y9" s="55"/>
      <c r="Z9" s="55"/>
      <c r="AA9" s="56" t="str">
        <f>BZ10</f>
        <v>分类1</v>
      </c>
      <c r="AB9" s="57">
        <f t="array" ref="AB9">SUMPRODUCT(($F$17:$F$1982=AA9)*1)</f>
        <v>3</v>
      </c>
      <c r="AC9" s="56"/>
      <c r="AD9" s="55"/>
      <c r="AE9"/>
      <c r="AF9"/>
      <c r="AG9"/>
      <c r="AH9"/>
      <c r="AI9"/>
      <c r="AJ9" s="55"/>
      <c r="AK9" s="58" t="s">
        <v>7</v>
      </c>
      <c r="AL9" s="59" t="s">
        <v>8</v>
      </c>
      <c r="AM9" s="59" t="s">
        <v>9</v>
      </c>
      <c r="AN9" s="59" t="s">
        <v>10</v>
      </c>
      <c r="AO9" s="59" t="s">
        <v>11</v>
      </c>
      <c r="AP9" s="59" t="s">
        <v>12</v>
      </c>
      <c r="AQ9" s="59" t="s">
        <v>13</v>
      </c>
      <c r="AR9" s="55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55"/>
      <c r="BD9" s="39"/>
      <c r="BE9" s="39"/>
      <c r="BF9" s="39"/>
      <c r="BG9" s="39"/>
      <c r="BH9" s="39"/>
      <c r="BI9" s="39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55"/>
      <c r="BU9" s="39"/>
      <c r="BV9" s="39"/>
      <c r="BW9" s="15"/>
      <c r="BX9" s="73"/>
      <c r="BY9" s="71"/>
      <c r="BZ9" s="75">
        <v>112</v>
      </c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</row>
    <row r="10" spans="1:93" s="8" customFormat="1" ht="24.9" customHeight="1">
      <c r="B10" s="14"/>
      <c r="C10" s="15"/>
      <c r="D10" s="28" t="s">
        <v>14</v>
      </c>
      <c r="E10" s="29">
        <f t="array" ref="E10">SUMPRODUCT((($H$17:$H$1982)=D10)*1)</f>
        <v>2</v>
      </c>
      <c r="F10" s="20"/>
      <c r="G10" s="27" t="s">
        <v>15</v>
      </c>
      <c r="H10" s="20"/>
      <c r="I10" s="20"/>
      <c r="J10" s="20"/>
      <c r="K10" s="20"/>
      <c r="L10" s="20"/>
      <c r="M10" s="39"/>
      <c r="N10" s="39"/>
      <c r="O10" s="39"/>
      <c r="P10" s="39"/>
      <c r="Q10" s="39"/>
      <c r="R10" s="39"/>
      <c r="S10" s="20"/>
      <c r="T10" s="39"/>
      <c r="U10" s="39"/>
      <c r="V10" s="39"/>
      <c r="W10" s="39"/>
      <c r="X10" s="55"/>
      <c r="Y10" s="55"/>
      <c r="Z10" s="55"/>
      <c r="AA10" s="56" t="str">
        <f t="shared" ref="AA10:AA14" si="0">BZ11</f>
        <v>分类2</v>
      </c>
      <c r="AB10" s="57">
        <f t="array" ref="AB10">SUMPRODUCT(($F$17:$F$1982=AA10)*1)</f>
        <v>2</v>
      </c>
      <c r="AC10" s="56"/>
      <c r="AD10" s="55"/>
      <c r="AE10"/>
      <c r="AF10"/>
      <c r="AG10"/>
      <c r="AH10"/>
      <c r="AI10"/>
      <c r="AJ10" s="55"/>
      <c r="AK10" s="60" t="str">
        <f t="array" aca="1" ref="AK10:AQ14" ca="1">IF(MONTH(DATE(YEAR(AK8),MONTH(AK8),1))&lt;&gt;MONTH(DATE(YEAR(AK8),MONTH(AK8),1)-(WEEKDAY(DATE(YEAR(AK8),MONTH(AK8),1))-1)+{0;1;2;3;4;5}*7+{1,2,3,4,5,6,7}-1),"",DATE(YEAR(AK8),MONTH(AK8),1)-(WEEKDAY(DATE(YEAR(AK8),MONTH(AK8),1))-1)+{0;1;2;3;4;5}*7+{1,2,3,4,5,6,7}-1)</f>
        <v/>
      </c>
      <c r="AL10" s="60" t="str">
        <f ca="1"/>
        <v/>
      </c>
      <c r="AM10" s="60" t="str">
        <f ca="1"/>
        <v/>
      </c>
      <c r="AN10" s="60" t="str">
        <f ca="1"/>
        <v/>
      </c>
      <c r="AO10" s="60">
        <f ca="1"/>
        <v>45078</v>
      </c>
      <c r="AP10" s="60">
        <f ca="1"/>
        <v>45079</v>
      </c>
      <c r="AQ10" s="60">
        <f ca="1"/>
        <v>45080</v>
      </c>
      <c r="AR10" s="39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55"/>
      <c r="BD10" s="39"/>
      <c r="BE10" s="39"/>
      <c r="BF10" s="39"/>
      <c r="BG10" s="39"/>
      <c r="BH10" s="39"/>
      <c r="BI10" s="39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55"/>
      <c r="BU10" s="39"/>
      <c r="BV10" s="39"/>
      <c r="BW10" s="15"/>
      <c r="BX10" s="73"/>
      <c r="BY10" s="71"/>
      <c r="BZ10" s="71" t="s">
        <v>16</v>
      </c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</row>
    <row r="11" spans="1:93" s="8" customFormat="1" ht="24.9" customHeight="1">
      <c r="B11" s="14"/>
      <c r="C11" s="15"/>
      <c r="D11" s="25" t="s">
        <v>17</v>
      </c>
      <c r="E11" s="26">
        <f t="array" ref="E11">SUMPRODUCT((($H$17:$H$1982)=D11)*1)</f>
        <v>3</v>
      </c>
      <c r="F11" s="20"/>
      <c r="G11" s="20"/>
      <c r="H11" s="20"/>
      <c r="I11" s="20"/>
      <c r="J11" s="20"/>
      <c r="K11" s="20"/>
      <c r="L11" s="20"/>
      <c r="M11" s="39"/>
      <c r="N11" s="39"/>
      <c r="O11" s="39"/>
      <c r="P11" s="39"/>
      <c r="Q11" s="39"/>
      <c r="R11" s="39"/>
      <c r="S11" s="20"/>
      <c r="T11" s="39"/>
      <c r="U11" s="39"/>
      <c r="V11" s="39"/>
      <c r="W11" s="39"/>
      <c r="X11" s="55"/>
      <c r="Y11" s="55"/>
      <c r="Z11" s="55"/>
      <c r="AA11" s="56" t="str">
        <f t="shared" si="0"/>
        <v>分类3</v>
      </c>
      <c r="AB11" s="57">
        <f t="array" ref="AB11">SUMPRODUCT(($F$17:$F$1982=AA11)*1)</f>
        <v>2</v>
      </c>
      <c r="AC11" s="56"/>
      <c r="AD11" s="55"/>
      <c r="AE11"/>
      <c r="AF11"/>
      <c r="AG11"/>
      <c r="AH11"/>
      <c r="AI11"/>
      <c r="AJ11" s="55"/>
      <c r="AK11" s="60">
        <f ca="1"/>
        <v>45081</v>
      </c>
      <c r="AL11" s="60">
        <f ca="1"/>
        <v>45082</v>
      </c>
      <c r="AM11" s="60">
        <f ca="1"/>
        <v>45083</v>
      </c>
      <c r="AN11" s="60">
        <f ca="1"/>
        <v>45084</v>
      </c>
      <c r="AO11" s="60">
        <f ca="1"/>
        <v>45085</v>
      </c>
      <c r="AP11" s="60">
        <f ca="1"/>
        <v>45086</v>
      </c>
      <c r="AQ11" s="60">
        <f ca="1"/>
        <v>45087</v>
      </c>
      <c r="AR11" s="55"/>
      <c r="AS11" s="55"/>
      <c r="AT11" s="55"/>
      <c r="AU11" s="12"/>
      <c r="AV11" s="12"/>
      <c r="AW11" s="12"/>
      <c r="AX11" s="12"/>
      <c r="AY11" s="12"/>
      <c r="AZ11" s="12"/>
      <c r="BA11" s="55"/>
      <c r="BB11" s="12"/>
      <c r="BC11" s="55"/>
      <c r="BD11" s="39"/>
      <c r="BE11" s="39"/>
      <c r="BF11" s="39"/>
      <c r="BG11" s="39"/>
      <c r="BH11" s="39"/>
      <c r="BI11" s="39"/>
      <c r="BJ11" s="55"/>
      <c r="BK11" s="55"/>
      <c r="BL11" s="12"/>
      <c r="BM11" s="12"/>
      <c r="BN11" s="55"/>
      <c r="BO11" s="55"/>
      <c r="BP11" s="55"/>
      <c r="BQ11" s="55"/>
      <c r="BR11" s="55"/>
      <c r="BS11" s="12"/>
      <c r="BT11" s="55"/>
      <c r="BU11" s="39"/>
      <c r="BV11" s="39"/>
      <c r="BW11" s="39"/>
      <c r="BX11" s="73"/>
      <c r="BY11" s="71"/>
      <c r="BZ11" s="71" t="s">
        <v>18</v>
      </c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</row>
    <row r="12" spans="1:93" s="8" customFormat="1" ht="24.9" customHeight="1">
      <c r="B12" s="14"/>
      <c r="C12" s="15"/>
      <c r="D12" s="25" t="s">
        <v>19</v>
      </c>
      <c r="E12" s="30">
        <f>SUM(E9:E11)</f>
        <v>10</v>
      </c>
      <c r="F12" s="20"/>
      <c r="G12" s="20"/>
      <c r="H12" s="20"/>
      <c r="I12" s="20"/>
      <c r="J12" s="20"/>
      <c r="K12" s="20"/>
      <c r="L12" s="20"/>
      <c r="M12" s="39"/>
      <c r="N12" s="39"/>
      <c r="O12" s="39"/>
      <c r="P12" s="39"/>
      <c r="Q12" s="39"/>
      <c r="R12" s="39"/>
      <c r="S12" s="20"/>
      <c r="T12" s="39"/>
      <c r="U12" s="39"/>
      <c r="V12" s="39"/>
      <c r="W12" s="39"/>
      <c r="X12" s="55"/>
      <c r="Y12" s="55"/>
      <c r="Z12" s="55"/>
      <c r="AA12" s="56" t="str">
        <f t="shared" si="0"/>
        <v>分类4</v>
      </c>
      <c r="AB12" s="57">
        <f t="array" ref="AB12">SUMPRODUCT(($F$17:$F$1982=AA12)*1)</f>
        <v>1</v>
      </c>
      <c r="AC12" s="56"/>
      <c r="AD12" s="55"/>
      <c r="AE12"/>
      <c r="AF12"/>
      <c r="AG12"/>
      <c r="AH12"/>
      <c r="AI12"/>
      <c r="AJ12" s="55"/>
      <c r="AK12" s="60">
        <f ca="1"/>
        <v>45088</v>
      </c>
      <c r="AL12" s="60">
        <f ca="1"/>
        <v>45089</v>
      </c>
      <c r="AM12" s="60">
        <f ca="1"/>
        <v>45090</v>
      </c>
      <c r="AN12" s="60">
        <f ca="1"/>
        <v>45091</v>
      </c>
      <c r="AO12" s="60">
        <f ca="1"/>
        <v>45092</v>
      </c>
      <c r="AP12" s="60">
        <f ca="1"/>
        <v>45093</v>
      </c>
      <c r="AQ12" s="60">
        <f ca="1"/>
        <v>45094</v>
      </c>
      <c r="AR12" s="55"/>
      <c r="AS12" s="55"/>
      <c r="AT12" s="55"/>
      <c r="AU12" s="12"/>
      <c r="AV12" s="12"/>
      <c r="AW12" s="12"/>
      <c r="AX12" s="12"/>
      <c r="AY12" s="12"/>
      <c r="AZ12" s="12"/>
      <c r="BA12" s="55"/>
      <c r="BB12" s="12"/>
      <c r="BC12" s="55"/>
      <c r="BD12" s="39"/>
      <c r="BE12" s="39"/>
      <c r="BF12" s="39"/>
      <c r="BG12" s="39"/>
      <c r="BH12" s="39"/>
      <c r="BI12" s="39"/>
      <c r="BJ12" s="55"/>
      <c r="BK12" s="55"/>
      <c r="BL12" s="12"/>
      <c r="BM12" s="12"/>
      <c r="BN12" s="55"/>
      <c r="BO12" s="55"/>
      <c r="BP12" s="55"/>
      <c r="BQ12" s="55"/>
      <c r="BR12" s="55"/>
      <c r="BS12" s="12"/>
      <c r="BT12" s="55"/>
      <c r="BU12" s="39"/>
      <c r="BV12" s="39"/>
      <c r="BW12" s="39"/>
      <c r="BX12" s="73"/>
      <c r="BY12" s="71"/>
      <c r="BZ12" s="71" t="s">
        <v>20</v>
      </c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</row>
    <row r="13" spans="1:93" s="8" customFormat="1" ht="24.9" customHeight="1">
      <c r="B13" s="14"/>
      <c r="C13" s="15"/>
      <c r="D13" s="31" t="s">
        <v>21</v>
      </c>
      <c r="E13" s="32">
        <f>E9/SUM(E9:E11)</f>
        <v>0.5</v>
      </c>
      <c r="F13" s="20"/>
      <c r="G13" s="20"/>
      <c r="H13" s="20"/>
      <c r="I13" s="20"/>
      <c r="J13" s="20"/>
      <c r="K13" s="20"/>
      <c r="L13" s="20"/>
      <c r="M13" s="39"/>
      <c r="N13" s="39"/>
      <c r="O13" s="39"/>
      <c r="P13" s="39"/>
      <c r="Q13" s="39"/>
      <c r="R13" s="39"/>
      <c r="S13" s="20"/>
      <c r="T13" s="39"/>
      <c r="U13" s="39"/>
      <c r="V13" s="39"/>
      <c r="W13" s="39"/>
      <c r="X13" s="39"/>
      <c r="Y13" s="39"/>
      <c r="Z13" s="39"/>
      <c r="AA13" s="56" t="str">
        <f t="shared" si="0"/>
        <v>分类5</v>
      </c>
      <c r="AB13" s="57">
        <f t="array" ref="AB13">SUMPRODUCT(($F$17:$F$1982=AA13)*1)</f>
        <v>1</v>
      </c>
      <c r="AC13" s="56"/>
      <c r="AD13" s="39"/>
      <c r="AE13"/>
      <c r="AF13"/>
      <c r="AG13"/>
      <c r="AH13"/>
      <c r="AI13"/>
      <c r="AJ13" s="55"/>
      <c r="AK13" s="60">
        <f ca="1"/>
        <v>45095</v>
      </c>
      <c r="AL13" s="60">
        <f ca="1"/>
        <v>45096</v>
      </c>
      <c r="AM13" s="60">
        <f ca="1"/>
        <v>45097</v>
      </c>
      <c r="AN13" s="60">
        <f ca="1"/>
        <v>45098</v>
      </c>
      <c r="AO13" s="60">
        <f ca="1"/>
        <v>45099</v>
      </c>
      <c r="AP13" s="60">
        <f ca="1"/>
        <v>45100</v>
      </c>
      <c r="AQ13" s="60">
        <f ca="1"/>
        <v>45101</v>
      </c>
      <c r="AR13" s="39"/>
      <c r="AS13" s="39"/>
      <c r="AT13" s="39"/>
      <c r="AU13" s="12"/>
      <c r="AV13" s="12"/>
      <c r="AW13" s="12"/>
      <c r="AX13" s="12"/>
      <c r="AY13" s="12"/>
      <c r="AZ13" s="12"/>
      <c r="BA13" s="39"/>
      <c r="BB13" s="12"/>
      <c r="BC13" s="55"/>
      <c r="BD13" s="39"/>
      <c r="BE13" s="39"/>
      <c r="BF13" s="39"/>
      <c r="BG13" s="39"/>
      <c r="BH13" s="39"/>
      <c r="BI13" s="39"/>
      <c r="BJ13" s="39"/>
      <c r="BK13" s="39"/>
      <c r="BL13" s="12"/>
      <c r="BM13" s="12"/>
      <c r="BN13" s="39"/>
      <c r="BO13" s="39"/>
      <c r="BP13" s="39"/>
      <c r="BQ13" s="39"/>
      <c r="BR13" s="39"/>
      <c r="BS13" s="12"/>
      <c r="BT13" s="55"/>
      <c r="BU13" s="39"/>
      <c r="BV13" s="39"/>
      <c r="BW13" s="39"/>
      <c r="BX13" s="73"/>
      <c r="BY13" s="71"/>
      <c r="BZ13" s="71" t="s">
        <v>22</v>
      </c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</row>
    <row r="14" spans="1:93" s="8" customFormat="1" ht="24.9" customHeight="1">
      <c r="B14" s="14"/>
      <c r="C14" s="15"/>
      <c r="D14" s="20"/>
      <c r="E14" s="20"/>
      <c r="F14" s="20"/>
      <c r="G14" s="20"/>
      <c r="H14" s="20"/>
      <c r="I14" s="20"/>
      <c r="J14" s="20"/>
      <c r="K14" s="20"/>
      <c r="L14" s="20"/>
      <c r="M14" s="39"/>
      <c r="N14" s="39"/>
      <c r="O14" s="39"/>
      <c r="P14" s="39"/>
      <c r="Q14" s="39"/>
      <c r="R14" s="39"/>
      <c r="S14" s="20"/>
      <c r="T14" s="39"/>
      <c r="U14" s="39"/>
      <c r="V14" s="39"/>
      <c r="W14" s="39"/>
      <c r="X14" s="39"/>
      <c r="Y14" s="39"/>
      <c r="Z14" s="39"/>
      <c r="AA14" s="56" t="str">
        <f t="shared" si="0"/>
        <v>分类6</v>
      </c>
      <c r="AB14" s="57">
        <f t="array" ref="AB14">SUMPRODUCT(($F$17:$F$1982=AA14)*1)</f>
        <v>1</v>
      </c>
      <c r="AC14" s="56"/>
      <c r="AD14" s="39"/>
      <c r="AE14"/>
      <c r="AF14"/>
      <c r="AG14"/>
      <c r="AH14"/>
      <c r="AI14"/>
      <c r="AJ14" s="55"/>
      <c r="AK14" s="60">
        <f ca="1"/>
        <v>45102</v>
      </c>
      <c r="AL14" s="60">
        <f ca="1"/>
        <v>45103</v>
      </c>
      <c r="AM14" s="60">
        <f ca="1"/>
        <v>45104</v>
      </c>
      <c r="AN14" s="60">
        <f ca="1"/>
        <v>45105</v>
      </c>
      <c r="AO14" s="60">
        <f ca="1"/>
        <v>45106</v>
      </c>
      <c r="AP14" s="60">
        <f ca="1"/>
        <v>45107</v>
      </c>
      <c r="AQ14" s="60" t="str">
        <f ca="1"/>
        <v/>
      </c>
      <c r="AR14" s="39"/>
      <c r="AS14" s="39"/>
      <c r="AT14" s="39"/>
      <c r="AU14" s="12"/>
      <c r="AV14" s="12"/>
      <c r="AW14" s="12"/>
      <c r="AX14" s="12"/>
      <c r="AY14" s="12"/>
      <c r="AZ14" s="12"/>
      <c r="BA14" s="39"/>
      <c r="BB14" s="12"/>
      <c r="BC14" s="55"/>
      <c r="BD14" s="39"/>
      <c r="BE14" s="39"/>
      <c r="BF14" s="39"/>
      <c r="BG14" s="39"/>
      <c r="BH14" s="39"/>
      <c r="BI14" s="39"/>
      <c r="BJ14" s="39"/>
      <c r="BK14" s="39"/>
      <c r="BL14" s="12"/>
      <c r="BM14" s="12"/>
      <c r="BN14" s="39"/>
      <c r="BO14" s="39"/>
      <c r="BP14" s="39"/>
      <c r="BQ14" s="39"/>
      <c r="BR14" s="39"/>
      <c r="BS14" s="12"/>
      <c r="BT14" s="55"/>
      <c r="BU14" s="39"/>
      <c r="BV14" s="39"/>
      <c r="BW14" s="39"/>
      <c r="BX14" s="73"/>
      <c r="BY14" s="71"/>
      <c r="BZ14" s="71" t="s">
        <v>23</v>
      </c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</row>
    <row r="15" spans="1:93" s="8" customFormat="1" ht="9.9" customHeight="1">
      <c r="B15" s="14"/>
      <c r="C15" s="1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40"/>
      <c r="O15" s="40"/>
      <c r="P15" s="40"/>
      <c r="Q15" s="40"/>
      <c r="R15" s="40"/>
      <c r="S15" s="20"/>
      <c r="T15" s="55"/>
      <c r="U15" s="12"/>
      <c r="V15" s="12"/>
      <c r="W15" s="39"/>
      <c r="X15" s="39"/>
      <c r="Y15" s="39"/>
      <c r="Z15" s="39"/>
      <c r="AA15" s="39"/>
      <c r="AB15" s="12"/>
      <c r="AC15" s="12"/>
      <c r="AD15" s="39"/>
      <c r="AE15" s="39"/>
      <c r="AF15" s="39"/>
      <c r="AG15" s="39"/>
      <c r="AH15" s="39"/>
      <c r="AI15" s="12"/>
      <c r="AJ15" s="55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12"/>
      <c r="AV15" s="12"/>
      <c r="AW15" s="12"/>
      <c r="AX15" s="12"/>
      <c r="AY15" s="12"/>
      <c r="AZ15" s="12"/>
      <c r="BA15" s="39"/>
      <c r="BB15" s="12"/>
      <c r="BC15" s="55"/>
      <c r="BD15" s="39"/>
      <c r="BE15" s="39"/>
      <c r="BF15" s="39"/>
      <c r="BG15" s="39"/>
      <c r="BH15" s="39"/>
      <c r="BI15" s="39"/>
      <c r="BJ15" s="39"/>
      <c r="BK15" s="39"/>
      <c r="BL15" s="12"/>
      <c r="BM15" s="12"/>
      <c r="BN15" s="39"/>
      <c r="BO15" s="39"/>
      <c r="BP15" s="39"/>
      <c r="BQ15" s="39"/>
      <c r="BR15" s="39"/>
      <c r="BS15" s="12"/>
      <c r="BT15" s="55"/>
      <c r="BU15" s="39"/>
      <c r="BV15" s="39"/>
      <c r="BW15" s="39"/>
      <c r="BX15" s="73"/>
      <c r="BY15" s="71"/>
      <c r="BZ15" s="71" t="s">
        <v>24</v>
      </c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</row>
    <row r="16" spans="1:93" s="9" customFormat="1" ht="27.9" customHeight="1">
      <c r="B16" s="33"/>
      <c r="C16" s="34"/>
      <c r="D16" s="35" t="s">
        <v>25</v>
      </c>
      <c r="E16" s="36" t="s">
        <v>26</v>
      </c>
      <c r="F16" s="36" t="s">
        <v>2</v>
      </c>
      <c r="G16" s="36" t="s">
        <v>27</v>
      </c>
      <c r="H16" s="36" t="s">
        <v>28</v>
      </c>
      <c r="I16" s="36" t="s">
        <v>29</v>
      </c>
      <c r="J16" s="41" t="s">
        <v>30</v>
      </c>
      <c r="K16" s="36" t="s">
        <v>31</v>
      </c>
      <c r="L16" s="36" t="s">
        <v>32</v>
      </c>
      <c r="M16" s="42">
        <f>MIN(K17:K19)</f>
        <v>44896</v>
      </c>
      <c r="N16" s="42">
        <f t="shared" ref="N16:AA16" si="1">M16+1</f>
        <v>44897</v>
      </c>
      <c r="O16" s="42">
        <f t="shared" si="1"/>
        <v>44898</v>
      </c>
      <c r="P16" s="42">
        <f t="shared" si="1"/>
        <v>44899</v>
      </c>
      <c r="Q16" s="42">
        <f t="shared" si="1"/>
        <v>44900</v>
      </c>
      <c r="R16" s="42">
        <f t="shared" si="1"/>
        <v>44901</v>
      </c>
      <c r="S16" s="42">
        <f t="shared" si="1"/>
        <v>44902</v>
      </c>
      <c r="T16" s="42">
        <f t="shared" si="1"/>
        <v>44903</v>
      </c>
      <c r="U16" s="42">
        <f t="shared" si="1"/>
        <v>44904</v>
      </c>
      <c r="V16" s="42">
        <f t="shared" si="1"/>
        <v>44905</v>
      </c>
      <c r="W16" s="42">
        <f t="shared" si="1"/>
        <v>44906</v>
      </c>
      <c r="X16" s="42">
        <f t="shared" si="1"/>
        <v>44907</v>
      </c>
      <c r="Y16" s="42">
        <f t="shared" si="1"/>
        <v>44908</v>
      </c>
      <c r="Z16" s="42">
        <f t="shared" si="1"/>
        <v>44909</v>
      </c>
      <c r="AA16" s="42">
        <f t="shared" si="1"/>
        <v>44910</v>
      </c>
      <c r="AB16" s="42">
        <f t="shared" ref="AB16:AK16" si="2">AA16+1</f>
        <v>44911</v>
      </c>
      <c r="AC16" s="42">
        <f t="shared" si="2"/>
        <v>44912</v>
      </c>
      <c r="AD16" s="42">
        <f t="shared" si="2"/>
        <v>44913</v>
      </c>
      <c r="AE16" s="42">
        <f t="shared" si="2"/>
        <v>44914</v>
      </c>
      <c r="AF16" s="42">
        <f t="shared" si="2"/>
        <v>44915</v>
      </c>
      <c r="AG16" s="42">
        <f t="shared" si="2"/>
        <v>44916</v>
      </c>
      <c r="AH16" s="42">
        <f t="shared" si="2"/>
        <v>44917</v>
      </c>
      <c r="AI16" s="42">
        <f t="shared" si="2"/>
        <v>44918</v>
      </c>
      <c r="AJ16" s="42">
        <f t="shared" si="2"/>
        <v>44919</v>
      </c>
      <c r="AK16" s="42">
        <f t="shared" si="2"/>
        <v>44920</v>
      </c>
      <c r="AL16" s="42">
        <f t="shared" ref="AL16:AO16" si="3">AK16+1</f>
        <v>44921</v>
      </c>
      <c r="AM16" s="42">
        <f t="shared" si="3"/>
        <v>44922</v>
      </c>
      <c r="AN16" s="42">
        <f t="shared" si="3"/>
        <v>44923</v>
      </c>
      <c r="AO16" s="42">
        <f t="shared" si="3"/>
        <v>44924</v>
      </c>
      <c r="AP16" s="42">
        <f t="shared" ref="AP16:BI16" si="4">AO16+1</f>
        <v>44925</v>
      </c>
      <c r="AQ16" s="42">
        <f t="shared" si="4"/>
        <v>44926</v>
      </c>
      <c r="AR16" s="61">
        <f t="shared" si="4"/>
        <v>44927</v>
      </c>
      <c r="AS16" s="61">
        <f t="shared" si="4"/>
        <v>44928</v>
      </c>
      <c r="AT16" s="61">
        <f t="shared" si="4"/>
        <v>44929</v>
      </c>
      <c r="AU16" s="61">
        <f t="shared" si="4"/>
        <v>44930</v>
      </c>
      <c r="AV16" s="61">
        <f t="shared" si="4"/>
        <v>44931</v>
      </c>
      <c r="AW16" s="61">
        <f t="shared" si="4"/>
        <v>44932</v>
      </c>
      <c r="AX16" s="61">
        <f t="shared" si="4"/>
        <v>44933</v>
      </c>
      <c r="AY16" s="61">
        <f t="shared" si="4"/>
        <v>44934</v>
      </c>
      <c r="AZ16" s="61">
        <f t="shared" si="4"/>
        <v>44935</v>
      </c>
      <c r="BA16" s="61">
        <f t="shared" si="4"/>
        <v>44936</v>
      </c>
      <c r="BB16" s="61">
        <f t="shared" si="4"/>
        <v>44937</v>
      </c>
      <c r="BC16" s="61">
        <f t="shared" si="4"/>
        <v>44938</v>
      </c>
      <c r="BD16" s="61">
        <f t="shared" si="4"/>
        <v>44939</v>
      </c>
      <c r="BE16" s="61">
        <f t="shared" si="4"/>
        <v>44940</v>
      </c>
      <c r="BF16" s="61">
        <f t="shared" si="4"/>
        <v>44941</v>
      </c>
      <c r="BG16" s="61">
        <f t="shared" si="4"/>
        <v>44942</v>
      </c>
      <c r="BH16" s="61">
        <f t="shared" si="4"/>
        <v>44943</v>
      </c>
      <c r="BI16" s="61">
        <f t="shared" si="4"/>
        <v>44944</v>
      </c>
      <c r="BJ16" s="61">
        <f t="shared" ref="BJ16:BV16" si="5">BI16+1</f>
        <v>44945</v>
      </c>
      <c r="BK16" s="61">
        <f t="shared" si="5"/>
        <v>44946</v>
      </c>
      <c r="BL16" s="61">
        <f t="shared" si="5"/>
        <v>44947</v>
      </c>
      <c r="BM16" s="61">
        <f t="shared" si="5"/>
        <v>44948</v>
      </c>
      <c r="BN16" s="61">
        <f t="shared" si="5"/>
        <v>44949</v>
      </c>
      <c r="BO16" s="61">
        <f t="shared" si="5"/>
        <v>44950</v>
      </c>
      <c r="BP16" s="61">
        <f t="shared" si="5"/>
        <v>44951</v>
      </c>
      <c r="BQ16" s="61">
        <f t="shared" si="5"/>
        <v>44952</v>
      </c>
      <c r="BR16" s="61">
        <f t="shared" si="5"/>
        <v>44953</v>
      </c>
      <c r="BS16" s="61">
        <f t="shared" si="5"/>
        <v>44954</v>
      </c>
      <c r="BT16" s="61">
        <f t="shared" si="5"/>
        <v>44955</v>
      </c>
      <c r="BU16" s="61">
        <f t="shared" si="5"/>
        <v>44956</v>
      </c>
      <c r="BV16" s="61">
        <f t="shared" si="5"/>
        <v>44957</v>
      </c>
      <c r="BW16" s="34"/>
      <c r="BX16" s="76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</row>
    <row r="17" spans="2:93" s="10" customFormat="1" ht="6" customHeight="1">
      <c r="B17" s="33"/>
      <c r="C17" s="34"/>
      <c r="D17" s="88">
        <v>1</v>
      </c>
      <c r="E17" s="89" t="s">
        <v>33</v>
      </c>
      <c r="F17" s="90" t="s">
        <v>16</v>
      </c>
      <c r="G17" s="89" t="s">
        <v>34</v>
      </c>
      <c r="H17" s="90" t="str">
        <f>IF(AND(AND(K17="",L17=""),AND(K20="",L20="")),"",IF(AND(K20&lt;&gt;"",L20=""),"进行中",IF(AND(K20&lt;&gt;"",L20&lt;&gt;""),"已完成",IF(AND(AND(K17&lt;&gt;"",L17&lt;&gt;""),AND(K20="",L20="")),"未开始",""))))</f>
        <v>已完成</v>
      </c>
      <c r="I17" s="93" t="s">
        <v>35</v>
      </c>
      <c r="J17" s="107">
        <f>IF(AND(K17&lt;&gt;"",L17&lt;&gt;""),L17-K17,"")</f>
        <v>4</v>
      </c>
      <c r="K17" s="96">
        <v>44896</v>
      </c>
      <c r="L17" s="96">
        <v>44900</v>
      </c>
      <c r="M17" s="43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62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62"/>
      <c r="BW17" s="34"/>
      <c r="BX17" s="78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</row>
    <row r="18" spans="2:93" s="10" customFormat="1" ht="12.9" customHeight="1">
      <c r="B18" s="33"/>
      <c r="C18" s="34"/>
      <c r="D18" s="88"/>
      <c r="E18" s="89"/>
      <c r="F18" s="91"/>
      <c r="G18" s="89"/>
      <c r="H18" s="91"/>
      <c r="I18" s="94" t="s">
        <v>35</v>
      </c>
      <c r="J18" s="105"/>
      <c r="K18" s="97"/>
      <c r="L18" s="97"/>
      <c r="M18" s="45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63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63"/>
      <c r="BW18" s="34"/>
      <c r="BX18" s="78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</row>
    <row r="19" spans="2:93" s="10" customFormat="1" ht="6" customHeight="1">
      <c r="B19" s="33"/>
      <c r="C19" s="34"/>
      <c r="D19" s="88"/>
      <c r="E19" s="89"/>
      <c r="F19" s="91"/>
      <c r="G19" s="89"/>
      <c r="H19" s="91"/>
      <c r="I19" s="94"/>
      <c r="J19" s="108"/>
      <c r="K19" s="97"/>
      <c r="L19" s="97"/>
      <c r="M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64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64"/>
      <c r="BW19" s="34"/>
      <c r="BX19" s="78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</row>
    <row r="20" spans="2:93" s="10" customFormat="1" ht="6" customHeight="1">
      <c r="B20" s="33"/>
      <c r="C20" s="34"/>
      <c r="D20" s="88"/>
      <c r="E20" s="89"/>
      <c r="F20" s="91"/>
      <c r="G20" s="89"/>
      <c r="H20" s="91"/>
      <c r="I20" s="94" t="s">
        <v>36</v>
      </c>
      <c r="J20" s="104">
        <f t="shared" ref="J20" si="6">IF(AND(K20&lt;&gt;"",L20&lt;&gt;""),L20-K20,"")</f>
        <v>4</v>
      </c>
      <c r="K20" s="97">
        <v>44896</v>
      </c>
      <c r="L20" s="97">
        <v>44900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65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65"/>
      <c r="BW20" s="34"/>
      <c r="BX20" s="78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</row>
    <row r="21" spans="2:93" s="10" customFormat="1" ht="12.9" customHeight="1">
      <c r="B21" s="33"/>
      <c r="C21" s="34"/>
      <c r="D21" s="88"/>
      <c r="E21" s="89"/>
      <c r="F21" s="91"/>
      <c r="G21" s="89"/>
      <c r="H21" s="91"/>
      <c r="I21" s="94" t="s">
        <v>35</v>
      </c>
      <c r="J21" s="105"/>
      <c r="K21" s="97"/>
      <c r="L21" s="97"/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66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66"/>
      <c r="BW21" s="34"/>
      <c r="BX21" s="78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</row>
    <row r="22" spans="2:93" s="10" customFormat="1" ht="6" customHeight="1">
      <c r="B22" s="33"/>
      <c r="C22" s="34"/>
      <c r="D22" s="88"/>
      <c r="E22" s="89"/>
      <c r="F22" s="92"/>
      <c r="G22" s="89"/>
      <c r="H22" s="92"/>
      <c r="I22" s="95"/>
      <c r="J22" s="106"/>
      <c r="K22" s="98"/>
      <c r="L22" s="98"/>
      <c r="M22" s="53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67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67"/>
      <c r="BW22" s="34"/>
      <c r="BX22" s="78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</row>
    <row r="23" spans="2:93" s="10" customFormat="1" ht="6" customHeight="1">
      <c r="B23" s="33"/>
      <c r="C23" s="34"/>
      <c r="D23" s="88">
        <v>2</v>
      </c>
      <c r="E23" s="89" t="s">
        <v>37</v>
      </c>
      <c r="F23" s="89" t="s">
        <v>18</v>
      </c>
      <c r="G23" s="89" t="s">
        <v>38</v>
      </c>
      <c r="H23" s="90" t="str">
        <f t="shared" ref="H23" si="7">IF(AND(AND(K23="",L23=""),AND(K26="",L26="")),"",IF(AND(K26&lt;&gt;"",L26=""),"进行中",IF(AND(K26&lt;&gt;"",L26&lt;&gt;""),"已完成",IF(AND(AND(K23&lt;&gt;"",L23&lt;&gt;""),AND(K26="",L26="")),"未开始",""))))</f>
        <v>已完成</v>
      </c>
      <c r="I23" s="93" t="s">
        <v>35</v>
      </c>
      <c r="J23" s="107">
        <f>IF(AND(K23&lt;&gt;"",L23&lt;&gt;""),L23-K23,"")</f>
        <v>9</v>
      </c>
      <c r="K23" s="96">
        <v>44898</v>
      </c>
      <c r="L23" s="96">
        <v>44907</v>
      </c>
      <c r="M23" s="43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62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62"/>
      <c r="BW23" s="34"/>
      <c r="BX23" s="78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</row>
    <row r="24" spans="2:93" s="10" customFormat="1" ht="12.9" customHeight="1">
      <c r="B24" s="33"/>
      <c r="C24" s="34"/>
      <c r="D24" s="88"/>
      <c r="E24" s="89"/>
      <c r="F24" s="89"/>
      <c r="G24" s="89"/>
      <c r="H24" s="91"/>
      <c r="I24" s="94" t="s">
        <v>35</v>
      </c>
      <c r="J24" s="105"/>
      <c r="K24" s="97"/>
      <c r="L24" s="97"/>
      <c r="M24" s="45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63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63"/>
      <c r="BW24" s="34"/>
      <c r="BX24" s="78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</row>
    <row r="25" spans="2:93" s="10" customFormat="1" ht="6" customHeight="1">
      <c r="B25" s="33"/>
      <c r="C25" s="34"/>
      <c r="D25" s="88"/>
      <c r="E25" s="89"/>
      <c r="F25" s="89"/>
      <c r="G25" s="89"/>
      <c r="H25" s="91"/>
      <c r="I25" s="94"/>
      <c r="J25" s="108"/>
      <c r="K25" s="97"/>
      <c r="L25" s="97"/>
      <c r="M25" s="47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64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64"/>
      <c r="BW25" s="34"/>
      <c r="BX25" s="78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</row>
    <row r="26" spans="2:93" s="10" customFormat="1" ht="6" customHeight="1">
      <c r="B26" s="33"/>
      <c r="C26" s="34"/>
      <c r="D26" s="88"/>
      <c r="E26" s="89"/>
      <c r="F26" s="89"/>
      <c r="G26" s="89"/>
      <c r="H26" s="91"/>
      <c r="I26" s="94" t="s">
        <v>36</v>
      </c>
      <c r="J26" s="104">
        <f t="shared" ref="J26" si="8">IF(AND(K26&lt;&gt;"",L26&lt;&gt;""),L26-K26,"")</f>
        <v>8</v>
      </c>
      <c r="K26" s="97">
        <v>44899</v>
      </c>
      <c r="L26" s="97">
        <v>44907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65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65"/>
      <c r="BW26" s="34"/>
      <c r="BX26" s="78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</row>
    <row r="27" spans="2:93" s="10" customFormat="1" ht="12.9" customHeight="1">
      <c r="B27" s="33"/>
      <c r="C27" s="34"/>
      <c r="D27" s="88"/>
      <c r="E27" s="89"/>
      <c r="F27" s="89"/>
      <c r="G27" s="89"/>
      <c r="H27" s="91"/>
      <c r="I27" s="94" t="s">
        <v>35</v>
      </c>
      <c r="J27" s="105"/>
      <c r="K27" s="97"/>
      <c r="L27" s="97"/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66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66"/>
      <c r="BW27" s="34"/>
      <c r="BX27" s="78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</row>
    <row r="28" spans="2:93" s="10" customFormat="1" ht="6" customHeight="1">
      <c r="B28" s="33"/>
      <c r="C28" s="34"/>
      <c r="D28" s="88"/>
      <c r="E28" s="89"/>
      <c r="F28" s="89"/>
      <c r="G28" s="89"/>
      <c r="H28" s="92"/>
      <c r="I28" s="95"/>
      <c r="J28" s="106"/>
      <c r="K28" s="98"/>
      <c r="L28" s="98"/>
      <c r="M28" s="53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67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67"/>
      <c r="BW28" s="34"/>
      <c r="BX28" s="78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</row>
    <row r="29" spans="2:93" s="10" customFormat="1" ht="6" customHeight="1">
      <c r="B29" s="33"/>
      <c r="C29" s="34"/>
      <c r="D29" s="88">
        <v>3</v>
      </c>
      <c r="E29" s="89" t="s">
        <v>39</v>
      </c>
      <c r="F29" s="89" t="s">
        <v>20</v>
      </c>
      <c r="G29" s="89" t="s">
        <v>40</v>
      </c>
      <c r="H29" s="90" t="str">
        <f t="shared" ref="H29" si="9">IF(AND(AND(K29="",L29=""),AND(K32="",L32="")),"",IF(AND(K32&lt;&gt;"",L32=""),"进行中",IF(AND(K32&lt;&gt;"",L32&lt;&gt;""),"已完成",IF(AND(AND(K29&lt;&gt;"",L29&lt;&gt;""),AND(K32="",L32="")),"未开始",""))))</f>
        <v>已完成</v>
      </c>
      <c r="I29" s="93" t="s">
        <v>35</v>
      </c>
      <c r="J29" s="107">
        <f>IF(AND(K29&lt;&gt;"",L29&lt;&gt;""),L29-K29,"")</f>
        <v>7</v>
      </c>
      <c r="K29" s="96">
        <v>44904</v>
      </c>
      <c r="L29" s="96">
        <v>44911</v>
      </c>
      <c r="M29" s="43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62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62"/>
      <c r="BW29" s="34"/>
      <c r="BX29" s="78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</row>
    <row r="30" spans="2:93" s="10" customFormat="1" ht="12.9" customHeight="1">
      <c r="B30" s="33"/>
      <c r="C30" s="34"/>
      <c r="D30" s="88"/>
      <c r="E30" s="89"/>
      <c r="F30" s="89"/>
      <c r="G30" s="89"/>
      <c r="H30" s="91"/>
      <c r="I30" s="94" t="s">
        <v>35</v>
      </c>
      <c r="J30" s="105"/>
      <c r="K30" s="97"/>
      <c r="L30" s="97"/>
      <c r="M30" s="45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63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63"/>
      <c r="BW30" s="34"/>
      <c r="BX30" s="78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</row>
    <row r="31" spans="2:93" s="10" customFormat="1" ht="6" customHeight="1">
      <c r="B31" s="33"/>
      <c r="C31" s="34"/>
      <c r="D31" s="88"/>
      <c r="E31" s="89"/>
      <c r="F31" s="89"/>
      <c r="G31" s="89"/>
      <c r="H31" s="91"/>
      <c r="I31" s="94"/>
      <c r="J31" s="108"/>
      <c r="K31" s="97"/>
      <c r="L31" s="97"/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64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64"/>
      <c r="BW31" s="34"/>
      <c r="BX31" s="78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</row>
    <row r="32" spans="2:93" s="10" customFormat="1" ht="6" customHeight="1">
      <c r="B32" s="33"/>
      <c r="C32" s="34"/>
      <c r="D32" s="88"/>
      <c r="E32" s="89"/>
      <c r="F32" s="89"/>
      <c r="G32" s="89"/>
      <c r="H32" s="91"/>
      <c r="I32" s="94" t="s">
        <v>36</v>
      </c>
      <c r="J32" s="104">
        <f t="shared" ref="J32" si="10">IF(AND(K32&lt;&gt;"",L32&lt;&gt;""),L32-K32,"")</f>
        <v>7</v>
      </c>
      <c r="K32" s="97">
        <v>44903</v>
      </c>
      <c r="L32" s="97">
        <v>44910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65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65"/>
      <c r="BW32" s="34"/>
      <c r="BX32" s="78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</row>
    <row r="33" spans="2:93" s="10" customFormat="1" ht="12.9" customHeight="1">
      <c r="B33" s="33"/>
      <c r="C33" s="34"/>
      <c r="D33" s="88"/>
      <c r="E33" s="89"/>
      <c r="F33" s="89"/>
      <c r="G33" s="89"/>
      <c r="H33" s="91"/>
      <c r="I33" s="94" t="s">
        <v>35</v>
      </c>
      <c r="J33" s="105"/>
      <c r="K33" s="97"/>
      <c r="L33" s="97"/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66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66"/>
      <c r="BW33" s="34"/>
      <c r="BX33" s="78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</row>
    <row r="34" spans="2:93" s="10" customFormat="1" ht="6" customHeight="1">
      <c r="B34" s="33"/>
      <c r="C34" s="34"/>
      <c r="D34" s="88"/>
      <c r="E34" s="89"/>
      <c r="F34" s="89"/>
      <c r="G34" s="89"/>
      <c r="H34" s="92"/>
      <c r="I34" s="95"/>
      <c r="J34" s="106"/>
      <c r="K34" s="98"/>
      <c r="L34" s="98"/>
      <c r="M34" s="53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67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67"/>
      <c r="BW34" s="34"/>
      <c r="BX34" s="78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</row>
    <row r="35" spans="2:93" s="10" customFormat="1" ht="6" customHeight="1">
      <c r="B35" s="33"/>
      <c r="C35" s="34"/>
      <c r="D35" s="88">
        <v>4</v>
      </c>
      <c r="E35" s="89" t="s">
        <v>41</v>
      </c>
      <c r="F35" s="89" t="s">
        <v>42</v>
      </c>
      <c r="G35" s="89" t="s">
        <v>43</v>
      </c>
      <c r="H35" s="90" t="str">
        <f t="shared" ref="H35" si="11">IF(AND(AND(K35="",L35=""),AND(K38="",L38="")),"",IF(AND(K38&lt;&gt;"",L38=""),"进行中",IF(AND(K38&lt;&gt;"",L38&lt;&gt;""),"已完成",IF(AND(AND(K35&lt;&gt;"",L35&lt;&gt;""),AND(K38="",L38="")),"未开始",""))))</f>
        <v>已完成</v>
      </c>
      <c r="I35" s="93" t="s">
        <v>35</v>
      </c>
      <c r="J35" s="107">
        <f>IF(AND(K35&lt;&gt;"",L35&lt;&gt;""),L35-K35,"")</f>
        <v>6</v>
      </c>
      <c r="K35" s="96">
        <v>44907</v>
      </c>
      <c r="L35" s="96">
        <v>44913</v>
      </c>
      <c r="M35" s="43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62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62"/>
      <c r="BW35" s="34"/>
      <c r="BX35" s="78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</row>
    <row r="36" spans="2:93" s="10" customFormat="1" ht="12.9" customHeight="1">
      <c r="B36" s="33"/>
      <c r="C36" s="34"/>
      <c r="D36" s="88"/>
      <c r="E36" s="89"/>
      <c r="F36" s="89"/>
      <c r="G36" s="89"/>
      <c r="H36" s="91"/>
      <c r="I36" s="94" t="s">
        <v>35</v>
      </c>
      <c r="J36" s="105"/>
      <c r="K36" s="97"/>
      <c r="L36" s="97"/>
      <c r="M36" s="45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63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63"/>
      <c r="BW36" s="34"/>
      <c r="BX36" s="78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</row>
    <row r="37" spans="2:93" s="10" customFormat="1" ht="6" customHeight="1">
      <c r="B37" s="33"/>
      <c r="C37" s="34"/>
      <c r="D37" s="88"/>
      <c r="E37" s="89"/>
      <c r="F37" s="89"/>
      <c r="G37" s="89"/>
      <c r="H37" s="91"/>
      <c r="I37" s="94"/>
      <c r="J37" s="108"/>
      <c r="K37" s="97"/>
      <c r="L37" s="97"/>
      <c r="M37" s="47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64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64"/>
      <c r="BW37" s="34"/>
      <c r="BX37" s="78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</row>
    <row r="38" spans="2:93" s="10" customFormat="1" ht="6" customHeight="1">
      <c r="B38" s="33"/>
      <c r="C38" s="34"/>
      <c r="D38" s="88"/>
      <c r="E38" s="89"/>
      <c r="F38" s="89"/>
      <c r="G38" s="89"/>
      <c r="H38" s="91"/>
      <c r="I38" s="94" t="s">
        <v>36</v>
      </c>
      <c r="J38" s="104">
        <f t="shared" ref="J38" si="12">IF(AND(K38&lt;&gt;"",L38&lt;&gt;""),L38-K38,"")</f>
        <v>6</v>
      </c>
      <c r="K38" s="99">
        <v>44908</v>
      </c>
      <c r="L38" s="97">
        <v>44914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65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65"/>
      <c r="BW38" s="34"/>
      <c r="BX38" s="78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</row>
    <row r="39" spans="2:93" s="10" customFormat="1" ht="12.9" customHeight="1">
      <c r="B39" s="33"/>
      <c r="C39" s="34"/>
      <c r="D39" s="88"/>
      <c r="E39" s="89"/>
      <c r="F39" s="89"/>
      <c r="G39" s="89"/>
      <c r="H39" s="91"/>
      <c r="I39" s="94" t="s">
        <v>35</v>
      </c>
      <c r="J39" s="105"/>
      <c r="K39" s="100"/>
      <c r="L39" s="97"/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66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66"/>
      <c r="BW39" s="34"/>
      <c r="BX39" s="78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</row>
    <row r="40" spans="2:93" s="10" customFormat="1" ht="6" customHeight="1">
      <c r="B40" s="33"/>
      <c r="C40" s="34"/>
      <c r="D40" s="88"/>
      <c r="E40" s="89"/>
      <c r="F40" s="89"/>
      <c r="G40" s="89"/>
      <c r="H40" s="92"/>
      <c r="I40" s="95"/>
      <c r="J40" s="106"/>
      <c r="K40" s="101"/>
      <c r="L40" s="98"/>
      <c r="M40" s="53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67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67"/>
      <c r="BW40" s="34"/>
      <c r="BX40" s="78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</row>
    <row r="41" spans="2:93" s="10" customFormat="1" ht="6" customHeight="1">
      <c r="B41" s="33"/>
      <c r="C41" s="34"/>
      <c r="D41" s="88">
        <v>5</v>
      </c>
      <c r="E41" s="89" t="s">
        <v>44</v>
      </c>
      <c r="F41" s="89" t="s">
        <v>23</v>
      </c>
      <c r="G41" s="89" t="s">
        <v>45</v>
      </c>
      <c r="H41" s="90" t="str">
        <f t="shared" ref="H41" si="13">IF(AND(AND(K41="",L41=""),AND(K44="",L44="")),"",IF(AND(K44&lt;&gt;"",L44=""),"进行中",IF(AND(K44&lt;&gt;"",L44&lt;&gt;""),"已完成",IF(AND(AND(K41&lt;&gt;"",L41&lt;&gt;""),AND(K44="",L44="")),"未开始",""))))</f>
        <v>已完成</v>
      </c>
      <c r="I41" s="93" t="s">
        <v>35</v>
      </c>
      <c r="J41" s="107">
        <f>IF(AND(K41&lt;&gt;"",L41&lt;&gt;""),L41-K41,"")</f>
        <v>6</v>
      </c>
      <c r="K41" s="102">
        <v>44911</v>
      </c>
      <c r="L41" s="96">
        <v>44917</v>
      </c>
      <c r="M41" s="43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62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62"/>
      <c r="BW41" s="34"/>
      <c r="BX41" s="78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</row>
    <row r="42" spans="2:93" s="10" customFormat="1" ht="12.9" customHeight="1">
      <c r="B42" s="33"/>
      <c r="C42" s="34"/>
      <c r="D42" s="88"/>
      <c r="E42" s="89"/>
      <c r="F42" s="89"/>
      <c r="G42" s="89"/>
      <c r="H42" s="91"/>
      <c r="I42" s="94" t="s">
        <v>35</v>
      </c>
      <c r="J42" s="105"/>
      <c r="K42" s="100"/>
      <c r="L42" s="97"/>
      <c r="M42" s="45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63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63"/>
      <c r="BW42" s="34"/>
      <c r="BX42" s="78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</row>
    <row r="43" spans="2:93" s="10" customFormat="1" ht="6" customHeight="1">
      <c r="B43" s="33"/>
      <c r="C43" s="34"/>
      <c r="D43" s="88"/>
      <c r="E43" s="89"/>
      <c r="F43" s="89"/>
      <c r="G43" s="89"/>
      <c r="H43" s="91"/>
      <c r="I43" s="94"/>
      <c r="J43" s="108"/>
      <c r="K43" s="103"/>
      <c r="L43" s="97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64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64"/>
      <c r="BW43" s="34"/>
      <c r="BX43" s="78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</row>
    <row r="44" spans="2:93" s="10" customFormat="1" ht="6" customHeight="1">
      <c r="B44" s="33"/>
      <c r="C44" s="34"/>
      <c r="D44" s="88"/>
      <c r="E44" s="89"/>
      <c r="F44" s="89"/>
      <c r="G44" s="89"/>
      <c r="H44" s="91"/>
      <c r="I44" s="94" t="s">
        <v>36</v>
      </c>
      <c r="J44" s="104">
        <f t="shared" ref="J44" si="14">IF(AND(K44&lt;&gt;"",L44&lt;&gt;""),L44-K44,"")</f>
        <v>4</v>
      </c>
      <c r="K44" s="99">
        <v>44913</v>
      </c>
      <c r="L44" s="97">
        <v>44917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65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65"/>
      <c r="BW44" s="34"/>
      <c r="BX44" s="78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</row>
    <row r="45" spans="2:93" s="10" customFormat="1" ht="12.9" customHeight="1">
      <c r="B45" s="33"/>
      <c r="C45" s="34"/>
      <c r="D45" s="88"/>
      <c r="E45" s="89"/>
      <c r="F45" s="89"/>
      <c r="G45" s="89"/>
      <c r="H45" s="91"/>
      <c r="I45" s="94" t="s">
        <v>35</v>
      </c>
      <c r="J45" s="105"/>
      <c r="K45" s="100"/>
      <c r="L45" s="97"/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66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66"/>
      <c r="BW45" s="34"/>
      <c r="BX45" s="78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</row>
    <row r="46" spans="2:93" s="10" customFormat="1" ht="6" customHeight="1">
      <c r="B46" s="33"/>
      <c r="C46" s="34"/>
      <c r="D46" s="88"/>
      <c r="E46" s="89"/>
      <c r="F46" s="89"/>
      <c r="G46" s="89"/>
      <c r="H46" s="92"/>
      <c r="I46" s="95"/>
      <c r="J46" s="106"/>
      <c r="K46" s="101"/>
      <c r="L46" s="98"/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67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67"/>
      <c r="BW46" s="34"/>
      <c r="BX46" s="78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</row>
    <row r="47" spans="2:93" s="10" customFormat="1" ht="6" customHeight="1">
      <c r="B47" s="33"/>
      <c r="C47" s="34"/>
      <c r="D47" s="88">
        <v>6</v>
      </c>
      <c r="E47" s="89" t="s">
        <v>46</v>
      </c>
      <c r="F47" s="89" t="s">
        <v>24</v>
      </c>
      <c r="G47" s="89" t="s">
        <v>47</v>
      </c>
      <c r="H47" s="90" t="str">
        <f t="shared" ref="H47" si="15">IF(AND(AND(K47="",L47=""),AND(K50="",L50="")),"",IF(AND(K50&lt;&gt;"",L50=""),"进行中",IF(AND(K50&lt;&gt;"",L50&lt;&gt;""),"已完成",IF(AND(AND(K47&lt;&gt;"",L47&lt;&gt;""),AND(K50="",L50="")),"未开始",""))))</f>
        <v>进行中</v>
      </c>
      <c r="I47" s="93" t="s">
        <v>35</v>
      </c>
      <c r="J47" s="107">
        <f>IF(AND(K47&lt;&gt;"",L47&lt;&gt;""),L47-K47,"")</f>
        <v>5</v>
      </c>
      <c r="K47" s="102">
        <v>44914</v>
      </c>
      <c r="L47" s="96">
        <v>44919</v>
      </c>
      <c r="M47" s="43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62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62"/>
      <c r="BW47" s="34"/>
      <c r="BX47" s="78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</row>
    <row r="48" spans="2:93" s="10" customFormat="1" ht="12.9" customHeight="1">
      <c r="B48" s="33"/>
      <c r="C48" s="34"/>
      <c r="D48" s="88"/>
      <c r="E48" s="89"/>
      <c r="F48" s="89"/>
      <c r="G48" s="89"/>
      <c r="H48" s="91"/>
      <c r="I48" s="94" t="s">
        <v>35</v>
      </c>
      <c r="J48" s="105"/>
      <c r="K48" s="100"/>
      <c r="L48" s="97"/>
      <c r="M48" s="45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63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63"/>
      <c r="BW48" s="34"/>
      <c r="BX48" s="78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</row>
    <row r="49" spans="2:93" s="10" customFormat="1" ht="6" customHeight="1">
      <c r="B49" s="33"/>
      <c r="C49" s="34"/>
      <c r="D49" s="88"/>
      <c r="E49" s="89"/>
      <c r="F49" s="89"/>
      <c r="G49" s="89"/>
      <c r="H49" s="91"/>
      <c r="I49" s="94"/>
      <c r="J49" s="108"/>
      <c r="K49" s="103"/>
      <c r="L49" s="97"/>
      <c r="M49" s="47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64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64"/>
      <c r="BW49" s="34"/>
      <c r="BX49" s="78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</row>
    <row r="50" spans="2:93" s="10" customFormat="1" ht="6" customHeight="1">
      <c r="B50" s="33"/>
      <c r="C50" s="34"/>
      <c r="D50" s="88"/>
      <c r="E50" s="89"/>
      <c r="F50" s="89"/>
      <c r="G50" s="89"/>
      <c r="H50" s="91"/>
      <c r="I50" s="94" t="s">
        <v>36</v>
      </c>
      <c r="J50" s="104" t="str">
        <f t="shared" ref="J50" si="16">IF(AND(K50&lt;&gt;"",L50&lt;&gt;""),L50-K50,"")</f>
        <v/>
      </c>
      <c r="K50" s="99">
        <v>44914</v>
      </c>
      <c r="L50" s="97"/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6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65"/>
      <c r="BW50" s="34"/>
      <c r="BX50" s="78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</row>
    <row r="51" spans="2:93" s="10" customFormat="1" ht="12.9" customHeight="1">
      <c r="B51" s="33"/>
      <c r="C51" s="34"/>
      <c r="D51" s="88"/>
      <c r="E51" s="89"/>
      <c r="F51" s="89"/>
      <c r="G51" s="89"/>
      <c r="H51" s="91"/>
      <c r="I51" s="94" t="s">
        <v>35</v>
      </c>
      <c r="J51" s="105"/>
      <c r="K51" s="100"/>
      <c r="L51" s="97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66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66"/>
      <c r="BW51" s="34"/>
      <c r="BX51" s="78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</row>
    <row r="52" spans="2:93" s="10" customFormat="1" ht="6" customHeight="1">
      <c r="B52" s="33"/>
      <c r="C52" s="34"/>
      <c r="D52" s="88"/>
      <c r="E52" s="89"/>
      <c r="F52" s="89"/>
      <c r="G52" s="89"/>
      <c r="H52" s="92"/>
      <c r="I52" s="95"/>
      <c r="J52" s="106"/>
      <c r="K52" s="101"/>
      <c r="L52" s="98"/>
      <c r="M52" s="53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67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67"/>
      <c r="BW52" s="34"/>
      <c r="BX52" s="78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</row>
    <row r="53" spans="2:93" s="10" customFormat="1" ht="6" customHeight="1">
      <c r="B53" s="33"/>
      <c r="C53" s="34"/>
      <c r="D53" s="88">
        <v>7</v>
      </c>
      <c r="E53" s="89" t="s">
        <v>48</v>
      </c>
      <c r="F53" s="89" t="s">
        <v>16</v>
      </c>
      <c r="G53" s="89" t="s">
        <v>49</v>
      </c>
      <c r="H53" s="90" t="str">
        <f t="shared" ref="H53" si="17">IF(AND(AND(K53="",L53=""),AND(K56="",L56="")),"",IF(AND(K56&lt;&gt;"",L56=""),"进行中",IF(AND(K56&lt;&gt;"",L56&lt;&gt;""),"已完成",IF(AND(AND(K53&lt;&gt;"",L53&lt;&gt;""),AND(K56="",L56="")),"未开始",""))))</f>
        <v>进行中</v>
      </c>
      <c r="I53" s="93" t="s">
        <v>35</v>
      </c>
      <c r="J53" s="107">
        <f>IF(AND(K53&lt;&gt;"",L53&lt;&gt;""),L53-K53,"")</f>
        <v>5</v>
      </c>
      <c r="K53" s="102">
        <v>44916</v>
      </c>
      <c r="L53" s="96">
        <v>44921</v>
      </c>
      <c r="M53" s="43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62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62"/>
      <c r="BW53" s="34"/>
      <c r="BX53" s="78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</row>
    <row r="54" spans="2:93" s="10" customFormat="1" ht="12.9" customHeight="1">
      <c r="B54" s="33"/>
      <c r="C54" s="34"/>
      <c r="D54" s="88"/>
      <c r="E54" s="89"/>
      <c r="F54" s="89"/>
      <c r="G54" s="89"/>
      <c r="H54" s="91"/>
      <c r="I54" s="94" t="s">
        <v>35</v>
      </c>
      <c r="J54" s="105"/>
      <c r="K54" s="100"/>
      <c r="L54" s="97"/>
      <c r="M54" s="45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63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63"/>
      <c r="BW54" s="34"/>
      <c r="BX54" s="78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79"/>
    </row>
    <row r="55" spans="2:93" s="10" customFormat="1" ht="6" customHeight="1">
      <c r="B55" s="33"/>
      <c r="C55" s="34"/>
      <c r="D55" s="88"/>
      <c r="E55" s="89"/>
      <c r="F55" s="89"/>
      <c r="G55" s="89"/>
      <c r="H55" s="91"/>
      <c r="I55" s="94"/>
      <c r="J55" s="108"/>
      <c r="K55" s="103"/>
      <c r="L55" s="97"/>
      <c r="M55" s="47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64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64"/>
      <c r="BW55" s="34"/>
      <c r="BX55" s="78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</row>
    <row r="56" spans="2:93" s="10" customFormat="1" ht="6" customHeight="1">
      <c r="B56" s="33"/>
      <c r="C56" s="34"/>
      <c r="D56" s="88"/>
      <c r="E56" s="89"/>
      <c r="F56" s="89"/>
      <c r="G56" s="89"/>
      <c r="H56" s="91"/>
      <c r="I56" s="94" t="s">
        <v>36</v>
      </c>
      <c r="J56" s="104" t="str">
        <f t="shared" ref="J56" si="18">IF(AND(K56&lt;&gt;"",L56&lt;&gt;""),L56-K56,"")</f>
        <v/>
      </c>
      <c r="K56" s="99">
        <v>44917</v>
      </c>
      <c r="L56" s="97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65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65"/>
      <c r="BW56" s="34"/>
      <c r="BX56" s="78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</row>
    <row r="57" spans="2:93" s="10" customFormat="1" ht="12.9" customHeight="1">
      <c r="B57" s="33"/>
      <c r="C57" s="34"/>
      <c r="D57" s="88"/>
      <c r="E57" s="89"/>
      <c r="F57" s="89"/>
      <c r="G57" s="89"/>
      <c r="H57" s="91"/>
      <c r="I57" s="94" t="s">
        <v>35</v>
      </c>
      <c r="J57" s="105"/>
      <c r="K57" s="100"/>
      <c r="L57" s="97"/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66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66"/>
      <c r="BW57" s="34"/>
      <c r="BX57" s="78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</row>
    <row r="58" spans="2:93" s="10" customFormat="1" ht="6" customHeight="1">
      <c r="B58" s="33"/>
      <c r="C58" s="34"/>
      <c r="D58" s="88"/>
      <c r="E58" s="89"/>
      <c r="F58" s="89"/>
      <c r="G58" s="89"/>
      <c r="H58" s="92"/>
      <c r="I58" s="95"/>
      <c r="J58" s="106"/>
      <c r="K58" s="101"/>
      <c r="L58" s="98"/>
      <c r="M58" s="53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67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67"/>
      <c r="BW58" s="34"/>
      <c r="BX58" s="78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</row>
    <row r="59" spans="2:93" s="10" customFormat="1" ht="6" customHeight="1">
      <c r="B59" s="33"/>
      <c r="C59" s="34"/>
      <c r="D59" s="88">
        <v>8</v>
      </c>
      <c r="E59" s="89" t="s">
        <v>50</v>
      </c>
      <c r="F59" s="89" t="s">
        <v>18</v>
      </c>
      <c r="G59" s="89" t="s">
        <v>51</v>
      </c>
      <c r="H59" s="90" t="str">
        <f>IF(AND(AND(K59="",L59=""),AND(K62="",L62="")),"",IF(AND(K62&lt;&gt;"",L62=""),"进行中",IF(AND(K62&lt;&gt;"",L62&lt;&gt;""),"已完成",IF(AND(AND(K59&lt;&gt;"",L59&lt;&gt;""),AND(K62="",L62="")),"未开始",""))))</f>
        <v>未开始</v>
      </c>
      <c r="I59" s="93" t="s">
        <v>35</v>
      </c>
      <c r="J59" s="107">
        <f>IF(AND(K59&lt;&gt;"",L59&lt;&gt;""),L59-K59,"")</f>
        <v>5</v>
      </c>
      <c r="K59" s="102">
        <v>44919</v>
      </c>
      <c r="L59" s="96">
        <v>44924</v>
      </c>
      <c r="M59" s="43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62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62"/>
      <c r="BW59" s="34"/>
      <c r="BX59" s="78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</row>
    <row r="60" spans="2:93" s="10" customFormat="1" ht="12.9" customHeight="1">
      <c r="B60" s="33"/>
      <c r="C60" s="34"/>
      <c r="D60" s="88"/>
      <c r="E60" s="89"/>
      <c r="F60" s="89"/>
      <c r="G60" s="89"/>
      <c r="H60" s="91"/>
      <c r="I60" s="94" t="s">
        <v>35</v>
      </c>
      <c r="J60" s="105"/>
      <c r="K60" s="100"/>
      <c r="L60" s="97"/>
      <c r="M60" s="45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63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63"/>
      <c r="BW60" s="34"/>
      <c r="BX60" s="78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</row>
    <row r="61" spans="2:93" s="10" customFormat="1" ht="6" customHeight="1">
      <c r="B61" s="33"/>
      <c r="C61" s="34"/>
      <c r="D61" s="88"/>
      <c r="E61" s="89"/>
      <c r="F61" s="89"/>
      <c r="G61" s="89"/>
      <c r="H61" s="91"/>
      <c r="I61" s="94"/>
      <c r="J61" s="108"/>
      <c r="K61" s="103"/>
      <c r="L61" s="97"/>
      <c r="M61" s="47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64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64"/>
      <c r="BW61" s="34"/>
      <c r="BX61" s="78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</row>
    <row r="62" spans="2:93" s="10" customFormat="1" ht="6" customHeight="1">
      <c r="B62" s="33"/>
      <c r="C62" s="34"/>
      <c r="D62" s="88"/>
      <c r="E62" s="89"/>
      <c r="F62" s="89"/>
      <c r="G62" s="89"/>
      <c r="H62" s="91"/>
      <c r="I62" s="94" t="s">
        <v>36</v>
      </c>
      <c r="J62" s="104" t="str">
        <f t="shared" ref="J62" si="19">IF(AND(K62&lt;&gt;"",L62&lt;&gt;""),L62-K62,"")</f>
        <v/>
      </c>
      <c r="K62" s="99"/>
      <c r="L62" s="97"/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65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65"/>
      <c r="BW62" s="34"/>
      <c r="BX62" s="78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</row>
    <row r="63" spans="2:93" s="10" customFormat="1" ht="12.9" customHeight="1">
      <c r="B63" s="33"/>
      <c r="C63" s="34"/>
      <c r="D63" s="88"/>
      <c r="E63" s="89"/>
      <c r="F63" s="89"/>
      <c r="G63" s="89"/>
      <c r="H63" s="91"/>
      <c r="I63" s="94" t="s">
        <v>35</v>
      </c>
      <c r="J63" s="105"/>
      <c r="K63" s="100"/>
      <c r="L63" s="97"/>
      <c r="M63" s="51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66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66"/>
      <c r="BW63" s="34"/>
      <c r="BX63" s="78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</row>
    <row r="64" spans="2:93" s="10" customFormat="1" ht="6" customHeight="1">
      <c r="B64" s="33"/>
      <c r="C64" s="34"/>
      <c r="D64" s="88"/>
      <c r="E64" s="89"/>
      <c r="F64" s="89"/>
      <c r="G64" s="89"/>
      <c r="H64" s="92"/>
      <c r="I64" s="95"/>
      <c r="J64" s="106"/>
      <c r="K64" s="101"/>
      <c r="L64" s="98"/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67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67"/>
      <c r="BW64" s="34"/>
      <c r="BX64" s="78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</row>
    <row r="65" spans="2:93" s="10" customFormat="1" ht="6" customHeight="1">
      <c r="B65" s="33"/>
      <c r="C65" s="34"/>
      <c r="D65" s="88">
        <v>9</v>
      </c>
      <c r="E65" s="89" t="s">
        <v>52</v>
      </c>
      <c r="F65" s="89" t="s">
        <v>20</v>
      </c>
      <c r="G65" s="89" t="s">
        <v>53</v>
      </c>
      <c r="H65" s="90" t="str">
        <f t="shared" ref="H65" si="20">IF(AND(AND(K65="",L65=""),AND(K68="",L68="")),"",IF(AND(K68&lt;&gt;"",L68=""),"进行中",IF(AND(K68&lt;&gt;"",L68&lt;&gt;""),"已完成",IF(AND(AND(K65&lt;&gt;"",L65&lt;&gt;""),AND(K68="",L68="")),"未开始",""))))</f>
        <v>未开始</v>
      </c>
      <c r="I65" s="93" t="s">
        <v>35</v>
      </c>
      <c r="J65" s="107">
        <f>IF(AND(K65&lt;&gt;"",L65&lt;&gt;""),L65-K65,"")</f>
        <v>5</v>
      </c>
      <c r="K65" s="102">
        <v>44920</v>
      </c>
      <c r="L65" s="96">
        <v>44925</v>
      </c>
      <c r="M65" s="43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62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62"/>
      <c r="BW65" s="34"/>
      <c r="BX65" s="78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</row>
    <row r="66" spans="2:93" s="10" customFormat="1" ht="12.9" customHeight="1">
      <c r="B66" s="33"/>
      <c r="C66" s="34"/>
      <c r="D66" s="88"/>
      <c r="E66" s="89"/>
      <c r="F66" s="89"/>
      <c r="G66" s="89"/>
      <c r="H66" s="91"/>
      <c r="I66" s="94" t="s">
        <v>35</v>
      </c>
      <c r="J66" s="105"/>
      <c r="K66" s="100"/>
      <c r="L66" s="97"/>
      <c r="M66" s="45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63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63"/>
      <c r="BW66" s="34"/>
      <c r="BX66" s="78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</row>
    <row r="67" spans="2:93" s="10" customFormat="1" ht="6" customHeight="1">
      <c r="B67" s="33"/>
      <c r="C67" s="34"/>
      <c r="D67" s="88"/>
      <c r="E67" s="89"/>
      <c r="F67" s="89"/>
      <c r="G67" s="89"/>
      <c r="H67" s="91"/>
      <c r="I67" s="94"/>
      <c r="J67" s="108"/>
      <c r="K67" s="103"/>
      <c r="L67" s="97"/>
      <c r="M67" s="47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64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64"/>
      <c r="BW67" s="34"/>
      <c r="BX67" s="78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</row>
    <row r="68" spans="2:93" s="10" customFormat="1" ht="6" customHeight="1">
      <c r="B68" s="33"/>
      <c r="C68" s="34"/>
      <c r="D68" s="88"/>
      <c r="E68" s="89"/>
      <c r="F68" s="89"/>
      <c r="G68" s="89"/>
      <c r="H68" s="91"/>
      <c r="I68" s="94" t="s">
        <v>36</v>
      </c>
      <c r="J68" s="104" t="str">
        <f t="shared" ref="J68" si="21">IF(AND(K68&lt;&gt;"",L68&lt;&gt;""),L68-K68,"")</f>
        <v/>
      </c>
      <c r="K68" s="99"/>
      <c r="L68" s="97"/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65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65"/>
      <c r="BW68" s="34"/>
      <c r="BX68" s="78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</row>
    <row r="69" spans="2:93" s="10" customFormat="1" ht="12.9" customHeight="1">
      <c r="B69" s="33"/>
      <c r="C69" s="34"/>
      <c r="D69" s="88"/>
      <c r="E69" s="89"/>
      <c r="F69" s="89"/>
      <c r="G69" s="89"/>
      <c r="H69" s="91"/>
      <c r="I69" s="94" t="s">
        <v>35</v>
      </c>
      <c r="J69" s="105"/>
      <c r="K69" s="100"/>
      <c r="L69" s="97"/>
      <c r="M69" s="51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66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66"/>
      <c r="BW69" s="34"/>
      <c r="BX69" s="78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</row>
    <row r="70" spans="2:93" s="10" customFormat="1" ht="6" customHeight="1">
      <c r="B70" s="33"/>
      <c r="C70" s="34"/>
      <c r="D70" s="88"/>
      <c r="E70" s="89"/>
      <c r="F70" s="89"/>
      <c r="G70" s="89"/>
      <c r="H70" s="92"/>
      <c r="I70" s="95"/>
      <c r="J70" s="106"/>
      <c r="K70" s="101"/>
      <c r="L70" s="98"/>
      <c r="M70" s="53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67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67"/>
      <c r="BW70" s="34"/>
      <c r="BX70" s="78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</row>
    <row r="71" spans="2:93" s="10" customFormat="1" ht="6" customHeight="1">
      <c r="B71" s="33"/>
      <c r="C71" s="34"/>
      <c r="D71" s="88">
        <v>10</v>
      </c>
      <c r="E71" s="89" t="s">
        <v>54</v>
      </c>
      <c r="F71" s="89" t="s">
        <v>22</v>
      </c>
      <c r="G71" s="89" t="s">
        <v>55</v>
      </c>
      <c r="H71" s="90" t="str">
        <f t="shared" ref="H71" si="22">IF(AND(AND(K71="",L71=""),AND(K74="",L74="")),"",IF(AND(K74&lt;&gt;"",L74=""),"进行中",IF(AND(K74&lt;&gt;"",L74&lt;&gt;""),"已完成",IF(AND(AND(K71&lt;&gt;"",L71&lt;&gt;""),AND(K74="",L74="")),"未开始",""))))</f>
        <v>未开始</v>
      </c>
      <c r="I71" s="93" t="s">
        <v>35</v>
      </c>
      <c r="J71" s="107">
        <f>IF(AND(K71&lt;&gt;"",L71&lt;&gt;""),L71-K71,"")</f>
        <v>4</v>
      </c>
      <c r="K71" s="102">
        <v>44922</v>
      </c>
      <c r="L71" s="96">
        <v>44926</v>
      </c>
      <c r="M71" s="43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62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62"/>
      <c r="BW71" s="34"/>
      <c r="BX71" s="78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</row>
    <row r="72" spans="2:93" s="10" customFormat="1" ht="12.9" customHeight="1">
      <c r="B72" s="33"/>
      <c r="C72" s="34"/>
      <c r="D72" s="88"/>
      <c r="E72" s="89"/>
      <c r="F72" s="89"/>
      <c r="G72" s="89"/>
      <c r="H72" s="91"/>
      <c r="I72" s="94" t="s">
        <v>35</v>
      </c>
      <c r="J72" s="105"/>
      <c r="K72" s="100"/>
      <c r="L72" s="97"/>
      <c r="M72" s="45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63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63"/>
      <c r="BW72" s="34"/>
      <c r="BX72" s="78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</row>
    <row r="73" spans="2:93" s="10" customFormat="1" ht="6" customHeight="1">
      <c r="B73" s="33"/>
      <c r="C73" s="34"/>
      <c r="D73" s="88"/>
      <c r="E73" s="89"/>
      <c r="F73" s="89"/>
      <c r="G73" s="89"/>
      <c r="H73" s="91"/>
      <c r="I73" s="94"/>
      <c r="J73" s="108"/>
      <c r="K73" s="103"/>
      <c r="L73" s="97"/>
      <c r="M73" s="47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64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64"/>
      <c r="BW73" s="34"/>
      <c r="BX73" s="78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</row>
    <row r="74" spans="2:93" s="10" customFormat="1" ht="6" customHeight="1">
      <c r="B74" s="33"/>
      <c r="C74" s="34"/>
      <c r="D74" s="88"/>
      <c r="E74" s="89"/>
      <c r="F74" s="89"/>
      <c r="G74" s="89"/>
      <c r="H74" s="91"/>
      <c r="I74" s="94" t="s">
        <v>36</v>
      </c>
      <c r="J74" s="104" t="str">
        <f t="shared" ref="J74" si="23">IF(AND(K74&lt;&gt;"",L74&lt;&gt;""),L74-K74,"")</f>
        <v/>
      </c>
      <c r="K74" s="99"/>
      <c r="L74" s="97"/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65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65"/>
      <c r="BW74" s="34"/>
      <c r="BX74" s="78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</row>
    <row r="75" spans="2:93" s="10" customFormat="1" ht="12.9" customHeight="1">
      <c r="B75" s="33"/>
      <c r="C75" s="34"/>
      <c r="D75" s="88"/>
      <c r="E75" s="89"/>
      <c r="F75" s="89"/>
      <c r="G75" s="89"/>
      <c r="H75" s="91"/>
      <c r="I75" s="94" t="s">
        <v>35</v>
      </c>
      <c r="J75" s="105"/>
      <c r="K75" s="100"/>
      <c r="L75" s="97"/>
      <c r="M75" s="51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66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66"/>
      <c r="BW75" s="34"/>
      <c r="BX75" s="78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</row>
    <row r="76" spans="2:93" s="10" customFormat="1" ht="6" customHeight="1">
      <c r="B76" s="33"/>
      <c r="C76" s="34"/>
      <c r="D76" s="88"/>
      <c r="E76" s="89"/>
      <c r="F76" s="89"/>
      <c r="G76" s="89"/>
      <c r="H76" s="92"/>
      <c r="I76" s="95"/>
      <c r="J76" s="106"/>
      <c r="K76" s="101"/>
      <c r="L76" s="98"/>
      <c r="M76" s="53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67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67"/>
      <c r="BW76" s="34"/>
      <c r="BX76" s="78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</row>
    <row r="77" spans="2:93" s="10" customFormat="1" ht="6" customHeight="1">
      <c r="B77" s="33"/>
      <c r="C77" s="34"/>
      <c r="D77" s="88">
        <v>11</v>
      </c>
      <c r="E77" s="89"/>
      <c r="F77" s="89"/>
      <c r="G77" s="89"/>
      <c r="H77" s="90" t="str">
        <f t="shared" ref="H77" si="24">IF(AND(AND(K77="",L77=""),AND(K80="",L80="")),"",IF(AND(K80&lt;&gt;"",L80=""),"进行中",IF(AND(K80&lt;&gt;"",L80&lt;&gt;""),"已完成",IF(AND(AND(K77&lt;&gt;"",L77&lt;&gt;""),AND(K80="",L80="")),"未开始",""))))</f>
        <v/>
      </c>
      <c r="I77" s="93" t="s">
        <v>35</v>
      </c>
      <c r="J77" s="107" t="str">
        <f>IF(AND(K77&lt;&gt;"",L77&lt;&gt;""),L77-K77,"")</f>
        <v/>
      </c>
      <c r="K77" s="102"/>
      <c r="L77" s="96"/>
      <c r="M77" s="43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62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62"/>
      <c r="BW77" s="34"/>
      <c r="BX77" s="78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</row>
    <row r="78" spans="2:93" s="10" customFormat="1" ht="12.9" customHeight="1">
      <c r="B78" s="33"/>
      <c r="C78" s="34"/>
      <c r="D78" s="88"/>
      <c r="E78" s="89"/>
      <c r="F78" s="89"/>
      <c r="G78" s="89"/>
      <c r="H78" s="91"/>
      <c r="I78" s="94" t="s">
        <v>35</v>
      </c>
      <c r="J78" s="105"/>
      <c r="K78" s="100"/>
      <c r="L78" s="97"/>
      <c r="M78" s="45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63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63"/>
      <c r="BW78" s="34"/>
      <c r="BX78" s="78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</row>
    <row r="79" spans="2:93" s="10" customFormat="1" ht="6" customHeight="1">
      <c r="B79" s="33"/>
      <c r="C79" s="34"/>
      <c r="D79" s="88"/>
      <c r="E79" s="89"/>
      <c r="F79" s="89"/>
      <c r="G79" s="89"/>
      <c r="H79" s="91"/>
      <c r="I79" s="94"/>
      <c r="J79" s="108"/>
      <c r="K79" s="103"/>
      <c r="L79" s="97"/>
      <c r="M79" s="4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64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64"/>
      <c r="BW79" s="34"/>
      <c r="BX79" s="78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</row>
    <row r="80" spans="2:93" s="10" customFormat="1" ht="6" customHeight="1">
      <c r="B80" s="33"/>
      <c r="C80" s="34"/>
      <c r="D80" s="88"/>
      <c r="E80" s="89"/>
      <c r="F80" s="89"/>
      <c r="G80" s="89"/>
      <c r="H80" s="91"/>
      <c r="I80" s="94" t="s">
        <v>36</v>
      </c>
      <c r="J80" s="104" t="str">
        <f t="shared" ref="J80" si="25">IF(AND(K80&lt;&gt;"",L80&lt;&gt;""),L80-K80,"")</f>
        <v/>
      </c>
      <c r="K80" s="99"/>
      <c r="L80" s="97"/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65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65"/>
      <c r="BW80" s="34"/>
      <c r="BX80" s="78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</row>
    <row r="81" spans="2:93" s="10" customFormat="1" ht="12.9" customHeight="1">
      <c r="B81" s="33"/>
      <c r="C81" s="34"/>
      <c r="D81" s="88"/>
      <c r="E81" s="89"/>
      <c r="F81" s="89"/>
      <c r="G81" s="89"/>
      <c r="H81" s="91"/>
      <c r="I81" s="94" t="s">
        <v>35</v>
      </c>
      <c r="J81" s="105"/>
      <c r="K81" s="100"/>
      <c r="L81" s="97"/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66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66"/>
      <c r="BW81" s="34"/>
      <c r="BX81" s="78"/>
      <c r="BZ81" s="79"/>
      <c r="CA81" s="79"/>
      <c r="CB81" s="79"/>
      <c r="CC81" s="79"/>
      <c r="CD81" s="79"/>
      <c r="CE81" s="79"/>
      <c r="CF81" s="79"/>
      <c r="CG81" s="79"/>
      <c r="CH81" s="79"/>
      <c r="CI81" s="79"/>
      <c r="CJ81" s="79"/>
      <c r="CK81" s="79"/>
      <c r="CL81" s="79"/>
      <c r="CM81" s="79"/>
      <c r="CN81" s="79"/>
      <c r="CO81" s="79"/>
    </row>
    <row r="82" spans="2:93" s="10" customFormat="1" ht="6" customHeight="1">
      <c r="B82" s="33"/>
      <c r="C82" s="34"/>
      <c r="D82" s="88"/>
      <c r="E82" s="89"/>
      <c r="F82" s="89"/>
      <c r="G82" s="89"/>
      <c r="H82" s="92"/>
      <c r="I82" s="95"/>
      <c r="J82" s="106"/>
      <c r="K82" s="101"/>
      <c r="L82" s="98"/>
      <c r="M82" s="53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67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67"/>
      <c r="BW82" s="34"/>
      <c r="BX82" s="78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</row>
    <row r="83" spans="2:93" s="10" customFormat="1" ht="6" customHeight="1">
      <c r="B83" s="33"/>
      <c r="C83" s="34"/>
      <c r="D83" s="88">
        <v>12</v>
      </c>
      <c r="E83" s="89"/>
      <c r="F83" s="89"/>
      <c r="G83" s="89"/>
      <c r="H83" s="90" t="str">
        <f t="shared" ref="H83" si="26">IF(AND(AND(K83="",L83=""),AND(K86="",L86="")),"",IF(AND(K86&lt;&gt;"",L86=""),"进行中",IF(AND(K86&lt;&gt;"",L86&lt;&gt;""),"已完成",IF(AND(AND(K83&lt;&gt;"",L83&lt;&gt;""),AND(K86="",L86="")),"未开始",""))))</f>
        <v/>
      </c>
      <c r="I83" s="93" t="s">
        <v>35</v>
      </c>
      <c r="J83" s="107" t="str">
        <f>IF(AND(K83&lt;&gt;"",L83&lt;&gt;""),L83-K83,"")</f>
        <v/>
      </c>
      <c r="K83" s="102"/>
      <c r="L83" s="96"/>
      <c r="M83" s="43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62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62"/>
      <c r="BW83" s="34"/>
      <c r="BX83" s="78"/>
      <c r="BZ83" s="79"/>
      <c r="CA83" s="79"/>
      <c r="CB83" s="79"/>
      <c r="CC83" s="79"/>
      <c r="CD83" s="79"/>
      <c r="CE83" s="79"/>
      <c r="CF83" s="79"/>
      <c r="CG83" s="79"/>
      <c r="CH83" s="79"/>
      <c r="CI83" s="79"/>
      <c r="CJ83" s="79"/>
      <c r="CK83" s="79"/>
      <c r="CL83" s="79"/>
      <c r="CM83" s="79"/>
      <c r="CN83" s="79"/>
      <c r="CO83" s="79"/>
    </row>
    <row r="84" spans="2:93" s="10" customFormat="1" ht="12.9" customHeight="1">
      <c r="B84" s="33"/>
      <c r="C84" s="34"/>
      <c r="D84" s="88"/>
      <c r="E84" s="89"/>
      <c r="F84" s="89"/>
      <c r="G84" s="89"/>
      <c r="H84" s="91"/>
      <c r="I84" s="94" t="s">
        <v>35</v>
      </c>
      <c r="J84" s="105"/>
      <c r="K84" s="100"/>
      <c r="L84" s="97"/>
      <c r="M84" s="45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63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63"/>
      <c r="BW84" s="34"/>
      <c r="BX84" s="78"/>
      <c r="BZ84" s="79"/>
      <c r="CA84" s="79"/>
      <c r="CB84" s="79"/>
      <c r="CC84" s="79"/>
      <c r="CD84" s="79"/>
      <c r="CE84" s="79"/>
      <c r="CF84" s="79"/>
      <c r="CG84" s="79"/>
      <c r="CH84" s="79"/>
      <c r="CI84" s="79"/>
      <c r="CJ84" s="79"/>
      <c r="CK84" s="79"/>
      <c r="CL84" s="79"/>
      <c r="CM84" s="79"/>
      <c r="CN84" s="79"/>
      <c r="CO84" s="79"/>
    </row>
    <row r="85" spans="2:93" s="10" customFormat="1" ht="6" customHeight="1">
      <c r="B85" s="33"/>
      <c r="C85" s="34"/>
      <c r="D85" s="88"/>
      <c r="E85" s="89"/>
      <c r="F85" s="89"/>
      <c r="G85" s="89"/>
      <c r="H85" s="91"/>
      <c r="I85" s="94"/>
      <c r="J85" s="108"/>
      <c r="K85" s="103"/>
      <c r="L85" s="97"/>
      <c r="M85" s="4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64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64"/>
      <c r="BW85" s="34"/>
      <c r="BX85" s="78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</row>
    <row r="86" spans="2:93" s="10" customFormat="1" ht="6" customHeight="1">
      <c r="B86" s="33"/>
      <c r="C86" s="34"/>
      <c r="D86" s="88"/>
      <c r="E86" s="89"/>
      <c r="F86" s="89"/>
      <c r="G86" s="89"/>
      <c r="H86" s="91"/>
      <c r="I86" s="94" t="s">
        <v>36</v>
      </c>
      <c r="J86" s="104" t="str">
        <f t="shared" ref="J86" si="27">IF(AND(K86&lt;&gt;"",L86&lt;&gt;""),L86-K86,"")</f>
        <v/>
      </c>
      <c r="K86" s="99"/>
      <c r="L86" s="97"/>
      <c r="M86" s="49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65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65"/>
      <c r="BW86" s="34"/>
      <c r="BX86" s="78"/>
      <c r="BZ86" s="79"/>
      <c r="CA86" s="79"/>
      <c r="CB86" s="79"/>
      <c r="CC86" s="79"/>
      <c r="CD86" s="79"/>
      <c r="CE86" s="79"/>
      <c r="CF86" s="79"/>
      <c r="CG86" s="79"/>
      <c r="CH86" s="79"/>
      <c r="CI86" s="79"/>
      <c r="CJ86" s="79"/>
      <c r="CK86" s="79"/>
      <c r="CL86" s="79"/>
      <c r="CM86" s="79"/>
      <c r="CN86" s="79"/>
      <c r="CO86" s="79"/>
    </row>
    <row r="87" spans="2:93" s="10" customFormat="1" ht="12.9" customHeight="1">
      <c r="B87" s="33"/>
      <c r="C87" s="34"/>
      <c r="D87" s="88"/>
      <c r="E87" s="89"/>
      <c r="F87" s="89"/>
      <c r="G87" s="89"/>
      <c r="H87" s="91"/>
      <c r="I87" s="94" t="s">
        <v>35</v>
      </c>
      <c r="J87" s="105"/>
      <c r="K87" s="100"/>
      <c r="L87" s="97"/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66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66"/>
      <c r="BW87" s="34"/>
      <c r="BX87" s="78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79"/>
      <c r="CO87" s="79"/>
    </row>
    <row r="88" spans="2:93" s="10" customFormat="1" ht="6" customHeight="1">
      <c r="B88" s="33"/>
      <c r="C88" s="34"/>
      <c r="D88" s="88"/>
      <c r="E88" s="89"/>
      <c r="F88" s="89"/>
      <c r="G88" s="89"/>
      <c r="H88" s="92"/>
      <c r="I88" s="95"/>
      <c r="J88" s="106"/>
      <c r="K88" s="101"/>
      <c r="L88" s="98"/>
      <c r="M88" s="53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67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67"/>
      <c r="BW88" s="34"/>
      <c r="BX88" s="78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</row>
    <row r="89" spans="2:93" s="10" customFormat="1" ht="6" customHeight="1">
      <c r="B89" s="33"/>
      <c r="C89" s="34"/>
      <c r="D89" s="88">
        <v>13</v>
      </c>
      <c r="E89" s="89"/>
      <c r="F89" s="89"/>
      <c r="G89" s="89"/>
      <c r="H89" s="90" t="str">
        <f t="shared" ref="H89" si="28">IF(AND(AND(K89="",L89=""),AND(K92="",L92="")),"",IF(AND(K92&lt;&gt;"",L92=""),"进行中",IF(AND(K92&lt;&gt;"",L92&lt;&gt;""),"已完成",IF(AND(AND(K89&lt;&gt;"",L89&lt;&gt;""),AND(K92="",L92="")),"未开始",""))))</f>
        <v/>
      </c>
      <c r="I89" s="93" t="s">
        <v>35</v>
      </c>
      <c r="J89" s="107" t="str">
        <f>IF(AND(K89&lt;&gt;"",L89&lt;&gt;""),L89-K89,"")</f>
        <v/>
      </c>
      <c r="K89" s="102"/>
      <c r="L89" s="96"/>
      <c r="M89" s="43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62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62"/>
      <c r="BW89" s="34"/>
      <c r="BX89" s="78"/>
      <c r="BZ89" s="79"/>
      <c r="CA89" s="79"/>
      <c r="CB89" s="79"/>
      <c r="CC89" s="79"/>
      <c r="CD89" s="79"/>
      <c r="CE89" s="79"/>
      <c r="CF89" s="79"/>
      <c r="CG89" s="79"/>
      <c r="CH89" s="79"/>
      <c r="CI89" s="79"/>
      <c r="CJ89" s="79"/>
      <c r="CK89" s="79"/>
      <c r="CL89" s="79"/>
      <c r="CM89" s="79"/>
      <c r="CN89" s="79"/>
      <c r="CO89" s="79"/>
    </row>
    <row r="90" spans="2:93" s="10" customFormat="1" ht="12.9" customHeight="1">
      <c r="B90" s="33"/>
      <c r="C90" s="34"/>
      <c r="D90" s="88"/>
      <c r="E90" s="89"/>
      <c r="F90" s="89"/>
      <c r="G90" s="89"/>
      <c r="H90" s="91"/>
      <c r="I90" s="94" t="s">
        <v>35</v>
      </c>
      <c r="J90" s="105"/>
      <c r="K90" s="100"/>
      <c r="L90" s="97"/>
      <c r="M90" s="45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63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63"/>
      <c r="BW90" s="34"/>
      <c r="BX90" s="78"/>
      <c r="BZ90" s="79"/>
      <c r="CA90" s="79"/>
      <c r="CB90" s="79"/>
      <c r="CC90" s="79"/>
      <c r="CD90" s="79"/>
      <c r="CE90" s="79"/>
      <c r="CF90" s="79"/>
      <c r="CG90" s="79"/>
      <c r="CH90" s="79"/>
      <c r="CI90" s="79"/>
      <c r="CJ90" s="79"/>
      <c r="CK90" s="79"/>
      <c r="CL90" s="79"/>
      <c r="CM90" s="79"/>
      <c r="CN90" s="79"/>
      <c r="CO90" s="79"/>
    </row>
    <row r="91" spans="2:93" s="10" customFormat="1" ht="6" customHeight="1">
      <c r="B91" s="33"/>
      <c r="C91" s="34"/>
      <c r="D91" s="88"/>
      <c r="E91" s="89"/>
      <c r="F91" s="89"/>
      <c r="G91" s="89"/>
      <c r="H91" s="91"/>
      <c r="I91" s="94"/>
      <c r="J91" s="108"/>
      <c r="K91" s="103"/>
      <c r="L91" s="97"/>
      <c r="M91" s="47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64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64"/>
      <c r="BW91" s="34"/>
      <c r="BX91" s="78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</row>
    <row r="92" spans="2:93" s="10" customFormat="1" ht="6" customHeight="1">
      <c r="B92" s="33"/>
      <c r="C92" s="34"/>
      <c r="D92" s="88"/>
      <c r="E92" s="89"/>
      <c r="F92" s="89"/>
      <c r="G92" s="89"/>
      <c r="H92" s="91"/>
      <c r="I92" s="94" t="s">
        <v>36</v>
      </c>
      <c r="J92" s="104" t="str">
        <f t="shared" ref="J92" si="29">IF(AND(K92&lt;&gt;"",L92&lt;&gt;""),L92-K92,"")</f>
        <v/>
      </c>
      <c r="K92" s="99"/>
      <c r="L92" s="97"/>
      <c r="M92" s="49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65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65"/>
      <c r="BW92" s="34"/>
      <c r="BX92" s="78"/>
      <c r="BZ92" s="79"/>
      <c r="CA92" s="79"/>
      <c r="CB92" s="79"/>
      <c r="CC92" s="79"/>
      <c r="CD92" s="79"/>
      <c r="CE92" s="79"/>
      <c r="CF92" s="79"/>
      <c r="CG92" s="79"/>
      <c r="CH92" s="79"/>
      <c r="CI92" s="79"/>
      <c r="CJ92" s="79"/>
      <c r="CK92" s="79"/>
      <c r="CL92" s="79"/>
      <c r="CM92" s="79"/>
      <c r="CN92" s="79"/>
      <c r="CO92" s="79"/>
    </row>
    <row r="93" spans="2:93" s="10" customFormat="1" ht="12.9" customHeight="1">
      <c r="B93" s="33"/>
      <c r="C93" s="34"/>
      <c r="D93" s="88"/>
      <c r="E93" s="89"/>
      <c r="F93" s="89"/>
      <c r="G93" s="89"/>
      <c r="H93" s="91"/>
      <c r="I93" s="94" t="s">
        <v>35</v>
      </c>
      <c r="J93" s="105"/>
      <c r="K93" s="100"/>
      <c r="L93" s="97"/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66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66"/>
      <c r="BW93" s="34"/>
      <c r="BX93" s="78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</row>
    <row r="94" spans="2:93" s="10" customFormat="1" ht="6" customHeight="1">
      <c r="B94" s="33"/>
      <c r="C94" s="34"/>
      <c r="D94" s="88"/>
      <c r="E94" s="89"/>
      <c r="F94" s="89"/>
      <c r="G94" s="89"/>
      <c r="H94" s="92"/>
      <c r="I94" s="95"/>
      <c r="J94" s="106"/>
      <c r="K94" s="101"/>
      <c r="L94" s="98"/>
      <c r="M94" s="53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67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67"/>
      <c r="BW94" s="34"/>
      <c r="BX94" s="78"/>
      <c r="BZ94" s="79"/>
      <c r="CA94" s="79"/>
      <c r="CB94" s="79"/>
      <c r="CC94" s="79"/>
      <c r="CD94" s="79"/>
      <c r="CE94" s="79"/>
      <c r="CF94" s="79"/>
      <c r="CG94" s="79"/>
      <c r="CH94" s="79"/>
      <c r="CI94" s="79"/>
      <c r="CJ94" s="79"/>
      <c r="CK94" s="79"/>
      <c r="CL94" s="79"/>
      <c r="CM94" s="79"/>
      <c r="CN94" s="79"/>
      <c r="CO94" s="79"/>
    </row>
    <row r="95" spans="2:93" s="10" customFormat="1" ht="6" customHeight="1">
      <c r="B95" s="33"/>
      <c r="C95" s="34"/>
      <c r="D95" s="88">
        <v>14</v>
      </c>
      <c r="E95" s="89"/>
      <c r="F95" s="89"/>
      <c r="G95" s="89"/>
      <c r="H95" s="90" t="str">
        <f>IF(AND(AND(K95="",L95=""),AND(K98="",L98="")),"",IF(AND(K98&lt;&gt;"",L98=""),"进行中",IF(AND(K98&lt;&gt;"",L98&lt;&gt;""),"已完成",IF(AND(AND(K95&lt;&gt;"",L95&lt;&gt;""),AND(K98="",L98="")),"未开始",""))))</f>
        <v/>
      </c>
      <c r="I95" s="93" t="s">
        <v>35</v>
      </c>
      <c r="J95" s="107" t="str">
        <f>IF(AND(K95&lt;&gt;"",L95&lt;&gt;""),L95-K95,"")</f>
        <v/>
      </c>
      <c r="K95" s="102"/>
      <c r="L95" s="96"/>
      <c r="M95" s="43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62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62"/>
      <c r="BW95" s="34"/>
      <c r="BX95" s="78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</row>
    <row r="96" spans="2:93" s="10" customFormat="1" ht="12.9" customHeight="1">
      <c r="B96" s="33"/>
      <c r="C96" s="34"/>
      <c r="D96" s="88"/>
      <c r="E96" s="89"/>
      <c r="F96" s="89"/>
      <c r="G96" s="89"/>
      <c r="H96" s="91"/>
      <c r="I96" s="94" t="s">
        <v>35</v>
      </c>
      <c r="J96" s="105"/>
      <c r="K96" s="100"/>
      <c r="L96" s="97"/>
      <c r="M96" s="45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63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63"/>
      <c r="BW96" s="34"/>
      <c r="BX96" s="78"/>
      <c r="BZ96" s="79"/>
      <c r="CA96" s="79"/>
      <c r="CB96" s="79"/>
      <c r="CC96" s="79"/>
      <c r="CD96" s="79"/>
      <c r="CE96" s="79"/>
      <c r="CF96" s="79"/>
      <c r="CG96" s="79"/>
      <c r="CH96" s="79"/>
      <c r="CI96" s="79"/>
      <c r="CJ96" s="79"/>
      <c r="CK96" s="79"/>
      <c r="CL96" s="79"/>
      <c r="CM96" s="79"/>
      <c r="CN96" s="79"/>
      <c r="CO96" s="79"/>
    </row>
    <row r="97" spans="2:93" s="10" customFormat="1" ht="6" customHeight="1">
      <c r="B97" s="33"/>
      <c r="C97" s="34"/>
      <c r="D97" s="88"/>
      <c r="E97" s="89"/>
      <c r="F97" s="89"/>
      <c r="G97" s="89"/>
      <c r="H97" s="91"/>
      <c r="I97" s="94"/>
      <c r="J97" s="108"/>
      <c r="K97" s="103"/>
      <c r="L97" s="97"/>
      <c r="M97" s="4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64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64"/>
      <c r="BW97" s="34"/>
      <c r="BX97" s="78"/>
      <c r="BZ97" s="79"/>
      <c r="CA97" s="79"/>
      <c r="CB97" s="79"/>
      <c r="CC97" s="79"/>
      <c r="CD97" s="79"/>
      <c r="CE97" s="79"/>
      <c r="CF97" s="79"/>
      <c r="CG97" s="79"/>
      <c r="CH97" s="79"/>
      <c r="CI97" s="79"/>
      <c r="CJ97" s="79"/>
      <c r="CK97" s="79"/>
      <c r="CL97" s="79"/>
      <c r="CM97" s="79"/>
      <c r="CN97" s="79"/>
      <c r="CO97" s="79"/>
    </row>
    <row r="98" spans="2:93" s="10" customFormat="1" ht="6" customHeight="1">
      <c r="B98" s="33"/>
      <c r="C98" s="34"/>
      <c r="D98" s="88"/>
      <c r="E98" s="89"/>
      <c r="F98" s="89"/>
      <c r="G98" s="89"/>
      <c r="H98" s="91"/>
      <c r="I98" s="94" t="s">
        <v>36</v>
      </c>
      <c r="J98" s="104" t="str">
        <f t="shared" ref="J98" si="30">IF(AND(K98&lt;&gt;"",L98&lt;&gt;""),L98-K98,"")</f>
        <v/>
      </c>
      <c r="K98" s="99"/>
      <c r="L98" s="97"/>
      <c r="M98" s="49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65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65"/>
      <c r="BW98" s="34"/>
      <c r="BX98" s="78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</row>
    <row r="99" spans="2:93" s="10" customFormat="1" ht="12.9" customHeight="1">
      <c r="B99" s="33"/>
      <c r="C99" s="34"/>
      <c r="D99" s="88"/>
      <c r="E99" s="89"/>
      <c r="F99" s="89"/>
      <c r="G99" s="89"/>
      <c r="H99" s="91"/>
      <c r="I99" s="94" t="s">
        <v>35</v>
      </c>
      <c r="J99" s="105"/>
      <c r="K99" s="100"/>
      <c r="L99" s="97"/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66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66"/>
      <c r="BW99" s="34"/>
      <c r="BX99" s="78"/>
      <c r="BZ99" s="79"/>
      <c r="CA99" s="79"/>
      <c r="CB99" s="79"/>
      <c r="CC99" s="79"/>
      <c r="CD99" s="79"/>
      <c r="CE99" s="79"/>
      <c r="CF99" s="79"/>
      <c r="CG99" s="79"/>
      <c r="CH99" s="79"/>
      <c r="CI99" s="79"/>
      <c r="CJ99" s="79"/>
      <c r="CK99" s="79"/>
      <c r="CL99" s="79"/>
      <c r="CM99" s="79"/>
      <c r="CN99" s="79"/>
      <c r="CO99" s="79"/>
    </row>
    <row r="100" spans="2:93" s="10" customFormat="1" ht="6" customHeight="1">
      <c r="B100" s="33"/>
      <c r="C100" s="34"/>
      <c r="D100" s="88"/>
      <c r="E100" s="89"/>
      <c r="F100" s="89"/>
      <c r="G100" s="89"/>
      <c r="H100" s="92"/>
      <c r="I100" s="95"/>
      <c r="J100" s="106"/>
      <c r="K100" s="101"/>
      <c r="L100" s="98"/>
      <c r="M100" s="53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67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67"/>
      <c r="BW100" s="34"/>
      <c r="BX100" s="78"/>
      <c r="BZ100" s="79"/>
      <c r="CA100" s="79"/>
      <c r="CB100" s="79"/>
      <c r="CC100" s="79"/>
      <c r="CD100" s="79"/>
      <c r="CE100" s="79"/>
      <c r="CF100" s="79"/>
      <c r="CG100" s="79"/>
      <c r="CH100" s="79"/>
      <c r="CI100" s="79"/>
      <c r="CJ100" s="79"/>
      <c r="CK100" s="79"/>
      <c r="CL100" s="79"/>
      <c r="CM100" s="79"/>
      <c r="CN100" s="79"/>
      <c r="CO100" s="79"/>
    </row>
    <row r="101" spans="2:93" s="10" customFormat="1" ht="6" customHeight="1">
      <c r="B101" s="33"/>
      <c r="C101" s="34"/>
      <c r="D101" s="88">
        <v>15</v>
      </c>
      <c r="E101" s="89"/>
      <c r="F101" s="89"/>
      <c r="G101" s="89"/>
      <c r="H101" s="90" t="str">
        <f t="shared" ref="H101" si="31">IF(AND(AND(K101="",L101=""),AND(K104="",L104="")),"",IF(AND(K104&lt;&gt;"",L104=""),"进行中",IF(AND(K104&lt;&gt;"",L104&lt;&gt;""),"已完成",IF(AND(AND(K101&lt;&gt;"",L101&lt;&gt;""),AND(K104="",L104="")),"未开始",""))))</f>
        <v/>
      </c>
      <c r="I101" s="93" t="s">
        <v>35</v>
      </c>
      <c r="J101" s="107" t="str">
        <f>IF(AND(K101&lt;&gt;"",L101&lt;&gt;""),L101-K101,"")</f>
        <v/>
      </c>
      <c r="K101" s="102"/>
      <c r="L101" s="96"/>
      <c r="M101" s="43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62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62"/>
      <c r="BW101" s="34"/>
      <c r="BX101" s="78"/>
      <c r="BZ101" s="79"/>
      <c r="CA101" s="79"/>
      <c r="CB101" s="79"/>
      <c r="CC101" s="79"/>
      <c r="CD101" s="79"/>
      <c r="CE101" s="79"/>
      <c r="CF101" s="79"/>
      <c r="CG101" s="79"/>
      <c r="CH101" s="79"/>
      <c r="CI101" s="79"/>
      <c r="CJ101" s="79"/>
      <c r="CK101" s="79"/>
      <c r="CL101" s="79"/>
      <c r="CM101" s="79"/>
      <c r="CN101" s="79"/>
      <c r="CO101" s="79"/>
    </row>
    <row r="102" spans="2:93" s="10" customFormat="1" ht="12.9" customHeight="1">
      <c r="B102" s="33"/>
      <c r="C102" s="34"/>
      <c r="D102" s="88"/>
      <c r="E102" s="89"/>
      <c r="F102" s="89"/>
      <c r="G102" s="89"/>
      <c r="H102" s="91"/>
      <c r="I102" s="94" t="s">
        <v>35</v>
      </c>
      <c r="J102" s="105"/>
      <c r="K102" s="100"/>
      <c r="L102" s="97"/>
      <c r="M102" s="45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63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63"/>
      <c r="BW102" s="34"/>
      <c r="BX102" s="78"/>
      <c r="BZ102" s="79"/>
      <c r="CA102" s="79"/>
      <c r="CB102" s="79"/>
      <c r="CC102" s="79"/>
      <c r="CD102" s="79"/>
      <c r="CE102" s="79"/>
      <c r="CF102" s="79"/>
      <c r="CG102" s="79"/>
      <c r="CH102" s="79"/>
      <c r="CI102" s="79"/>
      <c r="CJ102" s="79"/>
      <c r="CK102" s="79"/>
      <c r="CL102" s="79"/>
      <c r="CM102" s="79"/>
      <c r="CN102" s="79"/>
      <c r="CO102" s="79"/>
    </row>
    <row r="103" spans="2:93" s="10" customFormat="1" ht="6" customHeight="1">
      <c r="B103" s="33"/>
      <c r="C103" s="34"/>
      <c r="D103" s="88"/>
      <c r="E103" s="89"/>
      <c r="F103" s="89"/>
      <c r="G103" s="89"/>
      <c r="H103" s="91"/>
      <c r="I103" s="94"/>
      <c r="J103" s="108"/>
      <c r="K103" s="103"/>
      <c r="L103" s="97"/>
      <c r="M103" s="47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64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64"/>
      <c r="BW103" s="34"/>
      <c r="BX103" s="78"/>
      <c r="BZ103" s="79"/>
      <c r="CA103" s="79"/>
      <c r="CB103" s="79"/>
      <c r="CC103" s="79"/>
      <c r="CD103" s="79"/>
      <c r="CE103" s="79"/>
      <c r="CF103" s="79"/>
      <c r="CG103" s="79"/>
      <c r="CH103" s="79"/>
      <c r="CI103" s="79"/>
      <c r="CJ103" s="79"/>
      <c r="CK103" s="79"/>
      <c r="CL103" s="79"/>
      <c r="CM103" s="79"/>
      <c r="CN103" s="79"/>
      <c r="CO103" s="79"/>
    </row>
    <row r="104" spans="2:93" s="10" customFormat="1" ht="6" customHeight="1">
      <c r="B104" s="33"/>
      <c r="C104" s="34"/>
      <c r="D104" s="88"/>
      <c r="E104" s="89"/>
      <c r="F104" s="89"/>
      <c r="G104" s="89"/>
      <c r="H104" s="91"/>
      <c r="I104" s="94" t="s">
        <v>36</v>
      </c>
      <c r="J104" s="104" t="str">
        <f t="shared" ref="J104" si="32">IF(AND(K104&lt;&gt;"",L104&lt;&gt;""),L104-K104,"")</f>
        <v/>
      </c>
      <c r="K104" s="99"/>
      <c r="L104" s="97"/>
      <c r="M104" s="49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65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65"/>
      <c r="BW104" s="34"/>
      <c r="BX104" s="78"/>
      <c r="BZ104" s="79"/>
      <c r="CA104" s="79"/>
      <c r="CB104" s="79"/>
      <c r="CC104" s="79"/>
      <c r="CD104" s="79"/>
      <c r="CE104" s="79"/>
      <c r="CF104" s="79"/>
      <c r="CG104" s="79"/>
      <c r="CH104" s="79"/>
      <c r="CI104" s="79"/>
      <c r="CJ104" s="79"/>
      <c r="CK104" s="79"/>
      <c r="CL104" s="79"/>
      <c r="CM104" s="79"/>
      <c r="CN104" s="79"/>
      <c r="CO104" s="79"/>
    </row>
    <row r="105" spans="2:93" s="10" customFormat="1" ht="12.9" customHeight="1">
      <c r="B105" s="33"/>
      <c r="C105" s="34"/>
      <c r="D105" s="88"/>
      <c r="E105" s="89"/>
      <c r="F105" s="89"/>
      <c r="G105" s="89"/>
      <c r="H105" s="91"/>
      <c r="I105" s="94" t="s">
        <v>35</v>
      </c>
      <c r="J105" s="105"/>
      <c r="K105" s="100"/>
      <c r="L105" s="97"/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66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66"/>
      <c r="BW105" s="34"/>
      <c r="BX105" s="78"/>
      <c r="BZ105" s="79"/>
      <c r="CA105" s="79"/>
      <c r="CB105" s="79"/>
      <c r="CC105" s="79"/>
      <c r="CD105" s="79"/>
      <c r="CE105" s="79"/>
      <c r="CF105" s="79"/>
      <c r="CG105" s="79"/>
      <c r="CH105" s="79"/>
      <c r="CI105" s="79"/>
      <c r="CJ105" s="79"/>
      <c r="CK105" s="79"/>
      <c r="CL105" s="79"/>
      <c r="CM105" s="79"/>
      <c r="CN105" s="79"/>
      <c r="CO105" s="79"/>
    </row>
    <row r="106" spans="2:93" s="10" customFormat="1" ht="6" customHeight="1">
      <c r="B106" s="33"/>
      <c r="C106" s="34"/>
      <c r="D106" s="88"/>
      <c r="E106" s="89"/>
      <c r="F106" s="89"/>
      <c r="G106" s="89"/>
      <c r="H106" s="92"/>
      <c r="I106" s="95"/>
      <c r="J106" s="106"/>
      <c r="K106" s="101"/>
      <c r="L106" s="98"/>
      <c r="M106" s="53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67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67"/>
      <c r="BW106" s="34"/>
      <c r="BX106" s="78"/>
      <c r="BZ106" s="79"/>
      <c r="CA106" s="79"/>
      <c r="CB106" s="79"/>
      <c r="CC106" s="79"/>
      <c r="CD106" s="79"/>
      <c r="CE106" s="79"/>
      <c r="CF106" s="79"/>
      <c r="CG106" s="79"/>
      <c r="CH106" s="79"/>
      <c r="CI106" s="79"/>
      <c r="CJ106" s="79"/>
      <c r="CK106" s="79"/>
      <c r="CL106" s="79"/>
      <c r="CM106" s="79"/>
      <c r="CN106" s="79"/>
      <c r="CO106" s="79"/>
    </row>
    <row r="107" spans="2:93" s="10" customFormat="1" ht="6" customHeight="1">
      <c r="B107" s="33"/>
      <c r="C107" s="34"/>
      <c r="D107" s="88">
        <v>16</v>
      </c>
      <c r="E107" s="89"/>
      <c r="F107" s="89"/>
      <c r="G107" s="89"/>
      <c r="H107" s="90" t="str">
        <f t="shared" ref="H107" si="33">IF(AND(AND(K107="",L107=""),AND(K110="",L110="")),"",IF(AND(K110&lt;&gt;"",L110=""),"进行中",IF(AND(K110&lt;&gt;"",L110&lt;&gt;""),"已完成",IF(AND(AND(K107&lt;&gt;"",L107&lt;&gt;""),AND(K110="",L110="")),"未开始",""))))</f>
        <v/>
      </c>
      <c r="I107" s="93" t="s">
        <v>35</v>
      </c>
      <c r="J107" s="107" t="str">
        <f>IF(AND(K107&lt;&gt;"",L107&lt;&gt;""),L107-K107,"")</f>
        <v/>
      </c>
      <c r="K107" s="102"/>
      <c r="L107" s="96"/>
      <c r="M107" s="43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62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62"/>
      <c r="BW107" s="34"/>
      <c r="BX107" s="78"/>
      <c r="BZ107" s="79"/>
      <c r="CA107" s="79"/>
      <c r="CB107" s="79"/>
      <c r="CC107" s="79"/>
      <c r="CD107" s="79"/>
      <c r="CE107" s="79"/>
      <c r="CF107" s="79"/>
      <c r="CG107" s="79"/>
      <c r="CH107" s="79"/>
      <c r="CI107" s="79"/>
      <c r="CJ107" s="79"/>
      <c r="CK107" s="79"/>
      <c r="CL107" s="79"/>
      <c r="CM107" s="79"/>
      <c r="CN107" s="79"/>
      <c r="CO107" s="79"/>
    </row>
    <row r="108" spans="2:93" s="10" customFormat="1" ht="12.9" customHeight="1">
      <c r="B108" s="33"/>
      <c r="C108" s="34"/>
      <c r="D108" s="88"/>
      <c r="E108" s="89"/>
      <c r="F108" s="89"/>
      <c r="G108" s="89"/>
      <c r="H108" s="91"/>
      <c r="I108" s="94" t="s">
        <v>35</v>
      </c>
      <c r="J108" s="105"/>
      <c r="K108" s="100"/>
      <c r="L108" s="97"/>
      <c r="M108" s="45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63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63"/>
      <c r="BW108" s="34"/>
      <c r="BX108" s="78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</row>
    <row r="109" spans="2:93" s="10" customFormat="1" ht="6" customHeight="1">
      <c r="B109" s="33"/>
      <c r="C109" s="34"/>
      <c r="D109" s="88"/>
      <c r="E109" s="89"/>
      <c r="F109" s="89"/>
      <c r="G109" s="89"/>
      <c r="H109" s="91"/>
      <c r="I109" s="94"/>
      <c r="J109" s="108"/>
      <c r="K109" s="103"/>
      <c r="L109" s="97"/>
      <c r="M109" s="47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64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64"/>
      <c r="BW109" s="34"/>
      <c r="BX109" s="78"/>
      <c r="BZ109" s="79"/>
      <c r="CA109" s="79"/>
      <c r="CB109" s="79"/>
      <c r="CC109" s="79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</row>
    <row r="110" spans="2:93" s="10" customFormat="1" ht="6" customHeight="1">
      <c r="B110" s="33"/>
      <c r="C110" s="34"/>
      <c r="D110" s="88"/>
      <c r="E110" s="89"/>
      <c r="F110" s="89"/>
      <c r="G110" s="89"/>
      <c r="H110" s="91"/>
      <c r="I110" s="94" t="s">
        <v>36</v>
      </c>
      <c r="J110" s="104" t="str">
        <f t="shared" ref="J110" si="34">IF(AND(K110&lt;&gt;"",L110&lt;&gt;""),L110-K110,"")</f>
        <v/>
      </c>
      <c r="K110" s="99"/>
      <c r="L110" s="97"/>
      <c r="M110" s="49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65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65"/>
      <c r="BW110" s="34"/>
      <c r="BX110" s="78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</row>
    <row r="111" spans="2:93" s="10" customFormat="1" ht="12.9" customHeight="1">
      <c r="B111" s="33"/>
      <c r="C111" s="34"/>
      <c r="D111" s="88"/>
      <c r="E111" s="89"/>
      <c r="F111" s="89"/>
      <c r="G111" s="89"/>
      <c r="H111" s="91"/>
      <c r="I111" s="94" t="s">
        <v>35</v>
      </c>
      <c r="J111" s="105"/>
      <c r="K111" s="100"/>
      <c r="L111" s="97"/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66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66"/>
      <c r="BW111" s="34"/>
      <c r="BX111" s="78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</row>
    <row r="112" spans="2:93" s="10" customFormat="1" ht="6" customHeight="1">
      <c r="B112" s="33"/>
      <c r="C112" s="34"/>
      <c r="D112" s="88"/>
      <c r="E112" s="89"/>
      <c r="F112" s="89"/>
      <c r="G112" s="89"/>
      <c r="H112" s="92"/>
      <c r="I112" s="95"/>
      <c r="J112" s="106"/>
      <c r="K112" s="101"/>
      <c r="L112" s="98"/>
      <c r="M112" s="53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67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67"/>
      <c r="BW112" s="34"/>
      <c r="BX112" s="78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</row>
    <row r="113" spans="2:93" s="10" customFormat="1" ht="6" customHeight="1">
      <c r="B113" s="33"/>
      <c r="C113" s="34"/>
      <c r="D113" s="88">
        <v>17</v>
      </c>
      <c r="E113" s="89"/>
      <c r="F113" s="89"/>
      <c r="G113" s="89"/>
      <c r="H113" s="90" t="str">
        <f t="shared" ref="H113" si="35">IF(AND(AND(K113="",L113=""),AND(K116="",L116="")),"",IF(AND(K116&lt;&gt;"",L116=""),"进行中",IF(AND(K116&lt;&gt;"",L116&lt;&gt;""),"已完成",IF(AND(AND(K113&lt;&gt;"",L113&lt;&gt;""),AND(K116="",L116="")),"未开始",""))))</f>
        <v/>
      </c>
      <c r="I113" s="93" t="s">
        <v>35</v>
      </c>
      <c r="J113" s="107" t="str">
        <f>IF(AND(K113&lt;&gt;"",L113&lt;&gt;""),L113-K113,"")</f>
        <v/>
      </c>
      <c r="K113" s="102"/>
      <c r="L113" s="96"/>
      <c r="M113" s="43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62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62"/>
      <c r="BW113" s="34"/>
      <c r="BX113" s="78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</row>
    <row r="114" spans="2:93" s="10" customFormat="1" ht="12.9" customHeight="1">
      <c r="B114" s="33"/>
      <c r="C114" s="34"/>
      <c r="D114" s="88"/>
      <c r="E114" s="89"/>
      <c r="F114" s="89"/>
      <c r="G114" s="89"/>
      <c r="H114" s="91"/>
      <c r="I114" s="94" t="s">
        <v>35</v>
      </c>
      <c r="J114" s="105"/>
      <c r="K114" s="100"/>
      <c r="L114" s="97"/>
      <c r="M114" s="45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63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63"/>
      <c r="BW114" s="34"/>
      <c r="BX114" s="78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</row>
    <row r="115" spans="2:93" s="10" customFormat="1" ht="6" customHeight="1">
      <c r="B115" s="33"/>
      <c r="C115" s="34"/>
      <c r="D115" s="88"/>
      <c r="E115" s="89"/>
      <c r="F115" s="89"/>
      <c r="G115" s="89"/>
      <c r="H115" s="91"/>
      <c r="I115" s="94"/>
      <c r="J115" s="108"/>
      <c r="K115" s="103"/>
      <c r="L115" s="97"/>
      <c r="M115" s="47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64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64"/>
      <c r="BW115" s="34"/>
      <c r="BX115" s="78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</row>
    <row r="116" spans="2:93" s="10" customFormat="1" ht="6" customHeight="1">
      <c r="B116" s="33"/>
      <c r="C116" s="34"/>
      <c r="D116" s="88"/>
      <c r="E116" s="89"/>
      <c r="F116" s="89"/>
      <c r="G116" s="89"/>
      <c r="H116" s="91"/>
      <c r="I116" s="94" t="s">
        <v>36</v>
      </c>
      <c r="J116" s="104" t="str">
        <f t="shared" ref="J116" si="36">IF(AND(K116&lt;&gt;"",L116&lt;&gt;""),L116-K116,"")</f>
        <v/>
      </c>
      <c r="K116" s="99"/>
      <c r="L116" s="97"/>
      <c r="M116" s="49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65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65"/>
      <c r="BW116" s="34"/>
      <c r="BX116" s="78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</row>
    <row r="117" spans="2:93" s="10" customFormat="1" ht="12.9" customHeight="1">
      <c r="B117" s="33"/>
      <c r="C117" s="34"/>
      <c r="D117" s="88"/>
      <c r="E117" s="89"/>
      <c r="F117" s="89"/>
      <c r="G117" s="89"/>
      <c r="H117" s="91"/>
      <c r="I117" s="94" t="s">
        <v>35</v>
      </c>
      <c r="J117" s="105"/>
      <c r="K117" s="100"/>
      <c r="L117" s="97"/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66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66"/>
      <c r="BW117" s="34"/>
      <c r="BX117" s="78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</row>
    <row r="118" spans="2:93" s="10" customFormat="1" ht="6" customHeight="1">
      <c r="B118" s="33"/>
      <c r="C118" s="34"/>
      <c r="D118" s="88"/>
      <c r="E118" s="89"/>
      <c r="F118" s="89"/>
      <c r="G118" s="89"/>
      <c r="H118" s="92"/>
      <c r="I118" s="95"/>
      <c r="J118" s="106"/>
      <c r="K118" s="101"/>
      <c r="L118" s="98"/>
      <c r="M118" s="53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67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67"/>
      <c r="BW118" s="34"/>
      <c r="BX118" s="78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</row>
    <row r="119" spans="2:93" s="10" customFormat="1" ht="6" customHeight="1">
      <c r="B119" s="33"/>
      <c r="C119" s="34"/>
      <c r="D119" s="88">
        <v>18</v>
      </c>
      <c r="E119" s="89"/>
      <c r="F119" s="89"/>
      <c r="G119" s="89"/>
      <c r="H119" s="90" t="str">
        <f t="shared" ref="H119" si="37">IF(AND(AND(K119="",L119=""),AND(K122="",L122="")),"",IF(AND(K122&lt;&gt;"",L122=""),"进行中",IF(AND(K122&lt;&gt;"",L122&lt;&gt;""),"已完成",IF(AND(AND(K119&lt;&gt;"",L119&lt;&gt;""),AND(K122="",L122="")),"未开始",""))))</f>
        <v/>
      </c>
      <c r="I119" s="93" t="s">
        <v>35</v>
      </c>
      <c r="J119" s="107" t="str">
        <f>IF(AND(K119&lt;&gt;"",L119&lt;&gt;""),L119-K119,"")</f>
        <v/>
      </c>
      <c r="K119" s="102"/>
      <c r="L119" s="96"/>
      <c r="M119" s="43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62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62"/>
      <c r="BW119" s="34"/>
      <c r="BX119" s="78"/>
      <c r="BZ119" s="79"/>
      <c r="CA119" s="79"/>
      <c r="CB119" s="79"/>
      <c r="CC119" s="79"/>
      <c r="CD119" s="79"/>
      <c r="CE119" s="79"/>
      <c r="CF119" s="79"/>
      <c r="CG119" s="79"/>
      <c r="CH119" s="79"/>
      <c r="CI119" s="79"/>
      <c r="CJ119" s="79"/>
      <c r="CK119" s="79"/>
      <c r="CL119" s="79"/>
      <c r="CM119" s="79"/>
      <c r="CN119" s="79"/>
      <c r="CO119" s="79"/>
    </row>
    <row r="120" spans="2:93" s="10" customFormat="1" ht="12.9" customHeight="1">
      <c r="B120" s="33"/>
      <c r="C120" s="34"/>
      <c r="D120" s="88"/>
      <c r="E120" s="89"/>
      <c r="F120" s="89"/>
      <c r="G120" s="89"/>
      <c r="H120" s="91"/>
      <c r="I120" s="94" t="s">
        <v>35</v>
      </c>
      <c r="J120" s="105"/>
      <c r="K120" s="100"/>
      <c r="L120" s="97"/>
      <c r="M120" s="45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63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63"/>
      <c r="BW120" s="34"/>
      <c r="BX120" s="78"/>
      <c r="BZ120" s="79"/>
      <c r="CA120" s="79"/>
      <c r="CB120" s="79"/>
      <c r="CC120" s="79"/>
      <c r="CD120" s="79"/>
      <c r="CE120" s="79"/>
      <c r="CF120" s="79"/>
      <c r="CG120" s="79"/>
      <c r="CH120" s="79"/>
      <c r="CI120" s="79"/>
      <c r="CJ120" s="79"/>
      <c r="CK120" s="79"/>
      <c r="CL120" s="79"/>
      <c r="CM120" s="79"/>
      <c r="CN120" s="79"/>
      <c r="CO120" s="79"/>
    </row>
    <row r="121" spans="2:93" s="10" customFormat="1" ht="6" customHeight="1">
      <c r="B121" s="33"/>
      <c r="C121" s="34"/>
      <c r="D121" s="88"/>
      <c r="E121" s="89"/>
      <c r="F121" s="89"/>
      <c r="G121" s="89"/>
      <c r="H121" s="91"/>
      <c r="I121" s="94"/>
      <c r="J121" s="108"/>
      <c r="K121" s="103"/>
      <c r="L121" s="97"/>
      <c r="M121" s="47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64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64"/>
      <c r="BW121" s="34"/>
      <c r="BX121" s="78"/>
      <c r="BZ121" s="79"/>
      <c r="CA121" s="79"/>
      <c r="CB121" s="79"/>
      <c r="CC121" s="79"/>
      <c r="CD121" s="79"/>
      <c r="CE121" s="79"/>
      <c r="CF121" s="79"/>
      <c r="CG121" s="79"/>
      <c r="CH121" s="79"/>
      <c r="CI121" s="79"/>
      <c r="CJ121" s="79"/>
      <c r="CK121" s="79"/>
      <c r="CL121" s="79"/>
      <c r="CM121" s="79"/>
      <c r="CN121" s="79"/>
      <c r="CO121" s="79"/>
    </row>
    <row r="122" spans="2:93" s="10" customFormat="1" ht="6" customHeight="1">
      <c r="B122" s="33"/>
      <c r="C122" s="34"/>
      <c r="D122" s="88"/>
      <c r="E122" s="89"/>
      <c r="F122" s="89"/>
      <c r="G122" s="89"/>
      <c r="H122" s="91"/>
      <c r="I122" s="94" t="s">
        <v>36</v>
      </c>
      <c r="J122" s="104" t="str">
        <f t="shared" ref="J122" si="38">IF(AND(K122&lt;&gt;"",L122&lt;&gt;""),L122-K122,"")</f>
        <v/>
      </c>
      <c r="K122" s="99"/>
      <c r="L122" s="97"/>
      <c r="M122" s="49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65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65"/>
      <c r="BW122" s="34"/>
      <c r="BX122" s="78"/>
      <c r="BZ122" s="79"/>
      <c r="CA122" s="79"/>
      <c r="CB122" s="79"/>
      <c r="CC122" s="79"/>
      <c r="CD122" s="79"/>
      <c r="CE122" s="79"/>
      <c r="CF122" s="79"/>
      <c r="CG122" s="79"/>
      <c r="CH122" s="79"/>
      <c r="CI122" s="79"/>
      <c r="CJ122" s="79"/>
      <c r="CK122" s="79"/>
      <c r="CL122" s="79"/>
      <c r="CM122" s="79"/>
      <c r="CN122" s="79"/>
      <c r="CO122" s="79"/>
    </row>
    <row r="123" spans="2:93" s="10" customFormat="1" ht="12.9" customHeight="1">
      <c r="B123" s="33"/>
      <c r="C123" s="34"/>
      <c r="D123" s="88"/>
      <c r="E123" s="89"/>
      <c r="F123" s="89"/>
      <c r="G123" s="89"/>
      <c r="H123" s="91"/>
      <c r="I123" s="94" t="s">
        <v>35</v>
      </c>
      <c r="J123" s="105"/>
      <c r="K123" s="100"/>
      <c r="L123" s="97"/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66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66"/>
      <c r="BW123" s="34"/>
      <c r="BX123" s="78"/>
      <c r="BZ123" s="79"/>
      <c r="CA123" s="79"/>
      <c r="CB123" s="79"/>
      <c r="CC123" s="79"/>
      <c r="CD123" s="79"/>
      <c r="CE123" s="79"/>
      <c r="CF123" s="79"/>
      <c r="CG123" s="79"/>
      <c r="CH123" s="79"/>
      <c r="CI123" s="79"/>
      <c r="CJ123" s="79"/>
      <c r="CK123" s="79"/>
      <c r="CL123" s="79"/>
      <c r="CM123" s="79"/>
      <c r="CN123" s="79"/>
      <c r="CO123" s="79"/>
    </row>
    <row r="124" spans="2:93" s="10" customFormat="1" ht="6" customHeight="1">
      <c r="B124" s="33"/>
      <c r="C124" s="34"/>
      <c r="D124" s="88"/>
      <c r="E124" s="89"/>
      <c r="F124" s="89"/>
      <c r="G124" s="89"/>
      <c r="H124" s="92"/>
      <c r="I124" s="95"/>
      <c r="J124" s="106"/>
      <c r="K124" s="101"/>
      <c r="L124" s="98"/>
      <c r="M124" s="53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67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67"/>
      <c r="BW124" s="34"/>
      <c r="BX124" s="78"/>
      <c r="BZ124" s="79"/>
      <c r="CA124" s="79"/>
      <c r="CB124" s="79"/>
      <c r="CC124" s="79"/>
      <c r="CD124" s="79"/>
      <c r="CE124" s="79"/>
      <c r="CF124" s="79"/>
      <c r="CG124" s="79"/>
      <c r="CH124" s="79"/>
      <c r="CI124" s="79"/>
      <c r="CJ124" s="79"/>
      <c r="CK124" s="79"/>
      <c r="CL124" s="79"/>
      <c r="CM124" s="79"/>
      <c r="CN124" s="79"/>
      <c r="CO124" s="79"/>
    </row>
    <row r="125" spans="2:93" s="10" customFormat="1" ht="6" customHeight="1">
      <c r="B125" s="33"/>
      <c r="C125" s="34"/>
      <c r="D125" s="88">
        <v>19</v>
      </c>
      <c r="E125" s="89"/>
      <c r="F125" s="89"/>
      <c r="G125" s="89"/>
      <c r="H125" s="90" t="str">
        <f t="shared" ref="H125" si="39">IF(AND(AND(K125="",L125=""),AND(K128="",L128="")),"",IF(AND(K128&lt;&gt;"",L128=""),"进行中",IF(AND(K128&lt;&gt;"",L128&lt;&gt;""),"已完成",IF(AND(AND(K125&lt;&gt;"",L125&lt;&gt;""),AND(K128="",L128="")),"未开始",""))))</f>
        <v/>
      </c>
      <c r="I125" s="93" t="s">
        <v>35</v>
      </c>
      <c r="J125" s="107" t="str">
        <f>IF(AND(K125&lt;&gt;"",L125&lt;&gt;""),L125-K125,"")</f>
        <v/>
      </c>
      <c r="K125" s="96"/>
      <c r="L125" s="96"/>
      <c r="M125" s="43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62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62"/>
      <c r="BW125" s="34"/>
      <c r="BX125" s="78"/>
      <c r="BZ125" s="79"/>
      <c r="CA125" s="79"/>
      <c r="CB125" s="79"/>
      <c r="CC125" s="79"/>
      <c r="CD125" s="79"/>
      <c r="CE125" s="79"/>
      <c r="CF125" s="79"/>
      <c r="CG125" s="79"/>
      <c r="CH125" s="79"/>
      <c r="CI125" s="79"/>
      <c r="CJ125" s="79"/>
      <c r="CK125" s="79"/>
      <c r="CL125" s="79"/>
      <c r="CM125" s="79"/>
      <c r="CN125" s="79"/>
      <c r="CO125" s="79"/>
    </row>
    <row r="126" spans="2:93" s="10" customFormat="1" ht="12.9" customHeight="1">
      <c r="B126" s="33"/>
      <c r="C126" s="34"/>
      <c r="D126" s="88"/>
      <c r="E126" s="89"/>
      <c r="F126" s="89"/>
      <c r="G126" s="89"/>
      <c r="H126" s="91"/>
      <c r="I126" s="94" t="s">
        <v>35</v>
      </c>
      <c r="J126" s="105"/>
      <c r="K126" s="97"/>
      <c r="L126" s="97"/>
      <c r="M126" s="45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63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63"/>
      <c r="BW126" s="34"/>
      <c r="BX126" s="78"/>
      <c r="BZ126" s="79"/>
      <c r="CA126" s="79"/>
      <c r="CB126" s="79"/>
      <c r="CC126" s="79"/>
      <c r="CD126" s="79"/>
      <c r="CE126" s="79"/>
      <c r="CF126" s="79"/>
      <c r="CG126" s="79"/>
      <c r="CH126" s="79"/>
      <c r="CI126" s="79"/>
      <c r="CJ126" s="79"/>
      <c r="CK126" s="79"/>
      <c r="CL126" s="79"/>
      <c r="CM126" s="79"/>
      <c r="CN126" s="79"/>
      <c r="CO126" s="79"/>
    </row>
    <row r="127" spans="2:93" s="10" customFormat="1" ht="6" customHeight="1">
      <c r="B127" s="33"/>
      <c r="C127" s="34"/>
      <c r="D127" s="88"/>
      <c r="E127" s="89"/>
      <c r="F127" s="89"/>
      <c r="G127" s="89"/>
      <c r="H127" s="91"/>
      <c r="I127" s="94"/>
      <c r="J127" s="108"/>
      <c r="K127" s="97"/>
      <c r="L127" s="97"/>
      <c r="M127" s="47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64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64"/>
      <c r="BW127" s="34"/>
      <c r="BX127" s="78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</row>
    <row r="128" spans="2:93" s="10" customFormat="1" ht="6" customHeight="1">
      <c r="B128" s="33"/>
      <c r="C128" s="34"/>
      <c r="D128" s="88"/>
      <c r="E128" s="89"/>
      <c r="F128" s="89"/>
      <c r="G128" s="89"/>
      <c r="H128" s="91"/>
      <c r="I128" s="94" t="s">
        <v>36</v>
      </c>
      <c r="J128" s="104" t="str">
        <f t="shared" ref="J128" si="40">IF(AND(K128&lt;&gt;"",L128&lt;&gt;""),L128-K128,"")</f>
        <v/>
      </c>
      <c r="K128" s="97"/>
      <c r="L128" s="97"/>
      <c r="M128" s="49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65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65"/>
      <c r="BW128" s="34"/>
      <c r="BX128" s="78"/>
      <c r="BZ128" s="79"/>
      <c r="CA128" s="79"/>
      <c r="CB128" s="79"/>
      <c r="CC128" s="79"/>
      <c r="CD128" s="79"/>
      <c r="CE128" s="79"/>
      <c r="CF128" s="79"/>
      <c r="CG128" s="79"/>
      <c r="CH128" s="79"/>
      <c r="CI128" s="79"/>
      <c r="CJ128" s="79"/>
      <c r="CK128" s="79"/>
      <c r="CL128" s="79"/>
      <c r="CM128" s="79"/>
      <c r="CN128" s="79"/>
      <c r="CO128" s="79"/>
    </row>
    <row r="129" spans="2:93" s="10" customFormat="1" ht="12.9" customHeight="1">
      <c r="B129" s="33"/>
      <c r="C129" s="34"/>
      <c r="D129" s="88"/>
      <c r="E129" s="89"/>
      <c r="F129" s="89"/>
      <c r="G129" s="89"/>
      <c r="H129" s="91"/>
      <c r="I129" s="94" t="s">
        <v>35</v>
      </c>
      <c r="J129" s="105"/>
      <c r="K129" s="97"/>
      <c r="L129" s="97"/>
      <c r="M129" s="51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66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66"/>
      <c r="BW129" s="34"/>
      <c r="BX129" s="78"/>
      <c r="BZ129" s="79"/>
      <c r="CA129" s="79"/>
      <c r="CB129" s="79"/>
      <c r="CC129" s="79"/>
      <c r="CD129" s="79"/>
      <c r="CE129" s="79"/>
      <c r="CF129" s="79"/>
      <c r="CG129" s="79"/>
      <c r="CH129" s="79"/>
      <c r="CI129" s="79"/>
      <c r="CJ129" s="79"/>
      <c r="CK129" s="79"/>
      <c r="CL129" s="79"/>
      <c r="CM129" s="79"/>
      <c r="CN129" s="79"/>
      <c r="CO129" s="79"/>
    </row>
    <row r="130" spans="2:93" s="10" customFormat="1" ht="6" customHeight="1">
      <c r="B130" s="33"/>
      <c r="C130" s="34"/>
      <c r="D130" s="88"/>
      <c r="E130" s="89"/>
      <c r="F130" s="89"/>
      <c r="G130" s="89"/>
      <c r="H130" s="92"/>
      <c r="I130" s="95"/>
      <c r="J130" s="106"/>
      <c r="K130" s="98"/>
      <c r="L130" s="98"/>
      <c r="M130" s="53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67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67"/>
      <c r="BW130" s="34"/>
      <c r="BX130" s="78"/>
      <c r="BZ130" s="79"/>
      <c r="CA130" s="79"/>
      <c r="CB130" s="79"/>
      <c r="CC130" s="79"/>
      <c r="CD130" s="79"/>
      <c r="CE130" s="79"/>
      <c r="CF130" s="79"/>
      <c r="CG130" s="79"/>
      <c r="CH130" s="79"/>
      <c r="CI130" s="79"/>
      <c r="CJ130" s="79"/>
      <c r="CK130" s="79"/>
      <c r="CL130" s="79"/>
      <c r="CM130" s="79"/>
      <c r="CN130" s="79"/>
      <c r="CO130" s="79"/>
    </row>
    <row r="131" spans="2:93" s="10" customFormat="1" ht="6" customHeight="1">
      <c r="B131" s="33"/>
      <c r="C131" s="34"/>
      <c r="D131" s="88">
        <v>20</v>
      </c>
      <c r="E131" s="89"/>
      <c r="F131" s="89"/>
      <c r="G131" s="89"/>
      <c r="H131" s="90" t="str">
        <f t="shared" ref="H131" si="41">IF(AND(AND(K131="",L131=""),AND(K134="",L134="")),"",IF(AND(K134&lt;&gt;"",L134=""),"进行中",IF(AND(K134&lt;&gt;"",L134&lt;&gt;""),"已完成",IF(AND(AND(K131&lt;&gt;"",L131&lt;&gt;""),AND(K134="",L134="")),"未开始",""))))</f>
        <v/>
      </c>
      <c r="I131" s="93" t="s">
        <v>35</v>
      </c>
      <c r="J131" s="107" t="str">
        <f>IF(AND(K131&lt;&gt;"",L131&lt;&gt;""),L131-K131,"")</f>
        <v/>
      </c>
      <c r="K131" s="96"/>
      <c r="L131" s="96"/>
      <c r="M131" s="43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62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62"/>
      <c r="BW131" s="34"/>
      <c r="BX131" s="78"/>
      <c r="BZ131" s="79"/>
      <c r="CA131" s="79"/>
      <c r="CB131" s="79"/>
      <c r="CC131" s="79"/>
      <c r="CD131" s="79"/>
      <c r="CE131" s="79"/>
      <c r="CF131" s="79"/>
      <c r="CG131" s="79"/>
      <c r="CH131" s="79"/>
      <c r="CI131" s="79"/>
      <c r="CJ131" s="79"/>
      <c r="CK131" s="79"/>
      <c r="CL131" s="79"/>
      <c r="CM131" s="79"/>
      <c r="CN131" s="79"/>
      <c r="CO131" s="79"/>
    </row>
    <row r="132" spans="2:93" s="10" customFormat="1" ht="12.9" customHeight="1">
      <c r="B132" s="33"/>
      <c r="C132" s="34"/>
      <c r="D132" s="88"/>
      <c r="E132" s="89"/>
      <c r="F132" s="89"/>
      <c r="G132" s="89"/>
      <c r="H132" s="91"/>
      <c r="I132" s="94" t="s">
        <v>35</v>
      </c>
      <c r="J132" s="105"/>
      <c r="K132" s="97"/>
      <c r="L132" s="97"/>
      <c r="M132" s="45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63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63"/>
      <c r="BW132" s="34"/>
      <c r="BX132" s="78"/>
      <c r="BZ132" s="79"/>
      <c r="CA132" s="79"/>
      <c r="CB132" s="79"/>
      <c r="CC132" s="79"/>
      <c r="CD132" s="79"/>
      <c r="CE132" s="79"/>
      <c r="CF132" s="79"/>
      <c r="CG132" s="79"/>
      <c r="CH132" s="79"/>
      <c r="CI132" s="79"/>
      <c r="CJ132" s="79"/>
      <c r="CK132" s="79"/>
      <c r="CL132" s="79"/>
      <c r="CM132" s="79"/>
      <c r="CN132" s="79"/>
      <c r="CO132" s="79"/>
    </row>
    <row r="133" spans="2:93" s="10" customFormat="1" ht="6" customHeight="1">
      <c r="B133" s="33"/>
      <c r="C133" s="34"/>
      <c r="D133" s="88"/>
      <c r="E133" s="89"/>
      <c r="F133" s="89"/>
      <c r="G133" s="89"/>
      <c r="H133" s="91"/>
      <c r="I133" s="94"/>
      <c r="J133" s="108"/>
      <c r="K133" s="97"/>
      <c r="L133" s="97"/>
      <c r="M133" s="47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64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64"/>
      <c r="BW133" s="34"/>
      <c r="BX133" s="78"/>
      <c r="BZ133" s="79"/>
      <c r="CA133" s="79"/>
      <c r="CB133" s="79"/>
      <c r="CC133" s="79"/>
      <c r="CD133" s="79"/>
      <c r="CE133" s="79"/>
      <c r="CF133" s="79"/>
      <c r="CG133" s="79"/>
      <c r="CH133" s="79"/>
      <c r="CI133" s="79"/>
      <c r="CJ133" s="79"/>
      <c r="CK133" s="79"/>
      <c r="CL133" s="79"/>
      <c r="CM133" s="79"/>
      <c r="CN133" s="79"/>
      <c r="CO133" s="79"/>
    </row>
    <row r="134" spans="2:93" s="10" customFormat="1" ht="6" customHeight="1">
      <c r="B134" s="33"/>
      <c r="C134" s="34"/>
      <c r="D134" s="88"/>
      <c r="E134" s="89"/>
      <c r="F134" s="89"/>
      <c r="G134" s="89"/>
      <c r="H134" s="91"/>
      <c r="I134" s="94" t="s">
        <v>36</v>
      </c>
      <c r="J134" s="104" t="str">
        <f t="shared" ref="J134" si="42">IF(AND(K134&lt;&gt;"",L134&lt;&gt;""),L134-K134,"")</f>
        <v/>
      </c>
      <c r="K134" s="97"/>
      <c r="L134" s="97"/>
      <c r="M134" s="49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65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65"/>
      <c r="BW134" s="34"/>
      <c r="BX134" s="78"/>
      <c r="BZ134" s="79"/>
      <c r="CA134" s="79"/>
      <c r="CB134" s="79"/>
      <c r="CC134" s="79"/>
      <c r="CD134" s="79"/>
      <c r="CE134" s="79"/>
      <c r="CF134" s="79"/>
      <c r="CG134" s="79"/>
      <c r="CH134" s="79"/>
      <c r="CI134" s="79"/>
      <c r="CJ134" s="79"/>
      <c r="CK134" s="79"/>
      <c r="CL134" s="79"/>
      <c r="CM134" s="79"/>
      <c r="CN134" s="79"/>
      <c r="CO134" s="79"/>
    </row>
    <row r="135" spans="2:93" s="10" customFormat="1" ht="12.9" customHeight="1">
      <c r="B135" s="33"/>
      <c r="C135" s="34"/>
      <c r="D135" s="88"/>
      <c r="E135" s="89"/>
      <c r="F135" s="89"/>
      <c r="G135" s="89"/>
      <c r="H135" s="91"/>
      <c r="I135" s="94" t="s">
        <v>35</v>
      </c>
      <c r="J135" s="105"/>
      <c r="K135" s="97"/>
      <c r="L135" s="97"/>
      <c r="M135" s="51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66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66"/>
      <c r="BW135" s="34"/>
      <c r="BX135" s="78"/>
      <c r="BZ135" s="79"/>
      <c r="CA135" s="79"/>
      <c r="CB135" s="79"/>
      <c r="CC135" s="79"/>
      <c r="CD135" s="79"/>
      <c r="CE135" s="79"/>
      <c r="CF135" s="79"/>
      <c r="CG135" s="79"/>
      <c r="CH135" s="79"/>
      <c r="CI135" s="79"/>
      <c r="CJ135" s="79"/>
      <c r="CK135" s="79"/>
      <c r="CL135" s="79"/>
      <c r="CM135" s="79"/>
      <c r="CN135" s="79"/>
      <c r="CO135" s="79"/>
    </row>
    <row r="136" spans="2:93" s="10" customFormat="1" ht="6" customHeight="1">
      <c r="B136" s="33"/>
      <c r="C136" s="34"/>
      <c r="D136" s="88"/>
      <c r="E136" s="89"/>
      <c r="F136" s="89"/>
      <c r="G136" s="89"/>
      <c r="H136" s="92"/>
      <c r="I136" s="95"/>
      <c r="J136" s="106"/>
      <c r="K136" s="98"/>
      <c r="L136" s="98"/>
      <c r="M136" s="53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67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67"/>
      <c r="BW136" s="34"/>
      <c r="BX136" s="78"/>
      <c r="BZ136" s="79"/>
      <c r="CA136" s="79"/>
      <c r="CB136" s="79"/>
      <c r="CC136" s="79"/>
      <c r="CD136" s="79"/>
      <c r="CE136" s="79"/>
      <c r="CF136" s="79"/>
      <c r="CG136" s="79"/>
      <c r="CH136" s="79"/>
      <c r="CI136" s="79"/>
      <c r="CJ136" s="79"/>
      <c r="CK136" s="79"/>
      <c r="CL136" s="79"/>
      <c r="CM136" s="79"/>
      <c r="CN136" s="79"/>
      <c r="CO136" s="79"/>
    </row>
    <row r="137" spans="2:93" s="10" customFormat="1" ht="6" customHeight="1">
      <c r="B137" s="33"/>
      <c r="C137" s="34"/>
      <c r="D137" s="88">
        <v>21</v>
      </c>
      <c r="E137" s="89"/>
      <c r="F137" s="89"/>
      <c r="G137" s="89"/>
      <c r="H137" s="90" t="str">
        <f>IF(AND(AND(K137="",L137=""),AND(K140="",L140="")),"",IF(AND(K140&lt;&gt;"",L140=""),"进行中",IF(AND(K140&lt;&gt;"",L140&lt;&gt;""),"已完成",IF(AND(AND(K137&lt;&gt;"",L137&lt;&gt;""),AND(K140="",L140="")),"未开始",""))))</f>
        <v/>
      </c>
      <c r="I137" s="93" t="s">
        <v>35</v>
      </c>
      <c r="J137" s="107" t="str">
        <f>IF(AND(K137&lt;&gt;"",L137&lt;&gt;""),L137-K137,"")</f>
        <v/>
      </c>
      <c r="K137" s="96"/>
      <c r="L137" s="96"/>
      <c r="M137" s="43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62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62"/>
      <c r="BW137" s="34"/>
      <c r="BX137" s="78"/>
      <c r="BZ137" s="79"/>
      <c r="CA137" s="79"/>
      <c r="CB137" s="79"/>
      <c r="CC137" s="79"/>
      <c r="CD137" s="79"/>
      <c r="CE137" s="79"/>
      <c r="CF137" s="79"/>
      <c r="CG137" s="79"/>
      <c r="CH137" s="79"/>
      <c r="CI137" s="79"/>
      <c r="CJ137" s="79"/>
      <c r="CK137" s="79"/>
      <c r="CL137" s="79"/>
      <c r="CM137" s="79"/>
      <c r="CN137" s="79"/>
      <c r="CO137" s="79"/>
    </row>
    <row r="138" spans="2:93" s="10" customFormat="1" ht="12.9" customHeight="1">
      <c r="B138" s="33"/>
      <c r="C138" s="34"/>
      <c r="D138" s="88"/>
      <c r="E138" s="89"/>
      <c r="F138" s="89"/>
      <c r="G138" s="89"/>
      <c r="H138" s="91"/>
      <c r="I138" s="94" t="s">
        <v>35</v>
      </c>
      <c r="J138" s="105"/>
      <c r="K138" s="97"/>
      <c r="L138" s="97"/>
      <c r="M138" s="45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63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63"/>
      <c r="BW138" s="34"/>
      <c r="BX138" s="78"/>
      <c r="BZ138" s="79"/>
      <c r="CA138" s="79"/>
      <c r="CB138" s="79"/>
      <c r="CC138" s="79"/>
      <c r="CD138" s="79"/>
      <c r="CE138" s="79"/>
      <c r="CF138" s="79"/>
      <c r="CG138" s="79"/>
      <c r="CH138" s="79"/>
      <c r="CI138" s="79"/>
      <c r="CJ138" s="79"/>
      <c r="CK138" s="79"/>
      <c r="CL138" s="79"/>
      <c r="CM138" s="79"/>
      <c r="CN138" s="79"/>
      <c r="CO138" s="79"/>
    </row>
    <row r="139" spans="2:93" s="10" customFormat="1" ht="6" customHeight="1">
      <c r="B139" s="33"/>
      <c r="C139" s="34"/>
      <c r="D139" s="88"/>
      <c r="E139" s="89"/>
      <c r="F139" s="89"/>
      <c r="G139" s="89"/>
      <c r="H139" s="91"/>
      <c r="I139" s="94"/>
      <c r="J139" s="108"/>
      <c r="K139" s="97"/>
      <c r="L139" s="97"/>
      <c r="M139" s="47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64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64"/>
      <c r="BW139" s="34"/>
      <c r="BX139" s="78"/>
      <c r="BZ139" s="79"/>
      <c r="CA139" s="79"/>
      <c r="CB139" s="79"/>
      <c r="CC139" s="79"/>
      <c r="CD139" s="79"/>
      <c r="CE139" s="79"/>
      <c r="CF139" s="79"/>
      <c r="CG139" s="79"/>
      <c r="CH139" s="79"/>
      <c r="CI139" s="79"/>
      <c r="CJ139" s="79"/>
      <c r="CK139" s="79"/>
      <c r="CL139" s="79"/>
      <c r="CM139" s="79"/>
      <c r="CN139" s="79"/>
      <c r="CO139" s="79"/>
    </row>
    <row r="140" spans="2:93" s="10" customFormat="1" ht="6" customHeight="1">
      <c r="B140" s="33"/>
      <c r="C140" s="34"/>
      <c r="D140" s="88"/>
      <c r="E140" s="89"/>
      <c r="F140" s="89"/>
      <c r="G140" s="89"/>
      <c r="H140" s="91"/>
      <c r="I140" s="94" t="s">
        <v>36</v>
      </c>
      <c r="J140" s="104" t="str">
        <f t="shared" ref="J140" si="43">IF(AND(K140&lt;&gt;"",L140&lt;&gt;""),L140-K140,"")</f>
        <v/>
      </c>
      <c r="K140" s="97"/>
      <c r="L140" s="97"/>
      <c r="M140" s="49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65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65"/>
      <c r="BW140" s="34"/>
      <c r="BX140" s="78"/>
      <c r="BZ140" s="79"/>
      <c r="CA140" s="79"/>
      <c r="CB140" s="79"/>
      <c r="CC140" s="79"/>
      <c r="CD140" s="79"/>
      <c r="CE140" s="79"/>
      <c r="CF140" s="79"/>
      <c r="CG140" s="79"/>
      <c r="CH140" s="79"/>
      <c r="CI140" s="79"/>
      <c r="CJ140" s="79"/>
      <c r="CK140" s="79"/>
      <c r="CL140" s="79"/>
      <c r="CM140" s="79"/>
      <c r="CN140" s="79"/>
      <c r="CO140" s="79"/>
    </row>
    <row r="141" spans="2:93" s="10" customFormat="1" ht="12.9" customHeight="1">
      <c r="B141" s="33"/>
      <c r="C141" s="34"/>
      <c r="D141" s="88"/>
      <c r="E141" s="89"/>
      <c r="F141" s="89"/>
      <c r="G141" s="89"/>
      <c r="H141" s="91"/>
      <c r="I141" s="94" t="s">
        <v>35</v>
      </c>
      <c r="J141" s="105"/>
      <c r="K141" s="97"/>
      <c r="L141" s="97"/>
      <c r="M141" s="51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66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66"/>
      <c r="BW141" s="34"/>
      <c r="BX141" s="78"/>
      <c r="BZ141" s="79"/>
      <c r="CA141" s="79"/>
      <c r="CB141" s="79"/>
      <c r="CC141" s="79"/>
      <c r="CD141" s="79"/>
      <c r="CE141" s="79"/>
      <c r="CF141" s="79"/>
      <c r="CG141" s="79"/>
      <c r="CH141" s="79"/>
      <c r="CI141" s="79"/>
      <c r="CJ141" s="79"/>
      <c r="CK141" s="79"/>
      <c r="CL141" s="79"/>
      <c r="CM141" s="79"/>
      <c r="CN141" s="79"/>
      <c r="CO141" s="79"/>
    </row>
    <row r="142" spans="2:93" s="10" customFormat="1" ht="6" customHeight="1">
      <c r="B142" s="33"/>
      <c r="C142" s="34"/>
      <c r="D142" s="88"/>
      <c r="E142" s="89"/>
      <c r="F142" s="89"/>
      <c r="G142" s="89"/>
      <c r="H142" s="92"/>
      <c r="I142" s="95"/>
      <c r="J142" s="106"/>
      <c r="K142" s="98"/>
      <c r="L142" s="98"/>
      <c r="M142" s="53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67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67"/>
      <c r="BW142" s="34"/>
      <c r="BX142" s="78"/>
      <c r="BZ142" s="79"/>
      <c r="CA142" s="79"/>
      <c r="CB142" s="79"/>
      <c r="CC142" s="79"/>
      <c r="CD142" s="79"/>
      <c r="CE142" s="79"/>
      <c r="CF142" s="79"/>
      <c r="CG142" s="79"/>
      <c r="CH142" s="79"/>
      <c r="CI142" s="79"/>
      <c r="CJ142" s="79"/>
      <c r="CK142" s="79"/>
      <c r="CL142" s="79"/>
      <c r="CM142" s="79"/>
      <c r="CN142" s="79"/>
      <c r="CO142" s="79"/>
    </row>
    <row r="143" spans="2:93" s="10" customFormat="1" ht="6" customHeight="1">
      <c r="B143" s="33"/>
      <c r="C143" s="34"/>
      <c r="D143" s="88">
        <v>22</v>
      </c>
      <c r="E143" s="89"/>
      <c r="F143" s="89"/>
      <c r="G143" s="89"/>
      <c r="H143" s="90" t="str">
        <f>IF(AND(AND(K143="",L143=""),AND(K146="",L146="")),"",IF(AND(K146&lt;&gt;"",L146=""),"进行中",IF(AND(K146&lt;&gt;"",L146&lt;&gt;""),"已完成",IF(AND(AND(K143&lt;&gt;"",L143&lt;&gt;""),AND(K146="",L146="")),"未开始",""))))</f>
        <v/>
      </c>
      <c r="I143" s="93" t="s">
        <v>35</v>
      </c>
      <c r="J143" s="107" t="str">
        <f>IF(AND(K143&lt;&gt;"",L143&lt;&gt;""),L143-K143,"")</f>
        <v/>
      </c>
      <c r="K143" s="96"/>
      <c r="L143" s="96"/>
      <c r="M143" s="43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62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62"/>
      <c r="BW143" s="34"/>
      <c r="BX143" s="78"/>
      <c r="BZ143" s="79"/>
      <c r="CA143" s="79"/>
      <c r="CB143" s="79"/>
      <c r="CC143" s="79"/>
      <c r="CD143" s="79"/>
      <c r="CE143" s="79"/>
      <c r="CF143" s="79"/>
      <c r="CG143" s="79"/>
      <c r="CH143" s="79"/>
      <c r="CI143" s="79"/>
      <c r="CJ143" s="79"/>
      <c r="CK143" s="79"/>
      <c r="CL143" s="79"/>
      <c r="CM143" s="79"/>
      <c r="CN143" s="79"/>
      <c r="CO143" s="79"/>
    </row>
    <row r="144" spans="2:93" s="10" customFormat="1" ht="12.9" customHeight="1">
      <c r="B144" s="33"/>
      <c r="C144" s="34"/>
      <c r="D144" s="88"/>
      <c r="E144" s="89"/>
      <c r="F144" s="89"/>
      <c r="G144" s="89"/>
      <c r="H144" s="91"/>
      <c r="I144" s="94" t="s">
        <v>35</v>
      </c>
      <c r="J144" s="105"/>
      <c r="K144" s="97"/>
      <c r="L144" s="97"/>
      <c r="M144" s="45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63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63"/>
      <c r="BW144" s="34"/>
      <c r="BX144" s="78"/>
      <c r="BZ144" s="79"/>
      <c r="CA144" s="79"/>
      <c r="CB144" s="79"/>
      <c r="CC144" s="79"/>
      <c r="CD144" s="79"/>
      <c r="CE144" s="79"/>
      <c r="CF144" s="79"/>
      <c r="CG144" s="79"/>
      <c r="CH144" s="79"/>
      <c r="CI144" s="79"/>
      <c r="CJ144" s="79"/>
      <c r="CK144" s="79"/>
      <c r="CL144" s="79"/>
      <c r="CM144" s="79"/>
      <c r="CN144" s="79"/>
      <c r="CO144" s="79"/>
    </row>
    <row r="145" spans="2:93" s="10" customFormat="1" ht="6" customHeight="1">
      <c r="B145" s="33"/>
      <c r="C145" s="34"/>
      <c r="D145" s="88"/>
      <c r="E145" s="89"/>
      <c r="F145" s="89"/>
      <c r="G145" s="89"/>
      <c r="H145" s="91"/>
      <c r="I145" s="94"/>
      <c r="J145" s="108"/>
      <c r="K145" s="97"/>
      <c r="L145" s="97"/>
      <c r="M145" s="47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64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64"/>
      <c r="BW145" s="34"/>
      <c r="BX145" s="78"/>
      <c r="BZ145" s="79"/>
      <c r="CA145" s="79"/>
      <c r="CB145" s="79"/>
      <c r="CC145" s="79"/>
      <c r="CD145" s="79"/>
      <c r="CE145" s="79"/>
      <c r="CF145" s="79"/>
      <c r="CG145" s="79"/>
      <c r="CH145" s="79"/>
      <c r="CI145" s="79"/>
      <c r="CJ145" s="79"/>
      <c r="CK145" s="79"/>
      <c r="CL145" s="79"/>
      <c r="CM145" s="79"/>
      <c r="CN145" s="79"/>
      <c r="CO145" s="79"/>
    </row>
    <row r="146" spans="2:93" s="10" customFormat="1" ht="6" customHeight="1">
      <c r="B146" s="33"/>
      <c r="C146" s="34"/>
      <c r="D146" s="88"/>
      <c r="E146" s="89"/>
      <c r="F146" s="89"/>
      <c r="G146" s="89"/>
      <c r="H146" s="91"/>
      <c r="I146" s="94" t="s">
        <v>36</v>
      </c>
      <c r="J146" s="104" t="str">
        <f t="shared" ref="J146" si="44">IF(AND(K146&lt;&gt;"",L146&lt;&gt;""),L146-K146,"")</f>
        <v/>
      </c>
      <c r="K146" s="97"/>
      <c r="L146" s="97"/>
      <c r="M146" s="49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65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65"/>
      <c r="BW146" s="34"/>
      <c r="BX146" s="78"/>
      <c r="BZ146" s="79"/>
      <c r="CA146" s="79"/>
      <c r="CB146" s="79"/>
      <c r="CC146" s="79"/>
      <c r="CD146" s="79"/>
      <c r="CE146" s="79"/>
      <c r="CF146" s="79"/>
      <c r="CG146" s="79"/>
      <c r="CH146" s="79"/>
      <c r="CI146" s="79"/>
      <c r="CJ146" s="79"/>
      <c r="CK146" s="79"/>
      <c r="CL146" s="79"/>
      <c r="CM146" s="79"/>
      <c r="CN146" s="79"/>
      <c r="CO146" s="79"/>
    </row>
    <row r="147" spans="2:93" s="10" customFormat="1" ht="12.9" customHeight="1">
      <c r="B147" s="33"/>
      <c r="C147" s="34"/>
      <c r="D147" s="88"/>
      <c r="E147" s="89"/>
      <c r="F147" s="89"/>
      <c r="G147" s="89"/>
      <c r="H147" s="91"/>
      <c r="I147" s="94" t="s">
        <v>35</v>
      </c>
      <c r="J147" s="105"/>
      <c r="K147" s="97"/>
      <c r="L147" s="97"/>
      <c r="M147" s="51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66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66"/>
      <c r="BW147" s="34"/>
      <c r="BX147" s="78"/>
      <c r="BZ147" s="79"/>
      <c r="CA147" s="79"/>
      <c r="CB147" s="79"/>
      <c r="CC147" s="79"/>
      <c r="CD147" s="79"/>
      <c r="CE147" s="79"/>
      <c r="CF147" s="79"/>
      <c r="CG147" s="79"/>
      <c r="CH147" s="79"/>
      <c r="CI147" s="79"/>
      <c r="CJ147" s="79"/>
      <c r="CK147" s="79"/>
      <c r="CL147" s="79"/>
      <c r="CM147" s="79"/>
      <c r="CN147" s="79"/>
      <c r="CO147" s="79"/>
    </row>
    <row r="148" spans="2:93" s="10" customFormat="1" ht="6" customHeight="1">
      <c r="B148" s="33"/>
      <c r="C148" s="34"/>
      <c r="D148" s="88"/>
      <c r="E148" s="89"/>
      <c r="F148" s="89"/>
      <c r="G148" s="89"/>
      <c r="H148" s="92"/>
      <c r="I148" s="95"/>
      <c r="J148" s="106"/>
      <c r="K148" s="98"/>
      <c r="L148" s="98"/>
      <c r="M148" s="53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67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67"/>
      <c r="BW148" s="34"/>
      <c r="BX148" s="78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</row>
    <row r="149" spans="2:93" s="10" customFormat="1" ht="6" customHeight="1">
      <c r="B149" s="33"/>
      <c r="C149" s="34"/>
      <c r="D149" s="88">
        <v>23</v>
      </c>
      <c r="E149" s="89"/>
      <c r="F149" s="89"/>
      <c r="G149" s="89"/>
      <c r="H149" s="90" t="str">
        <f t="shared" ref="H149" si="45">IF(AND(AND(K149="",L149=""),AND(K152="",L152="")),"",IF(AND(K152&lt;&gt;"",L152=""),"进行中",IF(AND(K152&lt;&gt;"",L152&lt;&gt;""),"已完成",IF(AND(AND(K149&lt;&gt;"",L149&lt;&gt;""),AND(K152="",L152="")),"未开始",""))))</f>
        <v/>
      </c>
      <c r="I149" s="93" t="s">
        <v>35</v>
      </c>
      <c r="J149" s="107" t="str">
        <f>IF(AND(K149&lt;&gt;"",L149&lt;&gt;""),L149-K149,"")</f>
        <v/>
      </c>
      <c r="K149" s="96"/>
      <c r="L149" s="96"/>
      <c r="M149" s="43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62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62"/>
      <c r="BW149" s="34"/>
      <c r="BX149" s="78"/>
      <c r="BZ149" s="79"/>
      <c r="CA149" s="79"/>
      <c r="CB149" s="79"/>
      <c r="CC149" s="79"/>
      <c r="CD149" s="79"/>
      <c r="CE149" s="79"/>
      <c r="CF149" s="79"/>
      <c r="CG149" s="79"/>
      <c r="CH149" s="79"/>
      <c r="CI149" s="79"/>
      <c r="CJ149" s="79"/>
      <c r="CK149" s="79"/>
      <c r="CL149" s="79"/>
      <c r="CM149" s="79"/>
      <c r="CN149" s="79"/>
      <c r="CO149" s="79"/>
    </row>
    <row r="150" spans="2:93" s="10" customFormat="1" ht="12.9" customHeight="1">
      <c r="B150" s="33"/>
      <c r="C150" s="34"/>
      <c r="D150" s="88"/>
      <c r="E150" s="89"/>
      <c r="F150" s="89"/>
      <c r="G150" s="89"/>
      <c r="H150" s="91"/>
      <c r="I150" s="94" t="s">
        <v>35</v>
      </c>
      <c r="J150" s="105"/>
      <c r="K150" s="97"/>
      <c r="L150" s="97"/>
      <c r="M150" s="45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63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63"/>
      <c r="BW150" s="34"/>
      <c r="BX150" s="78"/>
      <c r="BZ150" s="79"/>
      <c r="CA150" s="79"/>
      <c r="CB150" s="79"/>
      <c r="CC150" s="79"/>
      <c r="CD150" s="79"/>
      <c r="CE150" s="79"/>
      <c r="CF150" s="79"/>
      <c r="CG150" s="79"/>
      <c r="CH150" s="79"/>
      <c r="CI150" s="79"/>
      <c r="CJ150" s="79"/>
      <c r="CK150" s="79"/>
      <c r="CL150" s="79"/>
      <c r="CM150" s="79"/>
      <c r="CN150" s="79"/>
      <c r="CO150" s="79"/>
    </row>
    <row r="151" spans="2:93" s="10" customFormat="1" ht="6" customHeight="1">
      <c r="B151" s="33"/>
      <c r="C151" s="34"/>
      <c r="D151" s="88"/>
      <c r="E151" s="89"/>
      <c r="F151" s="89"/>
      <c r="G151" s="89"/>
      <c r="H151" s="91"/>
      <c r="I151" s="94"/>
      <c r="J151" s="108"/>
      <c r="K151" s="97"/>
      <c r="L151" s="97"/>
      <c r="M151" s="47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64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64"/>
      <c r="BW151" s="34"/>
      <c r="BX151" s="78"/>
      <c r="BZ151" s="79"/>
      <c r="CA151" s="79"/>
      <c r="CB151" s="79"/>
      <c r="CC151" s="79"/>
      <c r="CD151" s="79"/>
      <c r="CE151" s="79"/>
      <c r="CF151" s="79"/>
      <c r="CG151" s="79"/>
      <c r="CH151" s="79"/>
      <c r="CI151" s="79"/>
      <c r="CJ151" s="79"/>
      <c r="CK151" s="79"/>
      <c r="CL151" s="79"/>
      <c r="CM151" s="79"/>
      <c r="CN151" s="79"/>
      <c r="CO151" s="79"/>
    </row>
    <row r="152" spans="2:93" s="10" customFormat="1" ht="6" customHeight="1">
      <c r="B152" s="33"/>
      <c r="C152" s="34"/>
      <c r="D152" s="88"/>
      <c r="E152" s="89"/>
      <c r="F152" s="89"/>
      <c r="G152" s="89"/>
      <c r="H152" s="91"/>
      <c r="I152" s="94" t="s">
        <v>36</v>
      </c>
      <c r="J152" s="104" t="str">
        <f t="shared" ref="J152" si="46">IF(AND(K152&lt;&gt;"",L152&lt;&gt;""),L152-K152,"")</f>
        <v/>
      </c>
      <c r="K152" s="97"/>
      <c r="L152" s="97"/>
      <c r="M152" s="49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65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65"/>
      <c r="BW152" s="34"/>
      <c r="BX152" s="78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</row>
    <row r="153" spans="2:93" s="10" customFormat="1" ht="12.9" customHeight="1">
      <c r="B153" s="33"/>
      <c r="C153" s="34"/>
      <c r="D153" s="88"/>
      <c r="E153" s="89"/>
      <c r="F153" s="89"/>
      <c r="G153" s="89"/>
      <c r="H153" s="91"/>
      <c r="I153" s="94" t="s">
        <v>35</v>
      </c>
      <c r="J153" s="105"/>
      <c r="K153" s="97"/>
      <c r="L153" s="97"/>
      <c r="M153" s="51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66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66"/>
      <c r="BW153" s="34"/>
      <c r="BX153" s="78"/>
      <c r="BZ153" s="79"/>
      <c r="CA153" s="79"/>
      <c r="CB153" s="79"/>
      <c r="CC153" s="79"/>
      <c r="CD153" s="79"/>
      <c r="CE153" s="79"/>
      <c r="CF153" s="79"/>
      <c r="CG153" s="79"/>
      <c r="CH153" s="79"/>
      <c r="CI153" s="79"/>
      <c r="CJ153" s="79"/>
      <c r="CK153" s="79"/>
      <c r="CL153" s="79"/>
      <c r="CM153" s="79"/>
      <c r="CN153" s="79"/>
      <c r="CO153" s="79"/>
    </row>
    <row r="154" spans="2:93" s="10" customFormat="1" ht="6" customHeight="1">
      <c r="B154" s="33"/>
      <c r="C154" s="34"/>
      <c r="D154" s="88"/>
      <c r="E154" s="89"/>
      <c r="F154" s="89"/>
      <c r="G154" s="89"/>
      <c r="H154" s="92"/>
      <c r="I154" s="95"/>
      <c r="J154" s="106"/>
      <c r="K154" s="98"/>
      <c r="L154" s="98"/>
      <c r="M154" s="53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67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67"/>
      <c r="BW154" s="34"/>
      <c r="BX154" s="78"/>
      <c r="BZ154" s="79"/>
      <c r="CA154" s="79"/>
      <c r="CB154" s="79"/>
      <c r="CC154" s="79"/>
      <c r="CD154" s="79"/>
      <c r="CE154" s="79"/>
      <c r="CF154" s="79"/>
      <c r="CG154" s="79"/>
      <c r="CH154" s="79"/>
      <c r="CI154" s="79"/>
      <c r="CJ154" s="79"/>
      <c r="CK154" s="79"/>
      <c r="CL154" s="79"/>
      <c r="CM154" s="79"/>
      <c r="CN154" s="79"/>
      <c r="CO154" s="79"/>
    </row>
    <row r="155" spans="2:93" s="10" customFormat="1" ht="6" customHeight="1">
      <c r="B155" s="33"/>
      <c r="C155" s="34"/>
      <c r="D155" s="88">
        <v>24</v>
      </c>
      <c r="E155" s="89"/>
      <c r="F155" s="89"/>
      <c r="G155" s="89"/>
      <c r="H155" s="90" t="str">
        <f t="shared" ref="H155" si="47">IF(AND(AND(K155="",L155=""),AND(K158="",L158="")),"",IF(AND(K158&lt;&gt;"",L158=""),"进行中",IF(AND(K158&lt;&gt;"",L158&lt;&gt;""),"已完成",IF(AND(AND(K155&lt;&gt;"",L155&lt;&gt;""),AND(K158="",L158="")),"未开始",""))))</f>
        <v/>
      </c>
      <c r="I155" s="93" t="s">
        <v>35</v>
      </c>
      <c r="J155" s="107" t="str">
        <f>IF(AND(K155&lt;&gt;"",L155&lt;&gt;""),L155-K155,"")</f>
        <v/>
      </c>
      <c r="K155" s="96"/>
      <c r="L155" s="96"/>
      <c r="M155" s="43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62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62"/>
      <c r="BW155" s="34"/>
      <c r="BX155" s="78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</row>
    <row r="156" spans="2:93" s="10" customFormat="1" ht="12.9" customHeight="1">
      <c r="B156" s="33"/>
      <c r="C156" s="34"/>
      <c r="D156" s="88"/>
      <c r="E156" s="89"/>
      <c r="F156" s="89"/>
      <c r="G156" s="89"/>
      <c r="H156" s="91"/>
      <c r="I156" s="94" t="s">
        <v>35</v>
      </c>
      <c r="J156" s="105"/>
      <c r="K156" s="97"/>
      <c r="L156" s="97"/>
      <c r="M156" s="45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63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63"/>
      <c r="BW156" s="34"/>
      <c r="BX156" s="78"/>
      <c r="BZ156" s="79"/>
      <c r="CA156" s="79"/>
      <c r="CB156" s="79"/>
      <c r="CC156" s="79"/>
      <c r="CD156" s="79"/>
      <c r="CE156" s="79"/>
      <c r="CF156" s="79"/>
      <c r="CG156" s="79"/>
      <c r="CH156" s="79"/>
      <c r="CI156" s="79"/>
      <c r="CJ156" s="79"/>
      <c r="CK156" s="79"/>
      <c r="CL156" s="79"/>
      <c r="CM156" s="79"/>
      <c r="CN156" s="79"/>
      <c r="CO156" s="79"/>
    </row>
    <row r="157" spans="2:93" s="10" customFormat="1" ht="6" customHeight="1">
      <c r="B157" s="33"/>
      <c r="C157" s="34"/>
      <c r="D157" s="88"/>
      <c r="E157" s="89"/>
      <c r="F157" s="89"/>
      <c r="G157" s="89"/>
      <c r="H157" s="91"/>
      <c r="I157" s="94"/>
      <c r="J157" s="108"/>
      <c r="K157" s="97"/>
      <c r="L157" s="97"/>
      <c r="M157" s="47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64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64"/>
      <c r="BW157" s="34"/>
      <c r="BX157" s="78"/>
      <c r="BZ157" s="79"/>
      <c r="CA157" s="79"/>
      <c r="CB157" s="79"/>
      <c r="CC157" s="79"/>
      <c r="CD157" s="79"/>
      <c r="CE157" s="79"/>
      <c r="CF157" s="79"/>
      <c r="CG157" s="79"/>
      <c r="CH157" s="79"/>
      <c r="CI157" s="79"/>
      <c r="CJ157" s="79"/>
      <c r="CK157" s="79"/>
      <c r="CL157" s="79"/>
      <c r="CM157" s="79"/>
      <c r="CN157" s="79"/>
      <c r="CO157" s="79"/>
    </row>
    <row r="158" spans="2:93" s="10" customFormat="1" ht="6" customHeight="1">
      <c r="B158" s="33"/>
      <c r="C158" s="34"/>
      <c r="D158" s="88"/>
      <c r="E158" s="89"/>
      <c r="F158" s="89"/>
      <c r="G158" s="89"/>
      <c r="H158" s="91"/>
      <c r="I158" s="94" t="s">
        <v>36</v>
      </c>
      <c r="J158" s="104" t="str">
        <f t="shared" ref="J158" si="48">IF(AND(K158&lt;&gt;"",L158&lt;&gt;""),L158-K158,"")</f>
        <v/>
      </c>
      <c r="K158" s="97"/>
      <c r="L158" s="97"/>
      <c r="M158" s="49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65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65"/>
      <c r="BW158" s="34"/>
      <c r="BX158" s="78"/>
      <c r="BZ158" s="79"/>
      <c r="CA158" s="79"/>
      <c r="CB158" s="79"/>
      <c r="CC158" s="79"/>
      <c r="CD158" s="79"/>
      <c r="CE158" s="79"/>
      <c r="CF158" s="79"/>
      <c r="CG158" s="79"/>
      <c r="CH158" s="79"/>
      <c r="CI158" s="79"/>
      <c r="CJ158" s="79"/>
      <c r="CK158" s="79"/>
      <c r="CL158" s="79"/>
      <c r="CM158" s="79"/>
      <c r="CN158" s="79"/>
      <c r="CO158" s="79"/>
    </row>
    <row r="159" spans="2:93" s="10" customFormat="1" ht="12.9" customHeight="1">
      <c r="B159" s="33"/>
      <c r="C159" s="34"/>
      <c r="D159" s="88"/>
      <c r="E159" s="89"/>
      <c r="F159" s="89"/>
      <c r="G159" s="89"/>
      <c r="H159" s="91"/>
      <c r="I159" s="94" t="s">
        <v>35</v>
      </c>
      <c r="J159" s="105"/>
      <c r="K159" s="97"/>
      <c r="L159" s="97"/>
      <c r="M159" s="51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66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66"/>
      <c r="BW159" s="34"/>
      <c r="BX159" s="78"/>
      <c r="BZ159" s="79"/>
      <c r="CA159" s="79"/>
      <c r="CB159" s="79"/>
      <c r="CC159" s="79"/>
      <c r="CD159" s="79"/>
      <c r="CE159" s="79"/>
      <c r="CF159" s="79"/>
      <c r="CG159" s="79"/>
      <c r="CH159" s="79"/>
      <c r="CI159" s="79"/>
      <c r="CJ159" s="79"/>
      <c r="CK159" s="79"/>
      <c r="CL159" s="79"/>
      <c r="CM159" s="79"/>
      <c r="CN159" s="79"/>
      <c r="CO159" s="79"/>
    </row>
    <row r="160" spans="2:93" s="10" customFormat="1" ht="6" customHeight="1">
      <c r="B160" s="33"/>
      <c r="C160" s="34"/>
      <c r="D160" s="88"/>
      <c r="E160" s="89"/>
      <c r="F160" s="89"/>
      <c r="G160" s="89"/>
      <c r="H160" s="92"/>
      <c r="I160" s="95"/>
      <c r="J160" s="106"/>
      <c r="K160" s="98"/>
      <c r="L160" s="98"/>
      <c r="M160" s="53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67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67"/>
      <c r="BW160" s="34"/>
      <c r="BX160" s="78"/>
      <c r="BZ160" s="79"/>
      <c r="CA160" s="79"/>
      <c r="CB160" s="79"/>
      <c r="CC160" s="79"/>
      <c r="CD160" s="79"/>
      <c r="CE160" s="79"/>
      <c r="CF160" s="79"/>
      <c r="CG160" s="79"/>
      <c r="CH160" s="79"/>
      <c r="CI160" s="79"/>
      <c r="CJ160" s="79"/>
      <c r="CK160" s="79"/>
      <c r="CL160" s="79"/>
      <c r="CM160" s="79"/>
      <c r="CN160" s="79"/>
      <c r="CO160" s="79"/>
    </row>
    <row r="161" spans="2:93" s="10" customFormat="1" ht="6" customHeight="1">
      <c r="B161" s="33"/>
      <c r="C161" s="34"/>
      <c r="D161" s="88">
        <v>25</v>
      </c>
      <c r="E161" s="89"/>
      <c r="F161" s="89"/>
      <c r="G161" s="89"/>
      <c r="H161" s="90" t="str">
        <f t="shared" ref="H161" si="49">IF(AND(AND(K161="",L161=""),AND(K164="",L164="")),"",IF(AND(K164&lt;&gt;"",L164=""),"进行中",IF(AND(K164&lt;&gt;"",L164&lt;&gt;""),"已完成",IF(AND(AND(K161&lt;&gt;"",L161&lt;&gt;""),AND(K164="",L164="")),"未开始",""))))</f>
        <v/>
      </c>
      <c r="I161" s="93" t="s">
        <v>35</v>
      </c>
      <c r="J161" s="107" t="str">
        <f>IF(AND(K161&lt;&gt;"",L161&lt;&gt;""),L161-K161,"")</f>
        <v/>
      </c>
      <c r="K161" s="96"/>
      <c r="L161" s="96"/>
      <c r="M161" s="43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62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62"/>
      <c r="BW161" s="34"/>
      <c r="BX161" s="78"/>
      <c r="BZ161" s="79"/>
      <c r="CA161" s="79"/>
      <c r="CB161" s="79"/>
      <c r="CC161" s="79"/>
      <c r="CD161" s="79"/>
      <c r="CE161" s="79"/>
      <c r="CF161" s="79"/>
      <c r="CG161" s="79"/>
      <c r="CH161" s="79"/>
      <c r="CI161" s="79"/>
      <c r="CJ161" s="79"/>
      <c r="CK161" s="79"/>
      <c r="CL161" s="79"/>
      <c r="CM161" s="79"/>
      <c r="CN161" s="79"/>
      <c r="CO161" s="79"/>
    </row>
    <row r="162" spans="2:93" s="10" customFormat="1" ht="12.9" customHeight="1">
      <c r="B162" s="33"/>
      <c r="C162" s="34"/>
      <c r="D162" s="88"/>
      <c r="E162" s="89"/>
      <c r="F162" s="89"/>
      <c r="G162" s="89"/>
      <c r="H162" s="91"/>
      <c r="I162" s="94" t="s">
        <v>35</v>
      </c>
      <c r="J162" s="105"/>
      <c r="K162" s="97"/>
      <c r="L162" s="97"/>
      <c r="M162" s="45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63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63"/>
      <c r="BW162" s="34"/>
      <c r="BX162" s="78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79"/>
      <c r="CM162" s="79"/>
      <c r="CN162" s="79"/>
      <c r="CO162" s="79"/>
    </row>
    <row r="163" spans="2:93" s="10" customFormat="1" ht="6" customHeight="1">
      <c r="B163" s="33"/>
      <c r="C163" s="34"/>
      <c r="D163" s="88"/>
      <c r="E163" s="89"/>
      <c r="F163" s="89"/>
      <c r="G163" s="89"/>
      <c r="H163" s="91"/>
      <c r="I163" s="94"/>
      <c r="J163" s="108"/>
      <c r="K163" s="97"/>
      <c r="L163" s="97"/>
      <c r="M163" s="47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64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64"/>
      <c r="BW163" s="34"/>
      <c r="BX163" s="78"/>
      <c r="BZ163" s="79"/>
      <c r="CA163" s="79"/>
      <c r="CB163" s="79"/>
      <c r="CC163" s="79"/>
      <c r="CD163" s="79"/>
      <c r="CE163" s="79"/>
      <c r="CF163" s="79"/>
      <c r="CG163" s="79"/>
      <c r="CH163" s="79"/>
      <c r="CI163" s="79"/>
      <c r="CJ163" s="79"/>
      <c r="CK163" s="79"/>
      <c r="CL163" s="79"/>
      <c r="CM163" s="79"/>
      <c r="CN163" s="79"/>
      <c r="CO163" s="79"/>
    </row>
    <row r="164" spans="2:93" s="10" customFormat="1" ht="6" customHeight="1">
      <c r="B164" s="33"/>
      <c r="C164" s="34"/>
      <c r="D164" s="88"/>
      <c r="E164" s="89"/>
      <c r="F164" s="89"/>
      <c r="G164" s="89"/>
      <c r="H164" s="91"/>
      <c r="I164" s="94" t="s">
        <v>36</v>
      </c>
      <c r="J164" s="104" t="str">
        <f t="shared" ref="J164" si="50">IF(AND(K164&lt;&gt;"",L164&lt;&gt;""),L164-K164,"")</f>
        <v/>
      </c>
      <c r="K164" s="97"/>
      <c r="L164" s="97"/>
      <c r="M164" s="49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65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65"/>
      <c r="BW164" s="34"/>
      <c r="BX164" s="78"/>
      <c r="BZ164" s="79"/>
      <c r="CA164" s="79"/>
      <c r="CB164" s="79"/>
      <c r="CC164" s="79"/>
      <c r="CD164" s="79"/>
      <c r="CE164" s="79"/>
      <c r="CF164" s="79"/>
      <c r="CG164" s="79"/>
      <c r="CH164" s="79"/>
      <c r="CI164" s="79"/>
      <c r="CJ164" s="79"/>
      <c r="CK164" s="79"/>
      <c r="CL164" s="79"/>
      <c r="CM164" s="79"/>
      <c r="CN164" s="79"/>
      <c r="CO164" s="79"/>
    </row>
    <row r="165" spans="2:93" s="10" customFormat="1" ht="12.9" customHeight="1">
      <c r="B165" s="33"/>
      <c r="C165" s="34"/>
      <c r="D165" s="88"/>
      <c r="E165" s="89"/>
      <c r="F165" s="89"/>
      <c r="G165" s="89"/>
      <c r="H165" s="91"/>
      <c r="I165" s="94" t="s">
        <v>35</v>
      </c>
      <c r="J165" s="105"/>
      <c r="K165" s="97"/>
      <c r="L165" s="97"/>
      <c r="M165" s="51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66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66"/>
      <c r="BW165" s="34"/>
      <c r="BX165" s="78"/>
      <c r="BZ165" s="79"/>
      <c r="CA165" s="79"/>
      <c r="CB165" s="79"/>
      <c r="CC165" s="79"/>
      <c r="CD165" s="79"/>
      <c r="CE165" s="79"/>
      <c r="CF165" s="79"/>
      <c r="CG165" s="79"/>
      <c r="CH165" s="79"/>
      <c r="CI165" s="79"/>
      <c r="CJ165" s="79"/>
      <c r="CK165" s="79"/>
      <c r="CL165" s="79"/>
      <c r="CM165" s="79"/>
      <c r="CN165" s="79"/>
      <c r="CO165" s="79"/>
    </row>
    <row r="166" spans="2:93" s="10" customFormat="1" ht="6" customHeight="1">
      <c r="B166" s="33"/>
      <c r="C166" s="34"/>
      <c r="D166" s="88"/>
      <c r="E166" s="89"/>
      <c r="F166" s="89"/>
      <c r="G166" s="89"/>
      <c r="H166" s="92"/>
      <c r="I166" s="95"/>
      <c r="J166" s="106"/>
      <c r="K166" s="98"/>
      <c r="L166" s="98"/>
      <c r="M166" s="53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67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67"/>
      <c r="BW166" s="34"/>
      <c r="BX166" s="78"/>
      <c r="BZ166" s="79"/>
      <c r="CA166" s="79"/>
      <c r="CB166" s="79"/>
      <c r="CC166" s="79"/>
      <c r="CD166" s="79"/>
      <c r="CE166" s="79"/>
      <c r="CF166" s="79"/>
      <c r="CG166" s="79"/>
      <c r="CH166" s="79"/>
      <c r="CI166" s="79"/>
      <c r="CJ166" s="79"/>
      <c r="CK166" s="79"/>
      <c r="CL166" s="79"/>
      <c r="CM166" s="79"/>
      <c r="CN166" s="79"/>
      <c r="CO166" s="79"/>
    </row>
    <row r="167" spans="2:93" s="10" customFormat="1" ht="6" customHeight="1">
      <c r="B167" s="33"/>
      <c r="C167" s="34"/>
      <c r="D167" s="88">
        <v>26</v>
      </c>
      <c r="E167" s="89"/>
      <c r="F167" s="89"/>
      <c r="G167" s="89"/>
      <c r="H167" s="90" t="str">
        <f t="shared" ref="H167" si="51">IF(AND(AND(K167="",L167=""),AND(K170="",L170="")),"",IF(AND(K170&lt;&gt;"",L170=""),"进行中",IF(AND(K170&lt;&gt;"",L170&lt;&gt;""),"已完成",IF(AND(AND(K167&lt;&gt;"",L167&lt;&gt;""),AND(K170="",L170="")),"未开始",""))))</f>
        <v/>
      </c>
      <c r="I167" s="93" t="s">
        <v>35</v>
      </c>
      <c r="J167" s="107" t="str">
        <f>IF(AND(K167&lt;&gt;"",L167&lt;&gt;""),L167-K167,"")</f>
        <v/>
      </c>
      <c r="K167" s="96"/>
      <c r="L167" s="96"/>
      <c r="M167" s="43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62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62"/>
      <c r="BW167" s="34"/>
      <c r="BX167" s="78"/>
      <c r="BZ167" s="79"/>
      <c r="CA167" s="79"/>
      <c r="CB167" s="79"/>
      <c r="CC167" s="79"/>
      <c r="CD167" s="79"/>
      <c r="CE167" s="79"/>
      <c r="CF167" s="79"/>
      <c r="CG167" s="79"/>
      <c r="CH167" s="79"/>
      <c r="CI167" s="79"/>
      <c r="CJ167" s="79"/>
      <c r="CK167" s="79"/>
      <c r="CL167" s="79"/>
      <c r="CM167" s="79"/>
      <c r="CN167" s="79"/>
      <c r="CO167" s="79"/>
    </row>
    <row r="168" spans="2:93" s="10" customFormat="1" ht="12.9" customHeight="1">
      <c r="B168" s="33"/>
      <c r="C168" s="34"/>
      <c r="D168" s="88"/>
      <c r="E168" s="89"/>
      <c r="F168" s="89"/>
      <c r="G168" s="89"/>
      <c r="H168" s="91"/>
      <c r="I168" s="94" t="s">
        <v>35</v>
      </c>
      <c r="J168" s="105"/>
      <c r="K168" s="97"/>
      <c r="L168" s="97"/>
      <c r="M168" s="45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63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63"/>
      <c r="BW168" s="34"/>
      <c r="BX168" s="78"/>
      <c r="BZ168" s="79"/>
      <c r="CA168" s="79"/>
      <c r="CB168" s="79"/>
      <c r="CC168" s="79"/>
      <c r="CD168" s="79"/>
      <c r="CE168" s="79"/>
      <c r="CF168" s="79"/>
      <c r="CG168" s="79"/>
      <c r="CH168" s="79"/>
      <c r="CI168" s="79"/>
      <c r="CJ168" s="79"/>
      <c r="CK168" s="79"/>
      <c r="CL168" s="79"/>
      <c r="CM168" s="79"/>
      <c r="CN168" s="79"/>
      <c r="CO168" s="79"/>
    </row>
    <row r="169" spans="2:93" s="10" customFormat="1" ht="6" customHeight="1">
      <c r="B169" s="33"/>
      <c r="C169" s="34"/>
      <c r="D169" s="88"/>
      <c r="E169" s="89"/>
      <c r="F169" s="89"/>
      <c r="G169" s="89"/>
      <c r="H169" s="91"/>
      <c r="I169" s="94"/>
      <c r="J169" s="108"/>
      <c r="K169" s="97"/>
      <c r="L169" s="97"/>
      <c r="M169" s="47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64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64"/>
      <c r="BW169" s="34"/>
      <c r="BX169" s="78"/>
      <c r="BZ169" s="79"/>
      <c r="CA169" s="79"/>
      <c r="CB169" s="79"/>
      <c r="CC169" s="79"/>
      <c r="CD169" s="79"/>
      <c r="CE169" s="79"/>
      <c r="CF169" s="79"/>
      <c r="CG169" s="79"/>
      <c r="CH169" s="79"/>
      <c r="CI169" s="79"/>
      <c r="CJ169" s="79"/>
      <c r="CK169" s="79"/>
      <c r="CL169" s="79"/>
      <c r="CM169" s="79"/>
      <c r="CN169" s="79"/>
      <c r="CO169" s="79"/>
    </row>
    <row r="170" spans="2:93" s="10" customFormat="1" ht="6" customHeight="1">
      <c r="B170" s="33"/>
      <c r="C170" s="34"/>
      <c r="D170" s="88"/>
      <c r="E170" s="89"/>
      <c r="F170" s="89"/>
      <c r="G170" s="89"/>
      <c r="H170" s="91"/>
      <c r="I170" s="94" t="s">
        <v>36</v>
      </c>
      <c r="J170" s="104" t="str">
        <f t="shared" ref="J170" si="52">IF(AND(K170&lt;&gt;"",L170&lt;&gt;""),L170-K170,"")</f>
        <v/>
      </c>
      <c r="K170" s="97"/>
      <c r="L170" s="97"/>
      <c r="M170" s="49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65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65"/>
      <c r="BW170" s="34"/>
      <c r="BX170" s="78"/>
      <c r="BZ170" s="79"/>
      <c r="CA170" s="79"/>
      <c r="CB170" s="79"/>
      <c r="CC170" s="79"/>
      <c r="CD170" s="79"/>
      <c r="CE170" s="79"/>
      <c r="CF170" s="79"/>
      <c r="CG170" s="79"/>
      <c r="CH170" s="79"/>
      <c r="CI170" s="79"/>
      <c r="CJ170" s="79"/>
      <c r="CK170" s="79"/>
      <c r="CL170" s="79"/>
      <c r="CM170" s="79"/>
      <c r="CN170" s="79"/>
      <c r="CO170" s="79"/>
    </row>
    <row r="171" spans="2:93" s="10" customFormat="1" ht="12.9" customHeight="1">
      <c r="B171" s="33"/>
      <c r="C171" s="34"/>
      <c r="D171" s="88"/>
      <c r="E171" s="89"/>
      <c r="F171" s="89"/>
      <c r="G171" s="89"/>
      <c r="H171" s="91"/>
      <c r="I171" s="94" t="s">
        <v>35</v>
      </c>
      <c r="J171" s="105"/>
      <c r="K171" s="97"/>
      <c r="L171" s="97"/>
      <c r="M171" s="51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66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66"/>
      <c r="BW171" s="34"/>
      <c r="BX171" s="78"/>
      <c r="BZ171" s="79"/>
      <c r="CA171" s="79"/>
      <c r="CB171" s="79"/>
      <c r="CC171" s="79"/>
      <c r="CD171" s="79"/>
      <c r="CE171" s="79"/>
      <c r="CF171" s="79"/>
      <c r="CG171" s="79"/>
      <c r="CH171" s="79"/>
      <c r="CI171" s="79"/>
      <c r="CJ171" s="79"/>
      <c r="CK171" s="79"/>
      <c r="CL171" s="79"/>
      <c r="CM171" s="79"/>
      <c r="CN171" s="79"/>
      <c r="CO171" s="79"/>
    </row>
    <row r="172" spans="2:93" s="10" customFormat="1" ht="6" customHeight="1">
      <c r="B172" s="33"/>
      <c r="C172" s="34"/>
      <c r="D172" s="88"/>
      <c r="E172" s="89"/>
      <c r="F172" s="89"/>
      <c r="G172" s="89"/>
      <c r="H172" s="92"/>
      <c r="I172" s="95"/>
      <c r="J172" s="106"/>
      <c r="K172" s="98"/>
      <c r="L172" s="98"/>
      <c r="M172" s="53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67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67"/>
      <c r="BW172" s="34"/>
      <c r="BX172" s="78"/>
      <c r="BZ172" s="79"/>
      <c r="CA172" s="79"/>
      <c r="CB172" s="79"/>
      <c r="CC172" s="79"/>
      <c r="CD172" s="79"/>
      <c r="CE172" s="79"/>
      <c r="CF172" s="79"/>
      <c r="CG172" s="79"/>
      <c r="CH172" s="79"/>
      <c r="CI172" s="79"/>
      <c r="CJ172" s="79"/>
      <c r="CK172" s="79"/>
      <c r="CL172" s="79"/>
      <c r="CM172" s="79"/>
      <c r="CN172" s="79"/>
      <c r="CO172" s="79"/>
    </row>
    <row r="173" spans="2:93" s="10" customFormat="1" ht="6" customHeight="1">
      <c r="B173" s="33"/>
      <c r="C173" s="34"/>
      <c r="D173" s="88">
        <v>27</v>
      </c>
      <c r="E173" s="89"/>
      <c r="F173" s="89"/>
      <c r="G173" s="89"/>
      <c r="H173" s="90" t="str">
        <f t="shared" ref="H173" si="53">IF(AND(AND(K173="",L173=""),AND(K176="",L176="")),"",IF(AND(K176&lt;&gt;"",L176=""),"进行中",IF(AND(K176&lt;&gt;"",L176&lt;&gt;""),"已完成",IF(AND(AND(K173&lt;&gt;"",L173&lt;&gt;""),AND(K176="",L176="")),"未开始",""))))</f>
        <v/>
      </c>
      <c r="I173" s="93" t="s">
        <v>35</v>
      </c>
      <c r="J173" s="107" t="str">
        <f>IF(AND(K173&lt;&gt;"",L173&lt;&gt;""),L173-K173,"")</f>
        <v/>
      </c>
      <c r="K173" s="96"/>
      <c r="L173" s="96"/>
      <c r="M173" s="43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62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62"/>
      <c r="BW173" s="34"/>
      <c r="BX173" s="78"/>
      <c r="BZ173" s="79"/>
      <c r="CA173" s="79"/>
      <c r="CB173" s="79"/>
      <c r="CC173" s="79"/>
      <c r="CD173" s="79"/>
      <c r="CE173" s="79"/>
      <c r="CF173" s="79"/>
      <c r="CG173" s="79"/>
      <c r="CH173" s="79"/>
      <c r="CI173" s="79"/>
      <c r="CJ173" s="79"/>
      <c r="CK173" s="79"/>
      <c r="CL173" s="79"/>
      <c r="CM173" s="79"/>
      <c r="CN173" s="79"/>
      <c r="CO173" s="79"/>
    </row>
    <row r="174" spans="2:93" s="10" customFormat="1" ht="12.9" customHeight="1">
      <c r="B174" s="33"/>
      <c r="C174" s="34"/>
      <c r="D174" s="88"/>
      <c r="E174" s="89"/>
      <c r="F174" s="89"/>
      <c r="G174" s="89"/>
      <c r="H174" s="91"/>
      <c r="I174" s="94" t="s">
        <v>35</v>
      </c>
      <c r="J174" s="105"/>
      <c r="K174" s="97"/>
      <c r="L174" s="97"/>
      <c r="M174" s="45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63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63"/>
      <c r="BW174" s="34"/>
      <c r="BX174" s="78"/>
      <c r="BZ174" s="79"/>
      <c r="CA174" s="79"/>
      <c r="CB174" s="79"/>
      <c r="CC174" s="79"/>
      <c r="CD174" s="79"/>
      <c r="CE174" s="79"/>
      <c r="CF174" s="79"/>
      <c r="CG174" s="79"/>
      <c r="CH174" s="79"/>
      <c r="CI174" s="79"/>
      <c r="CJ174" s="79"/>
      <c r="CK174" s="79"/>
      <c r="CL174" s="79"/>
      <c r="CM174" s="79"/>
      <c r="CN174" s="79"/>
      <c r="CO174" s="79"/>
    </row>
    <row r="175" spans="2:93" s="10" customFormat="1" ht="6" customHeight="1">
      <c r="B175" s="33"/>
      <c r="C175" s="34"/>
      <c r="D175" s="88"/>
      <c r="E175" s="89"/>
      <c r="F175" s="89"/>
      <c r="G175" s="89"/>
      <c r="H175" s="91"/>
      <c r="I175" s="94"/>
      <c r="J175" s="108"/>
      <c r="K175" s="97"/>
      <c r="L175" s="97"/>
      <c r="M175" s="47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64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64"/>
      <c r="BW175" s="34"/>
      <c r="BX175" s="78"/>
      <c r="BZ175" s="79"/>
      <c r="CA175" s="79"/>
      <c r="CB175" s="79"/>
      <c r="CC175" s="79"/>
      <c r="CD175" s="79"/>
      <c r="CE175" s="79"/>
      <c r="CF175" s="79"/>
      <c r="CG175" s="79"/>
      <c r="CH175" s="79"/>
      <c r="CI175" s="79"/>
      <c r="CJ175" s="79"/>
      <c r="CK175" s="79"/>
      <c r="CL175" s="79"/>
      <c r="CM175" s="79"/>
      <c r="CN175" s="79"/>
      <c r="CO175" s="79"/>
    </row>
    <row r="176" spans="2:93" s="10" customFormat="1" ht="6" customHeight="1">
      <c r="B176" s="33"/>
      <c r="C176" s="34"/>
      <c r="D176" s="88"/>
      <c r="E176" s="89"/>
      <c r="F176" s="89"/>
      <c r="G176" s="89"/>
      <c r="H176" s="91"/>
      <c r="I176" s="94" t="s">
        <v>36</v>
      </c>
      <c r="J176" s="104" t="str">
        <f t="shared" ref="J176" si="54">IF(AND(K176&lt;&gt;"",L176&lt;&gt;""),L176-K176,"")</f>
        <v/>
      </c>
      <c r="K176" s="97"/>
      <c r="L176" s="97"/>
      <c r="M176" s="49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65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65"/>
      <c r="BW176" s="34"/>
      <c r="BX176" s="78"/>
      <c r="BZ176" s="79"/>
      <c r="CA176" s="79"/>
      <c r="CB176" s="79"/>
      <c r="CC176" s="79"/>
      <c r="CD176" s="79"/>
      <c r="CE176" s="79"/>
      <c r="CF176" s="79"/>
      <c r="CG176" s="79"/>
      <c r="CH176" s="79"/>
      <c r="CI176" s="79"/>
      <c r="CJ176" s="79"/>
      <c r="CK176" s="79"/>
      <c r="CL176" s="79"/>
      <c r="CM176" s="79"/>
      <c r="CN176" s="79"/>
      <c r="CO176" s="79"/>
    </row>
    <row r="177" spans="2:93" s="10" customFormat="1" ht="12.9" customHeight="1">
      <c r="B177" s="33"/>
      <c r="C177" s="34"/>
      <c r="D177" s="88"/>
      <c r="E177" s="89"/>
      <c r="F177" s="89"/>
      <c r="G177" s="89"/>
      <c r="H177" s="91"/>
      <c r="I177" s="94" t="s">
        <v>35</v>
      </c>
      <c r="J177" s="105"/>
      <c r="K177" s="97"/>
      <c r="L177" s="97"/>
      <c r="M177" s="51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66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66"/>
      <c r="BW177" s="34"/>
      <c r="BX177" s="78"/>
      <c r="BZ177" s="79"/>
      <c r="CA177" s="79"/>
      <c r="CB177" s="79"/>
      <c r="CC177" s="79"/>
      <c r="CD177" s="79"/>
      <c r="CE177" s="79"/>
      <c r="CF177" s="79"/>
      <c r="CG177" s="79"/>
      <c r="CH177" s="79"/>
      <c r="CI177" s="79"/>
      <c r="CJ177" s="79"/>
      <c r="CK177" s="79"/>
      <c r="CL177" s="79"/>
      <c r="CM177" s="79"/>
      <c r="CN177" s="79"/>
      <c r="CO177" s="79"/>
    </row>
    <row r="178" spans="2:93" s="10" customFormat="1" ht="6" customHeight="1">
      <c r="B178" s="33"/>
      <c r="C178" s="34"/>
      <c r="D178" s="88"/>
      <c r="E178" s="89"/>
      <c r="F178" s="89"/>
      <c r="G178" s="89"/>
      <c r="H178" s="92"/>
      <c r="I178" s="95"/>
      <c r="J178" s="106"/>
      <c r="K178" s="98"/>
      <c r="L178" s="98"/>
      <c r="M178" s="53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67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67"/>
      <c r="BW178" s="34"/>
      <c r="BX178" s="78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  <c r="CN178" s="79"/>
      <c r="CO178" s="79"/>
    </row>
    <row r="179" spans="2:93" s="10" customFormat="1" ht="6" customHeight="1">
      <c r="B179" s="33"/>
      <c r="C179" s="34"/>
      <c r="D179" s="88">
        <v>28</v>
      </c>
      <c r="E179" s="89"/>
      <c r="F179" s="89"/>
      <c r="G179" s="89"/>
      <c r="H179" s="90" t="str">
        <f t="shared" ref="H179" si="55">IF(AND(AND(K179="",L179=""),AND(K182="",L182="")),"",IF(AND(K182&lt;&gt;"",L182=""),"进行中",IF(AND(K182&lt;&gt;"",L182&lt;&gt;""),"已完成",IF(AND(AND(K179&lt;&gt;"",L179&lt;&gt;""),AND(K182="",L182="")),"未开始",""))))</f>
        <v/>
      </c>
      <c r="I179" s="93" t="s">
        <v>35</v>
      </c>
      <c r="J179" s="107" t="str">
        <f>IF(AND(K179&lt;&gt;"",L179&lt;&gt;""),L179-K179,"")</f>
        <v/>
      </c>
      <c r="K179" s="96"/>
      <c r="L179" s="96"/>
      <c r="M179" s="43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62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62"/>
      <c r="BW179" s="34"/>
      <c r="BX179" s="78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</row>
    <row r="180" spans="2:93" s="10" customFormat="1" ht="12.9" customHeight="1">
      <c r="B180" s="33"/>
      <c r="C180" s="34"/>
      <c r="D180" s="88"/>
      <c r="E180" s="89"/>
      <c r="F180" s="89"/>
      <c r="G180" s="89"/>
      <c r="H180" s="91"/>
      <c r="I180" s="94" t="s">
        <v>35</v>
      </c>
      <c r="J180" s="105"/>
      <c r="K180" s="97"/>
      <c r="L180" s="97"/>
      <c r="M180" s="45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63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63"/>
      <c r="BW180" s="34"/>
      <c r="BX180" s="78"/>
      <c r="BZ180" s="79"/>
      <c r="CA180" s="79"/>
      <c r="CB180" s="79"/>
      <c r="CC180" s="79"/>
      <c r="CD180" s="79"/>
      <c r="CE180" s="79"/>
      <c r="CF180" s="79"/>
      <c r="CG180" s="79"/>
      <c r="CH180" s="79"/>
      <c r="CI180" s="79"/>
      <c r="CJ180" s="79"/>
      <c r="CK180" s="79"/>
      <c r="CL180" s="79"/>
      <c r="CM180" s="79"/>
      <c r="CN180" s="79"/>
      <c r="CO180" s="79"/>
    </row>
    <row r="181" spans="2:93" s="10" customFormat="1" ht="6" customHeight="1">
      <c r="B181" s="33"/>
      <c r="C181" s="34"/>
      <c r="D181" s="88"/>
      <c r="E181" s="89"/>
      <c r="F181" s="89"/>
      <c r="G181" s="89"/>
      <c r="H181" s="91"/>
      <c r="I181" s="94"/>
      <c r="J181" s="108"/>
      <c r="K181" s="97"/>
      <c r="L181" s="97"/>
      <c r="M181" s="47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64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64"/>
      <c r="BW181" s="34"/>
      <c r="BX181" s="78"/>
      <c r="BZ181" s="79"/>
      <c r="CA181" s="79"/>
      <c r="CB181" s="79"/>
      <c r="CC181" s="79"/>
      <c r="CD181" s="79"/>
      <c r="CE181" s="79"/>
      <c r="CF181" s="79"/>
      <c r="CG181" s="79"/>
      <c r="CH181" s="79"/>
      <c r="CI181" s="79"/>
      <c r="CJ181" s="79"/>
      <c r="CK181" s="79"/>
      <c r="CL181" s="79"/>
      <c r="CM181" s="79"/>
      <c r="CN181" s="79"/>
      <c r="CO181" s="79"/>
    </row>
    <row r="182" spans="2:93" s="10" customFormat="1" ht="6" customHeight="1">
      <c r="B182" s="33"/>
      <c r="C182" s="34"/>
      <c r="D182" s="88"/>
      <c r="E182" s="89"/>
      <c r="F182" s="89"/>
      <c r="G182" s="89"/>
      <c r="H182" s="91"/>
      <c r="I182" s="94" t="s">
        <v>36</v>
      </c>
      <c r="J182" s="104" t="str">
        <f t="shared" ref="J182" si="56">IF(AND(K182&lt;&gt;"",L182&lt;&gt;""),L182-K182,"")</f>
        <v/>
      </c>
      <c r="K182" s="97"/>
      <c r="L182" s="97"/>
      <c r="M182" s="49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65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65"/>
      <c r="BW182" s="34"/>
      <c r="BX182" s="78"/>
      <c r="BZ182" s="79"/>
      <c r="CA182" s="79"/>
      <c r="CB182" s="79"/>
      <c r="CC182" s="79"/>
      <c r="CD182" s="79"/>
      <c r="CE182" s="79"/>
      <c r="CF182" s="79"/>
      <c r="CG182" s="79"/>
      <c r="CH182" s="79"/>
      <c r="CI182" s="79"/>
      <c r="CJ182" s="79"/>
      <c r="CK182" s="79"/>
      <c r="CL182" s="79"/>
      <c r="CM182" s="79"/>
      <c r="CN182" s="79"/>
      <c r="CO182" s="79"/>
    </row>
    <row r="183" spans="2:93" s="10" customFormat="1" ht="12.9" customHeight="1">
      <c r="B183" s="33"/>
      <c r="C183" s="34"/>
      <c r="D183" s="88"/>
      <c r="E183" s="89"/>
      <c r="F183" s="89"/>
      <c r="G183" s="89"/>
      <c r="H183" s="91"/>
      <c r="I183" s="94" t="s">
        <v>35</v>
      </c>
      <c r="J183" s="105"/>
      <c r="K183" s="97"/>
      <c r="L183" s="97"/>
      <c r="M183" s="51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66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66"/>
      <c r="BW183" s="34"/>
      <c r="BX183" s="78"/>
      <c r="BZ183" s="79"/>
      <c r="CA183" s="79"/>
      <c r="CB183" s="79"/>
      <c r="CC183" s="79"/>
      <c r="CD183" s="79"/>
      <c r="CE183" s="79"/>
      <c r="CF183" s="79"/>
      <c r="CG183" s="79"/>
      <c r="CH183" s="79"/>
      <c r="CI183" s="79"/>
      <c r="CJ183" s="79"/>
      <c r="CK183" s="79"/>
      <c r="CL183" s="79"/>
      <c r="CM183" s="79"/>
      <c r="CN183" s="79"/>
      <c r="CO183" s="79"/>
    </row>
    <row r="184" spans="2:93" s="10" customFormat="1" ht="6" customHeight="1">
      <c r="B184" s="33"/>
      <c r="C184" s="34"/>
      <c r="D184" s="88"/>
      <c r="E184" s="89"/>
      <c r="F184" s="89"/>
      <c r="G184" s="89"/>
      <c r="H184" s="92"/>
      <c r="I184" s="95"/>
      <c r="J184" s="106"/>
      <c r="K184" s="98"/>
      <c r="L184" s="98"/>
      <c r="M184" s="53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67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67"/>
      <c r="BW184" s="34"/>
      <c r="BX184" s="78"/>
      <c r="BZ184" s="79"/>
      <c r="CA184" s="79"/>
      <c r="CB184" s="79"/>
      <c r="CC184" s="79"/>
      <c r="CD184" s="79"/>
      <c r="CE184" s="79"/>
      <c r="CF184" s="79"/>
      <c r="CG184" s="79"/>
      <c r="CH184" s="79"/>
      <c r="CI184" s="79"/>
      <c r="CJ184" s="79"/>
      <c r="CK184" s="79"/>
      <c r="CL184" s="79"/>
      <c r="CM184" s="79"/>
      <c r="CN184" s="79"/>
      <c r="CO184" s="79"/>
    </row>
    <row r="185" spans="2:93" s="10" customFormat="1" ht="6" customHeight="1">
      <c r="B185" s="33"/>
      <c r="C185" s="34"/>
      <c r="D185" s="88">
        <v>29</v>
      </c>
      <c r="E185" s="89"/>
      <c r="F185" s="89"/>
      <c r="G185" s="89"/>
      <c r="H185" s="90" t="str">
        <f>IF(AND(AND(K185="",L185=""),AND(K188="",L188="")),"",IF(AND(K188&lt;&gt;"",L188=""),"进行中",IF(AND(K188&lt;&gt;"",L188&lt;&gt;""),"已完成",IF(AND(AND(K185&lt;&gt;"",L185&lt;&gt;""),AND(K188="",L188="")),"未开始",""))))</f>
        <v/>
      </c>
      <c r="I185" s="93" t="s">
        <v>35</v>
      </c>
      <c r="J185" s="107" t="str">
        <f>IF(AND(K185&lt;&gt;"",L185&lt;&gt;""),L185-K185,"")</f>
        <v/>
      </c>
      <c r="K185" s="96"/>
      <c r="L185" s="96"/>
      <c r="M185" s="43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62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62"/>
      <c r="BW185" s="34"/>
      <c r="BX185" s="78"/>
      <c r="BZ185" s="79"/>
      <c r="CA185" s="79"/>
      <c r="CB185" s="79"/>
      <c r="CC185" s="79"/>
      <c r="CD185" s="79"/>
      <c r="CE185" s="79"/>
      <c r="CF185" s="79"/>
      <c r="CG185" s="79"/>
      <c r="CH185" s="79"/>
      <c r="CI185" s="79"/>
      <c r="CJ185" s="79"/>
      <c r="CK185" s="79"/>
      <c r="CL185" s="79"/>
      <c r="CM185" s="79"/>
      <c r="CN185" s="79"/>
      <c r="CO185" s="79"/>
    </row>
    <row r="186" spans="2:93" s="10" customFormat="1" ht="12.9" customHeight="1">
      <c r="B186" s="33"/>
      <c r="C186" s="34"/>
      <c r="D186" s="88"/>
      <c r="E186" s="89"/>
      <c r="F186" s="89"/>
      <c r="G186" s="89"/>
      <c r="H186" s="91"/>
      <c r="I186" s="94" t="s">
        <v>35</v>
      </c>
      <c r="J186" s="105"/>
      <c r="K186" s="97"/>
      <c r="L186" s="97"/>
      <c r="M186" s="45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63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63"/>
      <c r="BW186" s="34"/>
      <c r="BX186" s="78"/>
      <c r="BZ186" s="79"/>
      <c r="CA186" s="79"/>
      <c r="CB186" s="79"/>
      <c r="CC186" s="79"/>
      <c r="CD186" s="79"/>
      <c r="CE186" s="79"/>
      <c r="CF186" s="79"/>
      <c r="CG186" s="79"/>
      <c r="CH186" s="79"/>
      <c r="CI186" s="79"/>
      <c r="CJ186" s="79"/>
      <c r="CK186" s="79"/>
      <c r="CL186" s="79"/>
      <c r="CM186" s="79"/>
      <c r="CN186" s="79"/>
      <c r="CO186" s="79"/>
    </row>
    <row r="187" spans="2:93" s="10" customFormat="1" ht="6" customHeight="1">
      <c r="B187" s="33"/>
      <c r="C187" s="34"/>
      <c r="D187" s="88"/>
      <c r="E187" s="89"/>
      <c r="F187" s="89"/>
      <c r="G187" s="89"/>
      <c r="H187" s="91"/>
      <c r="I187" s="94"/>
      <c r="J187" s="108"/>
      <c r="K187" s="97"/>
      <c r="L187" s="97"/>
      <c r="M187" s="47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64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64"/>
      <c r="BW187" s="34"/>
      <c r="BX187" s="78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</row>
    <row r="188" spans="2:93" s="10" customFormat="1" ht="6" customHeight="1">
      <c r="B188" s="33"/>
      <c r="C188" s="34"/>
      <c r="D188" s="88"/>
      <c r="E188" s="89"/>
      <c r="F188" s="89"/>
      <c r="G188" s="89"/>
      <c r="H188" s="91"/>
      <c r="I188" s="94" t="s">
        <v>36</v>
      </c>
      <c r="J188" s="104" t="str">
        <f t="shared" ref="J188" si="57">IF(AND(K188&lt;&gt;"",L188&lt;&gt;""),L188-K188,"")</f>
        <v/>
      </c>
      <c r="K188" s="97"/>
      <c r="L188" s="97"/>
      <c r="M188" s="49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65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65"/>
      <c r="BW188" s="34"/>
      <c r="BX188" s="78"/>
      <c r="BZ188" s="79"/>
      <c r="CA188" s="79"/>
      <c r="CB188" s="79"/>
      <c r="CC188" s="79"/>
      <c r="CD188" s="79"/>
      <c r="CE188" s="79"/>
      <c r="CF188" s="79"/>
      <c r="CG188" s="79"/>
      <c r="CH188" s="79"/>
      <c r="CI188" s="79"/>
      <c r="CJ188" s="79"/>
      <c r="CK188" s="79"/>
      <c r="CL188" s="79"/>
      <c r="CM188" s="79"/>
      <c r="CN188" s="79"/>
      <c r="CO188" s="79"/>
    </row>
    <row r="189" spans="2:93" s="10" customFormat="1" ht="12.9" customHeight="1">
      <c r="B189" s="33"/>
      <c r="C189" s="34"/>
      <c r="D189" s="88"/>
      <c r="E189" s="89"/>
      <c r="F189" s="89"/>
      <c r="G189" s="89"/>
      <c r="H189" s="91"/>
      <c r="I189" s="94" t="s">
        <v>35</v>
      </c>
      <c r="J189" s="105"/>
      <c r="K189" s="97"/>
      <c r="L189" s="97"/>
      <c r="M189" s="51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66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66"/>
      <c r="BW189" s="34"/>
      <c r="BX189" s="78"/>
      <c r="BZ189" s="79"/>
      <c r="CA189" s="79"/>
      <c r="CB189" s="79"/>
      <c r="CC189" s="79"/>
      <c r="CD189" s="79"/>
      <c r="CE189" s="79"/>
      <c r="CF189" s="79"/>
      <c r="CG189" s="79"/>
      <c r="CH189" s="79"/>
      <c r="CI189" s="79"/>
      <c r="CJ189" s="79"/>
      <c r="CK189" s="79"/>
      <c r="CL189" s="79"/>
      <c r="CM189" s="79"/>
      <c r="CN189" s="79"/>
      <c r="CO189" s="79"/>
    </row>
    <row r="190" spans="2:93" s="10" customFormat="1" ht="6" customHeight="1">
      <c r="B190" s="33"/>
      <c r="C190" s="34"/>
      <c r="D190" s="88"/>
      <c r="E190" s="89"/>
      <c r="F190" s="89"/>
      <c r="G190" s="89"/>
      <c r="H190" s="92"/>
      <c r="I190" s="95"/>
      <c r="J190" s="106"/>
      <c r="K190" s="98"/>
      <c r="L190" s="98"/>
      <c r="M190" s="53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67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67"/>
      <c r="BW190" s="34"/>
      <c r="BX190" s="78"/>
      <c r="BZ190" s="79"/>
      <c r="CA190" s="79"/>
      <c r="CB190" s="79"/>
      <c r="CC190" s="79"/>
      <c r="CD190" s="79"/>
      <c r="CE190" s="79"/>
      <c r="CF190" s="79"/>
      <c r="CG190" s="79"/>
      <c r="CH190" s="79"/>
      <c r="CI190" s="79"/>
      <c r="CJ190" s="79"/>
      <c r="CK190" s="79"/>
      <c r="CL190" s="79"/>
      <c r="CM190" s="79"/>
      <c r="CN190" s="79"/>
      <c r="CO190" s="79"/>
    </row>
    <row r="191" spans="2:93" s="10" customFormat="1" ht="6" customHeight="1">
      <c r="B191" s="33"/>
      <c r="C191" s="34"/>
      <c r="D191" s="88">
        <v>30</v>
      </c>
      <c r="E191" s="89"/>
      <c r="F191" s="89"/>
      <c r="G191" s="89"/>
      <c r="H191" s="90" t="str">
        <f t="shared" ref="H191" si="58">IF(AND(AND(K191="",L191=""),AND(K194="",L194="")),"",IF(AND(K194&lt;&gt;"",L194=""),"进行中",IF(AND(K194&lt;&gt;"",L194&lt;&gt;""),"已完成",IF(AND(AND(K191&lt;&gt;"",L191&lt;&gt;""),AND(K194="",L194="")),"未开始",""))))</f>
        <v/>
      </c>
      <c r="I191" s="93" t="s">
        <v>35</v>
      </c>
      <c r="J191" s="107" t="str">
        <f>IF(AND(K191&lt;&gt;"",L191&lt;&gt;""),L191-K191,"")</f>
        <v/>
      </c>
      <c r="K191" s="96"/>
      <c r="L191" s="96"/>
      <c r="M191" s="43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62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62"/>
      <c r="BW191" s="34"/>
      <c r="BX191" s="78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</row>
    <row r="192" spans="2:93" s="10" customFormat="1" ht="12.9" customHeight="1">
      <c r="B192" s="33"/>
      <c r="C192" s="34"/>
      <c r="D192" s="88"/>
      <c r="E192" s="89"/>
      <c r="F192" s="89"/>
      <c r="G192" s="89"/>
      <c r="H192" s="91"/>
      <c r="I192" s="94" t="s">
        <v>35</v>
      </c>
      <c r="J192" s="105"/>
      <c r="K192" s="97"/>
      <c r="L192" s="97"/>
      <c r="M192" s="45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63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63"/>
      <c r="BW192" s="34"/>
      <c r="BX192" s="78"/>
      <c r="BZ192" s="79"/>
      <c r="CA192" s="79"/>
      <c r="CB192" s="79"/>
      <c r="CC192" s="79"/>
      <c r="CD192" s="79"/>
      <c r="CE192" s="79"/>
      <c r="CF192" s="79"/>
      <c r="CG192" s="79"/>
      <c r="CH192" s="79"/>
      <c r="CI192" s="79"/>
      <c r="CJ192" s="79"/>
      <c r="CK192" s="79"/>
      <c r="CL192" s="79"/>
      <c r="CM192" s="79"/>
      <c r="CN192" s="79"/>
      <c r="CO192" s="79"/>
    </row>
    <row r="193" spans="2:93" s="10" customFormat="1" ht="6" customHeight="1">
      <c r="B193" s="33"/>
      <c r="C193" s="34"/>
      <c r="D193" s="88"/>
      <c r="E193" s="89"/>
      <c r="F193" s="89"/>
      <c r="G193" s="89"/>
      <c r="H193" s="91"/>
      <c r="I193" s="94"/>
      <c r="J193" s="108"/>
      <c r="K193" s="97"/>
      <c r="L193" s="97"/>
      <c r="M193" s="47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64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64"/>
      <c r="BW193" s="34"/>
      <c r="BX193" s="78"/>
      <c r="BZ193" s="79"/>
      <c r="CA193" s="79"/>
      <c r="CB193" s="79"/>
      <c r="CC193" s="79"/>
      <c r="CD193" s="79"/>
      <c r="CE193" s="79"/>
      <c r="CF193" s="79"/>
      <c r="CG193" s="79"/>
      <c r="CH193" s="79"/>
      <c r="CI193" s="79"/>
      <c r="CJ193" s="79"/>
      <c r="CK193" s="79"/>
      <c r="CL193" s="79"/>
      <c r="CM193" s="79"/>
      <c r="CN193" s="79"/>
      <c r="CO193" s="79"/>
    </row>
    <row r="194" spans="2:93" s="10" customFormat="1" ht="6" customHeight="1">
      <c r="B194" s="33"/>
      <c r="C194" s="34"/>
      <c r="D194" s="88"/>
      <c r="E194" s="89"/>
      <c r="F194" s="89"/>
      <c r="G194" s="89"/>
      <c r="H194" s="91"/>
      <c r="I194" s="94" t="s">
        <v>36</v>
      </c>
      <c r="J194" s="104" t="str">
        <f t="shared" ref="J194" si="59">IF(AND(K194&lt;&gt;"",L194&lt;&gt;""),L194-K194,"")</f>
        <v/>
      </c>
      <c r="K194" s="97"/>
      <c r="L194" s="97"/>
      <c r="M194" s="49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65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65"/>
      <c r="BW194" s="34"/>
      <c r="BX194" s="78"/>
      <c r="BZ194" s="79"/>
      <c r="CA194" s="79"/>
      <c r="CB194" s="79"/>
      <c r="CC194" s="79"/>
      <c r="CD194" s="79"/>
      <c r="CE194" s="79"/>
      <c r="CF194" s="79"/>
      <c r="CG194" s="79"/>
      <c r="CH194" s="79"/>
      <c r="CI194" s="79"/>
      <c r="CJ194" s="79"/>
      <c r="CK194" s="79"/>
      <c r="CL194" s="79"/>
      <c r="CM194" s="79"/>
      <c r="CN194" s="79"/>
      <c r="CO194" s="79"/>
    </row>
    <row r="195" spans="2:93" s="10" customFormat="1" ht="12.9" customHeight="1">
      <c r="B195" s="33"/>
      <c r="C195" s="34"/>
      <c r="D195" s="88"/>
      <c r="E195" s="89"/>
      <c r="F195" s="89"/>
      <c r="G195" s="89"/>
      <c r="H195" s="91"/>
      <c r="I195" s="94" t="s">
        <v>35</v>
      </c>
      <c r="J195" s="105"/>
      <c r="K195" s="97"/>
      <c r="L195" s="97"/>
      <c r="M195" s="51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66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66"/>
      <c r="BW195" s="34"/>
      <c r="BX195" s="78"/>
      <c r="BZ195" s="79"/>
      <c r="CA195" s="79"/>
      <c r="CB195" s="79"/>
      <c r="CC195" s="79"/>
      <c r="CD195" s="79"/>
      <c r="CE195" s="79"/>
      <c r="CF195" s="79"/>
      <c r="CG195" s="79"/>
      <c r="CH195" s="79"/>
      <c r="CI195" s="79"/>
      <c r="CJ195" s="79"/>
      <c r="CK195" s="79"/>
      <c r="CL195" s="79"/>
      <c r="CM195" s="79"/>
      <c r="CN195" s="79"/>
      <c r="CO195" s="79"/>
    </row>
    <row r="196" spans="2:93" s="10" customFormat="1" ht="6" customHeight="1">
      <c r="B196" s="33"/>
      <c r="C196" s="34"/>
      <c r="D196" s="88"/>
      <c r="E196" s="89"/>
      <c r="F196" s="89"/>
      <c r="G196" s="89"/>
      <c r="H196" s="92"/>
      <c r="I196" s="95"/>
      <c r="J196" s="106"/>
      <c r="K196" s="98"/>
      <c r="L196" s="98"/>
      <c r="M196" s="53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67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67"/>
      <c r="BW196" s="34"/>
      <c r="BX196" s="78"/>
      <c r="BZ196" s="79"/>
      <c r="CA196" s="79"/>
      <c r="CB196" s="79"/>
      <c r="CC196" s="79"/>
      <c r="CD196" s="79"/>
      <c r="CE196" s="79"/>
      <c r="CF196" s="79"/>
      <c r="CG196" s="79"/>
      <c r="CH196" s="79"/>
      <c r="CI196" s="79"/>
      <c r="CJ196" s="79"/>
      <c r="CK196" s="79"/>
      <c r="CL196" s="79"/>
      <c r="CM196" s="79"/>
      <c r="CN196" s="79"/>
      <c r="CO196" s="79"/>
    </row>
    <row r="197" spans="2:93" s="11" customFormat="1" ht="15" customHeight="1">
      <c r="B197" s="80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3"/>
    </row>
    <row r="198" spans="2:93" ht="2.4" customHeight="1">
      <c r="B198" s="1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2"/>
      <c r="AY198" s="82"/>
      <c r="AZ198" s="82"/>
      <c r="BA198" s="82"/>
      <c r="BB198" s="82"/>
      <c r="BC198" s="82"/>
      <c r="BD198" s="82"/>
      <c r="BE198" s="82"/>
      <c r="BF198" s="82"/>
      <c r="BG198" s="82"/>
      <c r="BH198" s="82"/>
      <c r="BI198" s="82"/>
      <c r="BJ198" s="82"/>
      <c r="BK198" s="82"/>
      <c r="BL198" s="82"/>
      <c r="BM198" s="82"/>
      <c r="BN198" s="82"/>
      <c r="BO198" s="82"/>
      <c r="BP198" s="82"/>
      <c r="BQ198" s="82"/>
      <c r="BR198" s="82"/>
      <c r="BS198" s="82"/>
      <c r="BT198" s="82"/>
      <c r="BU198" s="82"/>
      <c r="BV198" s="82"/>
      <c r="BW198" s="82"/>
      <c r="BX198" s="84"/>
    </row>
  </sheetData>
  <mergeCells count="393">
    <mergeCell ref="J32:J34"/>
    <mergeCell ref="J29:J31"/>
    <mergeCell ref="J26:J28"/>
    <mergeCell ref="J23:J25"/>
    <mergeCell ref="J20:J22"/>
    <mergeCell ref="J17:J19"/>
    <mergeCell ref="J59:J61"/>
    <mergeCell ref="J56:J58"/>
    <mergeCell ref="J53:J55"/>
    <mergeCell ref="J50:J52"/>
    <mergeCell ref="J47:J49"/>
    <mergeCell ref="J44:J46"/>
    <mergeCell ref="J41:J43"/>
    <mergeCell ref="J38:J40"/>
    <mergeCell ref="J35:J37"/>
    <mergeCell ref="L179:L181"/>
    <mergeCell ref="L182:L184"/>
    <mergeCell ref="L185:L187"/>
    <mergeCell ref="L188:L190"/>
    <mergeCell ref="L191:L193"/>
    <mergeCell ref="L194:L196"/>
    <mergeCell ref="J68:J70"/>
    <mergeCell ref="J65:J67"/>
    <mergeCell ref="J62:J64"/>
    <mergeCell ref="L152:L154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L149:L151"/>
    <mergeCell ref="L98:L100"/>
    <mergeCell ref="L101:L103"/>
    <mergeCell ref="L104:L106"/>
    <mergeCell ref="L107:L109"/>
    <mergeCell ref="L110:L112"/>
    <mergeCell ref="L113:L115"/>
    <mergeCell ref="L116:L118"/>
    <mergeCell ref="L119:L121"/>
    <mergeCell ref="L122:L124"/>
    <mergeCell ref="L71:L73"/>
    <mergeCell ref="L74:L76"/>
    <mergeCell ref="L77:L79"/>
    <mergeCell ref="L80:L82"/>
    <mergeCell ref="L83:L85"/>
    <mergeCell ref="L86:L88"/>
    <mergeCell ref="L89:L91"/>
    <mergeCell ref="L92:L94"/>
    <mergeCell ref="L95:L97"/>
    <mergeCell ref="K179:K181"/>
    <mergeCell ref="K182:K184"/>
    <mergeCell ref="K185:K187"/>
    <mergeCell ref="K188:K190"/>
    <mergeCell ref="K191:K193"/>
    <mergeCell ref="K194:K19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K152:K154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K149:K151"/>
    <mergeCell ref="K98:K100"/>
    <mergeCell ref="K101:K103"/>
    <mergeCell ref="K104:K106"/>
    <mergeCell ref="K107:K109"/>
    <mergeCell ref="K110:K112"/>
    <mergeCell ref="K113:K115"/>
    <mergeCell ref="K116:K118"/>
    <mergeCell ref="K119:K121"/>
    <mergeCell ref="K122:K124"/>
    <mergeCell ref="K71:K73"/>
    <mergeCell ref="K74:K76"/>
    <mergeCell ref="K77:K79"/>
    <mergeCell ref="K80:K82"/>
    <mergeCell ref="K83:K85"/>
    <mergeCell ref="K86:K88"/>
    <mergeCell ref="K89:K91"/>
    <mergeCell ref="K92:K94"/>
    <mergeCell ref="K95:K97"/>
    <mergeCell ref="J179:J181"/>
    <mergeCell ref="J182:J184"/>
    <mergeCell ref="J185:J187"/>
    <mergeCell ref="J188:J190"/>
    <mergeCell ref="J191:J193"/>
    <mergeCell ref="J194:J19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K53:K55"/>
    <mergeCell ref="K56:K58"/>
    <mergeCell ref="K59:K61"/>
    <mergeCell ref="K62:K64"/>
    <mergeCell ref="K65:K67"/>
    <mergeCell ref="K68:K70"/>
    <mergeCell ref="J152:J154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J149:J151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I179:I181"/>
    <mergeCell ref="I182:I184"/>
    <mergeCell ref="I185:I187"/>
    <mergeCell ref="I188:I190"/>
    <mergeCell ref="I191:I193"/>
    <mergeCell ref="I194:I196"/>
    <mergeCell ref="I152:I154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I149:I151"/>
    <mergeCell ref="I98:I100"/>
    <mergeCell ref="I101:I103"/>
    <mergeCell ref="I104:I106"/>
    <mergeCell ref="I107:I109"/>
    <mergeCell ref="I110:I112"/>
    <mergeCell ref="I113:I115"/>
    <mergeCell ref="I116:I118"/>
    <mergeCell ref="I119:I121"/>
    <mergeCell ref="I122:I124"/>
    <mergeCell ref="I71:I73"/>
    <mergeCell ref="I74:I76"/>
    <mergeCell ref="I77:I79"/>
    <mergeCell ref="I80:I82"/>
    <mergeCell ref="I83:I85"/>
    <mergeCell ref="I86:I88"/>
    <mergeCell ref="I89:I91"/>
    <mergeCell ref="I92:I94"/>
    <mergeCell ref="I95:I97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  <mergeCell ref="H143:H148"/>
    <mergeCell ref="H149:H154"/>
    <mergeCell ref="H155:H160"/>
    <mergeCell ref="H161:H166"/>
    <mergeCell ref="H167:H172"/>
    <mergeCell ref="H173:H178"/>
    <mergeCell ref="H179:H184"/>
    <mergeCell ref="H185:H190"/>
    <mergeCell ref="H191:H196"/>
    <mergeCell ref="H17:H22"/>
    <mergeCell ref="H23:H28"/>
    <mergeCell ref="H29:H34"/>
    <mergeCell ref="H35:H40"/>
    <mergeCell ref="H41:H46"/>
    <mergeCell ref="H47:H52"/>
    <mergeCell ref="H53:H58"/>
    <mergeCell ref="H59:H64"/>
    <mergeCell ref="H65:H70"/>
    <mergeCell ref="H71:H76"/>
    <mergeCell ref="H77:H82"/>
    <mergeCell ref="H83:H88"/>
    <mergeCell ref="H89:H94"/>
    <mergeCell ref="H95:H100"/>
    <mergeCell ref="H101:H106"/>
    <mergeCell ref="H107:H112"/>
    <mergeCell ref="H113:H118"/>
    <mergeCell ref="H119:H124"/>
    <mergeCell ref="H125:H130"/>
    <mergeCell ref="H131:H136"/>
    <mergeCell ref="H137:H142"/>
    <mergeCell ref="G161:G166"/>
    <mergeCell ref="G167:G172"/>
    <mergeCell ref="G173:G178"/>
    <mergeCell ref="G179:G184"/>
    <mergeCell ref="G185:G190"/>
    <mergeCell ref="G191:G196"/>
    <mergeCell ref="G107:G112"/>
    <mergeCell ref="G113:G118"/>
    <mergeCell ref="G119:G124"/>
    <mergeCell ref="G125:G130"/>
    <mergeCell ref="G131:G136"/>
    <mergeCell ref="G137:G142"/>
    <mergeCell ref="G143:G148"/>
    <mergeCell ref="G149:G154"/>
    <mergeCell ref="G155:G160"/>
    <mergeCell ref="G53:G58"/>
    <mergeCell ref="G59:G64"/>
    <mergeCell ref="G65:G70"/>
    <mergeCell ref="G71:G76"/>
    <mergeCell ref="G77:G82"/>
    <mergeCell ref="G83:G88"/>
    <mergeCell ref="G89:G94"/>
    <mergeCell ref="G95:G100"/>
    <mergeCell ref="G101:G106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E179:E184"/>
    <mergeCell ref="E185:E190"/>
    <mergeCell ref="E191:E196"/>
    <mergeCell ref="F17:F22"/>
    <mergeCell ref="F23:F28"/>
    <mergeCell ref="F29:F34"/>
    <mergeCell ref="F35:F40"/>
    <mergeCell ref="F41:F46"/>
    <mergeCell ref="F47:F52"/>
    <mergeCell ref="F53:F58"/>
    <mergeCell ref="F59:F64"/>
    <mergeCell ref="F65:F70"/>
    <mergeCell ref="F71:F76"/>
    <mergeCell ref="F77:F82"/>
    <mergeCell ref="F83:F88"/>
    <mergeCell ref="F89:F94"/>
    <mergeCell ref="F95:F100"/>
    <mergeCell ref="F101:F106"/>
    <mergeCell ref="F107:F112"/>
    <mergeCell ref="F113:F118"/>
    <mergeCell ref="F119:F124"/>
    <mergeCell ref="F125:F130"/>
    <mergeCell ref="F131:F136"/>
    <mergeCell ref="F137:F142"/>
    <mergeCell ref="E125:E130"/>
    <mergeCell ref="E131:E136"/>
    <mergeCell ref="E137:E142"/>
    <mergeCell ref="E143:E148"/>
    <mergeCell ref="E149:E154"/>
    <mergeCell ref="E155:E160"/>
    <mergeCell ref="E161:E166"/>
    <mergeCell ref="E167:E172"/>
    <mergeCell ref="E173:E178"/>
    <mergeCell ref="D161:D166"/>
    <mergeCell ref="D167:D172"/>
    <mergeCell ref="D173:D178"/>
    <mergeCell ref="D179:D184"/>
    <mergeCell ref="D185:D190"/>
    <mergeCell ref="D191:D196"/>
    <mergeCell ref="E17:E22"/>
    <mergeCell ref="E23:E28"/>
    <mergeCell ref="E29:E34"/>
    <mergeCell ref="E35:E40"/>
    <mergeCell ref="E41:E46"/>
    <mergeCell ref="E47:E52"/>
    <mergeCell ref="E53:E58"/>
    <mergeCell ref="E59:E64"/>
    <mergeCell ref="E65:E70"/>
    <mergeCell ref="E71:E76"/>
    <mergeCell ref="E77:E82"/>
    <mergeCell ref="E83:E88"/>
    <mergeCell ref="E89:E94"/>
    <mergeCell ref="E95:E100"/>
    <mergeCell ref="E101:E106"/>
    <mergeCell ref="E107:E112"/>
    <mergeCell ref="E113:E118"/>
    <mergeCell ref="E119:E124"/>
    <mergeCell ref="D107:D112"/>
    <mergeCell ref="D113:D118"/>
    <mergeCell ref="D119:D124"/>
    <mergeCell ref="D125:D130"/>
    <mergeCell ref="D131:D136"/>
    <mergeCell ref="D137:D142"/>
    <mergeCell ref="D143:D148"/>
    <mergeCell ref="D149:D154"/>
    <mergeCell ref="D155:D160"/>
    <mergeCell ref="D53:D58"/>
    <mergeCell ref="D59:D64"/>
    <mergeCell ref="D65:D70"/>
    <mergeCell ref="D71:D76"/>
    <mergeCell ref="D77:D82"/>
    <mergeCell ref="D83:D88"/>
    <mergeCell ref="D89:D94"/>
    <mergeCell ref="D95:D100"/>
    <mergeCell ref="D101:D106"/>
    <mergeCell ref="R4:S4"/>
    <mergeCell ref="R5:S5"/>
    <mergeCell ref="AK8:AQ8"/>
    <mergeCell ref="D17:D22"/>
    <mergeCell ref="D23:D28"/>
    <mergeCell ref="D29:D34"/>
    <mergeCell ref="D35:D40"/>
    <mergeCell ref="D41:D46"/>
    <mergeCell ref="D47:D52"/>
    <mergeCell ref="G17:G22"/>
    <mergeCell ref="G23:G28"/>
    <mergeCell ref="G29:G34"/>
    <mergeCell ref="G35:G40"/>
    <mergeCell ref="G41:G46"/>
    <mergeCell ref="G47:G52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</mergeCells>
  <phoneticPr fontId="32" type="noConversion"/>
  <conditionalFormatting sqref="H17:H196">
    <cfRule type="cellIs" dxfId="3" priority="1" operator="equal">
      <formula>"已完成"</formula>
    </cfRule>
  </conditionalFormatting>
  <conditionalFormatting sqref="AK10:AQ14">
    <cfRule type="expression" dxfId="2" priority="66">
      <formula>AK10=TODAY()</formula>
    </cfRule>
  </conditionalFormatting>
  <conditionalFormatting sqref="M18:BV18 M24:BV24 M30:BV30 M42:BV42 M48:BV48 M36:BV36 M54:BV54 M60:BV60 M66:BV66 M72:BV72 M78:BV78 M84:BV84 M90:BV90 M96:BV96 M102:BV102 M108:BV108 M114:BV114 M120:BV120 M126:BV126 M132:BV132 M138:BV138 M144:BV144 M150:BV150 M156:BV156 M162:BV162 M168:BV168 M174:BV174 M180:BV180 M186:BV186 M192:BV192">
    <cfRule type="expression" dxfId="1" priority="144">
      <formula>AND(M$16&gt;=$K17,M$16&lt;=$L17)</formula>
    </cfRule>
  </conditionalFormatting>
  <conditionalFormatting sqref="M21:BV21 M27:BV27 M33:BV33 M45:BV45 M51:BV51 M39:BV39 M57:BV57 M63:BV63 M69:BV69 M75:BV75 M81:BV81 M87:BV87 M93:BV93 M99:BV99 M105:BV105 M111:BV111 M117:BV117 M123:BV123 M129:BV129 M135:BV135 M141:BV141 M147:BV147 M153:BV153 M159:BV159 M165:BV165 M171:BV171 M177:BV177 M183:BV183 M189:BV189 M195:BV195">
    <cfRule type="expression" dxfId="0" priority="180">
      <formula>AND(M$16&gt;=$K20,M$16&lt;=$L20)</formula>
    </cfRule>
  </conditionalFormatting>
  <dataValidations count="1">
    <dataValidation type="list" allowBlank="1" showInputMessage="1" showErrorMessage="1" sqref="F17:F196" xr:uid="{00000000-0002-0000-0000-000000000000}">
      <formula1>$BZ$10:$BZ$15</formula1>
    </dataValidation>
  </dataValidations>
  <printOptions horizontalCentered="1"/>
  <pageMargins left="0.23622047244094499" right="0.23622047244094499" top="0.74803149606299202" bottom="0.74803149606299202" header="0.31496062992126" footer="0.31496062992126"/>
  <pageSetup paperSize="9" scale="58" fitToHeight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showGridLines="0" workbookViewId="0">
      <selection activeCell="H26" sqref="H26"/>
    </sheetView>
  </sheetViews>
  <sheetFormatPr defaultColWidth="9" defaultRowHeight="13.8"/>
  <sheetData>
    <row r="2" spans="2:7">
      <c r="B2" s="1"/>
      <c r="C2" s="1"/>
      <c r="E2" s="2"/>
      <c r="F2" s="2"/>
      <c r="G2" s="2"/>
    </row>
    <row r="3" spans="2:7">
      <c r="B3" s="1"/>
      <c r="C3" s="1"/>
      <c r="E3" s="2"/>
      <c r="F3" s="2"/>
      <c r="G3" s="2"/>
    </row>
    <row r="4" spans="2:7">
      <c r="B4" s="1" t="s">
        <v>21</v>
      </c>
      <c r="C4" s="3">
        <f>图表!E13</f>
        <v>0.5</v>
      </c>
      <c r="E4" s="2"/>
      <c r="F4" s="2"/>
      <c r="G4" s="2"/>
    </row>
    <row r="5" spans="2:7">
      <c r="B5" s="2"/>
      <c r="C5" s="2"/>
      <c r="E5" s="2"/>
      <c r="F5" s="2"/>
      <c r="G5" s="2"/>
    </row>
    <row r="6" spans="2:7">
      <c r="B6" s="1" t="s">
        <v>56</v>
      </c>
      <c r="C6" s="4"/>
      <c r="E6" s="2"/>
      <c r="F6" s="2"/>
      <c r="G6" s="2"/>
    </row>
    <row r="7" spans="2:7">
      <c r="B7" s="1">
        <v>36</v>
      </c>
      <c r="C7" s="4">
        <f>C4*180</f>
        <v>90</v>
      </c>
      <c r="E7" s="2"/>
      <c r="F7" s="2"/>
      <c r="G7" s="2"/>
    </row>
    <row r="8" spans="2:7">
      <c r="B8" s="1">
        <v>36</v>
      </c>
      <c r="C8">
        <v>0.1</v>
      </c>
      <c r="E8" s="2"/>
      <c r="F8" s="2"/>
      <c r="G8" s="2"/>
    </row>
    <row r="9" spans="2:7">
      <c r="B9" s="1">
        <v>36</v>
      </c>
      <c r="C9" s="4">
        <f>360-C7-C8</f>
        <v>269.89999999999998</v>
      </c>
      <c r="E9" s="2"/>
      <c r="F9" s="2"/>
      <c r="G9" s="2"/>
    </row>
    <row r="10" spans="2:7">
      <c r="B10" s="1">
        <v>36</v>
      </c>
      <c r="C10" s="4"/>
      <c r="E10" s="2"/>
      <c r="F10" s="2"/>
      <c r="G10" s="2"/>
    </row>
    <row r="11" spans="2:7">
      <c r="B11" s="1">
        <v>36</v>
      </c>
      <c r="C11" s="4"/>
      <c r="E11" s="2"/>
      <c r="F11" s="2"/>
      <c r="G11" s="2"/>
    </row>
    <row r="12" spans="2:7">
      <c r="B12" s="1">
        <v>180</v>
      </c>
      <c r="C12" s="4"/>
      <c r="E12" s="2"/>
      <c r="F12" s="2"/>
      <c r="G12" s="2"/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图表</vt:lpstr>
      <vt:lpstr>完成</vt:lpstr>
      <vt:lpstr>图表!Print_Area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dc:description>疾风 https://www.docer.com/designer/detail/397517162</dc:description>
  <cp:lastModifiedBy>石译文</cp:lastModifiedBy>
  <cp:lastPrinted>2022-12-08T18:13:00Z</cp:lastPrinted>
  <dcterms:created xsi:type="dcterms:W3CDTF">2020-01-21T15:29:00Z</dcterms:created>
  <dcterms:modified xsi:type="dcterms:W3CDTF">2023-06-13T15:35:36Z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v1.0_mb_3xugej6UAYsfolGzjGGv4Q==</vt:lpwstr>
  </property>
  <property fmtid="{D5CDD505-2E9C-101B-9397-08002B2CF9AE}" pid="4" name="ICV">
    <vt:lpwstr>2FBED99A57304DB7BC2E3629EA0CEE50</vt:lpwstr>
  </property>
</Properties>
</file>