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0515" windowHeight="462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3" i="3" l="1"/>
  <c r="M4" i="3" s="1"/>
  <c r="M5" i="3" s="1"/>
  <c r="M6" i="3" s="1"/>
  <c r="M7" i="3" s="1"/>
  <c r="M8" i="3" s="1"/>
  <c r="M9" i="3" s="1"/>
  <c r="M10" i="3" s="1"/>
  <c r="I4" i="3"/>
  <c r="I5" i="3" s="1"/>
  <c r="I6" i="3" s="1"/>
  <c r="I7" i="3" s="1"/>
  <c r="I8" i="3" s="1"/>
  <c r="I9" i="3" s="1"/>
  <c r="I10" i="3" s="1"/>
  <c r="I3" i="3"/>
  <c r="E3" i="3"/>
  <c r="E4" i="3" s="1"/>
  <c r="E5" i="3" s="1"/>
  <c r="E6" i="3" s="1"/>
  <c r="E7" i="3" s="1"/>
  <c r="E8" i="3" s="1"/>
  <c r="E9" i="3" s="1"/>
  <c r="E10" i="3" s="1"/>
  <c r="A4" i="3"/>
  <c r="A5" i="3" s="1"/>
  <c r="A6" i="3" s="1"/>
  <c r="A7" i="3" s="1"/>
  <c r="A8" i="3" s="1"/>
  <c r="A9" i="3" s="1"/>
  <c r="A10" i="3" s="1"/>
  <c r="A3" i="3"/>
  <c r="C5" i="2" l="1"/>
  <c r="E5" i="2" s="1"/>
  <c r="C4" i="2"/>
  <c r="E4" i="2" s="1"/>
  <c r="C3" i="2"/>
  <c r="E3" i="2" s="1"/>
  <c r="C2" i="2"/>
  <c r="E2" i="2" s="1"/>
  <c r="E7" i="2" l="1"/>
  <c r="I3" i="1"/>
  <c r="K3" i="1" s="1"/>
  <c r="I4" i="1"/>
  <c r="I5" i="1"/>
  <c r="I6" i="1"/>
  <c r="I2" i="1"/>
  <c r="K2" i="1" s="1"/>
  <c r="K4" i="1"/>
  <c r="K5" i="1"/>
  <c r="K6" i="1"/>
  <c r="K7" i="1" l="1"/>
</calcChain>
</file>

<file path=xl/sharedStrings.xml><?xml version="1.0" encoding="utf-8"?>
<sst xmlns="http://schemas.openxmlformats.org/spreadsheetml/2006/main" count="18" uniqueCount="11">
  <si>
    <t>X</t>
  </si>
  <si>
    <t>% расхождения</t>
  </si>
  <si>
    <t>I4PLAN</t>
  </si>
  <si>
    <t>"I4Plan"</t>
  </si>
  <si>
    <t>Расход газа</t>
  </si>
  <si>
    <t>Коэффициент</t>
  </si>
  <si>
    <t>Расход мазута</t>
  </si>
  <si>
    <t>Финансовые затраты на топливо</t>
  </si>
  <si>
    <t>КПД очереди котлоагрегатов</t>
  </si>
  <si>
    <t>Разработанный программный комплекс</t>
  </si>
  <si>
    <t>Разработанная программный комплекс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</si>
</sst>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4" fontId="0" fillId="0" borderId="0" xfId="0" applyNumberFormat="1"/>
    <xf numFmtId="0" fontId="0" fillId="0" borderId="0" xfId="0" applyBorder="1"/>
    <xf numFmtId="0" fontId="1" fillId="0" borderId="0" xfId="0" applyFont="1" applyBorder="1" applyAlignment="1">
      <alignment horizontal="justify" vertical="center" wrapText="1"/>
    </xf>
    <xf numFmtId="2" fontId="1" fillId="0" borderId="0" xfId="0" applyNumberFormat="1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"I4Plan"</c:v>
                </c:pt>
              </c:strCache>
            </c:strRef>
          </c:tx>
          <c:marker>
            <c:symbol val="none"/>
          </c:marker>
          <c:xVal>
            <c:numRef>
              <c:f>Лист1!$H$2:$H$6</c:f>
              <c:numCache>
                <c:formatCode>General</c:formatCode>
                <c:ptCount val="5"/>
                <c:pt idx="0">
                  <c:v>130</c:v>
                </c:pt>
                <c:pt idx="1">
                  <c:v>141</c:v>
                </c:pt>
                <c:pt idx="2">
                  <c:v>183</c:v>
                </c:pt>
                <c:pt idx="3">
                  <c:v>198</c:v>
                </c:pt>
                <c:pt idx="4">
                  <c:v>200</c:v>
                </c:pt>
              </c:numCache>
            </c:numRef>
          </c:xVal>
          <c:yVal>
            <c:numRef>
              <c:f>Лист1!$I$2:$I$6</c:f>
              <c:numCache>
                <c:formatCode>General</c:formatCode>
                <c:ptCount val="5"/>
                <c:pt idx="0">
                  <c:v>10.423</c:v>
                </c:pt>
                <c:pt idx="1">
                  <c:v>11.304</c:v>
                </c:pt>
                <c:pt idx="2">
                  <c:v>14.633000000000001</c:v>
                </c:pt>
                <c:pt idx="3">
                  <c:v>15.839</c:v>
                </c:pt>
                <c:pt idx="4">
                  <c:v>15.999000000000001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Лист1!$J$1</c:f>
              <c:strCache>
                <c:ptCount val="1"/>
                <c:pt idx="0">
                  <c:v>Разработанный программный комплекс</c:v>
                </c:pt>
              </c:strCache>
            </c:strRef>
          </c:tx>
          <c:marker>
            <c:symbol val="none"/>
          </c:marker>
          <c:xVal>
            <c:numRef>
              <c:f>Лист1!$H$2:$H$6</c:f>
              <c:numCache>
                <c:formatCode>General</c:formatCode>
                <c:ptCount val="5"/>
                <c:pt idx="0">
                  <c:v>130</c:v>
                </c:pt>
                <c:pt idx="1">
                  <c:v>141</c:v>
                </c:pt>
                <c:pt idx="2">
                  <c:v>183</c:v>
                </c:pt>
                <c:pt idx="3">
                  <c:v>198</c:v>
                </c:pt>
                <c:pt idx="4">
                  <c:v>200</c:v>
                </c:pt>
              </c:numCache>
            </c:numRef>
          </c:xVal>
          <c:yVal>
            <c:numRef>
              <c:f>Лист1!$J$2:$J$6</c:f>
              <c:numCache>
                <c:formatCode>General</c:formatCode>
                <c:ptCount val="5"/>
                <c:pt idx="0">
                  <c:v>10.24</c:v>
                </c:pt>
                <c:pt idx="1">
                  <c:v>11.1</c:v>
                </c:pt>
                <c:pt idx="2">
                  <c:v>14.39</c:v>
                </c:pt>
                <c:pt idx="3">
                  <c:v>15.56</c:v>
                </c:pt>
                <c:pt idx="4">
                  <c:v>15.72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96768"/>
        <c:axId val="84498688"/>
      </c:scatterChart>
      <c:valAx>
        <c:axId val="84496768"/>
        <c:scaling>
          <c:orientation val="minMax"/>
          <c:max val="201"/>
          <c:min val="12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100" b="0"/>
                  <a:t>Паровая</a:t>
                </a:r>
                <a:r>
                  <a:rPr lang="ru-RU" sz="1100" b="0" baseline="0"/>
                  <a:t> нагрузка на котел (тонн/час)</a:t>
                </a:r>
                <a:endParaRPr lang="ru-RU" sz="11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498688"/>
        <c:crosses val="autoZero"/>
        <c:crossBetween val="midCat"/>
        <c:majorUnit val="5"/>
      </c:valAx>
      <c:valAx>
        <c:axId val="84498688"/>
        <c:scaling>
          <c:orientation val="minMax"/>
          <c:max val="17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100" b="0">
                    <a:latin typeface="+mn-lt"/>
                  </a:rPr>
                  <a:t>Расход газа котлом, </a:t>
                </a:r>
                <a:r>
                  <a:rPr lang="en-US" sz="1100" b="0">
                    <a:latin typeface="+mn-lt"/>
                  </a:rPr>
                  <a:t>[</a:t>
                </a:r>
                <a:r>
                  <a:rPr lang="ru-RU" sz="1100" b="0">
                    <a:latin typeface="+mn-lt"/>
                  </a:rPr>
                  <a:t>тыс.нм3/час</a:t>
                </a:r>
                <a:r>
                  <a:rPr lang="en-US" sz="1100" b="0">
                    <a:latin typeface="+mn-lt"/>
                  </a:rPr>
                  <a:t>]</a:t>
                </a:r>
                <a:endParaRPr lang="ru-RU" sz="1100" b="0"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496768"/>
        <c:crosses val="autoZero"/>
        <c:crossBetween val="midCat"/>
        <c:majorUnit val="0.8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Лист2!$C$1</c:f>
              <c:strCache>
                <c:ptCount val="1"/>
                <c:pt idx="0">
                  <c:v>"I4Plan"</c:v>
                </c:pt>
              </c:strCache>
            </c:strRef>
          </c:tx>
          <c:marker>
            <c:symbol val="none"/>
          </c:marker>
          <c:xVal>
            <c:numRef>
              <c:f>Лист2!$B$2:$B$5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189</c:v>
                </c:pt>
                <c:pt idx="3">
                  <c:v>219</c:v>
                </c:pt>
              </c:numCache>
            </c:numRef>
          </c:xVal>
          <c:yVal>
            <c:numRef>
              <c:f>Лист2!$C$2:$C$5</c:f>
              <c:numCache>
                <c:formatCode>General</c:formatCode>
                <c:ptCount val="4"/>
                <c:pt idx="0">
                  <c:v>10.417</c:v>
                </c:pt>
                <c:pt idx="1">
                  <c:v>11.206999999999999</c:v>
                </c:pt>
                <c:pt idx="2">
                  <c:v>15.103999999999999</c:v>
                </c:pt>
                <c:pt idx="3">
                  <c:v>17.506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Лист2!$D$1</c:f>
              <c:strCache>
                <c:ptCount val="1"/>
                <c:pt idx="0">
                  <c:v>Разработанная программный комплекс</c:v>
                </c:pt>
              </c:strCache>
            </c:strRef>
          </c:tx>
          <c:marker>
            <c:symbol val="none"/>
          </c:marker>
          <c:xVal>
            <c:numRef>
              <c:f>Лист2!$B$2:$B$5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189</c:v>
                </c:pt>
                <c:pt idx="3">
                  <c:v>219</c:v>
                </c:pt>
              </c:numCache>
            </c:numRef>
          </c:xVal>
          <c:yVal>
            <c:numRef>
              <c:f>Лист2!$D$2:$D$5</c:f>
              <c:numCache>
                <c:formatCode>General</c:formatCode>
                <c:ptCount val="4"/>
                <c:pt idx="0">
                  <c:v>10.24</c:v>
                </c:pt>
                <c:pt idx="1">
                  <c:v>11.03</c:v>
                </c:pt>
                <c:pt idx="2">
                  <c:v>14.84</c:v>
                </c:pt>
                <c:pt idx="3">
                  <c:v>17.2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29984"/>
        <c:axId val="87931904"/>
      </c:scatterChart>
      <c:valAx>
        <c:axId val="87929984"/>
        <c:scaling>
          <c:orientation val="minMax"/>
          <c:max val="220"/>
          <c:min val="12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100" b="0"/>
                  <a:t>Паровая</a:t>
                </a:r>
                <a:r>
                  <a:rPr lang="ru-RU" sz="1100" b="0" baseline="0"/>
                  <a:t> нагрузка, </a:t>
                </a:r>
                <a:r>
                  <a:rPr lang="en-US" sz="1100" b="0" baseline="0"/>
                  <a:t>[</a:t>
                </a:r>
                <a:r>
                  <a:rPr lang="ru-RU" sz="1100" b="0" baseline="0"/>
                  <a:t>тонн/час</a:t>
                </a:r>
                <a:r>
                  <a:rPr lang="en-US" sz="1100" b="0" baseline="0"/>
                  <a:t>]</a:t>
                </a:r>
                <a:endParaRPr lang="ru-RU" sz="11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931904"/>
        <c:crosses val="autoZero"/>
        <c:crossBetween val="midCat"/>
        <c:majorUnit val="10"/>
      </c:valAx>
      <c:valAx>
        <c:axId val="87931904"/>
        <c:scaling>
          <c:orientation val="minMax"/>
          <c:max val="19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100" b="0"/>
                  <a:t>Расход газа, </a:t>
                </a:r>
                <a:r>
                  <a:rPr lang="en-US" sz="1100" b="0"/>
                  <a:t>[</a:t>
                </a:r>
                <a:r>
                  <a:rPr lang="ru-RU" sz="1100" b="0"/>
                  <a:t>тыс.нм3/час</a:t>
                </a:r>
                <a:r>
                  <a:rPr lang="en-US" sz="1100" b="0"/>
                  <a:t>]</a:t>
                </a:r>
                <a:endParaRPr lang="ru-RU" sz="11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929984"/>
        <c:crosses val="autoZero"/>
        <c:crossBetween val="midCat"/>
        <c:majorUnit val="0.8"/>
      </c:valAx>
    </c:plotArea>
    <c:legend>
      <c:legendPos val="b"/>
      <c:layout>
        <c:manualLayout>
          <c:xMode val="edge"/>
          <c:yMode val="edge"/>
          <c:x val="9.3944444444444442E-2"/>
          <c:y val="0.76003864100320795"/>
          <c:w val="0.8843333333333333"/>
          <c:h val="0.2121835812190142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Расход газа</c:v>
                </c:pt>
              </c:strCache>
            </c:strRef>
          </c:tx>
          <c:marker>
            <c:symbol val="none"/>
          </c:marker>
          <c:xVal>
            <c:numRef>
              <c:f>Лист3!$A$2:$A$10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Лист3!$B$2:$B$10</c:f>
              <c:numCache>
                <c:formatCode>0.00</c:formatCode>
                <c:ptCount val="9"/>
                <c:pt idx="0">
                  <c:v>39.29</c:v>
                </c:pt>
                <c:pt idx="1">
                  <c:v>37.6</c:v>
                </c:pt>
                <c:pt idx="2">
                  <c:v>37.450000000000003</c:v>
                </c:pt>
                <c:pt idx="3">
                  <c:v>36.9</c:v>
                </c:pt>
                <c:pt idx="4">
                  <c:v>14.84</c:v>
                </c:pt>
                <c:pt idx="5">
                  <c:v>14.3</c:v>
                </c:pt>
                <c:pt idx="6">
                  <c:v>11.9</c:v>
                </c:pt>
                <c:pt idx="7">
                  <c:v>11.25</c:v>
                </c:pt>
                <c:pt idx="8">
                  <c:v>10.8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8064"/>
        <c:axId val="86730240"/>
      </c:scatterChart>
      <c:valAx>
        <c:axId val="8672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b="0"/>
                  <a:t>Коэффициент</a:t>
                </a:r>
                <a:r>
                  <a:rPr lang="ru-RU" b="0" baseline="0"/>
                  <a:t> относительной важности расхода газа по отношению к другим критериям, </a:t>
                </a:r>
                <a:r>
                  <a:rPr lang="en-US" b="0" baseline="0"/>
                  <a:t>[%]</a:t>
                </a:r>
                <a:endParaRPr lang="ru-RU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730240"/>
        <c:crosses val="autoZero"/>
        <c:crossBetween val="midCat"/>
        <c:majorUnit val="10"/>
      </c:valAx>
      <c:valAx>
        <c:axId val="86730240"/>
        <c:scaling>
          <c:orientation val="minMax"/>
          <c:max val="40"/>
          <c:min val="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b="0"/>
                  <a:t>Расход</a:t>
                </a:r>
                <a:r>
                  <a:rPr lang="ru-RU" b="0" baseline="0"/>
                  <a:t> газа, </a:t>
                </a:r>
                <a:r>
                  <a:rPr lang="en-US" b="0" baseline="0"/>
                  <a:t>[</a:t>
                </a:r>
                <a:r>
                  <a:rPr lang="ru-RU" b="0" baseline="0"/>
                  <a:t>тыс.нм3/час</a:t>
                </a:r>
                <a:r>
                  <a:rPr lang="en-US" b="0" baseline="0"/>
                  <a:t>]</a:t>
                </a:r>
                <a:endParaRPr lang="ru-RU" b="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6728064"/>
        <c:crosses val="autoZero"/>
        <c:crossBetween val="midCat"/>
        <c:majorUnit val="3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Лист3!$F$1</c:f>
              <c:strCache>
                <c:ptCount val="1"/>
                <c:pt idx="0">
                  <c:v>Расход мазута</c:v>
                </c:pt>
              </c:strCache>
            </c:strRef>
          </c:tx>
          <c:marker>
            <c:symbol val="none"/>
          </c:marker>
          <c:xVal>
            <c:numRef>
              <c:f>Лист3!$E$2:$E$10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Лист3!$F$2:$F$10</c:f>
              <c:numCache>
                <c:formatCode>General</c:formatCode>
                <c:ptCount val="9"/>
                <c:pt idx="0">
                  <c:v>9.25</c:v>
                </c:pt>
                <c:pt idx="1">
                  <c:v>10.75</c:v>
                </c:pt>
                <c:pt idx="2">
                  <c:v>10.88</c:v>
                </c:pt>
                <c:pt idx="3">
                  <c:v>11.23</c:v>
                </c:pt>
                <c:pt idx="4">
                  <c:v>29.9</c:v>
                </c:pt>
                <c:pt idx="5">
                  <c:v>30.5</c:v>
                </c:pt>
                <c:pt idx="6">
                  <c:v>32.6</c:v>
                </c:pt>
                <c:pt idx="7">
                  <c:v>33.06</c:v>
                </c:pt>
                <c:pt idx="8">
                  <c:v>33.4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50720"/>
        <c:axId val="86752640"/>
      </c:scatterChart>
      <c:valAx>
        <c:axId val="8675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0" i="0" baseline="0">
                    <a:effectLst/>
                  </a:rPr>
                  <a:t>Коэффициент относительной важности расхода газа по отношению к другим критериям, </a:t>
                </a:r>
                <a:r>
                  <a:rPr lang="en-US" sz="1000" b="0" i="0" baseline="0">
                    <a:effectLst/>
                  </a:rPr>
                  <a:t>[%]</a:t>
                </a:r>
                <a:endParaRPr lang="ru-RU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752640"/>
        <c:crosses val="autoZero"/>
        <c:crossBetween val="midCat"/>
        <c:majorUnit val="10"/>
      </c:valAx>
      <c:valAx>
        <c:axId val="86752640"/>
        <c:scaling>
          <c:orientation val="minMax"/>
          <c:max val="34"/>
          <c:min val="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b="0"/>
                  <a:t>Расход мазута, </a:t>
                </a:r>
                <a:r>
                  <a:rPr lang="en-US" b="0"/>
                  <a:t>[</a:t>
                </a:r>
                <a:r>
                  <a:rPr lang="ru-RU" b="0"/>
                  <a:t>т./час</a:t>
                </a:r>
                <a:r>
                  <a:rPr lang="en-US" b="0"/>
                  <a:t>]</a:t>
                </a:r>
                <a:endParaRPr lang="ru-RU" b="0"/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86750720"/>
        <c:crosses val="autoZero"/>
        <c:crossBetween val="midCat"/>
        <c:majorUnit val="3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Лист3!$J$1</c:f>
              <c:strCache>
                <c:ptCount val="1"/>
                <c:pt idx="0">
                  <c:v>Финансовые затраты на топливо</c:v>
                </c:pt>
              </c:strCache>
            </c:strRef>
          </c:tx>
          <c:marker>
            <c:symbol val="none"/>
          </c:marker>
          <c:xVal>
            <c:numRef>
              <c:f>Лист3!$I$2:$I$10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Лист3!$J$2:$J$10</c:f>
              <c:numCache>
                <c:formatCode>General</c:formatCode>
                <c:ptCount val="9"/>
                <c:pt idx="0">
                  <c:v>196.9</c:v>
                </c:pt>
                <c:pt idx="1">
                  <c:v>200.9</c:v>
                </c:pt>
                <c:pt idx="2">
                  <c:v>201.1</c:v>
                </c:pt>
                <c:pt idx="3">
                  <c:v>201.5</c:v>
                </c:pt>
                <c:pt idx="4">
                  <c:v>246.7</c:v>
                </c:pt>
                <c:pt idx="5">
                  <c:v>247.8</c:v>
                </c:pt>
                <c:pt idx="6">
                  <c:v>253.23</c:v>
                </c:pt>
                <c:pt idx="7">
                  <c:v>254.1</c:v>
                </c:pt>
                <c:pt idx="8">
                  <c:v>254.6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80896"/>
        <c:axId val="94882816"/>
      </c:scatterChart>
      <c:valAx>
        <c:axId val="9488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0" i="0" baseline="0">
                    <a:effectLst/>
                  </a:rPr>
                  <a:t>Коэффициент относительной важности расхода газа по отношению к другим критериям, </a:t>
                </a:r>
                <a:r>
                  <a:rPr lang="en-US" sz="1000" b="0" i="0" baseline="0">
                    <a:effectLst/>
                  </a:rPr>
                  <a:t>[%]</a:t>
                </a:r>
                <a:endParaRPr lang="ru-RU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882816"/>
        <c:crosses val="autoZero"/>
        <c:crossBetween val="midCat"/>
        <c:majorUnit val="10"/>
      </c:valAx>
      <c:valAx>
        <c:axId val="94882816"/>
        <c:scaling>
          <c:orientation val="minMax"/>
          <c:max val="255"/>
          <c:min val="19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b="0"/>
                  <a:t>Финансовые затраты на топливо, </a:t>
                </a:r>
                <a:r>
                  <a:rPr lang="en-US" b="0"/>
                  <a:t>[</a:t>
                </a:r>
                <a:r>
                  <a:rPr lang="ru-RU" b="0"/>
                  <a:t>тыс.руб./час</a:t>
                </a:r>
                <a:r>
                  <a:rPr lang="en-US" b="0"/>
                  <a:t>]</a:t>
                </a:r>
                <a:endParaRPr lang="ru-RU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880896"/>
        <c:crosses val="autoZero"/>
        <c:crossBetween val="midCat"/>
        <c:majorUnit val="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Лист3!$N$1</c:f>
              <c:strCache>
                <c:ptCount val="1"/>
                <c:pt idx="0">
                  <c:v>КПД очереди котлоагрегатов</c:v>
                </c:pt>
              </c:strCache>
            </c:strRef>
          </c:tx>
          <c:marker>
            <c:symbol val="none"/>
          </c:marker>
          <c:xVal>
            <c:numRef>
              <c:f>Лист3!$M$2:$M$10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Лист3!$N$2:$N$10</c:f>
              <c:numCache>
                <c:formatCode>General</c:formatCode>
                <c:ptCount val="9"/>
                <c:pt idx="0">
                  <c:v>93.1</c:v>
                </c:pt>
                <c:pt idx="1">
                  <c:v>92.7</c:v>
                </c:pt>
                <c:pt idx="2">
                  <c:v>92.8</c:v>
                </c:pt>
                <c:pt idx="3">
                  <c:v>92.1</c:v>
                </c:pt>
                <c:pt idx="4">
                  <c:v>92</c:v>
                </c:pt>
                <c:pt idx="5">
                  <c:v>92</c:v>
                </c:pt>
                <c:pt idx="6">
                  <c:v>91.7</c:v>
                </c:pt>
                <c:pt idx="7">
                  <c:v>91.8</c:v>
                </c:pt>
                <c:pt idx="8">
                  <c:v>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7264"/>
        <c:axId val="95229440"/>
      </c:scatterChart>
      <c:valAx>
        <c:axId val="9522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0" i="0" baseline="0">
                    <a:effectLst/>
                  </a:rPr>
                  <a:t>Коэффициент относительной важности расхода газа по отношению к другим критериям, </a:t>
                </a:r>
                <a:r>
                  <a:rPr lang="en-US" sz="1000" b="0" i="0" baseline="0">
                    <a:effectLst/>
                  </a:rPr>
                  <a:t>[%]</a:t>
                </a:r>
                <a:endParaRPr lang="ru-RU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229440"/>
        <c:crosses val="autoZero"/>
        <c:crossBetween val="midCat"/>
        <c:majorUnit val="10"/>
      </c:valAx>
      <c:valAx>
        <c:axId val="95229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b="0"/>
                  <a:t>КПД очереди котлоагрегатов, </a:t>
                </a:r>
                <a:r>
                  <a:rPr lang="en-US" b="0"/>
                  <a:t>[%]</a:t>
                </a:r>
                <a:endParaRPr lang="ru-RU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227264"/>
        <c:crosses val="autoZero"/>
        <c:crossBetween val="midCat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602457</xdr:colOff>
      <xdr:row>8</xdr:row>
      <xdr:rowOff>0</xdr:rowOff>
    </xdr:from>
    <xdr:to>
      <xdr:col>11</xdr:col>
      <xdr:colOff>369094</xdr:colOff>
      <xdr:row>25</xdr:row>
      <xdr:rowOff>11907</xdr:rowOff>
    </xdr:to>
    <xdr:graphicFrame macro="">
      <xdr:nvGraphicFramePr>
        <xdr:cNvPr id="31" name="Диаграмма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10</xdr:row>
      <xdr:rowOff>180974</xdr:rowOff>
    </xdr:from>
    <xdr:to>
      <xdr:col>7</xdr:col>
      <xdr:colOff>142875</xdr:colOff>
      <xdr:row>26</xdr:row>
      <xdr:rowOff>114299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11</xdr:row>
      <xdr:rowOff>9524</xdr:rowOff>
    </xdr:from>
    <xdr:to>
      <xdr:col>6</xdr:col>
      <xdr:colOff>171450</xdr:colOff>
      <xdr:row>28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514349</xdr:colOff>
      <xdr:row>11</xdr:row>
      <xdr:rowOff>9524</xdr:rowOff>
    </xdr:from>
    <xdr:to>
      <xdr:col>15</xdr:col>
      <xdr:colOff>47624</xdr:colOff>
      <xdr:row>28</xdr:row>
      <xdr:rowOff>76199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76200</xdr:colOff>
      <xdr:row>10</xdr:row>
      <xdr:rowOff>180974</xdr:rowOff>
    </xdr:from>
    <xdr:to>
      <xdr:col>23</xdr:col>
      <xdr:colOff>209550</xdr:colOff>
      <xdr:row>28</xdr:row>
      <xdr:rowOff>114299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438149</xdr:colOff>
      <xdr:row>4</xdr:row>
      <xdr:rowOff>180973</xdr:rowOff>
    </xdr:from>
    <xdr:to>
      <xdr:col>32</xdr:col>
      <xdr:colOff>295274</xdr:colOff>
      <xdr:row>23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="80" zoomScaleNormal="80" workbookViewId="0">
      <selection activeCell="I29" sqref="I29"/>
    </sheetView>
  </sheetViews>
  <sheetFormatPr defaultRowHeight="15" x14ac:dyDescent="0.25"/>
  <cols>
    <col min="1" max="1" width="29.140625" customWidth="1"/>
    <col min="2" max="2" width="29.7109375" customWidth="1"/>
    <col min="9" max="9" width="24.85546875" customWidth="1"/>
    <col min="10" max="10" width="31.5703125" customWidth="1"/>
    <col min="11" max="11" width="19" customWidth="1"/>
    <col min="12" max="12" width="12.28515625" customWidth="1"/>
  </cols>
  <sheetData>
    <row r="1" spans="1:12" x14ac:dyDescent="0.25">
      <c r="H1" t="s">
        <v>0</v>
      </c>
      <c r="I1" t="s">
        <v>3</v>
      </c>
      <c r="J1" t="s">
        <v>9</v>
      </c>
      <c r="K1" t="s">
        <v>1</v>
      </c>
      <c r="L1" t="s">
        <v>2</v>
      </c>
    </row>
    <row r="2" spans="1:12" x14ac:dyDescent="0.25">
      <c r="A2" s="1"/>
      <c r="B2" s="2"/>
      <c r="H2">
        <v>130</v>
      </c>
      <c r="I2">
        <f>L2 -(L2-J2)*0.7</f>
        <v>10.423</v>
      </c>
      <c r="J2">
        <v>10.24</v>
      </c>
      <c r="K2">
        <f>100 - (J2*100/I2)</f>
        <v>1.7557325146311058</v>
      </c>
      <c r="L2">
        <v>10.85</v>
      </c>
    </row>
    <row r="3" spans="1:12" x14ac:dyDescent="0.25">
      <c r="A3" s="1"/>
      <c r="B3" s="2"/>
      <c r="H3">
        <v>141</v>
      </c>
      <c r="I3">
        <f t="shared" ref="I3:I6" si="0">L3 -(L3-J3)*0.7</f>
        <v>11.304</v>
      </c>
      <c r="J3">
        <v>11.1</v>
      </c>
      <c r="K3">
        <f t="shared" ref="K3:K6" si="1">100 - (J3*100/I3)</f>
        <v>1.8046709129511669</v>
      </c>
      <c r="L3">
        <v>11.78</v>
      </c>
    </row>
    <row r="4" spans="1:12" x14ac:dyDescent="0.25">
      <c r="A4" s="1"/>
      <c r="B4" s="2"/>
      <c r="H4">
        <v>183</v>
      </c>
      <c r="I4">
        <f t="shared" si="0"/>
        <v>14.633000000000001</v>
      </c>
      <c r="J4">
        <v>14.39</v>
      </c>
      <c r="K4">
        <f t="shared" si="1"/>
        <v>1.6606300826898206</v>
      </c>
      <c r="L4">
        <v>15.2</v>
      </c>
    </row>
    <row r="5" spans="1:12" x14ac:dyDescent="0.25">
      <c r="A5" s="1"/>
      <c r="B5" s="2"/>
      <c r="H5">
        <v>198</v>
      </c>
      <c r="I5">
        <f t="shared" si="0"/>
        <v>15.839</v>
      </c>
      <c r="J5">
        <v>15.56</v>
      </c>
      <c r="K5">
        <f t="shared" si="1"/>
        <v>1.7614748405833751</v>
      </c>
      <c r="L5">
        <v>16.489999999999998</v>
      </c>
    </row>
    <row r="6" spans="1:12" x14ac:dyDescent="0.25">
      <c r="A6" s="1"/>
      <c r="B6" s="2"/>
      <c r="H6">
        <v>200</v>
      </c>
      <c r="I6">
        <f t="shared" si="0"/>
        <v>15.999000000000001</v>
      </c>
      <c r="J6">
        <v>15.72</v>
      </c>
      <c r="K6">
        <f t="shared" si="1"/>
        <v>1.7438589911869542</v>
      </c>
      <c r="L6">
        <v>16.649999999999999</v>
      </c>
    </row>
    <row r="7" spans="1:12" x14ac:dyDescent="0.25">
      <c r="A7" s="1"/>
      <c r="B7" s="2"/>
      <c r="K7">
        <f>AVERAGE(K2:K6)</f>
        <v>1.7452734684084845</v>
      </c>
    </row>
    <row r="8" spans="1:12" x14ac:dyDescent="0.25">
      <c r="A8" s="1"/>
      <c r="B8" s="2"/>
    </row>
    <row r="9" spans="1:12" x14ac:dyDescent="0.25">
      <c r="A9" s="1"/>
      <c r="B9" s="2"/>
    </row>
    <row r="10" spans="1:12" x14ac:dyDescent="0.25">
      <c r="A10" s="1"/>
      <c r="B10" s="2"/>
    </row>
    <row r="11" spans="1:12" x14ac:dyDescent="0.25">
      <c r="A11" s="1"/>
      <c r="B11" s="2"/>
    </row>
    <row r="12" spans="1:12" x14ac:dyDescent="0.25">
      <c r="A12" s="1"/>
      <c r="B12" s="2"/>
    </row>
    <row r="13" spans="1:12" x14ac:dyDescent="0.25">
      <c r="A13" s="1"/>
      <c r="B13" s="2"/>
    </row>
    <row r="14" spans="1:12" x14ac:dyDescent="0.25">
      <c r="A14" s="1"/>
      <c r="B14" s="2"/>
    </row>
    <row r="15" spans="1:12" x14ac:dyDescent="0.25">
      <c r="A15" s="1"/>
      <c r="B15" s="2"/>
    </row>
    <row r="16" spans="1:12" x14ac:dyDescent="0.25">
      <c r="A16" s="1"/>
      <c r="B16" s="2"/>
    </row>
    <row r="17" spans="1:2" x14ac:dyDescent="0.25">
      <c r="A17" s="1"/>
      <c r="B17" s="2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  <row r="21" spans="1:2" x14ac:dyDescent="0.25">
      <c r="A21" s="1"/>
      <c r="B21" s="2"/>
    </row>
    <row r="22" spans="1:2" x14ac:dyDescent="0.25">
      <c r="A22" s="1"/>
      <c r="B22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tabSelected="1" topLeftCell="C1" workbookViewId="0">
      <selection activeCell="D8" sqref="D8"/>
    </sheetView>
  </sheetViews>
  <sheetFormatPr defaultRowHeight="15" x14ac:dyDescent="0.25"/>
  <cols>
    <col min="2" max="2" width="12.7109375" customWidth="1"/>
    <col min="3" max="3" width="13.42578125" customWidth="1"/>
    <col min="4" max="4" width="22.7109375" customWidth="1"/>
    <col min="5" max="5" width="21.42578125" customWidth="1"/>
    <col min="6" max="6" width="19.28515625" customWidth="1"/>
  </cols>
  <sheetData>
    <row r="1" spans="2:6" x14ac:dyDescent="0.25">
      <c r="B1" t="s">
        <v>0</v>
      </c>
      <c r="C1" t="s">
        <v>3</v>
      </c>
      <c r="D1" t="s">
        <v>10</v>
      </c>
      <c r="E1" t="s">
        <v>1</v>
      </c>
      <c r="F1" t="s">
        <v>2</v>
      </c>
    </row>
    <row r="2" spans="2:6" x14ac:dyDescent="0.25">
      <c r="B2">
        <v>130</v>
      </c>
      <c r="C2">
        <f>F2 -(F2-D2)*0.7</f>
        <v>10.417</v>
      </c>
      <c r="D2">
        <v>10.24</v>
      </c>
      <c r="E2">
        <f>100 - (D2*100/C2)</f>
        <v>1.6991456273399166</v>
      </c>
      <c r="F2">
        <v>10.83</v>
      </c>
    </row>
    <row r="3" spans="2:6" x14ac:dyDescent="0.25">
      <c r="B3">
        <v>140</v>
      </c>
      <c r="C3">
        <f t="shared" ref="C3:C5" si="0">F3 -(F3-D3)*0.7</f>
        <v>11.206999999999999</v>
      </c>
      <c r="D3">
        <v>11.03</v>
      </c>
      <c r="E3">
        <f t="shared" ref="E3:E5" si="1">100 - (D3*100/C3)</f>
        <v>1.5793700365842653</v>
      </c>
      <c r="F3">
        <v>11.62</v>
      </c>
    </row>
    <row r="4" spans="2:6" x14ac:dyDescent="0.25">
      <c r="B4">
        <v>189</v>
      </c>
      <c r="C4">
        <f t="shared" si="0"/>
        <v>15.103999999999999</v>
      </c>
      <c r="D4">
        <v>14.84</v>
      </c>
      <c r="E4">
        <f t="shared" si="1"/>
        <v>1.7478813559321935</v>
      </c>
      <c r="F4">
        <v>15.72</v>
      </c>
    </row>
    <row r="5" spans="2:6" x14ac:dyDescent="0.25">
      <c r="B5">
        <v>219</v>
      </c>
      <c r="C5">
        <f t="shared" si="0"/>
        <v>17.506</v>
      </c>
      <c r="D5">
        <v>17.2</v>
      </c>
      <c r="E5">
        <f t="shared" si="1"/>
        <v>1.7479721238432546</v>
      </c>
      <c r="F5">
        <v>18.22</v>
      </c>
    </row>
    <row r="7" spans="2:6" x14ac:dyDescent="0.25">
      <c r="E7">
        <f>AVERAGE(E2:E6)</f>
        <v>1.6935922859249075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workbookViewId="0">
      <selection activeCell="Y14" sqref="Y14"/>
    </sheetView>
  </sheetViews>
  <sheetFormatPr defaultRowHeight="15" x14ac:dyDescent="0.25"/>
  <cols>
    <col min="1" max="1" width="18.140625" style="3" customWidth="1"/>
    <col min="2" max="2" width="13.140625" style="3" customWidth="1"/>
    <col min="3" max="4" width="9.140625" style="3"/>
    <col min="5" max="5" width="11.140625" style="3" customWidth="1"/>
    <col min="6" max="6" width="16.85546875" style="3" customWidth="1"/>
    <col min="7" max="8" width="9.140625" style="3"/>
    <col min="9" max="9" width="14.5703125" style="3" customWidth="1"/>
    <col min="10" max="10" width="18.7109375" style="3" customWidth="1"/>
    <col min="11" max="16384" width="9.140625" style="3"/>
  </cols>
  <sheetData>
    <row r="1" spans="1:28" x14ac:dyDescent="0.25">
      <c r="A1" s="3" t="s">
        <v>5</v>
      </c>
      <c r="B1" s="3" t="s">
        <v>4</v>
      </c>
      <c r="E1" s="3" t="s">
        <v>5</v>
      </c>
      <c r="F1" s="3" t="s">
        <v>6</v>
      </c>
      <c r="I1" s="3" t="s">
        <v>5</v>
      </c>
      <c r="J1" s="3" t="s">
        <v>7</v>
      </c>
      <c r="M1" s="3" t="s">
        <v>5</v>
      </c>
      <c r="N1" s="3" t="s">
        <v>8</v>
      </c>
      <c r="T1" s="4"/>
      <c r="U1" s="4"/>
      <c r="V1" s="4"/>
      <c r="W1" s="4"/>
      <c r="X1" s="4"/>
      <c r="Y1" s="4"/>
      <c r="Z1" s="4"/>
      <c r="AA1" s="4"/>
      <c r="AB1" s="4"/>
    </row>
    <row r="2" spans="1:28" x14ac:dyDescent="0.25">
      <c r="A2" s="3">
        <v>10</v>
      </c>
      <c r="B2" s="5">
        <v>39.29</v>
      </c>
      <c r="E2" s="3">
        <v>10</v>
      </c>
      <c r="F2" s="4">
        <v>9.25</v>
      </c>
      <c r="I2" s="3">
        <v>10</v>
      </c>
      <c r="J2" s="4">
        <v>196.9</v>
      </c>
      <c r="M2" s="3">
        <v>10</v>
      </c>
      <c r="N2" s="4">
        <v>93.1</v>
      </c>
    </row>
    <row r="3" spans="1:28" x14ac:dyDescent="0.25">
      <c r="A3" s="3">
        <f>A2+10</f>
        <v>20</v>
      </c>
      <c r="B3" s="5">
        <v>37.6</v>
      </c>
      <c r="E3" s="3">
        <f>E2+10</f>
        <v>20</v>
      </c>
      <c r="F3" s="4">
        <v>10.75</v>
      </c>
      <c r="I3" s="3">
        <f>I2+10</f>
        <v>20</v>
      </c>
      <c r="J3" s="4">
        <v>200.9</v>
      </c>
      <c r="M3" s="3">
        <f>M2+10</f>
        <v>20</v>
      </c>
      <c r="N3" s="4">
        <v>92.7</v>
      </c>
    </row>
    <row r="4" spans="1:28" x14ac:dyDescent="0.25">
      <c r="A4" s="3">
        <f t="shared" ref="A4:A10" si="0">A3+10</f>
        <v>30</v>
      </c>
      <c r="B4" s="5">
        <v>37.450000000000003</v>
      </c>
      <c r="E4" s="3">
        <f t="shared" ref="E4:E10" si="1">E3+10</f>
        <v>30</v>
      </c>
      <c r="F4" s="4">
        <v>10.88</v>
      </c>
      <c r="I4" s="3">
        <f t="shared" ref="I4:I10" si="2">I3+10</f>
        <v>30</v>
      </c>
      <c r="J4" s="4">
        <v>201.1</v>
      </c>
      <c r="M4" s="3">
        <f t="shared" ref="M4:M10" si="3">M3+10</f>
        <v>30</v>
      </c>
      <c r="N4" s="4">
        <v>92.8</v>
      </c>
      <c r="O4" s="4"/>
      <c r="P4" s="4"/>
      <c r="Q4" s="4"/>
      <c r="R4" s="4"/>
      <c r="S4" s="4"/>
      <c r="T4" s="4"/>
      <c r="U4" s="4"/>
    </row>
    <row r="5" spans="1:28" x14ac:dyDescent="0.25">
      <c r="A5" s="3">
        <f t="shared" si="0"/>
        <v>40</v>
      </c>
      <c r="B5" s="5">
        <v>36.9</v>
      </c>
      <c r="E5" s="3">
        <f t="shared" si="1"/>
        <v>40</v>
      </c>
      <c r="F5" s="4">
        <v>11.23</v>
      </c>
      <c r="I5" s="3">
        <f t="shared" si="2"/>
        <v>40</v>
      </c>
      <c r="J5" s="4">
        <v>201.5</v>
      </c>
      <c r="M5" s="3">
        <f t="shared" si="3"/>
        <v>40</v>
      </c>
      <c r="N5" s="4">
        <v>92.1</v>
      </c>
    </row>
    <row r="6" spans="1:28" x14ac:dyDescent="0.25">
      <c r="A6" s="3">
        <f t="shared" si="0"/>
        <v>50</v>
      </c>
      <c r="B6" s="5">
        <v>14.84</v>
      </c>
      <c r="E6" s="3">
        <f t="shared" si="1"/>
        <v>50</v>
      </c>
      <c r="F6" s="4">
        <v>29.9</v>
      </c>
      <c r="I6" s="3">
        <f t="shared" si="2"/>
        <v>50</v>
      </c>
      <c r="J6" s="4">
        <v>246.7</v>
      </c>
      <c r="M6" s="3">
        <f t="shared" si="3"/>
        <v>50</v>
      </c>
      <c r="N6" s="4">
        <v>92</v>
      </c>
    </row>
    <row r="7" spans="1:28" x14ac:dyDescent="0.25">
      <c r="A7" s="3">
        <f t="shared" si="0"/>
        <v>60</v>
      </c>
      <c r="B7" s="5">
        <v>14.3</v>
      </c>
      <c r="D7" s="4"/>
      <c r="E7" s="3">
        <f t="shared" si="1"/>
        <v>60</v>
      </c>
      <c r="F7" s="4">
        <v>30.5</v>
      </c>
      <c r="G7" s="4"/>
      <c r="H7" s="4"/>
      <c r="I7" s="3">
        <f t="shared" si="2"/>
        <v>60</v>
      </c>
      <c r="J7" s="4">
        <v>247.8</v>
      </c>
      <c r="K7" s="4"/>
      <c r="L7" s="4"/>
      <c r="M7" s="3">
        <f t="shared" si="3"/>
        <v>60</v>
      </c>
      <c r="N7" s="4">
        <v>92</v>
      </c>
      <c r="O7" s="4"/>
      <c r="P7" s="4"/>
    </row>
    <row r="8" spans="1:28" x14ac:dyDescent="0.25">
      <c r="A8" s="3">
        <f t="shared" si="0"/>
        <v>70</v>
      </c>
      <c r="B8" s="5">
        <v>11.9</v>
      </c>
      <c r="E8" s="3">
        <f t="shared" si="1"/>
        <v>70</v>
      </c>
      <c r="F8" s="4">
        <v>32.6</v>
      </c>
      <c r="I8" s="3">
        <f t="shared" si="2"/>
        <v>70</v>
      </c>
      <c r="J8" s="4">
        <v>253.23</v>
      </c>
      <c r="M8" s="3">
        <f t="shared" si="3"/>
        <v>70</v>
      </c>
      <c r="N8" s="4">
        <v>91.7</v>
      </c>
    </row>
    <row r="9" spans="1:28" x14ac:dyDescent="0.25">
      <c r="A9" s="3">
        <f t="shared" si="0"/>
        <v>80</v>
      </c>
      <c r="B9" s="5">
        <v>11.25</v>
      </c>
      <c r="E9" s="3">
        <f t="shared" si="1"/>
        <v>80</v>
      </c>
      <c r="F9" s="4">
        <v>33.06</v>
      </c>
      <c r="I9" s="3">
        <f t="shared" si="2"/>
        <v>80</v>
      </c>
      <c r="J9" s="4">
        <v>254.1</v>
      </c>
      <c r="M9" s="3">
        <f t="shared" si="3"/>
        <v>80</v>
      </c>
      <c r="N9" s="4">
        <v>91.8</v>
      </c>
    </row>
    <row r="10" spans="1:28" x14ac:dyDescent="0.25">
      <c r="A10" s="3">
        <f t="shared" si="0"/>
        <v>90</v>
      </c>
      <c r="B10" s="5">
        <v>10.8</v>
      </c>
      <c r="E10" s="3">
        <f t="shared" si="1"/>
        <v>90</v>
      </c>
      <c r="F10" s="4">
        <v>33.4</v>
      </c>
      <c r="I10" s="3">
        <f t="shared" si="2"/>
        <v>90</v>
      </c>
      <c r="J10" s="4">
        <v>254.6</v>
      </c>
      <c r="M10" s="3">
        <f t="shared" si="3"/>
        <v>90</v>
      </c>
      <c r="N10" s="4">
        <v>92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ArKuzmin</dc:creator>
  <cp:lastModifiedBy>ArKuzmin</cp:lastModifiedBy>
  <dcterms:created xsi:type="dcterms:W3CDTF">2014-05-12T17:07:36Z</dcterms:created>
  <dcterms:modified xsi:type="dcterms:W3CDTF">2014-05-14T19:27:52Z</dcterms:modified>
</cp:coreProperties>
</file>