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730" windowHeight="9135"/>
  </bookViews>
  <sheets>
    <sheet name="DES" sheetId="7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4" i="7"/>
  <c r="C6" l="1"/>
  <c r="D6" s="1"/>
  <c r="C7" l="1"/>
  <c r="C8" s="1"/>
  <c r="C9" s="1"/>
  <c r="E6"/>
  <c r="F6"/>
  <c r="D7" l="1"/>
  <c r="E7" s="1"/>
  <c r="G7"/>
  <c r="C10"/>
  <c r="D8"/>
  <c r="F7"/>
  <c r="G8" s="1"/>
  <c r="H7" l="1"/>
  <c r="I7" s="1"/>
  <c r="H8"/>
  <c r="I8" s="1"/>
  <c r="D9"/>
  <c r="E8"/>
  <c r="F8"/>
  <c r="C11"/>
  <c r="K8" l="1"/>
  <c r="J8"/>
  <c r="K7"/>
  <c r="J7"/>
  <c r="G9"/>
  <c r="D10"/>
  <c r="E9"/>
  <c r="F9"/>
  <c r="C12"/>
  <c r="H9" l="1"/>
  <c r="I9" s="1"/>
  <c r="G10"/>
  <c r="D11"/>
  <c r="F10"/>
  <c r="E10"/>
  <c r="C13"/>
  <c r="K9" l="1"/>
  <c r="J9"/>
  <c r="H10"/>
  <c r="I10" s="1"/>
  <c r="D12"/>
  <c r="F11"/>
  <c r="E11"/>
  <c r="G11"/>
  <c r="G12" l="1"/>
  <c r="K10"/>
  <c r="J10"/>
  <c r="H11"/>
  <c r="I11" s="1"/>
  <c r="H12"/>
  <c r="I12" s="1"/>
  <c r="K12" s="1"/>
  <c r="D13"/>
  <c r="E12"/>
  <c r="F12"/>
  <c r="K11" l="1"/>
  <c r="J11"/>
  <c r="J12"/>
  <c r="G13"/>
  <c r="H13" s="1"/>
  <c r="E13"/>
  <c r="F13"/>
  <c r="G15" l="1"/>
  <c r="G16"/>
  <c r="I13"/>
  <c r="K13" l="1"/>
  <c r="M5"/>
  <c r="M8"/>
  <c r="J13"/>
  <c r="M6" s="1"/>
  <c r="M7" s="1"/>
</calcChain>
</file>

<file path=xl/sharedStrings.xml><?xml version="1.0" encoding="utf-8"?>
<sst xmlns="http://schemas.openxmlformats.org/spreadsheetml/2006/main" count="20" uniqueCount="20">
  <si>
    <t>Yt</t>
  </si>
  <si>
    <t>Ft</t>
  </si>
  <si>
    <t>Periode</t>
  </si>
  <si>
    <t>Alpha</t>
  </si>
  <si>
    <t>Error</t>
  </si>
  <si>
    <t>Abs Error</t>
  </si>
  <si>
    <t>ErrSquare</t>
  </si>
  <si>
    <t>MAD</t>
  </si>
  <si>
    <t>Mean Absolute Deviation</t>
  </si>
  <si>
    <t>MSE</t>
  </si>
  <si>
    <t>Mean Square Error</t>
  </si>
  <si>
    <t>RMSE</t>
  </si>
  <si>
    <t>MAPE</t>
  </si>
  <si>
    <t>Root Mean Square Error</t>
  </si>
  <si>
    <t>Mean Absolute Percent Error</t>
  </si>
  <si>
    <t>ErrPerYt</t>
  </si>
  <si>
    <t>S"t</t>
  </si>
  <si>
    <t>S""t</t>
  </si>
  <si>
    <t>At</t>
  </si>
  <si>
    <t>Bt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</si>
</sst>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10">
    <xf numFmtId="0" fontId="0" fillId="0" borderId="0" xfId="0"/>
    <xf numFmtId="0" fontId="0" fillId="0" borderId="1" xfId="0" applyBorder="1"/>
    <xf numFmtId="0" fontId="0" fillId="0" borderId="1" xfId="0" applyBorder="1" applyAlignment="1">
      <alignment vertical="center" wrapText="1"/>
    </xf>
    <xf numFmtId="0" fontId="0" fillId="0" borderId="1" xfId="0" applyFill="1" applyBorder="1"/>
    <xf numFmtId="0" fontId="0" fillId="2" borderId="1" xfId="0" applyFill="1" applyBorder="1"/>
    <xf numFmtId="0" fontId="0" fillId="0" borderId="0" xfId="0" applyFill="1" applyBorder="1"/>
    <xf numFmtId="0" fontId="0" fillId="0" borderId="0" xfId="0" applyBorder="1"/>
    <xf numFmtId="0" fontId="3" fillId="4" borderId="0" xfId="3"/>
    <xf numFmtId="0" fontId="2" fillId="3" borderId="0" xfId="2"/>
    <xf numFmtId="10" fontId="3" fillId="4" borderId="0" xfId="1" applyNumberFormat="1" applyFont="1" applyFill="1"/>
  </cellXfs>
  <cellStyles count="4">
    <cellStyle name="Bad" xfId="3" builtinId="27"/>
    <cellStyle name="Good" xfId="2" builtinId="26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289560</xdr:colOff>
      <xdr:row>0</xdr:row>
      <xdr:rowOff>0</xdr:rowOff>
    </xdr:from>
    <xdr:to>
      <xdr:col>12</xdr:col>
      <xdr:colOff>274320</xdr:colOff>
      <xdr:row>1</xdr:row>
      <xdr:rowOff>137160</xdr:rowOff>
    </xdr:to>
    <xdr:sp macro="" textlink="">
      <xdr:nvSpPr>
        <xdr:cNvPr id="2" name="Line Callout 1 1"/>
        <xdr:cNvSpPr/>
      </xdr:nvSpPr>
      <xdr:spPr>
        <a:xfrm>
          <a:off x="2255520" y="0"/>
          <a:ext cx="4861560" cy="320040"/>
        </a:xfrm>
        <a:prstGeom prst="borderCallout1">
          <a:avLst>
            <a:gd name="adj1" fmla="val 56889"/>
            <a:gd name="adj2" fmla="val -371"/>
            <a:gd name="adj3" fmla="val 332268"/>
            <a:gd name="adj4" fmla="val -2139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0" i="0">
              <a:latin typeface="Cambria Math" panose="02040503050406030204" pitchFamily="18" charset="0"/>
            </a:rPr>
            <a:t>𝑆</a:t>
          </a:r>
          <a:r>
            <a:rPr lang="id-ID" sz="1100" b="0" i="0">
              <a:latin typeface="Cambria Math" panose="02040503050406030204" pitchFamily="18" charset="0"/>
            </a:rPr>
            <a:t>_</a:t>
          </a:r>
          <a:r>
            <a:rPr lang="en-US" sz="1100" b="0" i="0">
              <a:latin typeface="Cambria Math" panose="02040503050406030204" pitchFamily="18" charset="0"/>
            </a:rPr>
            <a:t>𝑡=</a:t>
          </a:r>
          <a:r>
            <a:rPr lang="id-ID" sz="1100" i="0">
              <a:solidFill>
                <a:schemeClr val="lt1"/>
              </a:solidFill>
              <a:effectLst/>
              <a:latin typeface="Cambria Math" panose="02040503050406030204" pitchFamily="18" charset="0"/>
              <a:ea typeface="+mn-ea"/>
              <a:cs typeface="+mn-cs"/>
            </a:rPr>
            <a:t>〖</a:t>
          </a:r>
          <a:r>
            <a:rPr lang="id-ID" sz="1100" i="0">
              <a:solidFill>
                <a:schemeClr val="lt1"/>
              </a:solidFill>
              <a:effectLst/>
              <a:latin typeface="Cambria Math" panose="02040503050406030204" pitchFamily="18" charset="0"/>
              <a:ea typeface="Cambria Math" panose="02040503050406030204" pitchFamily="18" charset="0"/>
              <a:cs typeface="+mn-cs"/>
            </a:rPr>
            <a:t>𝛼</a:t>
          </a:r>
          <a:r>
            <a:rPr lang="en-US" sz="1100" b="0" i="0">
              <a:solidFill>
                <a:schemeClr val="lt1"/>
              </a:solidFill>
              <a:effectLst/>
              <a:latin typeface="Cambria Math" panose="02040503050406030204" pitchFamily="18" charset="0"/>
              <a:ea typeface="Cambria Math" panose="02040503050406030204" pitchFamily="18" charset="0"/>
              <a:cs typeface="+mn-cs"/>
            </a:rPr>
            <a:t>𝑦</a:t>
          </a:r>
          <a:r>
            <a:rPr lang="id-ID" sz="1100" b="0" i="0">
              <a:solidFill>
                <a:schemeClr val="lt1"/>
              </a:solidFill>
              <a:effectLst/>
              <a:latin typeface="Cambria Math" panose="02040503050406030204" pitchFamily="18" charset="0"/>
              <a:ea typeface="+mn-ea"/>
              <a:cs typeface="+mn-cs"/>
            </a:rPr>
            <a:t>〗_(</a:t>
          </a:r>
          <a:r>
            <a:rPr lang="en-US" sz="1100" b="0" i="0">
              <a:solidFill>
                <a:schemeClr val="lt1"/>
              </a:solidFill>
              <a:effectLst/>
              <a:latin typeface="Cambria Math" panose="02040503050406030204" pitchFamily="18" charset="0"/>
              <a:ea typeface="+mn-ea"/>
              <a:cs typeface="+mn-cs"/>
            </a:rPr>
            <a:t>𝑡−1</a:t>
          </a:r>
          <a:r>
            <a:rPr lang="id-ID" sz="1100" b="0" i="0">
              <a:solidFill>
                <a:schemeClr val="lt1"/>
              </a:solidFill>
              <a:effectLst/>
              <a:latin typeface="Cambria Math" panose="02040503050406030204" pitchFamily="18" charset="0"/>
              <a:ea typeface="+mn-ea"/>
              <a:cs typeface="+mn-cs"/>
            </a:rPr>
            <a:t>)</a:t>
          </a:r>
          <a:r>
            <a:rPr lang="en-US" sz="1100" b="0" i="0">
              <a:solidFill>
                <a:schemeClr val="lt1"/>
              </a:solidFill>
              <a:effectLst/>
              <a:latin typeface="Cambria Math" panose="02040503050406030204" pitchFamily="18" charset="0"/>
              <a:ea typeface="+mn-ea"/>
              <a:cs typeface="+mn-cs"/>
            </a:rPr>
            <a:t>+(1−</a:t>
          </a:r>
          <a:r>
            <a:rPr lang="en-US" sz="1100" b="0" i="0">
              <a:solidFill>
                <a:schemeClr val="lt1"/>
              </a:solidFill>
              <a:effectLst/>
              <a:latin typeface="Cambria Math" panose="02040503050406030204" pitchFamily="18" charset="0"/>
              <a:ea typeface="Cambria Math" panose="02040503050406030204" pitchFamily="18" charset="0"/>
              <a:cs typeface="+mn-cs"/>
            </a:rPr>
            <a:t>𝛼)</a:t>
          </a:r>
          <a:r>
            <a:rPr lang="en-US" sz="1100" b="0" i="0">
              <a:solidFill>
                <a:schemeClr val="lt1"/>
              </a:solidFill>
              <a:effectLst/>
              <a:latin typeface="Cambria Math" panose="02040503050406030204" pitchFamily="18" charset="0"/>
              <a:ea typeface="+mn-ea"/>
              <a:cs typeface="+mn-cs"/>
            </a:rPr>
            <a:t>𝑆</a:t>
          </a:r>
          <a:r>
            <a:rPr lang="id-ID" sz="1100" b="0" i="0">
              <a:solidFill>
                <a:schemeClr val="lt1"/>
              </a:solidFill>
              <a:effectLst/>
              <a:latin typeface="Cambria Math" panose="02040503050406030204" pitchFamily="18" charset="0"/>
              <a:ea typeface="+mn-ea"/>
              <a:cs typeface="+mn-cs"/>
            </a:rPr>
            <a:t>_(</a:t>
          </a:r>
          <a:r>
            <a:rPr lang="en-US" sz="1100" b="0" i="0">
              <a:solidFill>
                <a:schemeClr val="lt1"/>
              </a:solidFill>
              <a:effectLst/>
              <a:latin typeface="Cambria Math" panose="02040503050406030204" pitchFamily="18" charset="0"/>
              <a:ea typeface="+mn-ea"/>
              <a:cs typeface="+mn-cs"/>
            </a:rPr>
            <a:t>𝑡−1</a:t>
          </a:r>
          <a:r>
            <a:rPr lang="id-ID" sz="1100" b="0" i="0">
              <a:solidFill>
                <a:schemeClr val="lt1"/>
              </a:solidFill>
              <a:effectLst/>
              <a:latin typeface="Cambria Math" panose="02040503050406030204" pitchFamily="18" charset="0"/>
              <a:ea typeface="+mn-ea"/>
              <a:cs typeface="+mn-cs"/>
            </a:rPr>
            <a:t>)</a:t>
          </a:r>
          <a:r>
            <a:rPr lang="en-US" sz="1100" b="0" i="0">
              <a:solidFill>
                <a:schemeClr val="lt1"/>
              </a:solidFill>
              <a:effectLst/>
              <a:latin typeface="Cambria Math" panose="02040503050406030204" pitchFamily="18" charset="0"/>
              <a:ea typeface="+mn-ea"/>
              <a:cs typeface="+mn-cs"/>
            </a:rPr>
            <a:t>, 0&lt;</a:t>
          </a:r>
          <a:r>
            <a:rPr lang="en-US" sz="1100" b="0" i="0">
              <a:solidFill>
                <a:schemeClr val="lt1"/>
              </a:solidFill>
              <a:effectLst/>
              <a:latin typeface="Cambria Math" panose="02040503050406030204" pitchFamily="18" charset="0"/>
              <a:ea typeface="Cambria Math" panose="02040503050406030204" pitchFamily="18" charset="0"/>
              <a:cs typeface="+mn-cs"/>
            </a:rPr>
            <a:t>𝛼≤3 𝑡≥3</a:t>
          </a:r>
          <a:endParaRPr lang="id-ID" sz="1100"/>
        </a:p>
      </xdr:txBody>
    </xdr:sp>
    <xdr:clientData/>
  </xdr:twoCellAnchor>
  <xdr:twoCellAnchor>
    <xdr:from>
      <xdr:col>5</xdr:col>
      <xdr:colOff>502920</xdr:colOff>
      <xdr:row>18</xdr:row>
      <xdr:rowOff>160020</xdr:rowOff>
    </xdr:from>
    <xdr:to>
      <xdr:col>12</xdr:col>
      <xdr:colOff>487680</xdr:colOff>
      <xdr:row>20</xdr:row>
      <xdr:rowOff>160020</xdr:rowOff>
    </xdr:to>
    <xdr:sp macro="" textlink="">
      <xdr:nvSpPr>
        <xdr:cNvPr id="3" name="Line Callout 1 2"/>
        <xdr:cNvSpPr/>
      </xdr:nvSpPr>
      <xdr:spPr>
        <a:xfrm>
          <a:off x="3459480" y="3451860"/>
          <a:ext cx="3032760" cy="365760"/>
        </a:xfrm>
        <a:prstGeom prst="borderCallout1">
          <a:avLst>
            <a:gd name="adj1" fmla="val 56889"/>
            <a:gd name="adj2" fmla="val -371"/>
            <a:gd name="adj3" fmla="val -282017"/>
            <a:gd name="adj4" fmla="val -2520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0" i="0">
              <a:latin typeface="Cambria Math" panose="02040503050406030204" pitchFamily="18" charset="0"/>
            </a:rPr>
            <a:t>𝑆</a:t>
          </a:r>
          <a:r>
            <a:rPr lang="id-ID" sz="1100" b="0" i="0">
              <a:latin typeface="Cambria Math" panose="02040503050406030204" pitchFamily="18" charset="0"/>
            </a:rPr>
            <a:t>_</a:t>
          </a:r>
          <a:r>
            <a:rPr lang="en-US" sz="1100" b="0" i="0">
              <a:latin typeface="Cambria Math" panose="02040503050406030204" pitchFamily="18" charset="0"/>
            </a:rPr>
            <a:t>𝑡=</a:t>
          </a:r>
          <a:r>
            <a:rPr lang="id-ID" sz="1100" i="0">
              <a:solidFill>
                <a:schemeClr val="lt1"/>
              </a:solidFill>
              <a:effectLst/>
              <a:latin typeface="Cambria Math" panose="02040503050406030204" pitchFamily="18" charset="0"/>
              <a:ea typeface="+mn-ea"/>
              <a:cs typeface="+mn-cs"/>
            </a:rPr>
            <a:t>〖</a:t>
          </a:r>
          <a:r>
            <a:rPr lang="id-ID" sz="1100" i="0">
              <a:solidFill>
                <a:schemeClr val="lt1"/>
              </a:solidFill>
              <a:effectLst/>
              <a:latin typeface="Cambria Math" panose="02040503050406030204" pitchFamily="18" charset="0"/>
              <a:ea typeface="Cambria Math" panose="02040503050406030204" pitchFamily="18" charset="0"/>
              <a:cs typeface="+mn-cs"/>
            </a:rPr>
            <a:t>𝛼</a:t>
          </a:r>
          <a:r>
            <a:rPr lang="en-US" sz="1100" b="0" i="0">
              <a:solidFill>
                <a:schemeClr val="lt1"/>
              </a:solidFill>
              <a:effectLst/>
              <a:latin typeface="Cambria Math" panose="02040503050406030204" pitchFamily="18" charset="0"/>
              <a:ea typeface="Cambria Math" panose="02040503050406030204" pitchFamily="18" charset="0"/>
              <a:cs typeface="+mn-cs"/>
            </a:rPr>
            <a:t>𝑦</a:t>
          </a:r>
          <a:r>
            <a:rPr lang="id-ID" sz="1100" b="0" i="0">
              <a:solidFill>
                <a:schemeClr val="lt1"/>
              </a:solidFill>
              <a:effectLst/>
              <a:latin typeface="Cambria Math" panose="02040503050406030204" pitchFamily="18" charset="0"/>
              <a:ea typeface="+mn-ea"/>
              <a:cs typeface="+mn-cs"/>
            </a:rPr>
            <a:t>〗_</a:t>
          </a:r>
          <a:r>
            <a:rPr lang="en-US" sz="1100" b="0" i="0">
              <a:solidFill>
                <a:schemeClr val="lt1"/>
              </a:solidFill>
              <a:effectLst/>
              <a:latin typeface="Cambria Math" panose="02040503050406030204" pitchFamily="18" charset="0"/>
              <a:ea typeface="Cambria Math" panose="02040503050406030204" pitchFamily="18" charset="0"/>
              <a:cs typeface="+mn-cs"/>
            </a:rPr>
            <a:t>𝑜𝑟𝑖𝑔𝑖𝑛</a:t>
          </a:r>
          <a:r>
            <a:rPr lang="en-US" sz="1100" b="0" i="0">
              <a:solidFill>
                <a:schemeClr val="lt1"/>
              </a:solidFill>
              <a:effectLst/>
              <a:latin typeface="Cambria Math" panose="02040503050406030204" pitchFamily="18" charset="0"/>
              <a:ea typeface="+mn-ea"/>
              <a:cs typeface="+mn-cs"/>
            </a:rPr>
            <a:t>+(1−</a:t>
          </a:r>
          <a:r>
            <a:rPr lang="en-US" sz="1100" b="0" i="0">
              <a:solidFill>
                <a:schemeClr val="lt1"/>
              </a:solidFill>
              <a:effectLst/>
              <a:latin typeface="Cambria Math" panose="02040503050406030204" pitchFamily="18" charset="0"/>
              <a:ea typeface="Cambria Math" panose="02040503050406030204" pitchFamily="18" charset="0"/>
              <a:cs typeface="+mn-cs"/>
            </a:rPr>
            <a:t>𝛼)</a:t>
          </a:r>
          <a:r>
            <a:rPr lang="en-US" sz="1100" b="0" i="0">
              <a:solidFill>
                <a:schemeClr val="lt1"/>
              </a:solidFill>
              <a:effectLst/>
              <a:latin typeface="Cambria Math" panose="02040503050406030204" pitchFamily="18" charset="0"/>
              <a:ea typeface="+mn-ea"/>
              <a:cs typeface="+mn-cs"/>
            </a:rPr>
            <a:t>𝑆</a:t>
          </a:r>
          <a:r>
            <a:rPr lang="id-ID" sz="1100" b="0" i="0">
              <a:solidFill>
                <a:schemeClr val="lt1"/>
              </a:solidFill>
              <a:effectLst/>
              <a:latin typeface="Cambria Math" panose="02040503050406030204" pitchFamily="18" charset="0"/>
              <a:ea typeface="+mn-ea"/>
              <a:cs typeface="+mn-cs"/>
            </a:rPr>
            <a:t>_(</a:t>
          </a:r>
          <a:r>
            <a:rPr lang="en-US" sz="1100" b="0" i="0">
              <a:solidFill>
                <a:schemeClr val="lt1"/>
              </a:solidFill>
              <a:effectLst/>
              <a:latin typeface="Cambria Math" panose="02040503050406030204" pitchFamily="18" charset="0"/>
              <a:ea typeface="+mn-ea"/>
              <a:cs typeface="+mn-cs"/>
            </a:rPr>
            <a:t>𝑡−1</a:t>
          </a:r>
          <a:r>
            <a:rPr lang="id-ID" sz="1100" b="0" i="0">
              <a:solidFill>
                <a:schemeClr val="lt1"/>
              </a:solidFill>
              <a:effectLst/>
              <a:latin typeface="Cambria Math" panose="02040503050406030204" pitchFamily="18" charset="0"/>
              <a:ea typeface="+mn-ea"/>
              <a:cs typeface="+mn-cs"/>
            </a:rPr>
            <a:t>)</a:t>
          </a:r>
          <a:endParaRPr lang="id-ID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6"/>
  <sheetViews>
    <sheetView tabSelected="1" topLeftCell="A4" workbookViewId="0">
      <selection activeCell="G15" sqref="G15"/>
    </sheetView>
  </sheetViews>
  <sheetFormatPr defaultRowHeight="15"/>
  <cols>
    <col min="1" max="1" width="7.28515625" bestFit="1" customWidth="1"/>
    <col min="2" max="2" width="7" bestFit="1" customWidth="1"/>
    <col min="3" max="4" width="7.28515625" bestFit="1" customWidth="1"/>
  </cols>
  <sheetData>
    <row r="1" spans="1:15">
      <c r="A1" t="s">
        <v>3</v>
      </c>
      <c r="B1">
        <v>0.1</v>
      </c>
    </row>
    <row r="5" spans="1:15">
      <c r="A5" s="1" t="s">
        <v>2</v>
      </c>
      <c r="B5" s="1" t="s">
        <v>0</v>
      </c>
      <c r="C5" s="3" t="s">
        <v>16</v>
      </c>
      <c r="D5" s="3" t="s">
        <v>17</v>
      </c>
      <c r="E5" s="3" t="s">
        <v>18</v>
      </c>
      <c r="F5" s="3" t="s">
        <v>19</v>
      </c>
      <c r="G5" s="3" t="s">
        <v>1</v>
      </c>
      <c r="H5" s="3" t="s">
        <v>4</v>
      </c>
      <c r="I5" s="3" t="s">
        <v>5</v>
      </c>
      <c r="J5" s="3" t="s">
        <v>6</v>
      </c>
      <c r="K5" s="3" t="s">
        <v>15</v>
      </c>
      <c r="L5" s="5"/>
      <c r="M5" s="7">
        <f>AVERAGE(I7:I13)</f>
        <v>12.575259428571419</v>
      </c>
      <c r="N5" s="8" t="s">
        <v>7</v>
      </c>
      <c r="O5" t="s">
        <v>8</v>
      </c>
    </row>
    <row r="6" spans="1:15">
      <c r="A6" s="1">
        <v>1</v>
      </c>
      <c r="B6" s="2">
        <v>67</v>
      </c>
      <c r="C6" s="1">
        <f>B6</f>
        <v>67</v>
      </c>
      <c r="D6" s="1">
        <f>C6</f>
        <v>67</v>
      </c>
      <c r="E6" s="1">
        <f>2*C6-D6</f>
        <v>67</v>
      </c>
      <c r="F6" s="1">
        <f>$B$1/(1-$B$1)*(C6-D6)</f>
        <v>0</v>
      </c>
      <c r="G6" s="1"/>
      <c r="H6" s="1"/>
      <c r="I6" s="1"/>
      <c r="J6" s="1"/>
      <c r="K6" s="1"/>
      <c r="L6" s="6"/>
      <c r="M6" s="7">
        <f>AVERAGE(J7:J13)</f>
        <v>241.4824296640592</v>
      </c>
      <c r="N6" s="8" t="s">
        <v>9</v>
      </c>
      <c r="O6" t="s">
        <v>10</v>
      </c>
    </row>
    <row r="7" spans="1:15">
      <c r="A7" s="1">
        <v>2</v>
      </c>
      <c r="B7" s="2">
        <v>95</v>
      </c>
      <c r="C7" s="1">
        <f>B7*$B$1+(1-$B$1)*C6</f>
        <v>69.800000000000011</v>
      </c>
      <c r="D7" s="1">
        <f>C7*$B$1+(1-$B$1)*D6</f>
        <v>67.28</v>
      </c>
      <c r="E7" s="1">
        <f t="shared" ref="E7:E13" si="0">2*C7-D7</f>
        <v>72.320000000000022</v>
      </c>
      <c r="F7" s="1">
        <f t="shared" ref="F7:F13" si="1">$B$1/(1-$B$1)*(C7-D7)</f>
        <v>0.28000000000000114</v>
      </c>
      <c r="G7" s="1">
        <f>E6+F6</f>
        <v>67</v>
      </c>
      <c r="H7" s="1">
        <f>G7-B7</f>
        <v>-28</v>
      </c>
      <c r="I7" s="1">
        <f>ABS(H7)</f>
        <v>28</v>
      </c>
      <c r="J7" s="1">
        <f>I7^2</f>
        <v>784</v>
      </c>
      <c r="K7" s="1">
        <f>I7/B7</f>
        <v>0.29473684210526313</v>
      </c>
      <c r="L7" s="6"/>
      <c r="M7" s="7">
        <f>SQRT(M6)</f>
        <v>15.539704941344903</v>
      </c>
      <c r="N7" s="8" t="s">
        <v>11</v>
      </c>
      <c r="O7" t="s">
        <v>13</v>
      </c>
    </row>
    <row r="8" spans="1:15">
      <c r="A8" s="1">
        <v>3</v>
      </c>
      <c r="B8" s="2">
        <v>72</v>
      </c>
      <c r="C8" s="1">
        <f t="shared" ref="C8:C13" si="2">B8*$B$1+(1-$B$1)*C7</f>
        <v>70.02000000000001</v>
      </c>
      <c r="D8" s="1">
        <f t="shared" ref="D8:D13" si="3">C8*$B$1+(1-$B$1)*D7</f>
        <v>67.554000000000002</v>
      </c>
      <c r="E8" s="1">
        <f t="shared" si="0"/>
        <v>72.486000000000018</v>
      </c>
      <c r="F8" s="1">
        <f t="shared" si="1"/>
        <v>0.27400000000000091</v>
      </c>
      <c r="G8" s="1">
        <f t="shared" ref="G8:G13" si="4">E7+F7</f>
        <v>72.600000000000023</v>
      </c>
      <c r="H8" s="1">
        <f t="shared" ref="H8:H13" si="5">G8-B8</f>
        <v>0.60000000000002274</v>
      </c>
      <c r="I8" s="1">
        <f t="shared" ref="I8:I13" si="6">ABS(H8)</f>
        <v>0.60000000000002274</v>
      </c>
      <c r="J8" s="1">
        <f t="shared" ref="J8:J13" si="7">I8^2</f>
        <v>0.3600000000000273</v>
      </c>
      <c r="K8" s="1">
        <f t="shared" ref="K8:K13" si="8">I8/B8</f>
        <v>8.3333333333336489E-3</v>
      </c>
      <c r="L8" s="6"/>
      <c r="M8" s="9">
        <f>AVERAGE(K7:K13)</f>
        <v>0.14592855186320211</v>
      </c>
      <c r="N8" s="8" t="s">
        <v>12</v>
      </c>
      <c r="O8" t="s">
        <v>14</v>
      </c>
    </row>
    <row r="9" spans="1:15">
      <c r="A9" s="1">
        <v>4</v>
      </c>
      <c r="B9" s="2">
        <v>76</v>
      </c>
      <c r="C9" s="1">
        <f t="shared" si="2"/>
        <v>70.618000000000009</v>
      </c>
      <c r="D9" s="1">
        <f t="shared" si="3"/>
        <v>67.860399999999998</v>
      </c>
      <c r="E9" s="1">
        <f t="shared" si="0"/>
        <v>73.37560000000002</v>
      </c>
      <c r="F9" s="1">
        <f t="shared" si="1"/>
        <v>0.30640000000000123</v>
      </c>
      <c r="G9" s="1">
        <f t="shared" si="4"/>
        <v>72.760000000000019</v>
      </c>
      <c r="H9" s="1">
        <f t="shared" si="5"/>
        <v>-3.2399999999999807</v>
      </c>
      <c r="I9" s="1">
        <f t="shared" si="6"/>
        <v>3.2399999999999807</v>
      </c>
      <c r="J9" s="1">
        <f t="shared" si="7"/>
        <v>10.497599999999874</v>
      </c>
      <c r="K9" s="1">
        <f t="shared" si="8"/>
        <v>4.2631578947368166E-2</v>
      </c>
      <c r="L9" s="6"/>
    </row>
    <row r="10" spans="1:15">
      <c r="A10" s="1">
        <v>5</v>
      </c>
      <c r="B10" s="2">
        <v>62</v>
      </c>
      <c r="C10" s="1">
        <f t="shared" si="2"/>
        <v>69.756200000000007</v>
      </c>
      <c r="D10" s="1">
        <f t="shared" si="3"/>
        <v>68.049980000000005</v>
      </c>
      <c r="E10" s="1">
        <f t="shared" si="0"/>
        <v>71.462420000000009</v>
      </c>
      <c r="F10" s="1">
        <f t="shared" si="1"/>
        <v>0.18958000000000022</v>
      </c>
      <c r="G10" s="1">
        <f t="shared" si="4"/>
        <v>73.682000000000016</v>
      </c>
      <c r="H10" s="1">
        <f t="shared" si="5"/>
        <v>11.682000000000016</v>
      </c>
      <c r="I10" s="1">
        <f t="shared" si="6"/>
        <v>11.682000000000016</v>
      </c>
      <c r="J10" s="1">
        <f t="shared" si="7"/>
        <v>136.46912400000039</v>
      </c>
      <c r="K10" s="1">
        <f t="shared" si="8"/>
        <v>0.18841935483870995</v>
      </c>
      <c r="L10" s="6"/>
    </row>
    <row r="11" spans="1:15">
      <c r="A11" s="1">
        <v>6</v>
      </c>
      <c r="B11" s="2">
        <v>85</v>
      </c>
      <c r="C11" s="1">
        <f t="shared" si="2"/>
        <v>71.280580000000015</v>
      </c>
      <c r="D11" s="1">
        <f t="shared" si="3"/>
        <v>68.373040000000003</v>
      </c>
      <c r="E11" s="1">
        <f t="shared" si="0"/>
        <v>74.188120000000026</v>
      </c>
      <c r="F11" s="1">
        <f t="shared" si="1"/>
        <v>0.32306000000000129</v>
      </c>
      <c r="G11" s="1">
        <f t="shared" si="4"/>
        <v>71.652000000000015</v>
      </c>
      <c r="H11" s="1">
        <f t="shared" si="5"/>
        <v>-13.347999999999985</v>
      </c>
      <c r="I11" s="1">
        <f t="shared" si="6"/>
        <v>13.347999999999985</v>
      </c>
      <c r="J11" s="1">
        <f t="shared" si="7"/>
        <v>178.16910399999961</v>
      </c>
      <c r="K11" s="1">
        <f t="shared" si="8"/>
        <v>0.15703529411764688</v>
      </c>
      <c r="L11" s="6"/>
    </row>
    <row r="12" spans="1:15">
      <c r="A12" s="1">
        <v>7</v>
      </c>
      <c r="B12" s="1">
        <v>97</v>
      </c>
      <c r="C12" s="1">
        <f t="shared" si="2"/>
        <v>73.852522000000022</v>
      </c>
      <c r="D12" s="1">
        <f t="shared" si="3"/>
        <v>68.920988200000011</v>
      </c>
      <c r="E12" s="1">
        <f t="shared" si="0"/>
        <v>78.784055800000033</v>
      </c>
      <c r="F12" s="1">
        <f t="shared" si="1"/>
        <v>0.54794820000000122</v>
      </c>
      <c r="G12" s="1">
        <f t="shared" si="4"/>
        <v>74.511180000000024</v>
      </c>
      <c r="H12" s="1">
        <f t="shared" si="5"/>
        <v>-22.488819999999976</v>
      </c>
      <c r="I12" s="1">
        <f t="shared" si="6"/>
        <v>22.488819999999976</v>
      </c>
      <c r="J12" s="1">
        <f t="shared" si="7"/>
        <v>505.74702499239891</v>
      </c>
      <c r="K12" s="1">
        <f t="shared" si="8"/>
        <v>0.23184350515463892</v>
      </c>
      <c r="L12" s="6"/>
    </row>
    <row r="13" spans="1:15">
      <c r="A13" s="1">
        <v>8</v>
      </c>
      <c r="B13" s="1">
        <v>88</v>
      </c>
      <c r="C13" s="1">
        <f t="shared" si="2"/>
        <v>75.267269800000022</v>
      </c>
      <c r="D13" s="1">
        <f t="shared" si="3"/>
        <v>69.555616360000016</v>
      </c>
      <c r="E13" s="1">
        <f t="shared" si="0"/>
        <v>80.978923240000029</v>
      </c>
      <c r="F13" s="1">
        <f t="shared" si="1"/>
        <v>0.63462816000000077</v>
      </c>
      <c r="G13" s="1">
        <f t="shared" si="4"/>
        <v>79.33200400000004</v>
      </c>
      <c r="H13" s="1">
        <f t="shared" si="5"/>
        <v>-8.6679959999999596</v>
      </c>
      <c r="I13" s="1">
        <f t="shared" si="6"/>
        <v>8.6679959999999596</v>
      </c>
      <c r="J13" s="1">
        <f t="shared" si="7"/>
        <v>75.134154656015298</v>
      </c>
      <c r="K13" s="1">
        <f t="shared" si="8"/>
        <v>9.8499954545454085E-2</v>
      </c>
      <c r="L13" s="6"/>
    </row>
    <row r="14" spans="1:15">
      <c r="A14" s="4">
        <v>9</v>
      </c>
      <c r="B14" s="4"/>
      <c r="C14" s="4"/>
      <c r="D14" s="4"/>
      <c r="E14" s="4"/>
      <c r="F14" s="4">
        <v>1</v>
      </c>
      <c r="G14" s="4">
        <f>$E$13+$F$13*F14</f>
        <v>81.613551400000034</v>
      </c>
      <c r="H14" s="4"/>
      <c r="I14" s="4"/>
      <c r="J14" s="4"/>
      <c r="K14" s="4"/>
    </row>
    <row r="15" spans="1:15">
      <c r="A15" s="4">
        <v>10</v>
      </c>
      <c r="B15" s="4"/>
      <c r="C15" s="4"/>
      <c r="D15" s="4"/>
      <c r="E15" s="4"/>
      <c r="F15" s="4">
        <v>2</v>
      </c>
      <c r="G15" s="4">
        <f t="shared" ref="G15:G16" si="9">$E$13+$F$13*F15</f>
        <v>82.248179560000025</v>
      </c>
      <c r="H15" s="4"/>
      <c r="I15" s="4"/>
      <c r="J15" s="4"/>
      <c r="K15" s="4"/>
    </row>
    <row r="16" spans="1:15">
      <c r="A16" s="4">
        <v>11</v>
      </c>
      <c r="B16" s="4"/>
      <c r="C16" s="4"/>
      <c r="D16" s="4"/>
      <c r="E16" s="4"/>
      <c r="F16" s="4">
        <v>3</v>
      </c>
      <c r="G16" s="4">
        <f t="shared" si="9"/>
        <v>82.882807720000031</v>
      </c>
      <c r="H16" s="4"/>
      <c r="I16" s="4"/>
      <c r="J16" s="4"/>
      <c r="K16" s="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X441UB</cp:lastModifiedBy>
  <dcterms:created xsi:type="dcterms:W3CDTF">2019-07-15T07:08:51Z</dcterms:created>
  <dcterms:modified xsi:type="dcterms:W3CDTF">2022-06-23T18:20:17Z</dcterms:modified>
</cp:coreProperties>
</file>