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an\Downloads\"/>
    </mc:Choice>
  </mc:AlternateContent>
  <xr:revisionPtr revIDLastSave="0" documentId="13_ncr:1_{D6490812-D3C8-4520-AA7D-F7301CB1957B}" xr6:coauthVersionLast="47" xr6:coauthVersionMax="47" xr10:uidLastSave="{00000000-0000-0000-0000-000000000000}"/>
  <bookViews>
    <workbookView xWindow="-28920" yWindow="-6870" windowWidth="29040" windowHeight="16080" xr2:uid="{CC3E9F0E-DF4A-413C-A1ED-16CCB0E2ED32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P7" i="1"/>
  <c r="L11" i="1"/>
  <c r="L12" i="1" s="1"/>
  <c r="M9" i="1"/>
  <c r="M12" i="1" s="1"/>
  <c r="H60" i="1"/>
  <c r="L10" i="1" l="1"/>
  <c r="L9" i="1"/>
  <c r="L16" i="1"/>
  <c r="L22" i="1"/>
  <c r="L6" i="1"/>
  <c r="L7" i="1" l="1"/>
  <c r="L8" i="1"/>
  <c r="A61" i="1"/>
  <c r="A62" i="1" s="1"/>
  <c r="A63" i="1" s="1"/>
  <c r="A64" i="1" s="1"/>
  <c r="P8" i="1"/>
  <c r="M23" i="1"/>
  <c r="M22" i="1"/>
  <c r="M21" i="1"/>
  <c r="M20" i="1"/>
  <c r="L23" i="1"/>
  <c r="L21" i="1"/>
  <c r="L20" i="1"/>
  <c r="M16" i="1"/>
  <c r="M15" i="1"/>
  <c r="L15" i="1"/>
  <c r="M11" i="1"/>
  <c r="M10" i="1"/>
  <c r="M8" i="1"/>
  <c r="M7" i="1"/>
  <c r="M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I63" i="1" l="1"/>
  <c r="I64" i="1"/>
  <c r="L17" i="1"/>
  <c r="H63" i="1"/>
  <c r="H61" i="1"/>
  <c r="H62" i="1"/>
  <c r="I61" i="1"/>
  <c r="I62" i="1"/>
  <c r="I60" i="1"/>
  <c r="M17" i="1"/>
  <c r="L24" i="1"/>
  <c r="M24" i="1"/>
</calcChain>
</file>

<file path=xl/sharedStrings.xml><?xml version="1.0" encoding="utf-8"?>
<sst xmlns="http://schemas.openxmlformats.org/spreadsheetml/2006/main" count="380" uniqueCount="144">
  <si>
    <t>NO</t>
  </si>
  <si>
    <t>NAMA</t>
  </si>
  <si>
    <t>NIM</t>
  </si>
  <si>
    <t>JUDUL SKRIPSI</t>
  </si>
  <si>
    <t>KATEGORI</t>
  </si>
  <si>
    <t>KELAS</t>
  </si>
  <si>
    <t>Analisis Big Data untuk Prediksi Cuaca</t>
  </si>
  <si>
    <t>Analisis Klasifikasi Citra Medis dengan Metode Naive Bayes</t>
  </si>
  <si>
    <t>Analisis Performa Jaringan 5G untuk Aplikasi Multimedia</t>
  </si>
  <si>
    <t>Aplikasi Mobile Pemantauan Kesehatan Berbasis Internet of Things</t>
  </si>
  <si>
    <t>Aplikasi Mobile untuk Pemesanan Tiket Kereta Api</t>
  </si>
  <si>
    <t>Perancangan Aplikasi Mobile untuk Monitoring Konsumsi Energi Listrik</t>
  </si>
  <si>
    <t>Perancangan Aplikasi Mobile untuk Pelaporan Kejadian Kriminal</t>
  </si>
  <si>
    <t>Perancangan Sistem Informasi Akademik dengan Fitur Pembayaran Online</t>
  </si>
  <si>
    <t>Perancangan Sistem Informasi Manajemen Proyek dengan Metode Agile</t>
  </si>
  <si>
    <t>Perancangan Sistem Informasi Manajemen Pergudangan</t>
  </si>
  <si>
    <t>Perancangan Sistem Informasi Manajemen Restoran dengan Fitur Reservasi Online</t>
  </si>
  <si>
    <t>Perancangan Sistem Informasi Manajemen Keuangan dengan Metode Analisis Fundamental</t>
  </si>
  <si>
    <t>Pengembangan Aplikasi E-learning dengan Fitur Chatbot</t>
  </si>
  <si>
    <t>Pengembangan Aplikasi Mobile untuk Pelaporan Kejadian Kriminal</t>
  </si>
  <si>
    <t>Pengembangan Aplikasi Mobile untuk Pemesanan Makanan dengan Metode Collaborative Filtering</t>
  </si>
  <si>
    <t>Pengembangan Aplikasi Mobile untuk Pelacakan Pengiriman Barang</t>
  </si>
  <si>
    <t>Pengembangan Aplikasi Mobile untuk Pencarian Tempat Parkir</t>
  </si>
  <si>
    <t>Pengembangan Aplikasi Mobile untuk Monitoring Konsumsi Energi Listrik</t>
  </si>
  <si>
    <t>Pengembangan Aplikasi Mobile untuk Pemesanan Tiket Pesawat</t>
  </si>
  <si>
    <t>Perancangan Sistem Informasi Manajemen Manajemen Penjualan dengan Metode Fuzzy</t>
  </si>
  <si>
    <t>Perancangan Sistem Informasi Manajemen Kepegawaian dengan Metode Decision Tree</t>
  </si>
  <si>
    <t>Perancangan Sistem Informasi Geografis untuk Pemetaan Wisata Kota</t>
  </si>
  <si>
    <t>Perancangan Sistem Informasi Geografis Berbasis Mobile untuk Pemetaan Bencana</t>
  </si>
  <si>
    <t>Perancangan Aplikasi Mobile untuk Pelacakan Pengiriman Barang</t>
  </si>
  <si>
    <t>Perancangan Aplikasi Mobile untuk Pencarian Tempat Parkir</t>
  </si>
  <si>
    <t>Perancangan Aplikasi Mobile untuk Pemesanan Tiket Pesawat</t>
  </si>
  <si>
    <t>Perancangan Aplikasi Mobile untuk Pemesanan Tiket Online</t>
  </si>
  <si>
    <t>Perancangan Aplikasi Mobile Pemantau Kualitas Air Sungai</t>
  </si>
  <si>
    <t>Implementasi Teknologi Blockchain dalam Sistem Manajemen Logistik</t>
  </si>
  <si>
    <t>Implementasi Algoritma Genetika dalam Optimasi Rute Distribusi Barang</t>
  </si>
  <si>
    <t>Deteksi Spam Email dengan Algoritma Naive Bayes</t>
  </si>
  <si>
    <t>Deteksi Serangan DDoS pada Jaringan Komputer Menggunakan Naive Bayes</t>
  </si>
  <si>
    <t>Deteksi Intrusi pada Jaringan Komputer Menggunakan Naive Bayes</t>
  </si>
  <si>
    <t>Deteksi Anomali pada Data Jaringan Menggunakan Algoritma Naive Bayes</t>
  </si>
  <si>
    <t>Aplikasi Mobile untuk Pencarian Tempat Parkir</t>
  </si>
  <si>
    <t>Aplikasi Mobile untuk Pelacakan Pengiriman Barang</t>
  </si>
  <si>
    <t>Aplikasi Mobile untuk Pemesanan Tiket Pesawat</t>
  </si>
  <si>
    <t>Aplikasi Mobile untuk Pemesanan Makanan dengan Metode Hybrid Recommender System</t>
  </si>
  <si>
    <t>Aplikasi Mobile Pemantauan Kualitas Air Sungai</t>
  </si>
  <si>
    <t>Aplikasi Mobile Pemantauan Kebakaran Hutan dengan Teknologi Sensor</t>
  </si>
  <si>
    <t>Aplikasi Mobile Monitoring Suhu dan Kelembaban pada Ruangan</t>
  </si>
  <si>
    <t>Analisis Data Twitter untuk Prediksi Hasil Pemilihan Umum</t>
  </si>
  <si>
    <t>Analisis Data Sensor untuk Pemantauan Lingkungan dengan Metode Naive Bayes</t>
  </si>
  <si>
    <t>Analisis Sentimen Twitter untuk Prediksi Perilaku Konsumen</t>
  </si>
  <si>
    <t>Analisis Sentimen Produk Menggunakan Metode Naive Bayes</t>
  </si>
  <si>
    <t>Analisis Data Penjualan Online untuk Peningkatan Konversi Penjualan</t>
  </si>
  <si>
    <t>Analisis Data Penjualan Menggunakan Metode Regresi Linier</t>
  </si>
  <si>
    <t>Analisis Big Data untuk Prediksi Perilaku Pengguna E-commerce</t>
  </si>
  <si>
    <t>Analisis dan Perancangan Sistem Informasi Manajemen Pergudangan</t>
  </si>
  <si>
    <t>Sistem Informasi</t>
  </si>
  <si>
    <t>Analisis Data</t>
  </si>
  <si>
    <t>Pengolahan Citra</t>
  </si>
  <si>
    <t>Aplikasi Mobile</t>
  </si>
  <si>
    <t>Keamanan Informasi</t>
  </si>
  <si>
    <t>Optimasi</t>
  </si>
  <si>
    <t>Mobile</t>
  </si>
  <si>
    <t>Soft</t>
  </si>
  <si>
    <t>P(K= |..</t>
  </si>
  <si>
    <t>PROBABILITAS KELAS</t>
  </si>
  <si>
    <t>Nilai</t>
  </si>
  <si>
    <t>Kelas</t>
  </si>
  <si>
    <t>Ronald  Tualaka</t>
  </si>
  <si>
    <t>Ambrosius A. oro gare</t>
  </si>
  <si>
    <t>Juaquim da costa pinto</t>
  </si>
  <si>
    <t>Adventrihard M.D ully weo</t>
  </si>
  <si>
    <t>Blasius nuhan</t>
  </si>
  <si>
    <t>Paulus Aprimus nitbani</t>
  </si>
  <si>
    <t>Maria boli</t>
  </si>
  <si>
    <t>Maritilogorium bani</t>
  </si>
  <si>
    <t>Eusebio da conceicao de waynira</t>
  </si>
  <si>
    <t>Yuventus Fransiskus leto</t>
  </si>
  <si>
    <t>San made suastawan</t>
  </si>
  <si>
    <t>Yohanes deberito bego</t>
  </si>
  <si>
    <t>Rinif viranda haumeny</t>
  </si>
  <si>
    <t xml:space="preserve">Roy santos bana </t>
  </si>
  <si>
    <t xml:space="preserve">Radegunda bana </t>
  </si>
  <si>
    <t>Yohanes stiven ndapa</t>
  </si>
  <si>
    <t xml:space="preserve">Benediktus paskalis bitin </t>
  </si>
  <si>
    <t>Arnaldo paskalis bere</t>
  </si>
  <si>
    <t xml:space="preserve">Monika suares </t>
  </si>
  <si>
    <t>Juliaberto dosreis</t>
  </si>
  <si>
    <t xml:space="preserve">Muhamad wawan suwandi </t>
  </si>
  <si>
    <t>Oseias octereni Ximenes baros</t>
  </si>
  <si>
    <t>Yohanes klaudius ria biru</t>
  </si>
  <si>
    <t>Christianto dedy diong</t>
  </si>
  <si>
    <t>Christoforus M.A baga</t>
  </si>
  <si>
    <t>Arza andronikus bano</t>
  </si>
  <si>
    <t xml:space="preserve">Maria Christine L wuran </t>
  </si>
  <si>
    <t xml:space="preserve">Yuventus harianto bere eli </t>
  </si>
  <si>
    <t xml:space="preserve">Ariel laba </t>
  </si>
  <si>
    <t xml:space="preserve">Oscar lopes </t>
  </si>
  <si>
    <t xml:space="preserve">Yohanes renoldus nua </t>
  </si>
  <si>
    <t xml:space="preserve">Maria yunita hoar </t>
  </si>
  <si>
    <t>Asaria s langasa</t>
  </si>
  <si>
    <t xml:space="preserve">Tiffany a antonius </t>
  </si>
  <si>
    <t>Osvaldus Yusditira R. Akoit</t>
  </si>
  <si>
    <t>Kritoforus m suku</t>
  </si>
  <si>
    <t>Olganius kepa sena</t>
  </si>
  <si>
    <t xml:space="preserve">Hendrikus b nenomnua </t>
  </si>
  <si>
    <t>Eric septian kristanto dasilva</t>
  </si>
  <si>
    <t xml:space="preserve">Indra evalindo tamoes </t>
  </si>
  <si>
    <t xml:space="preserve">Estefanus ulu bere </t>
  </si>
  <si>
    <t xml:space="preserve">Alfeu santo viktorino </t>
  </si>
  <si>
    <t>Michael  minggus</t>
  </si>
  <si>
    <t>Nourberth andry yusuf maga</t>
  </si>
  <si>
    <t xml:space="preserve">Azaryos y topan </t>
  </si>
  <si>
    <t>Ayub umbu ngedo ndamalero</t>
  </si>
  <si>
    <t>Laura Felisa mangngi</t>
  </si>
  <si>
    <t>Ambrosius suni tnopo</t>
  </si>
  <si>
    <t>Martinus robinson sumitro</t>
  </si>
  <si>
    <t xml:space="preserve">Karolina yunita solle </t>
  </si>
  <si>
    <t>BAHASA PEMROGRAMAN</t>
  </si>
  <si>
    <t>P(B=..|</t>
  </si>
  <si>
    <t>JENIS PERANGKAT</t>
  </si>
  <si>
    <t>Software</t>
  </si>
  <si>
    <t>Hardware</t>
  </si>
  <si>
    <t>Java</t>
  </si>
  <si>
    <t>Python</t>
  </si>
  <si>
    <t>PHP</t>
  </si>
  <si>
    <t>Solidity</t>
  </si>
  <si>
    <t>P(P=..|</t>
  </si>
  <si>
    <t>DATA LATIH</t>
  </si>
  <si>
    <t>DATA UJI</t>
  </si>
  <si>
    <t xml:space="preserve">Juventnho Jose M. De. Araujo </t>
  </si>
  <si>
    <t>Aprilianus kristianus lalo</t>
  </si>
  <si>
    <t>Grasiliano leto tato</t>
  </si>
  <si>
    <t xml:space="preserve">Amandus juan diego mite </t>
  </si>
  <si>
    <t>Mario cristyanto lelang aya</t>
  </si>
  <si>
    <t>Analisis dan Implementasi Algoritma Klasifikasi pada Aplikasi Pendeteksi Penyakit Berbasis Mobile</t>
  </si>
  <si>
    <t>Pengembangan Sistem Pencarian Produk E-Commerce Menggunakan Metode Filtering Berbasis Soft Computing</t>
  </si>
  <si>
    <t>Optimalisasi Algoritma Pengenalan Wajah dalam Aplikasi Keamanan Mobile</t>
  </si>
  <si>
    <t>Penerapan Metode Naive Bayes untuk Analisis Sentimen pada Aplikasi Media Sosial Mobile</t>
  </si>
  <si>
    <t>Analisis dan Implementasi Sistem Informasi Penjualan Online</t>
  </si>
  <si>
    <t>MENCARI PROBABILITAS</t>
  </si>
  <si>
    <t>NILAI PROBABILITAS KELAS</t>
  </si>
  <si>
    <t>PENGELOMPOKAN KELAS</t>
  </si>
  <si>
    <t>Hasil pengelompokan kelas soft atau mobile diperoleh dari nilai probabilitas kelas yang paling terbesar</t>
  </si>
  <si>
    <t>CATATAN!!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</si>
</sst>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DB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0" borderId="1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applyFont="1" applyFill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0" borderId="15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17" xfId="0" applyFont="1" applyBorder="1" applyAlignment="1">
      <alignment horizontal="justify" vertical="center" wrapText="1"/>
    </xf>
    <xf numFmtId="0" fontId="1" fillId="0" borderId="18" xfId="0" applyFont="1" applyBorder="1" applyAlignment="1">
      <alignment horizontal="justify" vertical="center" wrapText="1"/>
    </xf>
    <xf numFmtId="9" fontId="1" fillId="0" borderId="0" xfId="1" applyFont="1"/>
    <xf numFmtId="9" fontId="1" fillId="2" borderId="1" xfId="1" applyFont="1" applyFill="1" applyBorder="1" applyAlignment="1">
      <alignment horizontal="center"/>
    </xf>
    <xf numFmtId="9" fontId="1" fillId="0" borderId="1" xfId="1" applyFont="1" applyBorder="1"/>
    <xf numFmtId="9" fontId="1" fillId="3" borderId="10" xfId="1" applyFont="1" applyFill="1" applyBorder="1" applyAlignment="1">
      <alignment horizontal="center"/>
    </xf>
    <xf numFmtId="9" fontId="1" fillId="5" borderId="3" xfId="1" applyFont="1" applyFill="1" applyBorder="1" applyAlignment="1">
      <alignment horizontal="center"/>
    </xf>
    <xf numFmtId="9" fontId="1" fillId="0" borderId="0" xfId="1" applyFont="1" applyFill="1" applyBorder="1"/>
    <xf numFmtId="0" fontId="1" fillId="2" borderId="19" xfId="0" applyFont="1" applyFill="1" applyBorder="1" applyAlignment="1">
      <alignment horizontal="center"/>
    </xf>
    <xf numFmtId="0" fontId="1" fillId="0" borderId="19" xfId="0" applyFont="1" applyBorder="1"/>
    <xf numFmtId="0" fontId="1" fillId="0" borderId="4" xfId="0" applyFont="1" applyBorder="1"/>
    <xf numFmtId="9" fontId="1" fillId="3" borderId="3" xfId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1" fillId="2" borderId="13" xfId="1" applyFont="1" applyFill="1" applyBorder="1" applyAlignment="1">
      <alignment horizontal="center"/>
    </xf>
    <xf numFmtId="9" fontId="1" fillId="2" borderId="12" xfId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8" fontId="1" fillId="0" borderId="1" xfId="2" applyNumberFormat="1" applyFont="1" applyBorder="1"/>
    <xf numFmtId="2" fontId="1" fillId="0" borderId="1" xfId="2" applyNumberFormat="1" applyFont="1" applyBorder="1"/>
    <xf numFmtId="2" fontId="1" fillId="0" borderId="1" xfId="1" applyNumberFormat="1" applyFont="1" applyBorder="1"/>
    <xf numFmtId="2" fontId="1" fillId="0" borderId="3" xfId="1" applyNumberFormat="1" applyFont="1" applyBorder="1"/>
  </cellXfs>
  <cellStyles count="3">
    <cellStyle name="Koma [0]" xfId="2" builtinId="6"/>
    <cellStyle name="Normal" xfId="0" builtinId="0"/>
    <cellStyle name="Persen" xfId="1" builtinId="5"/>
  </cellStyles>
  <dxfs count="0"/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2FF-CC06-4187-BF42-AD6C3B5499B3}">
  <dimension ref="A2:R64"/>
  <sheetViews>
    <sheetView tabSelected="1" topLeftCell="E1" zoomScale="85" zoomScaleNormal="85" workbookViewId="0">
      <selection activeCell="P7" sqref="P7"/>
    </sheetView>
  </sheetViews>
  <sheetFormatPr defaultColWidth="8.85546875" defaultRowHeight="15.75" x14ac:dyDescent="0.25"/>
  <cols>
    <col min="1" max="1" width="5.5703125" style="10" customWidth="1"/>
    <col min="2" max="2" width="33.5703125" style="10" customWidth="1"/>
    <col min="3" max="3" width="16.85546875" style="10" customWidth="1"/>
    <col min="4" max="4" width="106" style="10" customWidth="1"/>
    <col min="5" max="5" width="21.5703125" style="10" customWidth="1"/>
    <col min="6" max="6" width="28.7109375" style="10" customWidth="1"/>
    <col min="7" max="7" width="29.5703125" style="10" customWidth="1"/>
    <col min="8" max="8" width="30.7109375" style="27" customWidth="1"/>
    <col min="9" max="9" width="22.42578125" style="10" customWidth="1"/>
    <col min="10" max="10" width="34.28515625" style="27" customWidth="1"/>
    <col min="11" max="11" width="30.28515625" style="10" customWidth="1"/>
    <col min="12" max="12" width="20.42578125" style="27" customWidth="1"/>
    <col min="13" max="13" width="14.5703125" style="27" customWidth="1"/>
    <col min="14" max="15" width="8.85546875" style="10"/>
    <col min="16" max="16" width="24.42578125" style="27" customWidth="1"/>
    <col min="17" max="17" width="8.85546875" style="10" hidden="1" customWidth="1"/>
    <col min="18" max="16384" width="8.85546875" style="10"/>
  </cols>
  <sheetData>
    <row r="2" spans="1:17" x14ac:dyDescent="0.25">
      <c r="B2" s="19" t="s">
        <v>127</v>
      </c>
    </row>
    <row r="3" spans="1:17" x14ac:dyDescent="0.25">
      <c r="K3" s="43" t="s">
        <v>139</v>
      </c>
      <c r="L3" s="43"/>
    </row>
    <row r="4" spans="1:17" x14ac:dyDescent="0.25">
      <c r="A4" s="8" t="s">
        <v>0</v>
      </c>
      <c r="B4" s="8" t="s">
        <v>1</v>
      </c>
      <c r="C4" s="9" t="s">
        <v>2</v>
      </c>
      <c r="D4" s="8" t="s">
        <v>3</v>
      </c>
      <c r="E4" s="33" t="s">
        <v>4</v>
      </c>
      <c r="F4" s="8" t="s">
        <v>119</v>
      </c>
      <c r="G4" s="8" t="s">
        <v>117</v>
      </c>
      <c r="H4" s="28" t="s">
        <v>5</v>
      </c>
    </row>
    <row r="5" spans="1:17" ht="16.5" thickBot="1" x14ac:dyDescent="0.3">
      <c r="A5" s="16">
        <v>1</v>
      </c>
      <c r="B5" s="1" t="s">
        <v>67</v>
      </c>
      <c r="C5" s="4">
        <v>23108108</v>
      </c>
      <c r="D5" s="12" t="s">
        <v>54</v>
      </c>
      <c r="E5" s="34" t="s">
        <v>55</v>
      </c>
      <c r="F5" s="11" t="s">
        <v>120</v>
      </c>
      <c r="G5" s="11" t="s">
        <v>122</v>
      </c>
      <c r="H5" s="29" t="s">
        <v>61</v>
      </c>
      <c r="K5" s="13" t="s">
        <v>63</v>
      </c>
      <c r="L5" s="28" t="s">
        <v>62</v>
      </c>
      <c r="M5" s="28" t="s">
        <v>61</v>
      </c>
      <c r="O5" s="46" t="s">
        <v>64</v>
      </c>
      <c r="P5" s="46"/>
      <c r="Q5" s="46"/>
    </row>
    <row r="6" spans="1:17" ht="16.5" thickBot="1" x14ac:dyDescent="0.3">
      <c r="A6" s="16">
        <f>1+A5</f>
        <v>2</v>
      </c>
      <c r="B6" s="1" t="s">
        <v>68</v>
      </c>
      <c r="C6" s="1">
        <v>23109012</v>
      </c>
      <c r="D6" s="12" t="s">
        <v>6</v>
      </c>
      <c r="E6" s="34" t="s">
        <v>56</v>
      </c>
      <c r="F6" s="11" t="s">
        <v>120</v>
      </c>
      <c r="G6" s="11" t="s">
        <v>123</v>
      </c>
      <c r="H6" s="29" t="s">
        <v>62</v>
      </c>
      <c r="K6" s="14" t="s">
        <v>55</v>
      </c>
      <c r="L6" s="50">
        <f>COUNTIFS(E5:E54,K6,H5:H54,L5)/COUNTIF(H5:H54,L5)</f>
        <v>0</v>
      </c>
      <c r="M6" s="50">
        <f>COUNTIFS(E5:E54,K6,H5:H54,M5)/COUNTIF(H5:H54,M5)</f>
        <v>0.24390243902439024</v>
      </c>
      <c r="O6" s="17" t="s">
        <v>66</v>
      </c>
      <c r="P6" s="31" t="s">
        <v>65</v>
      </c>
    </row>
    <row r="7" spans="1:17" ht="16.5" thickBot="1" x14ac:dyDescent="0.3">
      <c r="A7" s="16">
        <f t="shared" ref="A7:A53" si="0">1+A6</f>
        <v>3</v>
      </c>
      <c r="B7" s="1" t="s">
        <v>69</v>
      </c>
      <c r="C7" s="1">
        <v>23111036</v>
      </c>
      <c r="D7" s="12" t="s">
        <v>53</v>
      </c>
      <c r="E7" s="34" t="s">
        <v>56</v>
      </c>
      <c r="F7" s="11" t="s">
        <v>120</v>
      </c>
      <c r="G7" s="11" t="s">
        <v>123</v>
      </c>
      <c r="H7" s="29" t="s">
        <v>62</v>
      </c>
      <c r="K7" s="14" t="s">
        <v>56</v>
      </c>
      <c r="L7" s="50">
        <f>COUNTIFS(E5:E54,K7,H5:H54,L5)/COUNTIF(H5:H54,L5)</f>
        <v>0.88888888888888884</v>
      </c>
      <c r="M7" s="50">
        <f>COUNTIFS(E5:E54,K7,H5:H54,M5)/COUNTIF(H5:H54,M5)</f>
        <v>2.4390243902439025E-2</v>
      </c>
      <c r="O7" s="11" t="s">
        <v>62</v>
      </c>
      <c r="P7" s="49">
        <f>COUNTIF(H5:H54,O7)/COUNTA(H5:H54)</f>
        <v>0.18</v>
      </c>
    </row>
    <row r="8" spans="1:17" ht="16.5" thickBot="1" x14ac:dyDescent="0.3">
      <c r="A8" s="16">
        <f t="shared" si="0"/>
        <v>4</v>
      </c>
      <c r="B8" s="1" t="s">
        <v>70</v>
      </c>
      <c r="C8" s="1">
        <v>23111013</v>
      </c>
      <c r="D8" s="12" t="s">
        <v>52</v>
      </c>
      <c r="E8" s="34" t="s">
        <v>56</v>
      </c>
      <c r="F8" s="11" t="s">
        <v>120</v>
      </c>
      <c r="G8" s="11" t="s">
        <v>123</v>
      </c>
      <c r="H8" s="29" t="s">
        <v>62</v>
      </c>
      <c r="K8" s="14" t="s">
        <v>57</v>
      </c>
      <c r="L8" s="50">
        <f>COUNTIFS(E5:E54,K8,H5:H54,L5)/COUNTIF(H5:H54,L5)</f>
        <v>0.1111111111111111</v>
      </c>
      <c r="M8" s="50">
        <f>COUNTIFS(E5:E54,K8,H5:H54,M5)/COUNTIF(H5:H54,M5)</f>
        <v>0</v>
      </c>
      <c r="O8" s="11" t="s">
        <v>61</v>
      </c>
      <c r="P8" s="49">
        <f>COUNTIF(H5:H54,O8)/COUNTA(H5:H54)</f>
        <v>0.82</v>
      </c>
    </row>
    <row r="9" spans="1:17" ht="16.5" thickBot="1" x14ac:dyDescent="0.3">
      <c r="A9" s="16">
        <f t="shared" si="0"/>
        <v>5</v>
      </c>
      <c r="B9" s="1" t="s">
        <v>71</v>
      </c>
      <c r="C9" s="1">
        <v>23109024</v>
      </c>
      <c r="D9" s="12" t="s">
        <v>51</v>
      </c>
      <c r="E9" s="34" t="s">
        <v>56</v>
      </c>
      <c r="F9" s="11" t="s">
        <v>120</v>
      </c>
      <c r="G9" s="11" t="s">
        <v>123</v>
      </c>
      <c r="H9" s="29" t="s">
        <v>62</v>
      </c>
      <c r="K9" s="14" t="s">
        <v>58</v>
      </c>
      <c r="L9" s="50">
        <f>COUNTIFS(E5:E54,K9,H5:H54,L5)/COUNTIF(H5:H54,L5)</f>
        <v>0</v>
      </c>
      <c r="M9" s="50">
        <f>COUNTIFS(E5:E54,K9,H5:H54,M5)/COUNTIF(H5:H54,M5)</f>
        <v>0.58536585365853655</v>
      </c>
    </row>
    <row r="10" spans="1:17" ht="16.5" thickBot="1" x14ac:dyDescent="0.3">
      <c r="A10" s="16">
        <f t="shared" si="0"/>
        <v>6</v>
      </c>
      <c r="B10" s="1" t="s">
        <v>72</v>
      </c>
      <c r="C10" s="1">
        <v>23109099</v>
      </c>
      <c r="D10" s="12" t="s">
        <v>7</v>
      </c>
      <c r="E10" s="34" t="s">
        <v>57</v>
      </c>
      <c r="F10" s="11" t="s">
        <v>120</v>
      </c>
      <c r="G10" s="11" t="s">
        <v>123</v>
      </c>
      <c r="H10" s="29" t="s">
        <v>62</v>
      </c>
      <c r="K10" s="14" t="s">
        <v>59</v>
      </c>
      <c r="L10" s="50">
        <f>COUNTIFS(E5:E54,K10,H5:H54,L5)/COUNTIF(H5:H54,L5)</f>
        <v>0</v>
      </c>
      <c r="M10" s="50">
        <f>COUNTIFS(E5:E54,K10,H5:H54,M5)/COUNTIF(H5:H54,M5)</f>
        <v>9.7560975609756101E-2</v>
      </c>
    </row>
    <row r="11" spans="1:17" ht="16.5" thickBot="1" x14ac:dyDescent="0.3">
      <c r="A11" s="16">
        <f t="shared" si="0"/>
        <v>7</v>
      </c>
      <c r="B11" s="1" t="s">
        <v>73</v>
      </c>
      <c r="C11" s="1">
        <v>23107093</v>
      </c>
      <c r="D11" s="12" t="s">
        <v>8</v>
      </c>
      <c r="E11" s="34" t="s">
        <v>56</v>
      </c>
      <c r="F11" s="11" t="s">
        <v>120</v>
      </c>
      <c r="G11" s="11" t="s">
        <v>124</v>
      </c>
      <c r="H11" s="29" t="s">
        <v>61</v>
      </c>
      <c r="K11" s="14" t="s">
        <v>60</v>
      </c>
      <c r="L11" s="50">
        <f>COUNTIFS(E5:E54,K11,H5:H54,L5)/COUNTIF(H5:H54,L5)</f>
        <v>0</v>
      </c>
      <c r="M11" s="50">
        <f>COUNTIFS(E5:E54,K11,H5:H54,M5)/COUNTIF(H5:H54,M5)</f>
        <v>4.878048780487805E-2</v>
      </c>
    </row>
    <row r="12" spans="1:17" ht="16.5" thickBot="1" x14ac:dyDescent="0.3">
      <c r="A12" s="16">
        <f t="shared" si="0"/>
        <v>8</v>
      </c>
      <c r="B12" s="1" t="s">
        <v>74</v>
      </c>
      <c r="C12" s="1">
        <v>23108077</v>
      </c>
      <c r="D12" s="12" t="s">
        <v>50</v>
      </c>
      <c r="E12" s="34" t="s">
        <v>56</v>
      </c>
      <c r="F12" s="11" t="s">
        <v>120</v>
      </c>
      <c r="G12" s="11" t="s">
        <v>123</v>
      </c>
      <c r="H12" s="29" t="s">
        <v>62</v>
      </c>
      <c r="K12" s="11"/>
      <c r="L12" s="50">
        <f>SUM(L6,L7,L8,L9,L10,L11)</f>
        <v>1</v>
      </c>
      <c r="M12" s="50">
        <f>SUM(M6,M7,M8,M9,M10)</f>
        <v>0.95121951219512191</v>
      </c>
    </row>
    <row r="13" spans="1:17" ht="16.5" thickBot="1" x14ac:dyDescent="0.3">
      <c r="A13" s="16">
        <f t="shared" si="0"/>
        <v>9</v>
      </c>
      <c r="B13" s="1" t="s">
        <v>75</v>
      </c>
      <c r="C13" s="1">
        <v>23107081</v>
      </c>
      <c r="D13" s="12" t="s">
        <v>49</v>
      </c>
      <c r="E13" s="34" t="s">
        <v>56</v>
      </c>
      <c r="F13" s="11" t="s">
        <v>120</v>
      </c>
      <c r="G13" s="11" t="s">
        <v>123</v>
      </c>
      <c r="H13" s="29" t="s">
        <v>62</v>
      </c>
    </row>
    <row r="14" spans="1:17" ht="16.5" thickBot="1" x14ac:dyDescent="0.3">
      <c r="A14" s="16">
        <f t="shared" si="0"/>
        <v>10</v>
      </c>
      <c r="B14" s="1" t="s">
        <v>76</v>
      </c>
      <c r="C14" s="1">
        <v>23112012</v>
      </c>
      <c r="D14" s="12" t="s">
        <v>48</v>
      </c>
      <c r="E14" s="34" t="s">
        <v>56</v>
      </c>
      <c r="F14" s="11" t="s">
        <v>120</v>
      </c>
      <c r="G14" s="11" t="s">
        <v>123</v>
      </c>
      <c r="H14" s="29" t="s">
        <v>62</v>
      </c>
      <c r="K14" s="18" t="s">
        <v>126</v>
      </c>
      <c r="L14" s="28" t="s">
        <v>62</v>
      </c>
      <c r="M14" s="28" t="s">
        <v>61</v>
      </c>
    </row>
    <row r="15" spans="1:17" ht="16.5" thickBot="1" x14ac:dyDescent="0.3">
      <c r="A15" s="16">
        <f t="shared" si="0"/>
        <v>11</v>
      </c>
      <c r="B15" s="2" t="s">
        <v>77</v>
      </c>
      <c r="C15" s="1">
        <v>23110102</v>
      </c>
      <c r="D15" s="12" t="s">
        <v>47</v>
      </c>
      <c r="E15" s="34" t="s">
        <v>56</v>
      </c>
      <c r="F15" s="11" t="s">
        <v>120</v>
      </c>
      <c r="G15" s="11" t="s">
        <v>123</v>
      </c>
      <c r="H15" s="29" t="s">
        <v>62</v>
      </c>
      <c r="K15" s="14" t="s">
        <v>120</v>
      </c>
      <c r="L15" s="51">
        <f>COUNTIFS(F5:F54,K15,H5:H54,L14)/COUNTIF(H5:H54,L14)</f>
        <v>1</v>
      </c>
      <c r="M15" s="51">
        <f>COUNTIFS(F5:F54,K15,H5:H54,L14)/COUNTIF(H5:H54,L14)</f>
        <v>1</v>
      </c>
      <c r="N15" s="32"/>
    </row>
    <row r="16" spans="1:17" ht="16.5" thickBot="1" x14ac:dyDescent="0.3">
      <c r="A16" s="16">
        <f t="shared" si="0"/>
        <v>12</v>
      </c>
      <c r="B16" s="1" t="s">
        <v>78</v>
      </c>
      <c r="C16" s="1">
        <v>23110138</v>
      </c>
      <c r="D16" s="12" t="s">
        <v>46</v>
      </c>
      <c r="E16" s="34" t="s">
        <v>58</v>
      </c>
      <c r="F16" s="11" t="s">
        <v>120</v>
      </c>
      <c r="G16" s="11" t="s">
        <v>122</v>
      </c>
      <c r="H16" s="29" t="s">
        <v>61</v>
      </c>
      <c r="K16" s="14" t="s">
        <v>121</v>
      </c>
      <c r="L16" s="51">
        <f>COUNTIFS(F5:F54,K16,H5:H54,L14)/COUNTIF(H5:H54,L14)</f>
        <v>0</v>
      </c>
      <c r="M16" s="51">
        <f>COUNTIFS(F5:F54,K16,H5:H54,M14)/COUNTIF(H5:H54,M14)</f>
        <v>9.7560975609756101E-2</v>
      </c>
      <c r="N16" s="27"/>
    </row>
    <row r="17" spans="1:14" ht="16.5" thickBot="1" x14ac:dyDescent="0.3">
      <c r="A17" s="16">
        <f t="shared" si="0"/>
        <v>13</v>
      </c>
      <c r="B17" s="1" t="s">
        <v>79</v>
      </c>
      <c r="C17" s="1">
        <v>23110097</v>
      </c>
      <c r="D17" s="12" t="s">
        <v>45</v>
      </c>
      <c r="E17" s="34" t="s">
        <v>58</v>
      </c>
      <c r="F17" s="11" t="s">
        <v>120</v>
      </c>
      <c r="G17" s="11" t="s">
        <v>122</v>
      </c>
      <c r="H17" s="29" t="s">
        <v>61</v>
      </c>
      <c r="K17" s="11"/>
      <c r="L17" s="51">
        <f>SUM(L15,L16)</f>
        <v>1</v>
      </c>
      <c r="M17" s="51">
        <f>SUM(M15,M16)</f>
        <v>1.0975609756097562</v>
      </c>
    </row>
    <row r="18" spans="1:14" ht="16.5" thickBot="1" x14ac:dyDescent="0.3">
      <c r="A18" s="16">
        <f t="shared" si="0"/>
        <v>14</v>
      </c>
      <c r="B18" s="1" t="s">
        <v>80</v>
      </c>
      <c r="C18" s="1">
        <v>23110101</v>
      </c>
      <c r="D18" s="12" t="s">
        <v>9</v>
      </c>
      <c r="E18" s="34" t="s">
        <v>58</v>
      </c>
      <c r="F18" s="11" t="s">
        <v>120</v>
      </c>
      <c r="G18" s="11" t="s">
        <v>122</v>
      </c>
      <c r="H18" s="29" t="s">
        <v>61</v>
      </c>
    </row>
    <row r="19" spans="1:14" ht="16.5" thickBot="1" x14ac:dyDescent="0.3">
      <c r="A19" s="16">
        <f t="shared" si="0"/>
        <v>15</v>
      </c>
      <c r="B19" s="1" t="s">
        <v>81</v>
      </c>
      <c r="C19" s="1">
        <v>23113035</v>
      </c>
      <c r="D19" s="12" t="s">
        <v>44</v>
      </c>
      <c r="E19" s="34" t="s">
        <v>58</v>
      </c>
      <c r="F19" s="11" t="s">
        <v>120</v>
      </c>
      <c r="G19" s="11" t="s">
        <v>124</v>
      </c>
      <c r="H19" s="29" t="s">
        <v>61</v>
      </c>
      <c r="K19" s="18" t="s">
        <v>118</v>
      </c>
      <c r="L19" s="28" t="s">
        <v>62</v>
      </c>
      <c r="M19" s="28" t="s">
        <v>61</v>
      </c>
    </row>
    <row r="20" spans="1:14" ht="16.5" thickBot="1" x14ac:dyDescent="0.3">
      <c r="A20" s="16">
        <f t="shared" si="0"/>
        <v>16</v>
      </c>
      <c r="B20" s="1" t="s">
        <v>82</v>
      </c>
      <c r="C20" s="1">
        <v>23106067</v>
      </c>
      <c r="D20" s="12" t="s">
        <v>43</v>
      </c>
      <c r="E20" s="34" t="s">
        <v>58</v>
      </c>
      <c r="F20" s="11" t="s">
        <v>120</v>
      </c>
      <c r="G20" s="11" t="s">
        <v>124</v>
      </c>
      <c r="H20" s="29" t="s">
        <v>61</v>
      </c>
      <c r="K20" s="14" t="s">
        <v>122</v>
      </c>
      <c r="L20" s="51">
        <f>COUNTIFS(G5:G54,K20,H5:H54,L19)/COUNTIF(H5:H54,L19)</f>
        <v>0</v>
      </c>
      <c r="M20" s="51">
        <f>COUNTIFS(G5:G54,K20,H5:H54,M19)/COUNTIF(H5:H54,M19)</f>
        <v>0.51219512195121952</v>
      </c>
    </row>
    <row r="21" spans="1:14" ht="16.5" thickBot="1" x14ac:dyDescent="0.3">
      <c r="A21" s="16">
        <f t="shared" si="0"/>
        <v>17</v>
      </c>
      <c r="B21" s="1" t="s">
        <v>83</v>
      </c>
      <c r="C21" s="1">
        <v>23109022</v>
      </c>
      <c r="D21" s="12" t="s">
        <v>10</v>
      </c>
      <c r="E21" s="34" t="s">
        <v>58</v>
      </c>
      <c r="F21" s="11" t="s">
        <v>120</v>
      </c>
      <c r="G21" s="11" t="s">
        <v>124</v>
      </c>
      <c r="H21" s="29" t="s">
        <v>61</v>
      </c>
      <c r="K21" s="14" t="s">
        <v>123</v>
      </c>
      <c r="L21" s="51">
        <f>COUNTIFS(G5:G54,K21,H5:H54,L19)/COUNTIF(H5:H54,L19)</f>
        <v>1</v>
      </c>
      <c r="M21" s="51">
        <f>COUNTIFS(G5:G54,K21,H5:H54,M19)/COUNTIF(H5:H54,M19)</f>
        <v>0</v>
      </c>
    </row>
    <row r="22" spans="1:14" ht="16.5" thickBot="1" x14ac:dyDescent="0.3">
      <c r="A22" s="16">
        <f t="shared" si="0"/>
        <v>18</v>
      </c>
      <c r="B22" s="1" t="s">
        <v>84</v>
      </c>
      <c r="C22" s="1">
        <v>23111085</v>
      </c>
      <c r="D22" s="12" t="s">
        <v>42</v>
      </c>
      <c r="E22" s="34" t="s">
        <v>58</v>
      </c>
      <c r="F22" s="11" t="s">
        <v>120</v>
      </c>
      <c r="G22" s="11" t="s">
        <v>124</v>
      </c>
      <c r="H22" s="29" t="s">
        <v>61</v>
      </c>
      <c r="K22" s="14" t="s">
        <v>124</v>
      </c>
      <c r="L22" s="51">
        <f>COUNTIFS(G5:G54,K22,H5:H54,L19)/COUNTIF(H5:H54,L19)</f>
        <v>0</v>
      </c>
      <c r="M22" s="51">
        <f>COUNTIFS(G5:G54,K22,H5:H54,M19)/COUNTIF(H5:H54,M19)</f>
        <v>0.46341463414634149</v>
      </c>
    </row>
    <row r="23" spans="1:14" ht="16.5" thickBot="1" x14ac:dyDescent="0.3">
      <c r="A23" s="16">
        <f t="shared" si="0"/>
        <v>19</v>
      </c>
      <c r="B23" s="1" t="s">
        <v>85</v>
      </c>
      <c r="C23" s="1">
        <v>23112031</v>
      </c>
      <c r="D23" s="12" t="s">
        <v>41</v>
      </c>
      <c r="E23" s="34" t="s">
        <v>58</v>
      </c>
      <c r="F23" s="11" t="s">
        <v>120</v>
      </c>
      <c r="G23" s="11" t="s">
        <v>124</v>
      </c>
      <c r="H23" s="29" t="s">
        <v>61</v>
      </c>
      <c r="K23" s="14" t="s">
        <v>125</v>
      </c>
      <c r="L23" s="51">
        <f>COUNTIFS(G5:G54,K23,H5:H54,L19)/COUNTIF(H5:H54,L19)</f>
        <v>0</v>
      </c>
      <c r="M23" s="51">
        <f>COUNTIFS(G5:G54,K23,H5:H54,M19)/COUNTIF(H5:H54,M19)</f>
        <v>2.4390243902439025E-2</v>
      </c>
    </row>
    <row r="24" spans="1:14" ht="16.5" thickBot="1" x14ac:dyDescent="0.3">
      <c r="A24" s="16">
        <f t="shared" si="0"/>
        <v>20</v>
      </c>
      <c r="B24" s="1" t="s">
        <v>86</v>
      </c>
      <c r="C24" s="1">
        <v>23111081</v>
      </c>
      <c r="D24" s="12" t="s">
        <v>40</v>
      </c>
      <c r="E24" s="34" t="s">
        <v>58</v>
      </c>
      <c r="F24" s="11" t="s">
        <v>120</v>
      </c>
      <c r="G24" s="11" t="s">
        <v>124</v>
      </c>
      <c r="H24" s="29" t="s">
        <v>61</v>
      </c>
      <c r="K24" s="11"/>
      <c r="L24" s="51">
        <f>SUM(L20,L21,L22,L23)</f>
        <v>1</v>
      </c>
      <c r="M24" s="51">
        <f>SUM(M20,M21,M22,M23)</f>
        <v>1</v>
      </c>
    </row>
    <row r="25" spans="1:14" ht="16.5" thickBot="1" x14ac:dyDescent="0.3">
      <c r="A25" s="16">
        <f t="shared" si="0"/>
        <v>21</v>
      </c>
      <c r="B25" s="1" t="s">
        <v>87</v>
      </c>
      <c r="C25" s="1">
        <v>23110083</v>
      </c>
      <c r="D25" s="12" t="s">
        <v>39</v>
      </c>
      <c r="E25" s="34" t="s">
        <v>59</v>
      </c>
      <c r="F25" s="11" t="s">
        <v>121</v>
      </c>
      <c r="G25" s="11" t="s">
        <v>124</v>
      </c>
      <c r="H25" s="29" t="s">
        <v>61</v>
      </c>
      <c r="K25" s="27"/>
    </row>
    <row r="26" spans="1:14" ht="16.5" thickBot="1" x14ac:dyDescent="0.3">
      <c r="A26" s="16">
        <f t="shared" si="0"/>
        <v>22</v>
      </c>
      <c r="B26" s="1" t="s">
        <v>88</v>
      </c>
      <c r="C26" s="2">
        <v>23111012</v>
      </c>
      <c r="D26" s="12" t="s">
        <v>38</v>
      </c>
      <c r="E26" s="34" t="s">
        <v>59</v>
      </c>
      <c r="F26" s="11" t="s">
        <v>121</v>
      </c>
      <c r="G26" s="11" t="s">
        <v>124</v>
      </c>
      <c r="H26" s="29" t="s">
        <v>61</v>
      </c>
      <c r="K26" s="27"/>
    </row>
    <row r="27" spans="1:14" ht="16.5" thickBot="1" x14ac:dyDescent="0.3">
      <c r="A27" s="16">
        <f t="shared" si="0"/>
        <v>23</v>
      </c>
      <c r="B27" s="1" t="s">
        <v>89</v>
      </c>
      <c r="C27" s="1">
        <v>23111098</v>
      </c>
      <c r="D27" s="12" t="s">
        <v>37</v>
      </c>
      <c r="E27" s="34" t="s">
        <v>59</v>
      </c>
      <c r="F27" s="11" t="s">
        <v>121</v>
      </c>
      <c r="G27" s="11" t="s">
        <v>124</v>
      </c>
      <c r="H27" s="29" t="s">
        <v>61</v>
      </c>
      <c r="K27" s="27"/>
      <c r="L27" s="10"/>
    </row>
    <row r="28" spans="1:14" ht="16.5" thickBot="1" x14ac:dyDescent="0.3">
      <c r="A28" s="16">
        <f t="shared" si="0"/>
        <v>24</v>
      </c>
      <c r="B28" s="1" t="s">
        <v>90</v>
      </c>
      <c r="C28" s="1">
        <v>23113003</v>
      </c>
      <c r="D28" s="12" t="s">
        <v>36</v>
      </c>
      <c r="E28" s="34" t="s">
        <v>59</v>
      </c>
      <c r="F28" s="11" t="s">
        <v>121</v>
      </c>
      <c r="G28" s="11" t="s">
        <v>124</v>
      </c>
      <c r="H28" s="29" t="s">
        <v>61</v>
      </c>
      <c r="N28" s="27"/>
    </row>
    <row r="29" spans="1:14" ht="16.5" thickBot="1" x14ac:dyDescent="0.3">
      <c r="A29" s="16">
        <f t="shared" si="0"/>
        <v>25</v>
      </c>
      <c r="B29" s="1" t="s">
        <v>91</v>
      </c>
      <c r="C29" s="1">
        <v>23111011</v>
      </c>
      <c r="D29" s="12" t="s">
        <v>35</v>
      </c>
      <c r="E29" s="34" t="s">
        <v>60</v>
      </c>
      <c r="F29" s="11" t="s">
        <v>120</v>
      </c>
      <c r="G29" s="11" t="s">
        <v>124</v>
      </c>
      <c r="H29" s="29" t="s">
        <v>61</v>
      </c>
    </row>
    <row r="30" spans="1:14" ht="16.5" thickBot="1" x14ac:dyDescent="0.3">
      <c r="A30" s="16">
        <f t="shared" si="0"/>
        <v>26</v>
      </c>
      <c r="B30" s="1" t="s">
        <v>92</v>
      </c>
      <c r="C30" s="1">
        <v>23112043</v>
      </c>
      <c r="D30" s="12" t="s">
        <v>34</v>
      </c>
      <c r="E30" s="34" t="s">
        <v>60</v>
      </c>
      <c r="F30" s="11" t="s">
        <v>120</v>
      </c>
      <c r="G30" s="11" t="s">
        <v>125</v>
      </c>
      <c r="H30" s="29" t="s">
        <v>61</v>
      </c>
    </row>
    <row r="31" spans="1:14" ht="16.5" thickBot="1" x14ac:dyDescent="0.3">
      <c r="A31" s="16">
        <f t="shared" si="0"/>
        <v>27</v>
      </c>
      <c r="B31" s="1" t="s">
        <v>93</v>
      </c>
      <c r="C31" s="5">
        <v>23111029</v>
      </c>
      <c r="D31" s="12" t="s">
        <v>33</v>
      </c>
      <c r="E31" s="34" t="s">
        <v>58</v>
      </c>
      <c r="F31" s="11" t="s">
        <v>120</v>
      </c>
      <c r="G31" s="11" t="s">
        <v>124</v>
      </c>
      <c r="H31" s="29" t="s">
        <v>61</v>
      </c>
    </row>
    <row r="32" spans="1:14" ht="16.5" thickBot="1" x14ac:dyDescent="0.3">
      <c r="A32" s="16">
        <f t="shared" si="0"/>
        <v>28</v>
      </c>
      <c r="B32" s="1" t="s">
        <v>94</v>
      </c>
      <c r="C32" s="1">
        <v>23111071</v>
      </c>
      <c r="D32" s="15" t="s">
        <v>32</v>
      </c>
      <c r="E32" s="34" t="s">
        <v>58</v>
      </c>
      <c r="F32" s="11" t="s">
        <v>120</v>
      </c>
      <c r="G32" s="11" t="s">
        <v>124</v>
      </c>
      <c r="H32" s="29" t="s">
        <v>61</v>
      </c>
    </row>
    <row r="33" spans="1:8" ht="16.5" thickBot="1" x14ac:dyDescent="0.3">
      <c r="A33" s="16">
        <f t="shared" si="0"/>
        <v>29</v>
      </c>
      <c r="B33" s="1" t="s">
        <v>95</v>
      </c>
      <c r="C33" s="1">
        <v>23111066</v>
      </c>
      <c r="D33" s="12" t="s">
        <v>31</v>
      </c>
      <c r="E33" s="34" t="s">
        <v>58</v>
      </c>
      <c r="F33" s="11" t="s">
        <v>120</v>
      </c>
      <c r="G33" s="11" t="s">
        <v>124</v>
      </c>
      <c r="H33" s="29" t="s">
        <v>61</v>
      </c>
    </row>
    <row r="34" spans="1:8" ht="16.5" thickBot="1" x14ac:dyDescent="0.3">
      <c r="A34" s="16">
        <f t="shared" si="0"/>
        <v>30</v>
      </c>
      <c r="B34" s="1" t="s">
        <v>96</v>
      </c>
      <c r="C34" s="1">
        <v>23111059</v>
      </c>
      <c r="D34" s="12" t="s">
        <v>30</v>
      </c>
      <c r="E34" s="34" t="s">
        <v>58</v>
      </c>
      <c r="F34" s="11" t="s">
        <v>120</v>
      </c>
      <c r="G34" s="11" t="s">
        <v>124</v>
      </c>
      <c r="H34" s="29" t="s">
        <v>61</v>
      </c>
    </row>
    <row r="35" spans="1:8" ht="16.5" thickBot="1" x14ac:dyDescent="0.3">
      <c r="A35" s="16">
        <f t="shared" si="0"/>
        <v>31</v>
      </c>
      <c r="B35" s="1" t="s">
        <v>97</v>
      </c>
      <c r="C35" s="1">
        <v>23112032</v>
      </c>
      <c r="D35" s="12" t="s">
        <v>29</v>
      </c>
      <c r="E35" s="34" t="s">
        <v>58</v>
      </c>
      <c r="F35" s="11" t="s">
        <v>120</v>
      </c>
      <c r="G35" s="11" t="s">
        <v>124</v>
      </c>
      <c r="H35" s="29" t="s">
        <v>61</v>
      </c>
    </row>
    <row r="36" spans="1:8" ht="16.5" thickBot="1" x14ac:dyDescent="0.3">
      <c r="A36" s="16">
        <f t="shared" si="0"/>
        <v>32</v>
      </c>
      <c r="B36" s="1" t="s">
        <v>98</v>
      </c>
      <c r="C36" s="1">
        <v>23113017</v>
      </c>
      <c r="D36" s="12" t="s">
        <v>11</v>
      </c>
      <c r="E36" s="34" t="s">
        <v>58</v>
      </c>
      <c r="F36" s="11" t="s">
        <v>120</v>
      </c>
      <c r="G36" s="11" t="s">
        <v>124</v>
      </c>
      <c r="H36" s="29" t="s">
        <v>61</v>
      </c>
    </row>
    <row r="37" spans="1:8" ht="16.5" thickBot="1" x14ac:dyDescent="0.3">
      <c r="A37" s="16">
        <f t="shared" si="0"/>
        <v>33</v>
      </c>
      <c r="B37" s="1" t="s">
        <v>99</v>
      </c>
      <c r="C37" s="1">
        <v>23112091</v>
      </c>
      <c r="D37" s="12" t="s">
        <v>12</v>
      </c>
      <c r="E37" s="34" t="s">
        <v>58</v>
      </c>
      <c r="F37" s="11" t="s">
        <v>120</v>
      </c>
      <c r="G37" s="11" t="s">
        <v>124</v>
      </c>
      <c r="H37" s="29" t="s">
        <v>61</v>
      </c>
    </row>
    <row r="38" spans="1:8" ht="16.5" thickBot="1" x14ac:dyDescent="0.3">
      <c r="A38" s="16">
        <f t="shared" si="0"/>
        <v>34</v>
      </c>
      <c r="B38" s="1" t="s">
        <v>100</v>
      </c>
      <c r="C38" s="1">
        <v>23113090</v>
      </c>
      <c r="D38" s="12" t="s">
        <v>13</v>
      </c>
      <c r="E38" s="34" t="s">
        <v>55</v>
      </c>
      <c r="F38" s="11" t="s">
        <v>120</v>
      </c>
      <c r="G38" s="11" t="s">
        <v>122</v>
      </c>
      <c r="H38" s="29" t="s">
        <v>61</v>
      </c>
    </row>
    <row r="39" spans="1:8" ht="16.5" thickBot="1" x14ac:dyDescent="0.3">
      <c r="A39" s="16">
        <f t="shared" si="0"/>
        <v>35</v>
      </c>
      <c r="B39" s="1" t="s">
        <v>101</v>
      </c>
      <c r="C39" s="1">
        <v>23113062</v>
      </c>
      <c r="D39" s="12" t="s">
        <v>28</v>
      </c>
      <c r="E39" s="34" t="s">
        <v>55</v>
      </c>
      <c r="F39" s="11" t="s">
        <v>120</v>
      </c>
      <c r="G39" s="11" t="s">
        <v>122</v>
      </c>
      <c r="H39" s="29" t="s">
        <v>61</v>
      </c>
    </row>
    <row r="40" spans="1:8" ht="16.5" thickBot="1" x14ac:dyDescent="0.3">
      <c r="A40" s="16">
        <f t="shared" si="0"/>
        <v>36</v>
      </c>
      <c r="B40" s="1" t="s">
        <v>102</v>
      </c>
      <c r="C40" s="1">
        <v>23112104</v>
      </c>
      <c r="D40" s="12" t="s">
        <v>27</v>
      </c>
      <c r="E40" s="34" t="s">
        <v>55</v>
      </c>
      <c r="F40" s="11" t="s">
        <v>120</v>
      </c>
      <c r="G40" s="11" t="s">
        <v>122</v>
      </c>
      <c r="H40" s="29" t="s">
        <v>61</v>
      </c>
    </row>
    <row r="41" spans="1:8" ht="16.5" thickBot="1" x14ac:dyDescent="0.3">
      <c r="A41" s="16">
        <f t="shared" si="0"/>
        <v>37</v>
      </c>
      <c r="B41" s="1" t="s">
        <v>103</v>
      </c>
      <c r="C41" s="1">
        <v>23114068</v>
      </c>
      <c r="D41" s="12" t="s">
        <v>26</v>
      </c>
      <c r="E41" s="34" t="s">
        <v>55</v>
      </c>
      <c r="F41" s="11" t="s">
        <v>120</v>
      </c>
      <c r="G41" s="11" t="s">
        <v>122</v>
      </c>
      <c r="H41" s="29" t="s">
        <v>61</v>
      </c>
    </row>
    <row r="42" spans="1:8" ht="16.5" thickBot="1" x14ac:dyDescent="0.3">
      <c r="A42" s="16">
        <f t="shared" si="0"/>
        <v>38</v>
      </c>
      <c r="B42" s="1" t="s">
        <v>104</v>
      </c>
      <c r="C42" s="1">
        <v>23113025</v>
      </c>
      <c r="D42" s="12" t="s">
        <v>25</v>
      </c>
      <c r="E42" s="34" t="s">
        <v>55</v>
      </c>
      <c r="F42" s="11" t="s">
        <v>120</v>
      </c>
      <c r="G42" s="11" t="s">
        <v>122</v>
      </c>
      <c r="H42" s="29" t="s">
        <v>61</v>
      </c>
    </row>
    <row r="43" spans="1:8" ht="16.5" thickBot="1" x14ac:dyDescent="0.3">
      <c r="A43" s="16">
        <f t="shared" si="0"/>
        <v>39</v>
      </c>
      <c r="B43" s="1" t="s">
        <v>105</v>
      </c>
      <c r="C43" s="1">
        <v>23113079</v>
      </c>
      <c r="D43" s="12" t="s">
        <v>15</v>
      </c>
      <c r="E43" s="34" t="s">
        <v>55</v>
      </c>
      <c r="F43" s="11" t="s">
        <v>120</v>
      </c>
      <c r="G43" s="11" t="s">
        <v>122</v>
      </c>
      <c r="H43" s="29" t="s">
        <v>61</v>
      </c>
    </row>
    <row r="44" spans="1:8" ht="16.5" thickBot="1" x14ac:dyDescent="0.3">
      <c r="A44" s="16">
        <f t="shared" si="0"/>
        <v>40</v>
      </c>
      <c r="B44" s="1" t="s">
        <v>106</v>
      </c>
      <c r="C44" s="1">
        <v>23113109</v>
      </c>
      <c r="D44" s="12" t="s">
        <v>14</v>
      </c>
      <c r="E44" s="34" t="s">
        <v>55</v>
      </c>
      <c r="F44" s="11" t="s">
        <v>120</v>
      </c>
      <c r="G44" s="11" t="s">
        <v>122</v>
      </c>
      <c r="H44" s="29" t="s">
        <v>61</v>
      </c>
    </row>
    <row r="45" spans="1:8" ht="16.5" thickBot="1" x14ac:dyDescent="0.3">
      <c r="A45" s="16">
        <f t="shared" si="0"/>
        <v>41</v>
      </c>
      <c r="B45" s="1" t="s">
        <v>107</v>
      </c>
      <c r="C45" s="1">
        <v>23115011</v>
      </c>
      <c r="D45" s="12" t="s">
        <v>16</v>
      </c>
      <c r="E45" s="34" t="s">
        <v>55</v>
      </c>
      <c r="F45" s="11" t="s">
        <v>120</v>
      </c>
      <c r="G45" s="11" t="s">
        <v>122</v>
      </c>
      <c r="H45" s="29" t="s">
        <v>61</v>
      </c>
    </row>
    <row r="46" spans="1:8" ht="16.5" thickBot="1" x14ac:dyDescent="0.3">
      <c r="A46" s="16">
        <f t="shared" si="0"/>
        <v>42</v>
      </c>
      <c r="B46" s="1" t="s">
        <v>108</v>
      </c>
      <c r="C46" s="1">
        <v>23113103</v>
      </c>
      <c r="D46" s="12" t="s">
        <v>17</v>
      </c>
      <c r="E46" s="34" t="s">
        <v>55</v>
      </c>
      <c r="F46" s="11" t="s">
        <v>120</v>
      </c>
      <c r="G46" s="11" t="s">
        <v>122</v>
      </c>
      <c r="H46" s="29" t="s">
        <v>61</v>
      </c>
    </row>
    <row r="47" spans="1:8" ht="16.5" thickBot="1" x14ac:dyDescent="0.3">
      <c r="A47" s="16">
        <f t="shared" si="0"/>
        <v>43</v>
      </c>
      <c r="B47" s="1" t="s">
        <v>109</v>
      </c>
      <c r="C47" s="1">
        <v>23113105</v>
      </c>
      <c r="D47" s="12" t="s">
        <v>18</v>
      </c>
      <c r="E47" s="34" t="s">
        <v>58</v>
      </c>
      <c r="F47" s="11" t="s">
        <v>120</v>
      </c>
      <c r="G47" s="11" t="s">
        <v>122</v>
      </c>
      <c r="H47" s="29" t="s">
        <v>61</v>
      </c>
    </row>
    <row r="48" spans="1:8" ht="16.5" thickBot="1" x14ac:dyDescent="0.3">
      <c r="A48" s="16">
        <f t="shared" si="0"/>
        <v>44</v>
      </c>
      <c r="B48" s="2" t="s">
        <v>110</v>
      </c>
      <c r="C48" s="1">
        <v>23112069</v>
      </c>
      <c r="D48" s="12" t="s">
        <v>19</v>
      </c>
      <c r="E48" s="34" t="s">
        <v>58</v>
      </c>
      <c r="F48" s="11" t="s">
        <v>120</v>
      </c>
      <c r="G48" s="11" t="s">
        <v>122</v>
      </c>
      <c r="H48" s="29" t="s">
        <v>61</v>
      </c>
    </row>
    <row r="49" spans="1:18" ht="16.5" thickBot="1" x14ac:dyDescent="0.3">
      <c r="A49" s="16">
        <f t="shared" si="0"/>
        <v>45</v>
      </c>
      <c r="B49" s="1" t="s">
        <v>111</v>
      </c>
      <c r="C49" s="1">
        <v>23114072</v>
      </c>
      <c r="D49" s="12" t="s">
        <v>20</v>
      </c>
      <c r="E49" s="34" t="s">
        <v>58</v>
      </c>
      <c r="F49" s="11" t="s">
        <v>120</v>
      </c>
      <c r="G49" s="11" t="s">
        <v>122</v>
      </c>
      <c r="H49" s="29" t="s">
        <v>61</v>
      </c>
    </row>
    <row r="50" spans="1:18" ht="16.5" thickBot="1" x14ac:dyDescent="0.3">
      <c r="A50" s="16">
        <f t="shared" si="0"/>
        <v>46</v>
      </c>
      <c r="B50" s="1" t="s">
        <v>112</v>
      </c>
      <c r="C50" s="1">
        <v>23113049</v>
      </c>
      <c r="D50" s="12" t="s">
        <v>21</v>
      </c>
      <c r="E50" s="34" t="s">
        <v>58</v>
      </c>
      <c r="F50" s="11" t="s">
        <v>120</v>
      </c>
      <c r="G50" s="11" t="s">
        <v>122</v>
      </c>
      <c r="H50" s="29" t="s">
        <v>61</v>
      </c>
    </row>
    <row r="51" spans="1:18" ht="16.5" thickBot="1" x14ac:dyDescent="0.3">
      <c r="A51" s="16">
        <f t="shared" si="0"/>
        <v>47</v>
      </c>
      <c r="B51" s="1" t="s">
        <v>113</v>
      </c>
      <c r="C51" s="1">
        <v>23114096</v>
      </c>
      <c r="D51" s="12" t="s">
        <v>24</v>
      </c>
      <c r="E51" s="34" t="s">
        <v>58</v>
      </c>
      <c r="F51" s="11" t="s">
        <v>120</v>
      </c>
      <c r="G51" s="11" t="s">
        <v>122</v>
      </c>
      <c r="H51" s="29" t="s">
        <v>61</v>
      </c>
    </row>
    <row r="52" spans="1:18" ht="16.5" thickBot="1" x14ac:dyDescent="0.3">
      <c r="A52" s="16">
        <f>1+A51</f>
        <v>48</v>
      </c>
      <c r="B52" s="1" t="s">
        <v>114</v>
      </c>
      <c r="C52" s="1">
        <v>23113047</v>
      </c>
      <c r="D52" s="12" t="s">
        <v>23</v>
      </c>
      <c r="E52" s="34" t="s">
        <v>58</v>
      </c>
      <c r="F52" s="11" t="s">
        <v>120</v>
      </c>
      <c r="G52" s="11" t="s">
        <v>122</v>
      </c>
      <c r="H52" s="29" t="s">
        <v>61</v>
      </c>
      <c r="J52" s="43" t="s">
        <v>143</v>
      </c>
      <c r="K52" s="43"/>
      <c r="L52" s="43"/>
      <c r="M52" s="43"/>
      <c r="N52" s="48"/>
      <c r="O52" s="48"/>
      <c r="P52" s="48"/>
      <c r="Q52" s="48"/>
      <c r="R52" s="48"/>
    </row>
    <row r="53" spans="1:18" x14ac:dyDescent="0.25">
      <c r="A53" s="16">
        <f t="shared" si="0"/>
        <v>49</v>
      </c>
      <c r="B53" s="6" t="s">
        <v>115</v>
      </c>
      <c r="C53" s="6">
        <v>23114115</v>
      </c>
      <c r="D53" s="12" t="s">
        <v>23</v>
      </c>
      <c r="E53" s="34" t="s">
        <v>58</v>
      </c>
      <c r="F53" s="11" t="s">
        <v>120</v>
      </c>
      <c r="G53" s="11" t="s">
        <v>122</v>
      </c>
      <c r="H53" s="29" t="s">
        <v>61</v>
      </c>
      <c r="J53" s="43" t="s">
        <v>142</v>
      </c>
      <c r="K53" s="43"/>
      <c r="L53" s="43"/>
      <c r="M53" s="43"/>
      <c r="N53" s="48"/>
      <c r="O53" s="48"/>
      <c r="P53" s="48"/>
      <c r="Q53" s="48"/>
      <c r="R53" s="48"/>
    </row>
    <row r="54" spans="1:18" x14ac:dyDescent="0.25">
      <c r="A54" s="16">
        <f>1+A53</f>
        <v>50</v>
      </c>
      <c r="B54" s="7" t="s">
        <v>116</v>
      </c>
      <c r="C54" s="7">
        <v>23114065</v>
      </c>
      <c r="D54" s="12" t="s">
        <v>22</v>
      </c>
      <c r="E54" s="34" t="s">
        <v>58</v>
      </c>
      <c r="F54" s="11" t="s">
        <v>120</v>
      </c>
      <c r="G54" s="11" t="s">
        <v>122</v>
      </c>
      <c r="H54" s="29" t="s">
        <v>61</v>
      </c>
      <c r="J54" s="19"/>
      <c r="K54" s="19"/>
      <c r="L54" s="19"/>
      <c r="M54" s="19"/>
      <c r="N54" s="48"/>
      <c r="O54" s="48"/>
      <c r="P54" s="48"/>
      <c r="Q54" s="48"/>
      <c r="R54" s="48"/>
    </row>
    <row r="56" spans="1:18" x14ac:dyDescent="0.25">
      <c r="B56" s="19" t="s">
        <v>128</v>
      </c>
    </row>
    <row r="58" spans="1:18" x14ac:dyDescent="0.25">
      <c r="A58" s="37" t="s">
        <v>0</v>
      </c>
      <c r="B58" s="39" t="s">
        <v>1</v>
      </c>
      <c r="C58" s="39" t="s">
        <v>2</v>
      </c>
      <c r="D58" s="37" t="s">
        <v>3</v>
      </c>
      <c r="E58" s="47" t="s">
        <v>4</v>
      </c>
      <c r="F58" s="37" t="s">
        <v>119</v>
      </c>
      <c r="G58" s="39" t="s">
        <v>117</v>
      </c>
      <c r="H58" s="41" t="s">
        <v>140</v>
      </c>
      <c r="I58" s="42"/>
      <c r="J58" s="44" t="s">
        <v>141</v>
      </c>
    </row>
    <row r="59" spans="1:18" x14ac:dyDescent="0.25">
      <c r="A59" s="38"/>
      <c r="B59" s="40"/>
      <c r="C59" s="40"/>
      <c r="D59" s="38"/>
      <c r="E59" s="45"/>
      <c r="F59" s="38"/>
      <c r="G59" s="40"/>
      <c r="H59" s="36" t="s">
        <v>62</v>
      </c>
      <c r="I59" s="30" t="s">
        <v>61</v>
      </c>
      <c r="J59" s="45"/>
    </row>
    <row r="60" spans="1:18" x14ac:dyDescent="0.25">
      <c r="A60" s="16">
        <v>1</v>
      </c>
      <c r="B60" s="21" t="s">
        <v>129</v>
      </c>
      <c r="C60" s="26">
        <v>23114028</v>
      </c>
      <c r="D60" s="12" t="s">
        <v>134</v>
      </c>
      <c r="E60" s="34" t="s">
        <v>58</v>
      </c>
      <c r="F60" s="35" t="s">
        <v>120</v>
      </c>
      <c r="G60" s="11" t="s">
        <v>122</v>
      </c>
      <c r="H60" s="52">
        <f>L9*L15*L20</f>
        <v>0</v>
      </c>
      <c r="I60" s="52">
        <f>M9*M15*M20</f>
        <v>0.29982153480071383</v>
      </c>
      <c r="J60" s="11" t="s">
        <v>61</v>
      </c>
    </row>
    <row r="61" spans="1:18" x14ac:dyDescent="0.25">
      <c r="A61" s="16">
        <f>1+A60</f>
        <v>2</v>
      </c>
      <c r="B61" s="22" t="s">
        <v>130</v>
      </c>
      <c r="C61" s="25">
        <v>23116044</v>
      </c>
      <c r="D61" s="12" t="s">
        <v>135</v>
      </c>
      <c r="E61" s="34" t="s">
        <v>58</v>
      </c>
      <c r="F61" s="35" t="s">
        <v>120</v>
      </c>
      <c r="G61" s="11" t="s">
        <v>124</v>
      </c>
      <c r="H61" s="51">
        <f>L9*L15*L21</f>
        <v>0</v>
      </c>
      <c r="I61" s="51">
        <f>M9*M15*M22</f>
        <v>0.27126710291493161</v>
      </c>
      <c r="J61" s="11" t="s">
        <v>61</v>
      </c>
    </row>
    <row r="62" spans="1:18" x14ac:dyDescent="0.25">
      <c r="A62" s="16">
        <f t="shared" ref="A62:A64" si="1">1+A61</f>
        <v>3</v>
      </c>
      <c r="B62" s="22" t="s">
        <v>131</v>
      </c>
      <c r="C62" s="25">
        <v>23114150</v>
      </c>
      <c r="D62" s="12" t="s">
        <v>136</v>
      </c>
      <c r="E62" s="34" t="s">
        <v>58</v>
      </c>
      <c r="F62" s="35" t="s">
        <v>120</v>
      </c>
      <c r="G62" s="11" t="s">
        <v>124</v>
      </c>
      <c r="H62" s="51">
        <f>L9*L15*L21</f>
        <v>0</v>
      </c>
      <c r="I62" s="51">
        <f>M9*M15*M22</f>
        <v>0.27126710291493161</v>
      </c>
      <c r="J62" s="11" t="s">
        <v>61</v>
      </c>
    </row>
    <row r="63" spans="1:18" x14ac:dyDescent="0.25">
      <c r="A63" s="16">
        <f t="shared" si="1"/>
        <v>4</v>
      </c>
      <c r="B63" s="22" t="s">
        <v>132</v>
      </c>
      <c r="C63" s="23">
        <v>23114025</v>
      </c>
      <c r="D63" s="20" t="s">
        <v>138</v>
      </c>
      <c r="E63" s="34" t="s">
        <v>55</v>
      </c>
      <c r="F63" s="35" t="s">
        <v>120</v>
      </c>
      <c r="G63" s="11" t="s">
        <v>124</v>
      </c>
      <c r="H63" s="51">
        <f>L6*L15*L22</f>
        <v>0</v>
      </c>
      <c r="I63" s="51">
        <f>M6*M15*M22</f>
        <v>0.11302795954788816</v>
      </c>
      <c r="J63" s="11" t="s">
        <v>61</v>
      </c>
    </row>
    <row r="64" spans="1:18" x14ac:dyDescent="0.25">
      <c r="A64" s="16">
        <f t="shared" si="1"/>
        <v>5</v>
      </c>
      <c r="B64" s="3" t="s">
        <v>133</v>
      </c>
      <c r="C64" s="24">
        <v>23114077</v>
      </c>
      <c r="D64" s="12" t="s">
        <v>137</v>
      </c>
      <c r="E64" s="34" t="s">
        <v>56</v>
      </c>
      <c r="F64" s="35" t="s">
        <v>120</v>
      </c>
      <c r="G64" s="11" t="s">
        <v>123</v>
      </c>
      <c r="H64" s="51">
        <f>L7*L15*L21</f>
        <v>0.88888888888888884</v>
      </c>
      <c r="I64" s="51">
        <f>M7*M15*M21</f>
        <v>0</v>
      </c>
      <c r="J64" s="11" t="s">
        <v>62</v>
      </c>
    </row>
  </sheetData>
  <mergeCells count="13">
    <mergeCell ref="O5:Q5"/>
    <mergeCell ref="D58:D59"/>
    <mergeCell ref="E58:E59"/>
    <mergeCell ref="F58:F59"/>
    <mergeCell ref="G58:G59"/>
    <mergeCell ref="J53:M53"/>
    <mergeCell ref="J52:M52"/>
    <mergeCell ref="A58:A59"/>
    <mergeCell ref="B58:B59"/>
    <mergeCell ref="C58:C59"/>
    <mergeCell ref="H58:I58"/>
    <mergeCell ref="K3:L3"/>
    <mergeCell ref="J58:J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NUNIK JERANDU</dc:creator>
  <cp:lastModifiedBy>Netmedia Framecode</cp:lastModifiedBy>
  <dcterms:created xsi:type="dcterms:W3CDTF">2023-06-18T05:27:35Z</dcterms:created>
  <dcterms:modified xsi:type="dcterms:W3CDTF">2023-06-19T21:53:45Z</dcterms:modified>
</cp:coreProperties>
</file>