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240" yWindow="60" windowWidth="20115" windowHeight="8010"/>
  </bookViews>
  <sheets>
    <sheet name="Sheet3" sheetId="3" r:id="rId1"/>
  </sheets>
  <calcPr calcId="144525"/>
</workbook>
</file>

<file path=xl/calcChain.xml><?xml version="1.0" encoding="utf-8"?>
<calcChain xmlns="http://schemas.openxmlformats.org/spreadsheetml/2006/main">
  <c r="BZ26" i="3" l="1"/>
  <c r="CA25" i="3"/>
  <c r="CA17" i="3"/>
  <c r="BZ18" i="3"/>
  <c r="BF31" i="3"/>
  <c r="BZ30" i="3"/>
  <c r="CA29" i="3"/>
  <c r="BZ22" i="3"/>
  <c r="BP27" i="3"/>
  <c r="CA21" i="3"/>
  <c r="BU45" i="3"/>
  <c r="BU43" i="3"/>
  <c r="BU40" i="3"/>
  <c r="BU36" i="3"/>
  <c r="BU33" i="3"/>
  <c r="BU31" i="3"/>
  <c r="BU27" i="3"/>
  <c r="BU25" i="3"/>
  <c r="BU21" i="3"/>
  <c r="BU19" i="3"/>
  <c r="BP45" i="3"/>
  <c r="BP43" i="3"/>
  <c r="BP40" i="3"/>
  <c r="BP36" i="3"/>
  <c r="BP33" i="3"/>
  <c r="BP31" i="3"/>
  <c r="BP25" i="3"/>
  <c r="BP21" i="3"/>
  <c r="BP19" i="3"/>
  <c r="BK45" i="3"/>
  <c r="BK43" i="3"/>
  <c r="BK40" i="3"/>
  <c r="BK36" i="3"/>
  <c r="BK33" i="3"/>
  <c r="BK31" i="3"/>
  <c r="BK27" i="3"/>
  <c r="BK25" i="3"/>
  <c r="BK21" i="3"/>
  <c r="BK19" i="3"/>
  <c r="BF45" i="3"/>
  <c r="BF43" i="3"/>
  <c r="BF40" i="3"/>
  <c r="BF36" i="3"/>
  <c r="BF33" i="3"/>
  <c r="BF27" i="3"/>
  <c r="BF25" i="3"/>
  <c r="BF19" i="3"/>
  <c r="BF21" i="3"/>
  <c r="AW16" i="3"/>
  <c r="O28" i="3"/>
  <c r="O27" i="3"/>
  <c r="O26" i="3"/>
  <c r="AH24" i="3"/>
  <c r="AH35" i="3"/>
  <c r="AH30" i="3"/>
  <c r="AA47" i="3"/>
  <c r="AA37" i="3"/>
  <c r="AA30" i="3"/>
  <c r="AA21" i="3"/>
</calcChain>
</file>

<file path=xl/sharedStrings.xml><?xml version="1.0" encoding="utf-8"?>
<sst xmlns="http://schemas.openxmlformats.org/spreadsheetml/2006/main" count="679" uniqueCount="192">
  <si>
    <t xml:space="preserve"> </t>
  </si>
  <si>
    <t>Keterangan :</t>
  </si>
  <si>
    <t>Klasifikasi</t>
  </si>
  <si>
    <t>Pasien 19</t>
  </si>
  <si>
    <t>F02</t>
  </si>
  <si>
    <t>F04</t>
  </si>
  <si>
    <t>F03</t>
  </si>
  <si>
    <t>Penyakit</t>
  </si>
  <si>
    <t>Lama Idap</t>
  </si>
  <si>
    <t>A01</t>
  </si>
  <si>
    <t>A03</t>
  </si>
  <si>
    <t>A04</t>
  </si>
  <si>
    <t>A02</t>
  </si>
  <si>
    <t>F01</t>
  </si>
  <si>
    <t>sedang</t>
  </si>
  <si>
    <t>Sedang</t>
  </si>
  <si>
    <t>Ringan</t>
  </si>
  <si>
    <t>Berat</t>
  </si>
  <si>
    <t>Usia</t>
  </si>
  <si>
    <t>DATA   LATIH PASIEN   RAWAT JALAN DAN RAWAT INAP</t>
  </si>
  <si>
    <t>TABEL PENGKODEAN GELAJA</t>
  </si>
  <si>
    <t>NO</t>
  </si>
  <si>
    <t>GELAJA</t>
  </si>
  <si>
    <t>KODE</t>
  </si>
  <si>
    <t>Nyeri dibelakang bola mata</t>
  </si>
  <si>
    <t>Nyeri otot</t>
  </si>
  <si>
    <t>Nyeri Perut</t>
  </si>
  <si>
    <t>Mimisan dan Gusi Berdarah</t>
  </si>
  <si>
    <t>BAB Carir</t>
  </si>
  <si>
    <t>Tidak nafsu makan</t>
  </si>
  <si>
    <t>Mual dan Muntah</t>
  </si>
  <si>
    <t>Kram pada pereut</t>
  </si>
  <si>
    <t>Perut mulas atau kembung</t>
  </si>
  <si>
    <t>Dorongan untuk BAB meningkat</t>
  </si>
  <si>
    <t>Tidak mampu menahan BAB</t>
  </si>
  <si>
    <t>Demam</t>
  </si>
  <si>
    <t>Bercak darah pada fases</t>
  </si>
  <si>
    <t>Dehidrasi</t>
  </si>
  <si>
    <t xml:space="preserve">Berat badan anak dengan gejal TBC Paru turun atau tidak naik dalan 2 bulan terahir     </t>
  </si>
  <si>
    <t>Demam lama lebih dari 2 minggu dan atau berulang tanpa sebab</t>
  </si>
  <si>
    <t>G19</t>
  </si>
  <si>
    <t>Suhu umumnya tidak tinggi</t>
  </si>
  <si>
    <t>Batuk lama lebih dari 2 minggu yang makin lama makin parah yang tidak membaik dengan pemberian antibiotik</t>
  </si>
  <si>
    <t>Badan lemas/lesu sehingga tidak aktif bermain</t>
  </si>
  <si>
    <t>Munculnya benjolan di kelejar daerah leher rahang bawah, ketiak dan selengkangan</t>
  </si>
  <si>
    <t>Kulit, bibir, tangan, atau kelopak mata bawah tampak pucat</t>
  </si>
  <si>
    <t>Detak jantung meningkat (takikardia)</t>
  </si>
  <si>
    <t>Sesak napas atau kesulitas menarik napas(dyspnea)</t>
  </si>
  <si>
    <t>Kekurangan energi atau mudah lelah (kelelahan)</t>
  </si>
  <si>
    <t>Pusing atau vertigo, terutama saat berdiri</t>
  </si>
  <si>
    <t>Sakit kepala</t>
  </si>
  <si>
    <t>Mudah marah</t>
  </si>
  <si>
    <t>Lidah sakit atau bengkak(glositis)</t>
  </si>
  <si>
    <t>Penyakit kuning atau kulit, mata, dan mulut terlihat menguning</t>
  </si>
  <si>
    <t xml:space="preserve">Pembesaran limpa atau hari (splenomegali, hepatomegali) </t>
  </si>
  <si>
    <t>Pertumbuahan dan perkembangan yang  lambat atau tertunda</t>
  </si>
  <si>
    <t>Siklus haid tidak teratur</t>
  </si>
  <si>
    <t>Menstruasi tidak ada atau tertunda(amenore)</t>
  </si>
  <si>
    <t>KODE PENYAKIT</t>
  </si>
  <si>
    <t>NAMA PENYAKIT</t>
  </si>
  <si>
    <t>P001</t>
  </si>
  <si>
    <t>Demam Berdarah Dengue (DBD)</t>
  </si>
  <si>
    <t>P002</t>
  </si>
  <si>
    <t>Diare Akut</t>
  </si>
  <si>
    <t>P003</t>
  </si>
  <si>
    <t>Tuberkolosis Paru (TB-PARU)</t>
  </si>
  <si>
    <t>P004</t>
  </si>
  <si>
    <t xml:space="preserve">Anemia </t>
  </si>
  <si>
    <t>Probabilitas P002</t>
  </si>
  <si>
    <t>Probabilitas P004</t>
  </si>
  <si>
    <t>Probabilitas P003</t>
  </si>
  <si>
    <t>a.</t>
  </si>
  <si>
    <t>G015</t>
  </si>
  <si>
    <t>G029</t>
  </si>
  <si>
    <t>G01</t>
  </si>
  <si>
    <t>G04</t>
  </si>
  <si>
    <t>G05</t>
  </si>
  <si>
    <t xml:space="preserve">b. </t>
  </si>
  <si>
    <t>G02</t>
  </si>
  <si>
    <t>G03</t>
  </si>
  <si>
    <t>G06</t>
  </si>
  <si>
    <t>G07</t>
  </si>
  <si>
    <t>G08</t>
  </si>
  <si>
    <t>G09</t>
  </si>
  <si>
    <t>G010</t>
  </si>
  <si>
    <t>G011</t>
  </si>
  <si>
    <t>G012</t>
  </si>
  <si>
    <t>G013</t>
  </si>
  <si>
    <t>G014</t>
  </si>
  <si>
    <t>G016</t>
  </si>
  <si>
    <t xml:space="preserve">c. </t>
  </si>
  <si>
    <t xml:space="preserve">d. </t>
  </si>
  <si>
    <t xml:space="preserve">a. </t>
  </si>
  <si>
    <t>b.</t>
  </si>
  <si>
    <t>Tabel :  Hasil Klasifikasi</t>
  </si>
  <si>
    <t>Nama Penyakit</t>
  </si>
  <si>
    <t>Nilai V</t>
  </si>
  <si>
    <t>G017</t>
  </si>
  <si>
    <t>G018</t>
  </si>
  <si>
    <t>G020</t>
  </si>
  <si>
    <t>G021</t>
  </si>
  <si>
    <t>G022</t>
  </si>
  <si>
    <t>G023</t>
  </si>
  <si>
    <t>G024</t>
  </si>
  <si>
    <t>G025</t>
  </si>
  <si>
    <t>G026</t>
  </si>
  <si>
    <t>G027</t>
  </si>
  <si>
    <t>G028</t>
  </si>
  <si>
    <t>G030</t>
  </si>
  <si>
    <t>G031</t>
  </si>
  <si>
    <t>G032</t>
  </si>
  <si>
    <t>G033</t>
  </si>
  <si>
    <t>G034</t>
  </si>
  <si>
    <t>G035</t>
  </si>
  <si>
    <t>G036</t>
  </si>
  <si>
    <t>Nyeri kepala dan demam</t>
  </si>
  <si>
    <t>Mual  dan muntah</t>
  </si>
  <si>
    <t xml:space="preserve"> Ruam atau bintik merah pada kulit</t>
  </si>
  <si>
    <t xml:space="preserve"> Status</t>
  </si>
  <si>
    <t>kurang sehat</t>
  </si>
  <si>
    <t>sangat sehat</t>
  </si>
  <si>
    <t>cukup sehat</t>
  </si>
  <si>
    <t>nilai</t>
  </si>
  <si>
    <t>jenis kelamin</t>
  </si>
  <si>
    <t>Laki-laki</t>
  </si>
  <si>
    <t>Perempuan</t>
  </si>
  <si>
    <t>Jenis Kelamin</t>
  </si>
  <si>
    <t>P(X)     =  Probabilitas X</t>
  </si>
  <si>
    <t>P(X|H)  =  Probabilitas X berdasarkan kondisi pada hipotesi H</t>
  </si>
  <si>
    <t>P (H)    =  Probabilitas hipotesi H (Prior probabilitas)</t>
  </si>
  <si>
    <t xml:space="preserve">P(H|X)  =  Probabilitas hipotesi H berdasarkan kondisi  X (posterior probabbilitas)  </t>
  </si>
  <si>
    <t>H          =  Hipotesi data merupakan suatu kelas yang spesifik</t>
  </si>
  <si>
    <t>X          =  Data dengan kelas yang belum diketahui</t>
  </si>
  <si>
    <t>menghitung nilai probablitas penyakit dan gejala</t>
  </si>
  <si>
    <t>menghitung nilai bayes berdasarkan probabilitas penyakit dan gejala yang timbul</t>
  </si>
  <si>
    <t>menentukan nilai klasifikasi tertinggi</t>
  </si>
  <si>
    <t>Keteranagan</t>
  </si>
  <si>
    <t>Langkah ke-1</t>
  </si>
  <si>
    <t>Ada 4 langkah dalam sistem pakar dengan menggunkana metode naïve bayes</t>
  </si>
  <si>
    <t>Menentukan penyakit yang muncul berdasarkan data latih.</t>
  </si>
  <si>
    <t>menentukan penyakit yang muncul berdasarkan data latih</t>
  </si>
  <si>
    <t>Langkah ke-2</t>
  </si>
  <si>
    <t>Menghitung nilai Probabilitas penyakit dan gejala</t>
  </si>
  <si>
    <t>probabilitas P001</t>
  </si>
  <si>
    <t>Langkah ke-3</t>
  </si>
  <si>
    <t>Nilai Bayes Probabilitas Penyakit</t>
  </si>
  <si>
    <t>Gejala Yang Timbul</t>
  </si>
  <si>
    <t>Probabilitas Kelas</t>
  </si>
  <si>
    <t xml:space="preserve">status </t>
  </si>
  <si>
    <t>menghitung nilai bayes probabilitas</t>
  </si>
  <si>
    <t>No</t>
  </si>
  <si>
    <t>Langkah ke-4</t>
  </si>
  <si>
    <t xml:space="preserve">Menghitung nilai bayes berdasarkan probabilitas penyakit dan gejala yang timbul </t>
  </si>
  <si>
    <t>Menetukan nilai klasfikasi tertinggi</t>
  </si>
  <si>
    <t xml:space="preserve">Perhitungan klasifikasi  naïve bayes adalah :  </t>
  </si>
  <si>
    <t>dengan :</t>
  </si>
  <si>
    <t>p  = 1/banyak jenis class/penyakit</t>
  </si>
  <si>
    <t>m = Jumlah parameter/gejala</t>
  </si>
  <si>
    <r>
      <t>n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 xml:space="preserve"> = Jumlah record pada data learning yang V=V</t>
    </r>
    <r>
      <rPr>
        <vertAlign val="subscript"/>
        <sz val="12"/>
        <color theme="1"/>
        <rFont val="Times New Roman"/>
        <family val="1"/>
      </rPr>
      <t>j</t>
    </r>
    <r>
      <rPr>
        <sz val="12"/>
        <color theme="1"/>
        <rFont val="Times New Roman"/>
        <family val="1"/>
      </rPr>
      <t xml:space="preserve"> dan a= a</t>
    </r>
    <r>
      <rPr>
        <vertAlign val="subscript"/>
        <sz val="12"/>
        <color theme="1"/>
        <rFont val="Times New Roman"/>
        <family val="1"/>
      </rPr>
      <t>i</t>
    </r>
  </si>
  <si>
    <r>
      <t>n = Jumlah record pada data learning yang V =V</t>
    </r>
    <r>
      <rPr>
        <vertAlign val="subscript"/>
        <sz val="12"/>
        <color theme="1"/>
        <rFont val="Times New Roman"/>
        <family val="1"/>
      </rPr>
      <t>j</t>
    </r>
    <r>
      <rPr>
        <sz val="12"/>
        <color theme="1"/>
        <rFont val="Times New Roman"/>
        <family val="1"/>
      </rPr>
      <t xml:space="preserve"> / tiap class</t>
    </r>
  </si>
  <si>
    <r>
      <t>Menghitung  P(a</t>
    </r>
    <r>
      <rPr>
        <b/>
        <vertAlign val="subscript"/>
        <sz val="12"/>
        <color theme="1"/>
        <rFont val="Times New Roman"/>
        <family val="1"/>
      </rPr>
      <t>i</t>
    </r>
    <r>
      <rPr>
        <b/>
        <sz val="12"/>
        <color theme="1"/>
        <rFont val="Times New Roman"/>
        <family val="1"/>
      </rPr>
      <t>|v</t>
    </r>
    <r>
      <rPr>
        <b/>
        <vertAlign val="subscript"/>
        <sz val="12"/>
        <color theme="1"/>
        <rFont val="Times New Roman"/>
        <family val="1"/>
      </rPr>
      <t>j</t>
    </r>
    <r>
      <rPr>
        <b/>
        <sz val="12"/>
        <color theme="1"/>
        <rFont val="Times New Roman"/>
        <family val="1"/>
      </rPr>
      <t>) dengan persamaan 1 :</t>
    </r>
  </si>
  <si>
    <t>Persamaan 2 diselasaikan melalui perhitungan ada 4 proses yaitu :</t>
  </si>
  <si>
    <t>Menentukan hasil klasifikasi yaitu v yang memiliki hasil perkalian yang terbesar</t>
  </si>
  <si>
    <t>Proses  1 :</t>
  </si>
  <si>
    <r>
      <t>Menentukan nilai n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 xml:space="preserve"> untuk setiap class</t>
    </r>
  </si>
  <si>
    <r>
      <t>menghitung nilai P(a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|v</t>
    </r>
    <r>
      <rPr>
        <vertAlign val="subscript"/>
        <sz val="12"/>
        <color theme="1"/>
        <rFont val="Times New Roman"/>
        <family val="1"/>
      </rPr>
      <t>j</t>
    </r>
    <r>
      <rPr>
        <sz val="12"/>
        <color theme="1"/>
        <rFont val="Times New Roman"/>
        <family val="1"/>
      </rPr>
      <t>) dengan menghitung nilai P(v</t>
    </r>
    <r>
      <rPr>
        <vertAlign val="subscript"/>
        <sz val="12"/>
        <color theme="1"/>
        <rFont val="Times New Roman"/>
        <family val="1"/>
      </rPr>
      <t>j</t>
    </r>
    <r>
      <rPr>
        <sz val="12"/>
        <color theme="1"/>
        <rFont val="Times New Roman"/>
        <family val="1"/>
      </rPr>
      <t>)</t>
    </r>
  </si>
  <si>
    <r>
      <t>menghitung P(a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|v</t>
    </r>
    <r>
      <rPr>
        <vertAlign val="subscript"/>
        <sz val="12"/>
        <color theme="1"/>
        <rFont val="Times New Roman"/>
        <family val="1"/>
      </rPr>
      <t>j</t>
    </r>
    <r>
      <rPr>
        <sz val="12"/>
        <color theme="1"/>
        <rFont val="Times New Roman"/>
        <family val="1"/>
      </rPr>
      <t>) x P(v</t>
    </r>
    <r>
      <rPr>
        <vertAlign val="subscript"/>
        <sz val="12"/>
        <color theme="1"/>
        <rFont val="Times New Roman"/>
        <family val="1"/>
      </rPr>
      <t>j</t>
    </r>
    <r>
      <rPr>
        <sz val="12"/>
        <color theme="1"/>
        <rFont val="Times New Roman"/>
        <family val="1"/>
      </rPr>
      <t>) untuk tiap v</t>
    </r>
  </si>
  <si>
    <r>
      <t>Menentukan nialai  n</t>
    </r>
    <r>
      <rPr>
        <vertAlign val="subscript"/>
        <sz val="12"/>
        <color theme="1"/>
        <rFont val="Times New Roman"/>
        <family val="1"/>
      </rPr>
      <t>c</t>
    </r>
    <r>
      <rPr>
        <sz val="12"/>
        <color theme="1"/>
        <rFont val="Times New Roman"/>
        <family val="1"/>
      </rPr>
      <t xml:space="preserve"> untuk setiap class</t>
    </r>
  </si>
  <si>
    <t>Proses pertama adalah melakukan pencocokan setiap parameter gejala ke tiap gejala penyakit. jika terdapat gejala yang sama maka nc akan bernilai 1 jika tidak nc bernilai 0.</t>
  </si>
  <si>
    <t>Demam Berdarah Degue</t>
  </si>
  <si>
    <t>p = 1/4</t>
  </si>
  <si>
    <t>n = 1</t>
  </si>
  <si>
    <t>m = 36</t>
  </si>
  <si>
    <t>n =1</t>
  </si>
  <si>
    <t>Anemia</t>
  </si>
  <si>
    <t>nc = 1</t>
  </si>
  <si>
    <t>nc = 0</t>
  </si>
  <si>
    <t xml:space="preserve"> nc = 0</t>
  </si>
  <si>
    <t xml:space="preserve">Proses 2 : </t>
  </si>
  <si>
    <t>Tuberkolosis Paru(TB-PARU)</t>
  </si>
  <si>
    <t xml:space="preserve">d.  </t>
  </si>
  <si>
    <t>Proses 3  :</t>
  </si>
  <si>
    <r>
      <t>Menghitung P(a</t>
    </r>
    <r>
      <rPr>
        <vertAlign val="subscript"/>
        <sz val="12"/>
        <color theme="1"/>
        <rFont val="Times New Roman"/>
        <family val="1"/>
      </rPr>
      <t>i</t>
    </r>
    <r>
      <rPr>
        <sz val="12"/>
        <color theme="1"/>
        <rFont val="Times New Roman"/>
        <family val="1"/>
      </rPr>
      <t>|v</t>
    </r>
    <r>
      <rPr>
        <vertAlign val="subscript"/>
        <sz val="12"/>
        <color theme="1"/>
        <rFont val="Times New Roman"/>
        <family val="1"/>
      </rPr>
      <t>j</t>
    </r>
    <r>
      <rPr>
        <sz val="12"/>
        <color theme="1"/>
        <rFont val="Times New Roman"/>
        <family val="1"/>
      </rPr>
      <t>) x P(v</t>
    </r>
    <r>
      <rPr>
        <vertAlign val="subscript"/>
        <sz val="12"/>
        <color theme="1"/>
        <rFont val="Times New Roman"/>
        <family val="1"/>
      </rPr>
      <t>j</t>
    </r>
    <r>
      <rPr>
        <sz val="12"/>
        <color theme="1"/>
        <rFont val="Times New Roman"/>
        <family val="1"/>
      </rPr>
      <t>) untuk tiap v</t>
    </r>
  </si>
  <si>
    <t>Proses kedua adalah perhitungan dengan menghitung peluang dari tiap penyakit</t>
  </si>
  <si>
    <t>Proses ketiga adalah menghitung seluruh peluang dari tiap penyakit</t>
  </si>
  <si>
    <t>P(X)*[P(1|X)*P(2|X)*P(3|X)*P(4|X)*P(5|X)]</t>
  </si>
  <si>
    <t>c.</t>
  </si>
  <si>
    <t>d.</t>
  </si>
  <si>
    <t xml:space="preserve">Proses 4 : </t>
  </si>
  <si>
    <t>Proses akhir adalah perhitungan peluang  klasifikasi naïve bayes untuk hitung nilai tertinggi</t>
  </si>
  <si>
    <t>maka hasil perhitungan yang diperoleh dari nilai V, maksimum sebesar 0.000224876.</t>
  </si>
  <si>
    <t>sehingga pasien yang mengidap penyakit Demam Berdarah Degue (BDB)lebih banyak dari penyakit lain.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</si>
</sst>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1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1"/>
      <name val="Times New Roman"/>
      <family val="1"/>
    </font>
    <font>
      <b/>
      <sz val="11"/>
      <color theme="1"/>
      <name val="Times New Roman"/>
      <family val="1"/>
    </font>
    <font>
      <sz val="12"/>
      <color theme="1"/>
      <name val="Times New Roman"/>
      <family val="1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color theme="1"/>
      <name val="Times New Roman"/>
      <family val="1"/>
    </font>
    <font>
      <vertAlign val="subscript"/>
      <sz val="12"/>
      <color theme="1"/>
      <name val="Times New Roman"/>
      <family val="1"/>
    </font>
    <font>
      <sz val="12"/>
      <color rgb="FFFF0000"/>
      <name val="Times New Roman"/>
      <family val="1"/>
    </font>
    <font>
      <b/>
      <vertAlign val="subscript"/>
      <sz val="12"/>
      <color theme="1"/>
      <name val="Times New Roman"/>
      <family val="1"/>
    </font>
  </fonts>
  <fills count="15">
    <fill>
      <patternFill patternType="none"/>
    </fill>
    <fill>
      <patternFill patternType="gray125"/>
    </fill>
    <fill>
      <patternFill patternType="solid">
        <fgColor theme="4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8" tint="-0.249977111117893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9" tint="0.39997558519241921"/>
        <bgColor indexed="64"/>
      </patternFill>
    </fill>
  </fills>
  <borders count="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4">
    <xf numFmtId="0" fontId="0" fillId="0" borderId="0" xfId="0"/>
    <xf numFmtId="0" fontId="1" fillId="0" borderId="0" xfId="0" applyFont="1"/>
    <xf numFmtId="0" fontId="2" fillId="0" borderId="1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2" fillId="0" borderId="1" xfId="0" applyFont="1" applyBorder="1" applyAlignment="1">
      <alignment horizontal="center" vertical="center"/>
    </xf>
    <xf numFmtId="0" fontId="4" fillId="0" borderId="1" xfId="0" applyFont="1" applyBorder="1" applyAlignment="1">
      <alignment horizontal="center" vertical="center"/>
    </xf>
    <xf numFmtId="0" fontId="1" fillId="0" borderId="3" xfId="0" applyFont="1" applyBorder="1" applyAlignment="1">
      <alignment horizontal="center"/>
    </xf>
    <xf numFmtId="0" fontId="0" fillId="0" borderId="1" xfId="0" applyBorder="1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1" xfId="0" applyFont="1" applyBorder="1"/>
    <xf numFmtId="0" fontId="2" fillId="0" borderId="0" xfId="0" applyFont="1" applyFill="1" applyBorder="1" applyAlignment="1">
      <alignment horizontal="center" vertical="center"/>
    </xf>
    <xf numFmtId="0" fontId="0" fillId="0" borderId="0" xfId="0" applyBorder="1"/>
    <xf numFmtId="0" fontId="0" fillId="6" borderId="1" xfId="0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0" fillId="7" borderId="1" xfId="0" applyFill="1" applyBorder="1" applyAlignment="1">
      <alignment horizontal="center"/>
    </xf>
    <xf numFmtId="0" fontId="0" fillId="7" borderId="1" xfId="0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4" fillId="0" borderId="0" xfId="0" applyFont="1" applyAlignment="1">
      <alignment horizontal="center"/>
    </xf>
    <xf numFmtId="0" fontId="7" fillId="0" borderId="1" xfId="0" applyFont="1" applyFill="1" applyBorder="1" applyAlignment="1">
      <alignment horizontal="center"/>
    </xf>
    <xf numFmtId="0" fontId="4" fillId="0" borderId="1" xfId="0" applyFont="1" applyBorder="1" applyAlignment="1">
      <alignment horizontal="center"/>
    </xf>
    <xf numFmtId="0" fontId="4" fillId="0" borderId="1" xfId="0" applyFont="1" applyFill="1" applyBorder="1" applyAlignment="1">
      <alignment horizontal="center"/>
    </xf>
    <xf numFmtId="0" fontId="0" fillId="3" borderId="0" xfId="0" applyFill="1"/>
    <xf numFmtId="0" fontId="0" fillId="0" borderId="0" xfId="0" applyNumberFormat="1"/>
    <xf numFmtId="0" fontId="4" fillId="0" borderId="1" xfId="0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 vertical="center"/>
    </xf>
    <xf numFmtId="0" fontId="0" fillId="6" borderId="1" xfId="0" applyFill="1" applyBorder="1" applyAlignment="1">
      <alignment horizontal="center" vertical="center"/>
    </xf>
    <xf numFmtId="0" fontId="0" fillId="0" borderId="1" xfId="0" applyNumberFormat="1" applyBorder="1"/>
    <xf numFmtId="0" fontId="4" fillId="0" borderId="0" xfId="0" applyFont="1"/>
    <xf numFmtId="0" fontId="5" fillId="0" borderId="0" xfId="0" applyFont="1"/>
    <xf numFmtId="0" fontId="4" fillId="0" borderId="0" xfId="0" applyFont="1" applyAlignment="1"/>
    <xf numFmtId="0" fontId="2" fillId="8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2" fillId="0" borderId="1" xfId="0" applyFont="1" applyBorder="1" applyAlignment="1">
      <alignment wrapText="1"/>
    </xf>
    <xf numFmtId="0" fontId="0" fillId="0" borderId="0" xfId="0" applyAlignment="1">
      <alignment horizontal="center"/>
    </xf>
    <xf numFmtId="0" fontId="2" fillId="0" borderId="1" xfId="0" applyFont="1" applyBorder="1" applyAlignment="1">
      <alignment vertical="center" wrapText="1"/>
    </xf>
    <xf numFmtId="0" fontId="3" fillId="6" borderId="1" xfId="0" applyFont="1" applyFill="1" applyBorder="1" applyAlignment="1">
      <alignment horizontal="center" vertical="center" wrapText="1"/>
    </xf>
    <xf numFmtId="0" fontId="3" fillId="6" borderId="1" xfId="0" applyFont="1" applyFill="1" applyBorder="1" applyAlignment="1">
      <alignment horizontal="center" vertical="center"/>
    </xf>
    <xf numFmtId="0" fontId="0" fillId="0" borderId="0" xfId="0" applyAlignment="1">
      <alignment wrapText="1"/>
    </xf>
    <xf numFmtId="0" fontId="1" fillId="3" borderId="0" xfId="0" applyFont="1" applyFill="1" applyBorder="1" applyAlignment="1">
      <alignment horizontal="center" vertical="center" wrapText="1"/>
    </xf>
    <xf numFmtId="0" fontId="0" fillId="0" borderId="0" xfId="0" applyBorder="1" applyAlignment="1">
      <alignment wrapText="1"/>
    </xf>
    <xf numFmtId="0" fontId="2" fillId="0" borderId="0" xfId="0" applyFont="1"/>
    <xf numFmtId="0" fontId="4" fillId="0" borderId="0" xfId="0" applyFont="1" applyAlignment="1">
      <alignment vertical="top" wrapText="1"/>
    </xf>
    <xf numFmtId="0" fontId="4" fillId="0" borderId="2" xfId="0" applyFont="1" applyBorder="1" applyAlignment="1">
      <alignment horizontal="center" wrapText="1"/>
    </xf>
    <xf numFmtId="0" fontId="4" fillId="0" borderId="4" xfId="0" applyFont="1" applyBorder="1" applyAlignment="1">
      <alignment horizontal="center" wrapText="1"/>
    </xf>
    <xf numFmtId="0" fontId="4" fillId="0" borderId="5" xfId="0" applyFont="1" applyBorder="1" applyAlignment="1">
      <alignment horizontal="center" wrapText="1"/>
    </xf>
    <xf numFmtId="0" fontId="4" fillId="0" borderId="2" xfId="0" applyFont="1" applyBorder="1" applyAlignment="1">
      <alignment vertical="center" wrapText="1"/>
    </xf>
    <xf numFmtId="0" fontId="4" fillId="0" borderId="4" xfId="0" applyFont="1" applyBorder="1" applyAlignment="1">
      <alignment vertical="center" wrapText="1"/>
    </xf>
    <xf numFmtId="0" fontId="4" fillId="0" borderId="5" xfId="0" applyFont="1" applyBorder="1" applyAlignment="1">
      <alignment vertical="center" wrapText="1"/>
    </xf>
    <xf numFmtId="0" fontId="7" fillId="0" borderId="0" xfId="0" applyFont="1"/>
    <xf numFmtId="0" fontId="4" fillId="0" borderId="0" xfId="0" applyFont="1" applyBorder="1"/>
    <xf numFmtId="0" fontId="3" fillId="0" borderId="0" xfId="0" applyFont="1" applyAlignment="1">
      <alignment horizontal="left" vertical="center"/>
    </xf>
    <xf numFmtId="0" fontId="0" fillId="0" borderId="0" xfId="0" applyAlignment="1">
      <alignment vertical="center"/>
    </xf>
    <xf numFmtId="0" fontId="4" fillId="0" borderId="0" xfId="0" applyFont="1" applyAlignment="1">
      <alignment vertical="center"/>
    </xf>
    <xf numFmtId="0" fontId="7" fillId="0" borderId="0" xfId="0" applyFont="1" applyAlignment="1">
      <alignment vertical="center"/>
    </xf>
    <xf numFmtId="0" fontId="4" fillId="2" borderId="1" xfId="0" applyFont="1" applyFill="1" applyBorder="1" applyAlignment="1">
      <alignment horizontal="center" vertical="center" wrapText="1"/>
    </xf>
    <xf numFmtId="0" fontId="9" fillId="2" borderId="1" xfId="0" applyFont="1" applyFill="1" applyBorder="1" applyAlignment="1">
      <alignment horizontal="center" vertical="center" wrapText="1"/>
    </xf>
    <xf numFmtId="0" fontId="7" fillId="0" borderId="1" xfId="0" applyFont="1" applyBorder="1" applyAlignment="1">
      <alignment horizontal="center" vertical="center"/>
    </xf>
    <xf numFmtId="0" fontId="4" fillId="9" borderId="1" xfId="0" applyFont="1" applyFill="1" applyBorder="1" applyAlignment="1">
      <alignment vertical="center"/>
    </xf>
    <xf numFmtId="0" fontId="4" fillId="9" borderId="1" xfId="0" applyFont="1" applyFill="1" applyBorder="1" applyAlignment="1">
      <alignment horizontal="center"/>
    </xf>
    <xf numFmtId="0" fontId="4" fillId="9" borderId="1" xfId="0" applyFont="1" applyFill="1" applyBorder="1"/>
    <xf numFmtId="0" fontId="4" fillId="9" borderId="1" xfId="0" applyFont="1" applyFill="1" applyBorder="1" applyAlignment="1">
      <alignment vertical="top"/>
    </xf>
    <xf numFmtId="0" fontId="4" fillId="10" borderId="1" xfId="0" applyFont="1" applyFill="1" applyBorder="1"/>
    <xf numFmtId="0" fontId="4" fillId="10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horizontal="left" vertical="top" wrapText="1"/>
    </xf>
    <xf numFmtId="0" fontId="4" fillId="4" borderId="1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vertical="center" wrapText="1"/>
    </xf>
    <xf numFmtId="0" fontId="4" fillId="4" borderId="1" xfId="0" applyFont="1" applyFill="1" applyBorder="1" applyAlignment="1">
      <alignment horizontal="center"/>
    </xf>
    <xf numFmtId="0" fontId="4" fillId="4" borderId="1" xfId="0" applyFont="1" applyFill="1" applyBorder="1" applyAlignment="1">
      <alignment wrapText="1"/>
    </xf>
    <xf numFmtId="0" fontId="4" fillId="11" borderId="1" xfId="0" applyFont="1" applyFill="1" applyBorder="1" applyAlignment="1">
      <alignment wrapText="1"/>
    </xf>
    <xf numFmtId="0" fontId="4" fillId="11" borderId="1" xfId="0" applyFont="1" applyFill="1" applyBorder="1" applyAlignment="1">
      <alignment horizontal="center" vertical="center"/>
    </xf>
    <xf numFmtId="0" fontId="4" fillId="11" borderId="1" xfId="0" applyFont="1" applyFill="1" applyBorder="1" applyAlignment="1">
      <alignment vertical="center" wrapText="1"/>
    </xf>
    <xf numFmtId="0" fontId="4" fillId="11" borderId="1" xfId="0" applyFont="1" applyFill="1" applyBorder="1" applyAlignment="1">
      <alignment vertical="top" wrapText="1"/>
    </xf>
    <xf numFmtId="0" fontId="4" fillId="0" borderId="0" xfId="0" applyFont="1" applyBorder="1" applyAlignment="1">
      <alignment vertical="center" wrapText="1"/>
    </xf>
    <xf numFmtId="0" fontId="0" fillId="0" borderId="1" xfId="0" applyBorder="1" applyAlignment="1"/>
    <xf numFmtId="0" fontId="0" fillId="0" borderId="1" xfId="0" applyBorder="1" applyAlignment="1">
      <alignment horizontal="right"/>
    </xf>
    <xf numFmtId="0" fontId="0" fillId="0" borderId="0" xfId="0" applyBorder="1" applyAlignment="1"/>
    <xf numFmtId="0" fontId="7" fillId="0" borderId="0" xfId="0" applyFont="1" applyAlignment="1">
      <alignment horizontal="center"/>
    </xf>
    <xf numFmtId="0" fontId="7" fillId="12" borderId="1" xfId="0" applyFont="1" applyFill="1" applyBorder="1" applyAlignment="1">
      <alignment horizontal="center" vertical="center" wrapText="1"/>
    </xf>
    <xf numFmtId="0" fontId="7" fillId="12" borderId="1" xfId="0" applyFont="1" applyFill="1" applyBorder="1" applyAlignment="1">
      <alignment horizontal="center"/>
    </xf>
    <xf numFmtId="0" fontId="4" fillId="10" borderId="1" xfId="0" applyFont="1" applyFill="1" applyBorder="1" applyAlignment="1">
      <alignment vertical="center"/>
    </xf>
    <xf numFmtId="0" fontId="4" fillId="0" borderId="0" xfId="0" applyFont="1" applyBorder="1" applyAlignment="1">
      <alignment horizontal="center"/>
    </xf>
    <xf numFmtId="0" fontId="0" fillId="0" borderId="0" xfId="0" applyBorder="1" applyAlignment="1">
      <alignment horizontal="right"/>
    </xf>
    <xf numFmtId="0" fontId="0" fillId="0" borderId="0" xfId="0" applyFill="1" applyBorder="1" applyAlignment="1"/>
    <xf numFmtId="0" fontId="4" fillId="0" borderId="0" xfId="0" applyFont="1" applyBorder="1" applyAlignment="1">
      <alignment vertical="center" wrapText="1"/>
    </xf>
    <xf numFmtId="0" fontId="4" fillId="0" borderId="0" xfId="0" applyFont="1" applyFill="1" applyBorder="1" applyAlignment="1">
      <alignment horizontal="center"/>
    </xf>
    <xf numFmtId="0" fontId="4" fillId="0" borderId="0" xfId="0" applyFont="1" applyAlignment="1">
      <alignment horizontal="center" vertical="center"/>
    </xf>
    <xf numFmtId="0" fontId="4" fillId="0" borderId="0" xfId="0" applyFont="1" applyAlignment="1">
      <alignment wrapText="1"/>
    </xf>
    <xf numFmtId="0" fontId="2" fillId="0" borderId="1" xfId="0" applyFont="1" applyFill="1" applyBorder="1" applyAlignment="1">
      <alignment horizontal="center" vertical="center"/>
    </xf>
    <xf numFmtId="0" fontId="0" fillId="0" borderId="0" xfId="0" applyAlignment="1">
      <alignment horizontal="left"/>
    </xf>
    <xf numFmtId="0" fontId="0" fillId="0" borderId="0" xfId="0" applyAlignment="1">
      <alignment horizontal="left" vertical="center" wrapText="1"/>
    </xf>
    <xf numFmtId="0" fontId="7" fillId="0" borderId="0" xfId="0" applyFont="1" applyAlignment="1">
      <alignment horizontal="center" wrapText="1"/>
    </xf>
    <xf numFmtId="0" fontId="1" fillId="0" borderId="0" xfId="0" applyFont="1" applyBorder="1" applyAlignment="1">
      <alignment horizontal="center" vertical="center"/>
    </xf>
    <xf numFmtId="0" fontId="6" fillId="13" borderId="0" xfId="0" applyFont="1" applyFill="1" applyBorder="1" applyAlignment="1">
      <alignment horizontal="center" vertical="center" wrapText="1"/>
    </xf>
    <xf numFmtId="0" fontId="6" fillId="13" borderId="0" xfId="0" applyFont="1" applyFill="1" applyBorder="1" applyAlignment="1">
      <alignment horizontal="center" vertical="center"/>
    </xf>
    <xf numFmtId="0" fontId="2" fillId="13" borderId="0" xfId="0" applyFont="1" applyFill="1" applyBorder="1" applyAlignment="1">
      <alignment vertical="center"/>
    </xf>
    <xf numFmtId="0" fontId="0" fillId="13" borderId="0" xfId="0" applyFill="1" applyBorder="1"/>
    <xf numFmtId="0" fontId="0" fillId="13" borderId="0" xfId="0" applyFill="1" applyAlignment="1">
      <alignment wrapText="1"/>
    </xf>
    <xf numFmtId="0" fontId="2" fillId="13" borderId="0" xfId="0" applyFont="1" applyFill="1" applyBorder="1" applyAlignment="1">
      <alignment vertical="center" wrapText="1"/>
    </xf>
    <xf numFmtId="0" fontId="2" fillId="13" borderId="0" xfId="0" applyFont="1" applyFill="1" applyBorder="1"/>
    <xf numFmtId="0" fontId="2" fillId="13" borderId="0" xfId="0" applyFont="1" applyFill="1" applyBorder="1" applyAlignment="1">
      <alignment wrapText="1"/>
    </xf>
    <xf numFmtId="0" fontId="4" fillId="0" borderId="0" xfId="0" applyFont="1" applyFill="1"/>
    <xf numFmtId="0" fontId="4" fillId="14" borderId="0" xfId="0" applyFont="1" applyFill="1"/>
    <xf numFmtId="0" fontId="0" fillId="14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47625</xdr:colOff>
      <xdr:row>8</xdr:row>
      <xdr:rowOff>28575</xdr:rowOff>
    </xdr:from>
    <xdr:to>
      <xdr:col>14</xdr:col>
      <xdr:colOff>600075</xdr:colOff>
      <xdr:row>10</xdr:row>
      <xdr:rowOff>180975</xdr:rowOff>
    </xdr:to>
    <xdr:cxnSp macro="">
      <xdr:nvCxnSpPr>
        <xdr:cNvPr id="3" name="Straight Arrow Connector 2"/>
        <xdr:cNvCxnSpPr/>
      </xdr:nvCxnSpPr>
      <xdr:spPr>
        <a:xfrm>
          <a:off x="10086975" y="1609725"/>
          <a:ext cx="552450" cy="552450"/>
        </a:xfrm>
        <a:prstGeom prst="straightConnector1">
          <a:avLst/>
        </a:prstGeom>
        <a:ln>
          <a:tailEnd type="arrow"/>
        </a:ln>
      </xdr:spPr>
      <xdr:style>
        <a:lnRef idx="3">
          <a:schemeClr val="accent1"/>
        </a:lnRef>
        <a:fillRef idx="0">
          <a:schemeClr val="accent1"/>
        </a:fillRef>
        <a:effectRef idx="2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23</xdr:col>
      <xdr:colOff>19050</xdr:colOff>
      <xdr:row>15</xdr:row>
      <xdr:rowOff>57150</xdr:rowOff>
    </xdr:from>
    <xdr:to>
      <xdr:col>24</xdr:col>
      <xdr:colOff>222123</xdr:colOff>
      <xdr:row>22</xdr:row>
      <xdr:rowOff>0</xdr:rowOff>
    </xdr:to>
    <xdr:sp macro="" textlink="">
      <xdr:nvSpPr>
        <xdr:cNvPr id="12" name="Right Brace 11"/>
        <xdr:cNvSpPr/>
      </xdr:nvSpPr>
      <xdr:spPr>
        <a:xfrm>
          <a:off x="18116550" y="3038475"/>
          <a:ext cx="812673" cy="1562100"/>
        </a:xfrm>
        <a:prstGeom prst="rightBrace">
          <a:avLst>
            <a:gd name="adj1" fmla="val 8333"/>
            <a:gd name="adj2" fmla="val 49442"/>
          </a:avLst>
        </a:prstGeom>
      </xdr:spPr>
      <xdr:style>
        <a:lnRef idx="2">
          <a:schemeClr val="accent6"/>
        </a:lnRef>
        <a:fillRef idx="0">
          <a:schemeClr val="accent6"/>
        </a:fillRef>
        <a:effectRef idx="1">
          <a:schemeClr val="accent6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25</xdr:col>
      <xdr:colOff>0</xdr:colOff>
      <xdr:row>16</xdr:row>
      <xdr:rowOff>200024</xdr:rowOff>
    </xdr:from>
    <xdr:ext cx="3048000" cy="4572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3" name="TextBox 12"/>
            <xdr:cNvSpPr txBox="1"/>
          </xdr:nvSpPr>
          <xdr:spPr>
            <a:xfrm>
              <a:off x="19316700" y="3562349"/>
              <a:ext cx="3048000" cy="457201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>
                  <a:latin typeface="Times New Roman" pitchFamily="18" charset="0"/>
                  <a:cs typeface="Times New Roman" pitchFamily="18" charset="0"/>
                </a:rPr>
                <a:t>P001</a:t>
              </a:r>
              <a14:m>
                <m:oMath xmlns:m="http://schemas.openxmlformats.org/officeDocument/2006/math">
                  <m:r>
                    <a:rPr lang="en-US" sz="1400" b="1" i="0">
                      <a:latin typeface="Cambria Math"/>
                    </a:rPr>
                    <m:t>    </m:t>
                  </m:r>
                  <m:r>
                    <a:rPr lang="en-US" sz="14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400" b="1" i="1">
                          <a:latin typeface="Cambria Math"/>
                        </a:rPr>
                      </m:ctrlPr>
                    </m:fPr>
                    <m:num>
                      <m:r>
                        <a:rPr lang="en-US" sz="1400" b="1" i="1">
                          <a:latin typeface="Cambria Math"/>
                        </a:rPr>
                        <m:t>𝑷𝒓𝒐𝒃𝒂𝒃𝒊𝒍𝒊𝒕𝒂𝒔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𝒈𝒆𝒋𝒂𝒍𝒂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𝒚𝒂𝒏𝒈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𝒎𝒖𝒏𝒄𝒖𝒍</m:t>
                      </m:r>
                    </m:num>
                    <m:den>
                      <m:r>
                        <a:rPr lang="en-US" sz="1400" b="1" i="1">
                          <a:latin typeface="Cambria Math"/>
                        </a:rPr>
                        <m:t>𝑱𝒖𝒎𝒍𝒂𝒉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𝒔𝒆𝒎𝒖𝒂𝒔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𝒈𝒆𝒋𝒂𝒍𝒂</m:t>
                      </m:r>
                    </m:den>
                  </m:f>
                </m:oMath>
              </a14:m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13" name="TextBox 12"/>
            <xdr:cNvSpPr txBox="1"/>
          </xdr:nvSpPr>
          <xdr:spPr>
            <a:xfrm>
              <a:off x="19316700" y="3562349"/>
              <a:ext cx="3048000" cy="457201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>
                  <a:latin typeface="Times New Roman" pitchFamily="18" charset="0"/>
                  <a:cs typeface="Times New Roman" pitchFamily="18" charset="0"/>
                </a:rPr>
                <a:t>P001</a:t>
              </a:r>
              <a:r>
                <a:rPr lang="en-US" sz="1400" b="1" i="0">
                  <a:latin typeface="Cambria Math"/>
                </a:rPr>
                <a:t>    =(𝑷𝒓𝒐𝒃𝒂𝒃𝒊𝒍𝒊𝒕𝒂𝒔 𝒈𝒆𝒋𝒂𝒍𝒂 𝒚𝒂𝒏𝒈 𝒎𝒖𝒏𝒄𝒖𝒍)/(𝑱𝒖𝒎𝒍𝒂𝒉 𝒔𝒆𝒎𝒖𝒂𝒔 𝒈𝒆𝒋𝒂𝒍𝒂)</a:t>
              </a:r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0</xdr:colOff>
      <xdr:row>22</xdr:row>
      <xdr:rowOff>57151</xdr:rowOff>
    </xdr:from>
    <xdr:to>
      <xdr:col>24</xdr:col>
      <xdr:colOff>203073</xdr:colOff>
      <xdr:row>32</xdr:row>
      <xdr:rowOff>19051</xdr:rowOff>
    </xdr:to>
    <xdr:sp macro="" textlink="">
      <xdr:nvSpPr>
        <xdr:cNvPr id="14" name="Right Brace 13"/>
        <xdr:cNvSpPr/>
      </xdr:nvSpPr>
      <xdr:spPr>
        <a:xfrm>
          <a:off x="18097500" y="4657726"/>
          <a:ext cx="812673" cy="1962150"/>
        </a:xfrm>
        <a:prstGeom prst="rightBrace">
          <a:avLst>
            <a:gd name="adj1" fmla="val 8333"/>
            <a:gd name="adj2" fmla="val 49442"/>
          </a:avLst>
        </a:prstGeom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24</xdr:col>
      <xdr:colOff>600075</xdr:colOff>
      <xdr:row>25</xdr:row>
      <xdr:rowOff>114300</xdr:rowOff>
    </xdr:from>
    <xdr:ext cx="3048000" cy="4572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5" name="TextBox 14"/>
            <xdr:cNvSpPr txBox="1"/>
          </xdr:nvSpPr>
          <xdr:spPr>
            <a:xfrm>
              <a:off x="19307175" y="5267325"/>
              <a:ext cx="3048000" cy="457201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>
                  <a:latin typeface="Times New Roman" pitchFamily="18" charset="0"/>
                  <a:cs typeface="Times New Roman" pitchFamily="18" charset="0"/>
                </a:rPr>
                <a:t>P002</a:t>
              </a:r>
              <a14:m>
                <m:oMath xmlns:m="http://schemas.openxmlformats.org/officeDocument/2006/math">
                  <m:r>
                    <a:rPr lang="en-US" sz="1400" b="1" i="0">
                      <a:latin typeface="Cambria Math"/>
                    </a:rPr>
                    <m:t>    </m:t>
                  </m:r>
                  <m:r>
                    <a:rPr lang="en-US" sz="14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400" b="1" i="1">
                          <a:latin typeface="Cambria Math"/>
                        </a:rPr>
                      </m:ctrlPr>
                    </m:fPr>
                    <m:num>
                      <m:r>
                        <a:rPr lang="en-US" sz="1400" b="1" i="1">
                          <a:latin typeface="Cambria Math"/>
                        </a:rPr>
                        <m:t>𝑷𝒓𝒐𝒃𝒂𝒃𝒊𝒍𝒊𝒕𝒂𝒔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𝒈𝒆𝒋𝒂𝒍𝒂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𝒚𝒂𝒏𝒈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𝒎𝒖𝒏𝒄𝒖𝒍</m:t>
                      </m:r>
                    </m:num>
                    <m:den>
                      <m:r>
                        <a:rPr lang="en-US" sz="1400" b="1" i="1">
                          <a:latin typeface="Cambria Math"/>
                        </a:rPr>
                        <m:t>𝑱𝒖𝒎𝒍𝒂𝒉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𝒔𝒆𝒎𝒖𝒂𝒔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𝒈𝒆𝒋𝒂𝒍𝒂</m:t>
                      </m:r>
                    </m:den>
                  </m:f>
                </m:oMath>
              </a14:m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15" name="TextBox 14"/>
            <xdr:cNvSpPr txBox="1"/>
          </xdr:nvSpPr>
          <xdr:spPr>
            <a:xfrm>
              <a:off x="19307175" y="5267325"/>
              <a:ext cx="3048000" cy="457201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>
                  <a:latin typeface="Times New Roman" pitchFamily="18" charset="0"/>
                  <a:cs typeface="Times New Roman" pitchFamily="18" charset="0"/>
                </a:rPr>
                <a:t>P002</a:t>
              </a:r>
              <a:r>
                <a:rPr lang="en-US" sz="1400" b="1" i="0">
                  <a:latin typeface="Cambria Math"/>
                </a:rPr>
                <a:t>    =(𝑷𝒓𝒐𝒃𝒂𝒃𝒊𝒍𝒊𝒕𝒂𝒔 𝒈𝒆𝒋𝒂𝒍𝒂 𝒚𝒂𝒏𝒈 𝒎𝒖𝒏𝒄𝒖𝒍)/(𝑱𝒖𝒎𝒍𝒂𝒉 𝒔𝒆𝒎𝒖𝒂𝒔 𝒈𝒆𝒋𝒂𝒍𝒂)</a:t>
              </a:r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25</xdr:col>
      <xdr:colOff>28575</xdr:colOff>
      <xdr:row>33</xdr:row>
      <xdr:rowOff>485775</xdr:rowOff>
    </xdr:from>
    <xdr:ext cx="3048000" cy="4572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6" name="TextBox 15"/>
            <xdr:cNvSpPr txBox="1"/>
          </xdr:nvSpPr>
          <xdr:spPr>
            <a:xfrm>
              <a:off x="19345275" y="7524750"/>
              <a:ext cx="3048000" cy="457201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>
                  <a:latin typeface="Times New Roman" pitchFamily="18" charset="0"/>
                  <a:cs typeface="Times New Roman" pitchFamily="18" charset="0"/>
                </a:rPr>
                <a:t>P003</a:t>
              </a:r>
              <a14:m>
                <m:oMath xmlns:m="http://schemas.openxmlformats.org/officeDocument/2006/math">
                  <m:r>
                    <a:rPr lang="en-US" sz="1400" b="1" i="0">
                      <a:latin typeface="Cambria Math"/>
                    </a:rPr>
                    <m:t>    </m:t>
                  </m:r>
                  <m:r>
                    <a:rPr lang="en-US" sz="14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400" b="1" i="1">
                          <a:latin typeface="Cambria Math"/>
                        </a:rPr>
                      </m:ctrlPr>
                    </m:fPr>
                    <m:num>
                      <m:r>
                        <a:rPr lang="en-US" sz="1400" b="1" i="1">
                          <a:latin typeface="Cambria Math"/>
                        </a:rPr>
                        <m:t>𝑷𝒓𝒐𝒃𝒂𝒃𝒊𝒍𝒊𝒕𝒂𝒔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𝒈𝒆𝒋𝒂𝒍𝒂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𝒚𝒂𝒏𝒈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𝒎𝒖𝒏𝒄𝒖𝒍</m:t>
                      </m:r>
                    </m:num>
                    <m:den>
                      <m:r>
                        <a:rPr lang="en-US" sz="1400" b="1" i="1">
                          <a:latin typeface="Cambria Math"/>
                        </a:rPr>
                        <m:t>𝑱𝒖𝒎𝒍𝒂𝒉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𝒔𝒆𝒎𝒖𝒂𝒔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𝒈𝒆𝒋𝒂𝒍𝒂</m:t>
                      </m:r>
                    </m:den>
                  </m:f>
                </m:oMath>
              </a14:m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16" name="TextBox 15"/>
            <xdr:cNvSpPr txBox="1"/>
          </xdr:nvSpPr>
          <xdr:spPr>
            <a:xfrm>
              <a:off x="19345275" y="7524750"/>
              <a:ext cx="3048000" cy="457201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>
                  <a:latin typeface="Times New Roman" pitchFamily="18" charset="0"/>
                  <a:cs typeface="Times New Roman" pitchFamily="18" charset="0"/>
                </a:rPr>
                <a:t>P003</a:t>
              </a:r>
              <a:r>
                <a:rPr lang="en-US" sz="1400" b="1" i="0">
                  <a:latin typeface="Cambria Math"/>
                </a:rPr>
                <a:t>    =(𝑷𝒓𝒐𝒃𝒂𝒃𝒊𝒍𝒊𝒕𝒂𝒔 𝒈𝒆𝒋𝒂𝒍𝒂 𝒚𝒂𝒏𝒈 𝒎𝒖𝒏𝒄𝒖𝒍)/(𝑱𝒖𝒎𝒍𝒂𝒉 𝒔𝒆𝒎𝒖𝒂𝒔 𝒈𝒆𝒋𝒂𝒍𝒂)</a:t>
              </a:r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24</xdr:col>
      <xdr:colOff>561975</xdr:colOff>
      <xdr:row>42</xdr:row>
      <xdr:rowOff>209550</xdr:rowOff>
    </xdr:from>
    <xdr:ext cx="3048000" cy="457201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17" name="TextBox 16"/>
            <xdr:cNvSpPr txBox="1"/>
          </xdr:nvSpPr>
          <xdr:spPr>
            <a:xfrm>
              <a:off x="19269075" y="10629900"/>
              <a:ext cx="3048000" cy="457201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>
                  <a:latin typeface="Times New Roman" pitchFamily="18" charset="0"/>
                  <a:cs typeface="Times New Roman" pitchFamily="18" charset="0"/>
                </a:rPr>
                <a:t>P004</a:t>
              </a:r>
              <a14:m>
                <m:oMath xmlns:m="http://schemas.openxmlformats.org/officeDocument/2006/math">
                  <m:r>
                    <a:rPr lang="en-US" sz="1400" b="1" i="0">
                      <a:latin typeface="Cambria Math"/>
                    </a:rPr>
                    <m:t>    </m:t>
                  </m:r>
                  <m:r>
                    <a:rPr lang="en-US" sz="14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400" b="1" i="1">
                          <a:latin typeface="Cambria Math"/>
                        </a:rPr>
                      </m:ctrlPr>
                    </m:fPr>
                    <m:num>
                      <m:r>
                        <a:rPr lang="en-US" sz="1400" b="1" i="1">
                          <a:latin typeface="Cambria Math"/>
                        </a:rPr>
                        <m:t>𝑷𝒓𝒐𝒃𝒂𝒃𝒊𝒍𝒊𝒕𝒂𝒔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𝒈𝒆𝒋𝒂𝒍𝒂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𝒚𝒂𝒏𝒈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𝒎𝒖𝒏𝒄𝒖𝒍</m:t>
                      </m:r>
                    </m:num>
                    <m:den>
                      <m:r>
                        <a:rPr lang="en-US" sz="1400" b="1" i="1">
                          <a:latin typeface="Cambria Math"/>
                        </a:rPr>
                        <m:t>𝑱𝒖𝒎𝒍𝒂𝒉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𝒔𝒆𝒎𝒖𝒂𝒔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𝒈𝒆𝒋𝒂𝒍𝒂</m:t>
                      </m:r>
                    </m:den>
                  </m:f>
                </m:oMath>
              </a14:m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17" name="TextBox 16"/>
            <xdr:cNvSpPr txBox="1"/>
          </xdr:nvSpPr>
          <xdr:spPr>
            <a:xfrm>
              <a:off x="19269075" y="10629900"/>
              <a:ext cx="3048000" cy="457201"/>
            </a:xfrm>
            <a:prstGeom prst="rect">
              <a:avLst/>
            </a:prstGeom>
          </xdr:spPr>
          <xdr:style>
            <a:lnRef idx="2">
              <a:schemeClr val="accent2"/>
            </a:lnRef>
            <a:fillRef idx="1">
              <a:schemeClr val="lt1"/>
            </a:fillRef>
            <a:effectRef idx="0">
              <a:schemeClr val="accent2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>
                  <a:latin typeface="Times New Roman" pitchFamily="18" charset="0"/>
                  <a:cs typeface="Times New Roman" pitchFamily="18" charset="0"/>
                </a:rPr>
                <a:t>P004</a:t>
              </a:r>
              <a:r>
                <a:rPr lang="en-US" sz="1400" b="1" i="0">
                  <a:latin typeface="Cambria Math"/>
                </a:rPr>
                <a:t>    =(𝑷𝒓𝒐𝒃𝒂𝒃𝒊𝒍𝒊𝒕𝒂𝒔 𝒈𝒆𝒋𝒂𝒍𝒂 𝒚𝒂𝒏𝒈 𝒎𝒖𝒏𝒄𝒖𝒍)/(𝑱𝒖𝒎𝒍𝒂𝒉 𝒔𝒆𝒎𝒖𝒂𝒔 𝒈𝒆𝒋𝒂𝒍𝒂)</a:t>
              </a:r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twoCellAnchor>
    <xdr:from>
      <xdr:col>23</xdr:col>
      <xdr:colOff>0</xdr:colOff>
      <xdr:row>32</xdr:row>
      <xdr:rowOff>38099</xdr:rowOff>
    </xdr:from>
    <xdr:to>
      <xdr:col>24</xdr:col>
      <xdr:colOff>203073</xdr:colOff>
      <xdr:row>36</xdr:row>
      <xdr:rowOff>371474</xdr:rowOff>
    </xdr:to>
    <xdr:sp macro="" textlink="">
      <xdr:nvSpPr>
        <xdr:cNvPr id="18" name="Right Brace 17"/>
        <xdr:cNvSpPr/>
      </xdr:nvSpPr>
      <xdr:spPr>
        <a:xfrm>
          <a:off x="18097500" y="6638924"/>
          <a:ext cx="812673" cy="2466975"/>
        </a:xfrm>
        <a:prstGeom prst="rightBrace">
          <a:avLst>
            <a:gd name="adj1" fmla="val 8333"/>
            <a:gd name="adj2" fmla="val 49442"/>
          </a:avLst>
        </a:prstGeom>
      </xdr:spPr>
      <xdr:style>
        <a:lnRef idx="2">
          <a:schemeClr val="dk1"/>
        </a:lnRef>
        <a:fillRef idx="0">
          <a:schemeClr val="dk1"/>
        </a:fillRef>
        <a:effectRef idx="1">
          <a:schemeClr val="dk1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600075</xdr:colOff>
      <xdr:row>39</xdr:row>
      <xdr:rowOff>19050</xdr:rowOff>
    </xdr:from>
    <xdr:to>
      <xdr:col>24</xdr:col>
      <xdr:colOff>203073</xdr:colOff>
      <xdr:row>50</xdr:row>
      <xdr:rowOff>371475</xdr:rowOff>
    </xdr:to>
    <xdr:sp macro="" textlink="">
      <xdr:nvSpPr>
        <xdr:cNvPr id="19" name="Right Brace 18"/>
        <xdr:cNvSpPr/>
      </xdr:nvSpPr>
      <xdr:spPr>
        <a:xfrm>
          <a:off x="18059400" y="9124950"/>
          <a:ext cx="850773" cy="3962400"/>
        </a:xfrm>
        <a:prstGeom prst="rightBrace">
          <a:avLst>
            <a:gd name="adj1" fmla="val 8333"/>
            <a:gd name="adj2" fmla="val 49442"/>
          </a:avLst>
        </a:prstGeom>
      </xdr:spPr>
      <xdr:style>
        <a:lnRef idx="3">
          <a:schemeClr val="accent4"/>
        </a:lnRef>
        <a:fillRef idx="0">
          <a:schemeClr val="accent4"/>
        </a:fillRef>
        <a:effectRef idx="2">
          <a:schemeClr val="accent4"/>
        </a:effectRef>
        <a:fontRef idx="minor">
          <a:schemeClr val="tx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oneCellAnchor>
    <xdr:from>
      <xdr:col>33</xdr:col>
      <xdr:colOff>19049</xdr:colOff>
      <xdr:row>19</xdr:row>
      <xdr:rowOff>19050</xdr:rowOff>
    </xdr:from>
    <xdr:ext cx="3324225" cy="5619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0" name="TextBox 19"/>
            <xdr:cNvSpPr txBox="1"/>
          </xdr:nvSpPr>
          <xdr:spPr>
            <a:xfrm>
              <a:off x="24431624" y="3971925"/>
              <a:ext cx="3324225" cy="561976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 i="0">
                  <a:latin typeface="Times New Roman" pitchFamily="18" charset="0"/>
                  <a:cs typeface="Times New Roman" pitchFamily="18" charset="0"/>
                </a:rPr>
                <a:t>P</a:t>
              </a:r>
              <a14:m>
                <m:oMath xmlns:m="http://schemas.openxmlformats.org/officeDocument/2006/math">
                  <m:r>
                    <a:rPr lang="en-US" sz="1400" b="1" i="0">
                      <a:latin typeface="Cambria Math"/>
                    </a:rPr>
                    <m:t>    </m:t>
                  </m:r>
                  <m:r>
                    <a:rPr lang="en-US" sz="14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400" b="1" i="1">
                          <a:latin typeface="Cambria Math"/>
                        </a:rPr>
                      </m:ctrlPr>
                    </m:fPr>
                    <m:num>
                      <m:r>
                        <a:rPr lang="en-US" sz="1400" b="1" i="1">
                          <a:latin typeface="Cambria Math"/>
                        </a:rPr>
                        <m:t>𝒏𝒊𝒍𝒂𝒊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𝒃𝒂𝒚𝒆𝒔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𝒑𝒓𝒐𝒃𝒂𝒃𝒊𝒍𝒊𝒕𝒂𝒔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𝒑𝒆𝒏𝒚𝒂𝒌𝒊𝒕</m:t>
                      </m:r>
                    </m:num>
                    <m:den>
                      <m:r>
                        <a:rPr lang="en-US" sz="1400" b="1" i="1">
                          <a:latin typeface="Cambria Math"/>
                        </a:rPr>
                        <m:t>𝑱𝒖𝒎𝒍𝒂𝒉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𝒈𝒆𝒋𝒂𝒍𝒂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𝒚𝒂𝒏𝒈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𝒕𝒊𝒎𝒃𝒖𝒍</m:t>
                      </m:r>
                    </m:den>
                  </m:f>
                </m:oMath>
              </a14:m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20" name="TextBox 19"/>
            <xdr:cNvSpPr txBox="1"/>
          </xdr:nvSpPr>
          <xdr:spPr>
            <a:xfrm>
              <a:off x="24431624" y="3971925"/>
              <a:ext cx="3324225" cy="561976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 i="0">
                  <a:latin typeface="Times New Roman" pitchFamily="18" charset="0"/>
                  <a:cs typeface="Times New Roman" pitchFamily="18" charset="0"/>
                </a:rPr>
                <a:t>P</a:t>
              </a:r>
              <a:r>
                <a:rPr lang="en-US" sz="1400" b="1" i="0">
                  <a:latin typeface="Cambria Math"/>
                </a:rPr>
                <a:t>    =(𝒏𝒊𝒍𝒂𝒊 𝒃𝒂𝒚𝒆𝒔 𝒑𝒓𝒐𝒃𝒂𝒃𝒊𝒍𝒊𝒕𝒂𝒔 𝒑𝒆𝒏𝒚𝒂𝒌𝒊𝒕)/(𝑱𝒖𝒎𝒍𝒂𝒉 𝒈𝒆𝒋𝒂𝒍𝒂 𝒚𝒂𝒏𝒈 𝒕𝒊𝒎𝒃𝒖𝒍)</a:t>
              </a:r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twoCellAnchor>
    <xdr:from>
      <xdr:col>31</xdr:col>
      <xdr:colOff>161925</xdr:colOff>
      <xdr:row>12</xdr:row>
      <xdr:rowOff>19050</xdr:rowOff>
    </xdr:from>
    <xdr:to>
      <xdr:col>33</xdr:col>
      <xdr:colOff>19049</xdr:colOff>
      <xdr:row>20</xdr:row>
      <xdr:rowOff>100013</xdr:rowOff>
    </xdr:to>
    <xdr:cxnSp macro="">
      <xdr:nvCxnSpPr>
        <xdr:cNvPr id="22" name="Straight Arrow Connector 21"/>
        <xdr:cNvCxnSpPr>
          <a:endCxn id="20" idx="1"/>
        </xdr:cNvCxnSpPr>
      </xdr:nvCxnSpPr>
      <xdr:spPr>
        <a:xfrm>
          <a:off x="23355300" y="2400300"/>
          <a:ext cx="1076324" cy="1852613"/>
        </a:xfrm>
        <a:prstGeom prst="straightConnector1">
          <a:avLst/>
        </a:prstGeom>
        <a:ln>
          <a:tailEnd type="arrow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oneCellAnchor>
    <xdr:from>
      <xdr:col>33</xdr:col>
      <xdr:colOff>0</xdr:colOff>
      <xdr:row>25</xdr:row>
      <xdr:rowOff>0</xdr:rowOff>
    </xdr:from>
    <xdr:ext cx="3362325" cy="5619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4" name="TextBox 23"/>
            <xdr:cNvSpPr txBox="1"/>
          </xdr:nvSpPr>
          <xdr:spPr>
            <a:xfrm>
              <a:off x="24193500" y="5153025"/>
              <a:ext cx="3362325" cy="561976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 i="0">
                  <a:latin typeface="Times New Roman" pitchFamily="18" charset="0"/>
                  <a:cs typeface="Times New Roman" pitchFamily="18" charset="0"/>
                </a:rPr>
                <a:t>P</a:t>
              </a:r>
              <a14:m>
                <m:oMath xmlns:m="http://schemas.openxmlformats.org/officeDocument/2006/math">
                  <m:r>
                    <a:rPr lang="en-US" sz="1400" b="1" i="0">
                      <a:latin typeface="Cambria Math"/>
                    </a:rPr>
                    <m:t>    </m:t>
                  </m:r>
                  <m:r>
                    <a:rPr lang="en-US" sz="14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400" b="1" i="1">
                          <a:latin typeface="Cambria Math"/>
                        </a:rPr>
                      </m:ctrlPr>
                    </m:fPr>
                    <m:num>
                      <m:r>
                        <a:rPr lang="en-US" sz="1400" b="1" i="1">
                          <a:latin typeface="Cambria Math"/>
                        </a:rPr>
                        <m:t>𝒏𝒊𝒍𝒂𝒊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𝒃𝒂𝒚𝒆𝒔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𝒑𝒓𝒐𝒃𝒂𝒃𝒊𝒍𝒊𝒕𝒂𝒔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𝒑𝒆𝒏𝒚𝒂𝒌𝒊𝒕</m:t>
                      </m:r>
                    </m:num>
                    <m:den>
                      <m:r>
                        <a:rPr lang="en-US" sz="1400" b="1" i="1">
                          <a:latin typeface="Cambria Math"/>
                        </a:rPr>
                        <m:t>𝑱𝒖𝒎𝒍𝒂𝒉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𝒈𝒆𝒋𝒂𝒍𝒂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𝒚𝒂𝒏𝒈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𝒕𝒊𝒎𝒃𝒖𝒍</m:t>
                      </m:r>
                    </m:den>
                  </m:f>
                </m:oMath>
              </a14:m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24" name="TextBox 23"/>
            <xdr:cNvSpPr txBox="1"/>
          </xdr:nvSpPr>
          <xdr:spPr>
            <a:xfrm>
              <a:off x="24193500" y="5153025"/>
              <a:ext cx="3362325" cy="561976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 i="0">
                  <a:latin typeface="Times New Roman" pitchFamily="18" charset="0"/>
                  <a:cs typeface="Times New Roman" pitchFamily="18" charset="0"/>
                </a:rPr>
                <a:t>P</a:t>
              </a:r>
              <a:r>
                <a:rPr lang="en-US" sz="1400" b="1" i="0">
                  <a:latin typeface="Cambria Math"/>
                </a:rPr>
                <a:t>    =(𝒏𝒊𝒍𝒂𝒊 𝒃𝒂𝒚𝒆𝒔 𝒑𝒓𝒐𝒃𝒂𝒃𝒊𝒍𝒊𝒕𝒂𝒔 𝒑𝒆𝒏𝒚𝒂𝒌𝒊𝒕)/(𝑱𝒖𝒎𝒍𝒂𝒉 𝒈𝒆𝒋𝒂𝒍𝒂 𝒚𝒂𝒏𝒈 𝒕𝒊𝒎𝒃𝒖𝒍)</a:t>
              </a:r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33</xdr:col>
      <xdr:colOff>0</xdr:colOff>
      <xdr:row>31</xdr:row>
      <xdr:rowOff>0</xdr:rowOff>
    </xdr:from>
    <xdr:ext cx="3362325" cy="561976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25" name="TextBox 24"/>
            <xdr:cNvSpPr txBox="1"/>
          </xdr:nvSpPr>
          <xdr:spPr>
            <a:xfrm>
              <a:off x="24193500" y="6353175"/>
              <a:ext cx="3362325" cy="561976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>
                  <a:latin typeface="Times New Roman" pitchFamily="18" charset="0"/>
                  <a:cs typeface="Times New Roman" pitchFamily="18" charset="0"/>
                </a:rPr>
                <a:t>P</a:t>
              </a:r>
              <a14:m>
                <m:oMath xmlns:m="http://schemas.openxmlformats.org/officeDocument/2006/math">
                  <m:r>
                    <a:rPr lang="en-US" sz="1400" b="1" i="0">
                      <a:latin typeface="Cambria Math"/>
                    </a:rPr>
                    <m:t>   </m:t>
                  </m:r>
                  <m:r>
                    <a:rPr lang="en-US" sz="14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400" b="1" i="1">
                          <a:latin typeface="Cambria Math"/>
                        </a:rPr>
                      </m:ctrlPr>
                    </m:fPr>
                    <m:num>
                      <m:r>
                        <a:rPr lang="en-US" sz="1400" b="1" i="1">
                          <a:latin typeface="Cambria Math"/>
                        </a:rPr>
                        <m:t>𝒏𝒊𝒍𝒂𝒊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𝒃𝒂𝒚𝒆𝒔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𝒑𝒓𝒐𝒃𝒂𝒃𝒊𝒍𝒊𝒕𝒂𝒔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𝒑𝒆𝒏𝒚𝒂𝒌𝒊𝒕</m:t>
                      </m:r>
                    </m:num>
                    <m:den>
                      <m:r>
                        <a:rPr lang="en-US" sz="1400" b="1" i="1">
                          <a:latin typeface="Cambria Math"/>
                        </a:rPr>
                        <m:t>𝑱𝒖𝒎𝒍𝒂𝒉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𝒈𝒆𝒋𝒂𝒍𝒂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𝒚𝒂𝒏𝒈</m:t>
                      </m:r>
                      <m:r>
                        <a:rPr lang="en-US" sz="1400" b="1" i="1">
                          <a:latin typeface="Cambria Math"/>
                        </a:rPr>
                        <m:t> </m:t>
                      </m:r>
                      <m:r>
                        <a:rPr lang="en-US" sz="1400" b="1" i="1">
                          <a:latin typeface="Cambria Math"/>
                        </a:rPr>
                        <m:t>𝒕𝒊𝒎𝒃𝒖𝒍</m:t>
                      </m:r>
                    </m:den>
                  </m:f>
                </m:oMath>
              </a14:m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25" name="TextBox 24"/>
            <xdr:cNvSpPr txBox="1"/>
          </xdr:nvSpPr>
          <xdr:spPr>
            <a:xfrm>
              <a:off x="24193500" y="6353175"/>
              <a:ext cx="3362325" cy="561976"/>
            </a:xfrm>
            <a:prstGeom prst="rect">
              <a:avLst/>
            </a:prstGeom>
          </xdr:spPr>
          <xdr:style>
            <a:lnRef idx="2">
              <a:schemeClr val="accent6"/>
            </a:lnRef>
            <a:fillRef idx="1">
              <a:schemeClr val="lt1"/>
            </a:fillRef>
            <a:effectRef idx="0">
              <a:schemeClr val="accent6"/>
            </a:effectRef>
            <a:fontRef idx="minor">
              <a:schemeClr val="dk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400" b="1">
                  <a:latin typeface="Times New Roman" pitchFamily="18" charset="0"/>
                  <a:cs typeface="Times New Roman" pitchFamily="18" charset="0"/>
                </a:rPr>
                <a:t>P</a:t>
              </a:r>
              <a:r>
                <a:rPr lang="en-US" sz="1400" b="1" i="0">
                  <a:latin typeface="Cambria Math"/>
                </a:rPr>
                <a:t>   =(𝒏𝒊𝒍𝒂𝒊 𝒃𝒂𝒚𝒆𝒔 𝒑𝒓𝒐𝒃𝒂𝒃𝒊𝒍𝒊𝒕𝒂𝒔 𝒑𝒆𝒏𝒚𝒂𝒌𝒊𝒕)/(𝑱𝒖𝒎𝒍𝒂𝒉 𝒈𝒆𝒋𝒂𝒍𝒂 𝒚𝒂𝒏𝒈 𝒕𝒊𝒎𝒃𝒖𝒍)</a:t>
              </a:r>
              <a:endParaRPr lang="en-US" sz="14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twoCellAnchor>
    <xdr:from>
      <xdr:col>11</xdr:col>
      <xdr:colOff>190500</xdr:colOff>
      <xdr:row>2</xdr:row>
      <xdr:rowOff>133350</xdr:rowOff>
    </xdr:from>
    <xdr:to>
      <xdr:col>13</xdr:col>
      <xdr:colOff>419100</xdr:colOff>
      <xdr:row>20</xdr:row>
      <xdr:rowOff>190500</xdr:rowOff>
    </xdr:to>
    <xdr:cxnSp macro="">
      <xdr:nvCxnSpPr>
        <xdr:cNvPr id="27" name="Straight Arrow Connector 26"/>
        <xdr:cNvCxnSpPr/>
      </xdr:nvCxnSpPr>
      <xdr:spPr>
        <a:xfrm>
          <a:off x="8220075" y="514350"/>
          <a:ext cx="1628775" cy="3829050"/>
        </a:xfrm>
        <a:prstGeom prst="straightConnector1">
          <a:avLst/>
        </a:prstGeom>
        <a:ln>
          <a:tailEnd type="arrow"/>
        </a:ln>
      </xdr:spPr>
      <xdr:style>
        <a:lnRef idx="1">
          <a:schemeClr val="accent2"/>
        </a:lnRef>
        <a:fillRef idx="0">
          <a:schemeClr val="accent2"/>
        </a:fillRef>
        <a:effectRef idx="0">
          <a:schemeClr val="accent2"/>
        </a:effectRef>
        <a:fontRef idx="minor">
          <a:schemeClr val="tx1"/>
        </a:fontRef>
      </xdr:style>
    </xdr:cxnSp>
    <xdr:clientData/>
  </xdr:twoCellAnchor>
  <xdr:oneCellAnchor>
    <xdr:from>
      <xdr:col>3</xdr:col>
      <xdr:colOff>171450</xdr:colOff>
      <xdr:row>48</xdr:row>
      <xdr:rowOff>19050</xdr:rowOff>
    </xdr:from>
    <xdr:ext cx="2353880" cy="6459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4" name="TextBox 33"/>
            <xdr:cNvSpPr txBox="1"/>
          </xdr:nvSpPr>
          <xdr:spPr>
            <a:xfrm>
              <a:off x="2314575" y="12182475"/>
              <a:ext cx="2353880" cy="6459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800" b="0" i="0">
                  <a:latin typeface="Times New Roman" pitchFamily="18" charset="0"/>
                  <a:cs typeface="Times New Roman" pitchFamily="18" charset="0"/>
                </a:rPr>
                <a:t>P(H|X)</a:t>
              </a:r>
              <a14:m>
                <m:oMath xmlns:m="http://schemas.openxmlformats.org/officeDocument/2006/math">
                  <m:r>
                    <a:rPr lang="en-US" sz="1800" b="0" i="0">
                      <a:latin typeface="Cambria Math"/>
                    </a:rPr>
                    <m:t>    </m:t>
                  </m:r>
                  <m:r>
                    <a:rPr lang="en-US" sz="1800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800" i="1">
                          <a:latin typeface="Cambria Math"/>
                        </a:rPr>
                      </m:ctrlPr>
                    </m:fPr>
                    <m:num>
                      <m:r>
                        <a:rPr lang="en-US" sz="1800" b="0" i="1">
                          <a:latin typeface="Cambria Math"/>
                        </a:rPr>
                        <m:t>𝑃</m:t>
                      </m:r>
                      <m:d>
                        <m:dPr>
                          <m:ctrlPr>
                            <a:rPr lang="en-US" sz="1800" b="0" i="1">
                              <a:latin typeface="Cambria Math"/>
                            </a:rPr>
                          </m:ctrlPr>
                        </m:dPr>
                        <m:e>
                          <m:r>
                            <a:rPr lang="en-US" sz="1800" b="0" i="1">
                              <a:latin typeface="Cambria Math"/>
                            </a:rPr>
                            <m:t>𝑋</m:t>
                          </m:r>
                        </m:e>
                        <m:e>
                          <m:r>
                            <a:rPr lang="en-US" sz="1800" b="0" i="1">
                              <a:latin typeface="Cambria Math"/>
                            </a:rPr>
                            <m:t>𝐻</m:t>
                          </m:r>
                        </m:e>
                      </m:d>
                      <m:r>
                        <a:rPr lang="en-US" sz="1800" b="0" i="1">
                          <a:latin typeface="Cambria Math"/>
                        </a:rPr>
                        <m:t>.</m:t>
                      </m:r>
                      <m:r>
                        <a:rPr lang="en-US" sz="1800" b="0" i="1">
                          <a:latin typeface="Cambria Math"/>
                        </a:rPr>
                        <m:t>𝑃</m:t>
                      </m:r>
                      <m:r>
                        <a:rPr lang="en-US" sz="1800" b="0" i="1">
                          <a:latin typeface="Cambria Math"/>
                        </a:rPr>
                        <m:t>(</m:t>
                      </m:r>
                      <m:r>
                        <a:rPr lang="en-US" sz="1800" b="0" i="1">
                          <a:latin typeface="Cambria Math"/>
                        </a:rPr>
                        <m:t>𝐻</m:t>
                      </m:r>
                      <m:r>
                        <a:rPr lang="en-US" sz="1800" b="0" i="1">
                          <a:latin typeface="Cambria Math"/>
                        </a:rPr>
                        <m:t>)</m:t>
                      </m:r>
                    </m:num>
                    <m:den>
                      <m:r>
                        <a:rPr lang="en-US" sz="1800" b="0" i="1">
                          <a:latin typeface="Cambria Math"/>
                        </a:rPr>
                        <m:t>𝑃</m:t>
                      </m:r>
                      <m:r>
                        <a:rPr lang="en-US" sz="1800" b="0" i="1">
                          <a:latin typeface="Cambria Math"/>
                        </a:rPr>
                        <m:t>(</m:t>
                      </m:r>
                      <m:r>
                        <a:rPr lang="en-US" sz="1800" b="0" i="1">
                          <a:latin typeface="Cambria Math"/>
                        </a:rPr>
                        <m:t>𝑋</m:t>
                      </m:r>
                      <m:r>
                        <a:rPr lang="en-US" sz="1800" b="0" i="1">
                          <a:latin typeface="Cambria Math"/>
                        </a:rPr>
                        <m:t>)</m:t>
                      </m:r>
                    </m:den>
                  </m:f>
                </m:oMath>
              </a14:m>
              <a:endParaRPr lang="en-US" sz="1800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34" name="TextBox 33"/>
            <xdr:cNvSpPr txBox="1"/>
          </xdr:nvSpPr>
          <xdr:spPr>
            <a:xfrm>
              <a:off x="2314575" y="12182475"/>
              <a:ext cx="2353880" cy="645950"/>
            </a:xfrm>
            <a:prstGeom prst="rect">
              <a:avLst/>
            </a:prstGeom>
            <a:noFill/>
          </xdr:spPr>
          <xdr:style>
            <a:lnRef idx="0">
              <a:scrgbClr r="0" g="0" b="0"/>
            </a:lnRef>
            <a:fillRef idx="0">
              <a:scrgbClr r="0" g="0" b="0"/>
            </a:fillRef>
            <a:effectRef idx="0">
              <a:scrgbClr r="0" g="0" b="0"/>
            </a:effectRef>
            <a:fontRef idx="minor">
              <a:schemeClr val="tx1"/>
            </a:fontRef>
          </xdr:style>
          <xdr:txBody>
            <a:bodyPr vertOverflow="clip" horzOverflow="clip" wrap="square" rtlCol="0" anchor="t">
              <a:noAutofit/>
            </a:bodyPr>
            <a:lstStyle/>
            <a:p>
              <a:r>
                <a:rPr lang="en-US" sz="1800" b="0" i="0">
                  <a:latin typeface="Times New Roman" pitchFamily="18" charset="0"/>
                  <a:cs typeface="Times New Roman" pitchFamily="18" charset="0"/>
                </a:rPr>
                <a:t>P(H|X)</a:t>
              </a:r>
              <a:r>
                <a:rPr lang="en-US" sz="1800" b="0" i="0">
                  <a:latin typeface="Cambria Math"/>
                </a:rPr>
                <a:t>    </a:t>
              </a:r>
              <a:r>
                <a:rPr lang="en-US" sz="1800" i="0">
                  <a:latin typeface="Cambria Math"/>
                </a:rPr>
                <a:t>=(</a:t>
              </a:r>
              <a:r>
                <a:rPr lang="en-US" sz="1800" b="0" i="0">
                  <a:latin typeface="Cambria Math"/>
                </a:rPr>
                <a:t>𝑃(𝑋│𝐻).𝑃(𝐻))/(𝑃(𝑋))</a:t>
              </a:r>
              <a:endParaRPr lang="en-US" sz="1800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38</xdr:col>
      <xdr:colOff>28575</xdr:colOff>
      <xdr:row>17</xdr:row>
      <xdr:rowOff>209550</xdr:rowOff>
    </xdr:from>
    <xdr:ext cx="2990850" cy="6459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35" name="TextBox 34"/>
            <xdr:cNvSpPr txBox="1"/>
          </xdr:nvSpPr>
          <xdr:spPr>
            <a:xfrm>
              <a:off x="29622750" y="3752850"/>
              <a:ext cx="2990850" cy="645950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800" b="1" i="0">
                  <a:latin typeface="Times New Roman" pitchFamily="18" charset="0"/>
                  <a:cs typeface="Times New Roman" pitchFamily="18" charset="0"/>
                </a:rPr>
                <a:t>P(A</a:t>
              </a:r>
              <a:r>
                <a:rPr lang="en-US" sz="1800" b="1" i="0" baseline="-25000">
                  <a:latin typeface="Times New Roman" pitchFamily="18" charset="0"/>
                  <a:cs typeface="Times New Roman" pitchFamily="18" charset="0"/>
                </a:rPr>
                <a:t>i</a:t>
              </a:r>
              <a:r>
                <a:rPr lang="en-US" sz="1800" b="1" i="0">
                  <a:latin typeface="Times New Roman" pitchFamily="18" charset="0"/>
                  <a:cs typeface="Times New Roman" pitchFamily="18" charset="0"/>
                </a:rPr>
                <a:t>|V</a:t>
              </a:r>
              <a:r>
                <a:rPr lang="en-US" sz="1800" b="1" i="0" baseline="-25000">
                  <a:latin typeface="Times New Roman" pitchFamily="18" charset="0"/>
                  <a:cs typeface="Times New Roman" pitchFamily="18" charset="0"/>
                </a:rPr>
                <a:t>j</a:t>
              </a:r>
              <a:r>
                <a:rPr lang="en-US" sz="1800" b="1" i="0">
                  <a:latin typeface="Times New Roman" pitchFamily="18" charset="0"/>
                  <a:cs typeface="Times New Roman" pitchFamily="18" charset="0"/>
                </a:rPr>
                <a:t>)</a:t>
              </a:r>
              <a14:m>
                <m:oMath xmlns:m="http://schemas.openxmlformats.org/officeDocument/2006/math">
                  <m:r>
                    <a:rPr lang="en-US" sz="2800" b="1" i="0">
                      <a:latin typeface="Cambria Math"/>
                    </a:rPr>
                    <m:t>    </m:t>
                  </m:r>
                  <m:r>
                    <a:rPr lang="en-US" sz="28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2800" b="1" i="1">
                          <a:latin typeface="Cambria Math"/>
                        </a:rPr>
                      </m:ctrlPr>
                    </m:fPr>
                    <m:num>
                      <m:r>
                        <a:rPr lang="en-US" sz="2800" b="1" i="1">
                          <a:latin typeface="Cambria Math"/>
                        </a:rPr>
                        <m:t>𝒏</m:t>
                      </m:r>
                      <m:r>
                        <a:rPr lang="en-US" sz="2800" b="1" i="1" baseline="-25000">
                          <a:latin typeface="Cambria Math"/>
                        </a:rPr>
                        <m:t>𝒄</m:t>
                      </m:r>
                      <m:r>
                        <a:rPr lang="en-US" sz="2800" b="1" i="1">
                          <a:latin typeface="Cambria Math"/>
                        </a:rPr>
                        <m:t>+</m:t>
                      </m:r>
                      <m:r>
                        <a:rPr lang="en-US" sz="2800" b="1" i="1">
                          <a:latin typeface="Cambria Math"/>
                        </a:rPr>
                        <m:t>𝒎</m:t>
                      </m:r>
                      <m:r>
                        <a:rPr lang="en-US" sz="2800" b="1" i="1">
                          <a:latin typeface="Cambria Math"/>
                        </a:rPr>
                        <m:t>.</m:t>
                      </m:r>
                      <m:r>
                        <a:rPr lang="en-US" sz="2800" b="1" i="1">
                          <a:latin typeface="Cambria Math"/>
                        </a:rPr>
                        <m:t>𝒑</m:t>
                      </m:r>
                    </m:num>
                    <m:den>
                      <m:r>
                        <a:rPr lang="en-US" sz="2800" b="1" i="1">
                          <a:latin typeface="Cambria Math"/>
                        </a:rPr>
                        <m:t>𝒏</m:t>
                      </m:r>
                      <m:r>
                        <a:rPr lang="en-US" sz="2800" b="1" i="1">
                          <a:latin typeface="Cambria Math"/>
                        </a:rPr>
                        <m:t>+</m:t>
                      </m:r>
                      <m:r>
                        <a:rPr lang="en-US" sz="2800" b="1" i="1">
                          <a:latin typeface="Cambria Math"/>
                        </a:rPr>
                        <m:t>𝒎</m:t>
                      </m:r>
                    </m:den>
                  </m:f>
                </m:oMath>
              </a14:m>
              <a:endParaRPr lang="en-US" sz="18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35" name="TextBox 34"/>
            <xdr:cNvSpPr txBox="1"/>
          </xdr:nvSpPr>
          <xdr:spPr>
            <a:xfrm>
              <a:off x="29622750" y="3752850"/>
              <a:ext cx="2990850" cy="645950"/>
            </a:xfrm>
            <a:prstGeom prst="rect">
              <a:avLst/>
            </a:prstGeom>
          </xdr:spPr>
          <xdr:style>
            <a:lnRef idx="2">
              <a:schemeClr val="accent5"/>
            </a:lnRef>
            <a:fillRef idx="1">
              <a:schemeClr val="lt1"/>
            </a:fillRef>
            <a:effectRef idx="0">
              <a:schemeClr val="accent5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800" b="1" i="0">
                  <a:latin typeface="Times New Roman" pitchFamily="18" charset="0"/>
                  <a:cs typeface="Times New Roman" pitchFamily="18" charset="0"/>
                </a:rPr>
                <a:t>P(A</a:t>
              </a:r>
              <a:r>
                <a:rPr lang="en-US" sz="1800" b="1" i="0" baseline="-25000">
                  <a:latin typeface="Times New Roman" pitchFamily="18" charset="0"/>
                  <a:cs typeface="Times New Roman" pitchFamily="18" charset="0"/>
                </a:rPr>
                <a:t>i</a:t>
              </a:r>
              <a:r>
                <a:rPr lang="en-US" sz="1800" b="1" i="0">
                  <a:latin typeface="Times New Roman" pitchFamily="18" charset="0"/>
                  <a:cs typeface="Times New Roman" pitchFamily="18" charset="0"/>
                </a:rPr>
                <a:t>|V</a:t>
              </a:r>
              <a:r>
                <a:rPr lang="en-US" sz="1800" b="1" i="0" baseline="-25000">
                  <a:latin typeface="Times New Roman" pitchFamily="18" charset="0"/>
                  <a:cs typeface="Times New Roman" pitchFamily="18" charset="0"/>
                </a:rPr>
                <a:t>j</a:t>
              </a:r>
              <a:r>
                <a:rPr lang="en-US" sz="1800" b="1" i="0">
                  <a:latin typeface="Times New Roman" pitchFamily="18" charset="0"/>
                  <a:cs typeface="Times New Roman" pitchFamily="18" charset="0"/>
                </a:rPr>
                <a:t>)</a:t>
              </a:r>
              <a:r>
                <a:rPr lang="en-US" sz="2800" b="1" i="0">
                  <a:latin typeface="Cambria Math"/>
                </a:rPr>
                <a:t>    =(𝒏</a:t>
              </a:r>
              <a:r>
                <a:rPr lang="en-US" sz="2800" b="1" i="0" baseline="-25000">
                  <a:latin typeface="Cambria Math"/>
                </a:rPr>
                <a:t>𝒄</a:t>
              </a:r>
              <a:r>
                <a:rPr lang="en-US" sz="2800" b="1" i="0">
                  <a:latin typeface="Cambria Math"/>
                </a:rPr>
                <a:t>+𝒎.𝒑)/(𝒏+𝒎)</a:t>
              </a:r>
              <a:endParaRPr lang="en-US" sz="18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twoCellAnchor>
    <xdr:from>
      <xdr:col>37</xdr:col>
      <xdr:colOff>266700</xdr:colOff>
      <xdr:row>11</xdr:row>
      <xdr:rowOff>57150</xdr:rowOff>
    </xdr:from>
    <xdr:to>
      <xdr:col>37</xdr:col>
      <xdr:colOff>590550</xdr:colOff>
      <xdr:row>14</xdr:row>
      <xdr:rowOff>133350</xdr:rowOff>
    </xdr:to>
    <xdr:cxnSp macro="">
      <xdr:nvCxnSpPr>
        <xdr:cNvPr id="37" name="Straight Arrow Connector 36"/>
        <xdr:cNvCxnSpPr/>
      </xdr:nvCxnSpPr>
      <xdr:spPr>
        <a:xfrm>
          <a:off x="30032325" y="2209800"/>
          <a:ext cx="323850" cy="676275"/>
        </a:xfrm>
        <a:prstGeom prst="straightConnector1">
          <a:avLst/>
        </a:prstGeom>
        <a:ln>
          <a:tailEnd type="arrow"/>
        </a:ln>
      </xdr:spPr>
      <xdr:style>
        <a:lnRef idx="2">
          <a:schemeClr val="accent3"/>
        </a:lnRef>
        <a:fillRef idx="0">
          <a:schemeClr val="accent3"/>
        </a:fillRef>
        <a:effectRef idx="1">
          <a:schemeClr val="accent3"/>
        </a:effectRef>
        <a:fontRef idx="minor">
          <a:schemeClr val="tx1"/>
        </a:fontRef>
      </xdr:style>
    </xdr:cxnSp>
    <xdr:clientData/>
  </xdr:twoCellAnchor>
  <xdr:twoCellAnchor>
    <xdr:from>
      <xdr:col>43</xdr:col>
      <xdr:colOff>323850</xdr:colOff>
      <xdr:row>10</xdr:row>
      <xdr:rowOff>38100</xdr:rowOff>
    </xdr:from>
    <xdr:to>
      <xdr:col>45</xdr:col>
      <xdr:colOff>581025</xdr:colOff>
      <xdr:row>27</xdr:row>
      <xdr:rowOff>66678</xdr:rowOff>
    </xdr:to>
    <xdr:cxnSp macro="">
      <xdr:nvCxnSpPr>
        <xdr:cNvPr id="42" name="Straight Arrow Connector 41"/>
        <xdr:cNvCxnSpPr/>
      </xdr:nvCxnSpPr>
      <xdr:spPr>
        <a:xfrm flipV="1">
          <a:off x="34242375" y="1990725"/>
          <a:ext cx="1476375" cy="3648078"/>
        </a:xfrm>
        <a:prstGeom prst="straightConnector1">
          <a:avLst/>
        </a:prstGeom>
        <a:ln>
          <a:tailEnd type="arrow"/>
        </a:ln>
      </xdr:spPr>
      <xdr:style>
        <a:lnRef idx="1">
          <a:schemeClr val="accent4"/>
        </a:lnRef>
        <a:fillRef idx="0">
          <a:schemeClr val="accent4"/>
        </a:fillRef>
        <a:effectRef idx="0">
          <a:schemeClr val="accent4"/>
        </a:effectRef>
        <a:fontRef idx="minor">
          <a:schemeClr val="tx1"/>
        </a:fontRef>
      </xdr:style>
    </xdr:cxnSp>
    <xdr:clientData/>
  </xdr:twoCellAnchor>
  <xdr:oneCellAnchor>
    <xdr:from>
      <xdr:col>56</xdr:col>
      <xdr:colOff>0</xdr:colOff>
      <xdr:row>15</xdr:row>
      <xdr:rowOff>1</xdr:rowOff>
    </xdr:from>
    <xdr:ext cx="1819275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52" name="TextBox 51"/>
            <xdr:cNvSpPr txBox="1"/>
          </xdr:nvSpPr>
          <xdr:spPr>
            <a:xfrm>
              <a:off x="42167175" y="2952751"/>
              <a:ext cx="1819275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P(1|X)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52" name="TextBox 51"/>
            <xdr:cNvSpPr txBox="1"/>
          </xdr:nvSpPr>
          <xdr:spPr>
            <a:xfrm>
              <a:off x="42167175" y="2952751"/>
              <a:ext cx="1819275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P(1|X)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=(𝟏+𝟑𝟔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twoCellAnchor>
    <xdr:from>
      <xdr:col>55</xdr:col>
      <xdr:colOff>133350</xdr:colOff>
      <xdr:row>10</xdr:row>
      <xdr:rowOff>171450</xdr:rowOff>
    </xdr:from>
    <xdr:to>
      <xdr:col>55</xdr:col>
      <xdr:colOff>485775</xdr:colOff>
      <xdr:row>15</xdr:row>
      <xdr:rowOff>171450</xdr:rowOff>
    </xdr:to>
    <xdr:cxnSp macro="">
      <xdr:nvCxnSpPr>
        <xdr:cNvPr id="56" name="Straight Arrow Connector 55"/>
        <xdr:cNvCxnSpPr/>
      </xdr:nvCxnSpPr>
      <xdr:spPr>
        <a:xfrm>
          <a:off x="41690925" y="2124075"/>
          <a:ext cx="352425" cy="1000125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56</xdr:col>
      <xdr:colOff>28575</xdr:colOff>
      <xdr:row>21</xdr:row>
      <xdr:rowOff>19050</xdr:rowOff>
    </xdr:from>
    <xdr:ext cx="179070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0" name="TextBox 59"/>
            <xdr:cNvSpPr txBox="1"/>
          </xdr:nvSpPr>
          <xdr:spPr>
            <a:xfrm>
              <a:off x="42195750" y="4229100"/>
              <a:ext cx="179070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P(2|X)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60" name="TextBox 59"/>
            <xdr:cNvSpPr txBox="1"/>
          </xdr:nvSpPr>
          <xdr:spPr>
            <a:xfrm>
              <a:off x="42195750" y="4229100"/>
              <a:ext cx="179070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P(2|X)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=(𝟏+𝟑𝟔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56</xdr:col>
      <xdr:colOff>19050</xdr:colOff>
      <xdr:row>27</xdr:row>
      <xdr:rowOff>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1" name="TextBox 60"/>
            <xdr:cNvSpPr txBox="1"/>
          </xdr:nvSpPr>
          <xdr:spPr>
            <a:xfrm>
              <a:off x="42186225" y="5572125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P(3|X)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61" name="TextBox 60"/>
            <xdr:cNvSpPr txBox="1"/>
          </xdr:nvSpPr>
          <xdr:spPr>
            <a:xfrm>
              <a:off x="42186225" y="5572125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P(3|X)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=(𝟎+𝟑𝟔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56</xdr:col>
      <xdr:colOff>0</xdr:colOff>
      <xdr:row>33</xdr:row>
      <xdr:rowOff>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2" name="TextBox 61"/>
            <xdr:cNvSpPr txBox="1"/>
          </xdr:nvSpPr>
          <xdr:spPr>
            <a:xfrm>
              <a:off x="42167175" y="71247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P(4|X)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62" name="TextBox 61"/>
            <xdr:cNvSpPr txBox="1"/>
          </xdr:nvSpPr>
          <xdr:spPr>
            <a:xfrm>
              <a:off x="42167175" y="71247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P(4|X)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=(𝟎+𝟑𝟔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twoCellAnchor>
    <xdr:from>
      <xdr:col>46</xdr:col>
      <xdr:colOff>409575</xdr:colOff>
      <xdr:row>10</xdr:row>
      <xdr:rowOff>190500</xdr:rowOff>
    </xdr:from>
    <xdr:to>
      <xdr:col>46</xdr:col>
      <xdr:colOff>838200</xdr:colOff>
      <xdr:row>16</xdr:row>
      <xdr:rowOff>190500</xdr:rowOff>
    </xdr:to>
    <xdr:cxnSp macro="">
      <xdr:nvCxnSpPr>
        <xdr:cNvPr id="63" name="Straight Arrow Connector 62"/>
        <xdr:cNvCxnSpPr/>
      </xdr:nvCxnSpPr>
      <xdr:spPr>
        <a:xfrm>
          <a:off x="36156900" y="2143125"/>
          <a:ext cx="428625" cy="1200150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  <xdr:oneCellAnchor>
    <xdr:from>
      <xdr:col>56</xdr:col>
      <xdr:colOff>0</xdr:colOff>
      <xdr:row>40</xdr:row>
      <xdr:rowOff>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6" name="TextBox 65"/>
            <xdr:cNvSpPr txBox="1"/>
          </xdr:nvSpPr>
          <xdr:spPr>
            <a:xfrm>
              <a:off x="42167175" y="94488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P(5|X)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66" name="TextBox 65"/>
            <xdr:cNvSpPr txBox="1"/>
          </xdr:nvSpPr>
          <xdr:spPr>
            <a:xfrm>
              <a:off x="42167175" y="94488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P(5|X)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=(𝟎+𝟑𝟔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61</xdr:col>
      <xdr:colOff>0</xdr:colOff>
      <xdr:row>15</xdr:row>
      <xdr:rowOff>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7" name="TextBox 66"/>
            <xdr:cNvSpPr txBox="1"/>
          </xdr:nvSpPr>
          <xdr:spPr>
            <a:xfrm>
              <a:off x="45215175" y="295275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P(1|X)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67" name="TextBox 66"/>
            <xdr:cNvSpPr txBox="1"/>
          </xdr:nvSpPr>
          <xdr:spPr>
            <a:xfrm>
              <a:off x="45215175" y="295275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P(1|X)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=(𝟏+𝟑𝟔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61</xdr:col>
      <xdr:colOff>9525</xdr:colOff>
      <xdr:row>21</xdr:row>
      <xdr:rowOff>19050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8" name="TextBox 67"/>
            <xdr:cNvSpPr txBox="1"/>
          </xdr:nvSpPr>
          <xdr:spPr>
            <a:xfrm>
              <a:off x="45224700" y="42291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P(2|X)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68" name="TextBox 67"/>
            <xdr:cNvSpPr txBox="1"/>
          </xdr:nvSpPr>
          <xdr:spPr>
            <a:xfrm>
              <a:off x="45224700" y="42291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P(2|X)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=(𝟏+𝟑𝟔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61</xdr:col>
      <xdr:colOff>0</xdr:colOff>
      <xdr:row>27</xdr:row>
      <xdr:rowOff>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69" name="TextBox 68"/>
            <xdr:cNvSpPr txBox="1"/>
          </xdr:nvSpPr>
          <xdr:spPr>
            <a:xfrm>
              <a:off x="45215175" y="5572125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P(3|X)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69" name="TextBox 68"/>
            <xdr:cNvSpPr txBox="1"/>
          </xdr:nvSpPr>
          <xdr:spPr>
            <a:xfrm>
              <a:off x="45215175" y="5572125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P(3|X)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=(𝟏+𝟑𝟔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61</xdr:col>
      <xdr:colOff>0</xdr:colOff>
      <xdr:row>33</xdr:row>
      <xdr:rowOff>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0" name="TextBox 69"/>
            <xdr:cNvSpPr txBox="1"/>
          </xdr:nvSpPr>
          <xdr:spPr>
            <a:xfrm>
              <a:off x="45215175" y="71247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P(4|X)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70" name="TextBox 69"/>
            <xdr:cNvSpPr txBox="1"/>
          </xdr:nvSpPr>
          <xdr:spPr>
            <a:xfrm>
              <a:off x="45215175" y="71247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P(4|X)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=(𝟎+𝟑𝟔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61</xdr:col>
      <xdr:colOff>0</xdr:colOff>
      <xdr:row>40</xdr:row>
      <xdr:rowOff>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1" name="TextBox 70"/>
            <xdr:cNvSpPr txBox="1"/>
          </xdr:nvSpPr>
          <xdr:spPr>
            <a:xfrm>
              <a:off x="45215175" y="94488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P(5|X)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71" name="TextBox 70"/>
            <xdr:cNvSpPr txBox="1"/>
          </xdr:nvSpPr>
          <xdr:spPr>
            <a:xfrm>
              <a:off x="45215175" y="94488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P(5|X)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=(𝟎+𝟑𝟔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66</xdr:col>
      <xdr:colOff>0</xdr:colOff>
      <xdr:row>15</xdr:row>
      <xdr:rowOff>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2" name="TextBox 71"/>
            <xdr:cNvSpPr txBox="1"/>
          </xdr:nvSpPr>
          <xdr:spPr>
            <a:xfrm>
              <a:off x="48263175" y="295275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P(1|X)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72" name="TextBox 71"/>
            <xdr:cNvSpPr txBox="1"/>
          </xdr:nvSpPr>
          <xdr:spPr>
            <a:xfrm>
              <a:off x="48263175" y="295275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P(1|X)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=(𝟏+𝟑𝟔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66</xdr:col>
      <xdr:colOff>0</xdr:colOff>
      <xdr:row>21</xdr:row>
      <xdr:rowOff>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3" name="TextBox 72"/>
            <xdr:cNvSpPr txBox="1"/>
          </xdr:nvSpPr>
          <xdr:spPr>
            <a:xfrm>
              <a:off x="48263175" y="421005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P(2|X)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73" name="TextBox 72"/>
            <xdr:cNvSpPr txBox="1"/>
          </xdr:nvSpPr>
          <xdr:spPr>
            <a:xfrm>
              <a:off x="48263175" y="421005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P(2|X)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=(𝟏+𝟑𝟔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66</xdr:col>
      <xdr:colOff>0</xdr:colOff>
      <xdr:row>27</xdr:row>
      <xdr:rowOff>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4" name="TextBox 73"/>
            <xdr:cNvSpPr txBox="1"/>
          </xdr:nvSpPr>
          <xdr:spPr>
            <a:xfrm>
              <a:off x="48263175" y="5572125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P(3|X)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74" name="TextBox 73"/>
            <xdr:cNvSpPr txBox="1"/>
          </xdr:nvSpPr>
          <xdr:spPr>
            <a:xfrm>
              <a:off x="48263175" y="5572125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P(3|X)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=(𝟏+𝟑𝟔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66</xdr:col>
      <xdr:colOff>0</xdr:colOff>
      <xdr:row>33</xdr:row>
      <xdr:rowOff>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5" name="TextBox 74"/>
            <xdr:cNvSpPr txBox="1"/>
          </xdr:nvSpPr>
          <xdr:spPr>
            <a:xfrm>
              <a:off x="48263175" y="71247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P(4|X)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75" name="TextBox 74"/>
            <xdr:cNvSpPr txBox="1"/>
          </xdr:nvSpPr>
          <xdr:spPr>
            <a:xfrm>
              <a:off x="48263175" y="71247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P(4|X)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=(𝟎+𝟑𝟔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66</xdr:col>
      <xdr:colOff>0</xdr:colOff>
      <xdr:row>40</xdr:row>
      <xdr:rowOff>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7" name="TextBox 76"/>
            <xdr:cNvSpPr txBox="1"/>
          </xdr:nvSpPr>
          <xdr:spPr>
            <a:xfrm>
              <a:off x="48263175" y="94488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P(5|X)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77" name="TextBox 76"/>
            <xdr:cNvSpPr txBox="1"/>
          </xdr:nvSpPr>
          <xdr:spPr>
            <a:xfrm>
              <a:off x="48263175" y="94488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P(5|X)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=(𝟎+𝟑𝟔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71</xdr:col>
      <xdr:colOff>0</xdr:colOff>
      <xdr:row>15</xdr:row>
      <xdr:rowOff>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8" name="TextBox 77"/>
            <xdr:cNvSpPr txBox="1"/>
          </xdr:nvSpPr>
          <xdr:spPr>
            <a:xfrm>
              <a:off x="51311175" y="295275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P(1|X)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78" name="TextBox 77"/>
            <xdr:cNvSpPr txBox="1"/>
          </xdr:nvSpPr>
          <xdr:spPr>
            <a:xfrm>
              <a:off x="51311175" y="295275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P(1|X)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=(𝟏+𝟑𝟔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71</xdr:col>
      <xdr:colOff>0</xdr:colOff>
      <xdr:row>21</xdr:row>
      <xdr:rowOff>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79" name="TextBox 78"/>
            <xdr:cNvSpPr txBox="1"/>
          </xdr:nvSpPr>
          <xdr:spPr>
            <a:xfrm>
              <a:off x="51311175" y="421005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P(2|X)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79" name="TextBox 78"/>
            <xdr:cNvSpPr txBox="1"/>
          </xdr:nvSpPr>
          <xdr:spPr>
            <a:xfrm>
              <a:off x="51311175" y="421005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P(2|X)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=(𝟎+𝟑𝟔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71</xdr:col>
      <xdr:colOff>0</xdr:colOff>
      <xdr:row>27</xdr:row>
      <xdr:rowOff>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0" name="TextBox 79"/>
            <xdr:cNvSpPr txBox="1"/>
          </xdr:nvSpPr>
          <xdr:spPr>
            <a:xfrm>
              <a:off x="51311175" y="5572125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P(3|X)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80" name="TextBox 79"/>
            <xdr:cNvSpPr txBox="1"/>
          </xdr:nvSpPr>
          <xdr:spPr>
            <a:xfrm>
              <a:off x="51311175" y="5572125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P(3|X)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=(𝟎+𝟑𝟔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71</xdr:col>
      <xdr:colOff>0</xdr:colOff>
      <xdr:row>33</xdr:row>
      <xdr:rowOff>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1" name="TextBox 80"/>
            <xdr:cNvSpPr txBox="1"/>
          </xdr:nvSpPr>
          <xdr:spPr>
            <a:xfrm>
              <a:off x="51311175" y="71247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P(4|X)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81" name="TextBox 80"/>
            <xdr:cNvSpPr txBox="1"/>
          </xdr:nvSpPr>
          <xdr:spPr>
            <a:xfrm>
              <a:off x="51311175" y="71247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P(4|X)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=(𝟏+𝟑𝟔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oneCellAnchor>
    <xdr:from>
      <xdr:col>71</xdr:col>
      <xdr:colOff>0</xdr:colOff>
      <xdr:row>40</xdr:row>
      <xdr:rowOff>0</xdr:rowOff>
    </xdr:from>
    <xdr:ext cx="1809750" cy="400050"/>
    <mc:AlternateContent xmlns:mc="http://schemas.openxmlformats.org/markup-compatibility/2006">
      <mc:Choice xmlns:a14="http://schemas.microsoft.com/office/drawing/2010/main" Requires="a14">
        <xdr:sp macro="" textlink="">
          <xdr:nvSpPr>
            <xdr:cNvPr id="82" name="TextBox 81"/>
            <xdr:cNvSpPr txBox="1"/>
          </xdr:nvSpPr>
          <xdr:spPr>
            <a:xfrm>
              <a:off x="51311175" y="94488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P(5|X)</a:t>
              </a:r>
              <a14:m>
                <m:oMath xmlns:m="http://schemas.openxmlformats.org/officeDocument/2006/math">
                  <m:r>
                    <a:rPr lang="en-US" sz="1200" b="1" i="0" baseline="0">
                      <a:latin typeface="Cambria Math"/>
                      <a:cs typeface="+mn-cs"/>
                    </a:rPr>
                    <m:t> </m:t>
                  </m:r>
                  <m:r>
                    <a:rPr lang="en-US" sz="1200" b="1" i="1">
                      <a:latin typeface="Cambria Math"/>
                    </a:rPr>
                    <m:t>=</m:t>
                  </m:r>
                  <m:f>
                    <m:fPr>
                      <m:ctrlPr>
                        <a:rPr lang="en-US" sz="1200" b="1" i="1">
                          <a:latin typeface="Cambria Math"/>
                        </a:rPr>
                      </m:ctrlPr>
                    </m:fPr>
                    <m:num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𝒙</m:t>
                      </m:r>
                      <m:r>
                        <a:rPr lang="en-US" sz="1200" b="1" i="1">
                          <a:latin typeface="Cambria Math"/>
                        </a:rPr>
                        <m:t> </m:t>
                      </m:r>
                      <m:r>
                        <a:rPr lang="en-US" sz="1200" b="1" i="1">
                          <a:latin typeface="Cambria Math"/>
                        </a:rPr>
                        <m:t>𝟎</m:t>
                      </m:r>
                      <m:r>
                        <a:rPr lang="en-US" sz="1200" b="1" i="1">
                          <a:latin typeface="Cambria Math"/>
                        </a:rPr>
                        <m:t>.</m:t>
                      </m:r>
                      <m:r>
                        <a:rPr lang="en-US" sz="1200" b="1" i="1">
                          <a:latin typeface="Cambria Math"/>
                        </a:rPr>
                        <m:t>𝟐𝟓</m:t>
                      </m:r>
                    </m:num>
                    <m:den>
                      <m:r>
                        <a:rPr lang="en-US" sz="1200" b="1" i="1">
                          <a:latin typeface="Cambria Math"/>
                        </a:rPr>
                        <m:t>𝟏</m:t>
                      </m:r>
                      <m:r>
                        <a:rPr lang="en-US" sz="1200" b="1" i="1">
                          <a:latin typeface="Cambria Math"/>
                        </a:rPr>
                        <m:t>+</m:t>
                      </m:r>
                      <m:r>
                        <a:rPr lang="en-US" sz="1200" b="1" i="1">
                          <a:latin typeface="Cambria Math"/>
                        </a:rPr>
                        <m:t>𝟑𝟔</m:t>
                      </m:r>
                    </m:den>
                  </m:f>
                </m:oMath>
              </a14:m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Choice>
      <mc:Fallback>
        <xdr:sp macro="" textlink="">
          <xdr:nvSpPr>
            <xdr:cNvPr id="82" name="TextBox 81"/>
            <xdr:cNvSpPr txBox="1"/>
          </xdr:nvSpPr>
          <xdr:spPr>
            <a:xfrm>
              <a:off x="51311175" y="9448800"/>
              <a:ext cx="1809750" cy="400050"/>
            </a:xfrm>
            <a:prstGeom prst="rect">
              <a:avLst/>
            </a:prstGeom>
          </xdr:spPr>
          <xdr:style>
            <a:lnRef idx="2">
              <a:schemeClr val="accent3"/>
            </a:lnRef>
            <a:fillRef idx="1">
              <a:schemeClr val="lt1"/>
            </a:fillRef>
            <a:effectRef idx="0">
              <a:schemeClr val="accent3"/>
            </a:effectRef>
            <a:fontRef idx="minor">
              <a:schemeClr val="dk1"/>
            </a:fontRef>
          </xdr:style>
          <xdr:txBody>
            <a:bodyPr vertOverflow="clip" horzOverflow="clip" wrap="square" rtlCol="0" anchor="ctr">
              <a:noAutofit/>
            </a:bodyPr>
            <a:lstStyle/>
            <a:p>
              <a:r>
                <a:rPr lang="en-US" sz="1200" b="1" i="0">
                  <a:latin typeface="Times New Roman" pitchFamily="18" charset="0"/>
                  <a:cs typeface="Times New Roman" pitchFamily="18" charset="0"/>
                </a:rPr>
                <a:t>P(5|X)</a:t>
              </a:r>
              <a:r>
                <a:rPr lang="en-US" sz="1200" b="1" i="0" baseline="0">
                  <a:latin typeface="Cambria Math"/>
                  <a:cs typeface="+mn-cs"/>
                </a:rPr>
                <a:t> </a:t>
              </a:r>
              <a:r>
                <a:rPr lang="en-US" sz="1200" b="1" i="0">
                  <a:latin typeface="Cambria Math"/>
                </a:rPr>
                <a:t>=(𝟏+𝟑𝟔 𝒙 𝟎.𝟐𝟓)/(𝟏+𝟑𝟔)</a:t>
              </a:r>
              <a:endParaRPr lang="en-US" sz="1200" b="1">
                <a:latin typeface="Times New Roman" pitchFamily="18" charset="0"/>
                <a:cs typeface="Times New Roman" pitchFamily="18" charset="0"/>
              </a:endParaRPr>
            </a:p>
          </xdr:txBody>
        </xdr:sp>
      </mc:Fallback>
    </mc:AlternateContent>
    <xdr:clientData/>
  </xdr:oneCellAnchor>
  <xdr:twoCellAnchor>
    <xdr:from>
      <xdr:col>76</xdr:col>
      <xdr:colOff>38100</xdr:colOff>
      <xdr:row>10</xdr:row>
      <xdr:rowOff>171450</xdr:rowOff>
    </xdr:from>
    <xdr:to>
      <xdr:col>76</xdr:col>
      <xdr:colOff>428625</xdr:colOff>
      <xdr:row>14</xdr:row>
      <xdr:rowOff>161925</xdr:rowOff>
    </xdr:to>
    <xdr:cxnSp macro="">
      <xdr:nvCxnSpPr>
        <xdr:cNvPr id="83" name="Straight Arrow Connector 82"/>
        <xdr:cNvCxnSpPr/>
      </xdr:nvCxnSpPr>
      <xdr:spPr>
        <a:xfrm>
          <a:off x="54397275" y="2124075"/>
          <a:ext cx="390525" cy="790575"/>
        </a:xfrm>
        <a:prstGeom prst="straightConnector1">
          <a:avLst/>
        </a:prstGeom>
        <a:ln>
          <a:tailEnd type="arrow"/>
        </a:ln>
      </xdr:spPr>
      <xdr:style>
        <a:lnRef idx="1">
          <a:schemeClr val="accent5"/>
        </a:lnRef>
        <a:fillRef idx="0">
          <a:schemeClr val="accent5"/>
        </a:fillRef>
        <a:effectRef idx="0">
          <a:schemeClr val="accent5"/>
        </a:effectRef>
        <a:fontRef idx="minor">
          <a:schemeClr val="tx1"/>
        </a:fontRef>
      </xdr:style>
    </xdr:cxnSp>
    <xdr:clientData/>
  </xdr:twoCellAnchor>
  <xdr:twoCellAnchor>
    <xdr:from>
      <xdr:col>84</xdr:col>
      <xdr:colOff>161925</xdr:colOff>
      <xdr:row>10</xdr:row>
      <xdr:rowOff>180975</xdr:rowOff>
    </xdr:from>
    <xdr:to>
      <xdr:col>84</xdr:col>
      <xdr:colOff>704850</xdr:colOff>
      <xdr:row>18</xdr:row>
      <xdr:rowOff>28575</xdr:rowOff>
    </xdr:to>
    <xdr:cxnSp macro="">
      <xdr:nvCxnSpPr>
        <xdr:cNvPr id="87" name="Straight Arrow Connector 86"/>
        <xdr:cNvCxnSpPr/>
      </xdr:nvCxnSpPr>
      <xdr:spPr>
        <a:xfrm>
          <a:off x="59397900" y="2133600"/>
          <a:ext cx="542925" cy="1504950"/>
        </a:xfrm>
        <a:prstGeom prst="straightConnector1">
          <a:avLst/>
        </a:prstGeom>
        <a:ln>
          <a:tailEnd type="arrow"/>
        </a:ln>
      </xdr:spPr>
      <xdr:style>
        <a:lnRef idx="1">
          <a:schemeClr val="accent6"/>
        </a:lnRef>
        <a:fillRef idx="0">
          <a:schemeClr val="accent6"/>
        </a:fillRef>
        <a:effectRef idx="0">
          <a:schemeClr val="accent6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CP3660"/>
  <sheetViews>
    <sheetView tabSelected="1" topLeftCell="A19" workbookViewId="0">
      <selection activeCell="N30" sqref="N30"/>
    </sheetView>
  </sheetViews>
  <sheetFormatPr defaultRowHeight="15" x14ac:dyDescent="0.25"/>
  <cols>
    <col min="2" max="2" width="13.85546875" customWidth="1"/>
    <col min="5" max="5" width="11.7109375" customWidth="1"/>
    <col min="6" max="6" width="12.5703125" customWidth="1"/>
    <col min="7" max="7" width="14.28515625" customWidth="1"/>
    <col min="10" max="10" width="11.7109375" customWidth="1"/>
    <col min="11" max="11" width="10.5703125" customWidth="1"/>
    <col min="12" max="12" width="11.85546875" customWidth="1"/>
    <col min="14" max="14" width="12.42578125" customWidth="1"/>
    <col min="15" max="15" width="11.5703125" customWidth="1"/>
    <col min="16" max="16" width="12" customWidth="1"/>
    <col min="17" max="17" width="31.5703125" customWidth="1"/>
    <col min="22" max="22" width="33.7109375" customWidth="1"/>
    <col min="23" max="23" width="9.5703125" customWidth="1"/>
    <col min="34" max="34" width="30.42578125" customWidth="1"/>
    <col min="35" max="35" width="19.85546875" customWidth="1"/>
    <col min="39" max="39" width="14.28515625" customWidth="1"/>
    <col min="40" max="40" width="11.42578125" customWidth="1"/>
    <col min="47" max="47" width="14" customWidth="1"/>
    <col min="85" max="85" width="10.7109375" customWidth="1"/>
    <col min="88" max="88" width="11.42578125" customWidth="1"/>
    <col min="89" max="89" width="17.85546875" customWidth="1"/>
  </cols>
  <sheetData>
    <row r="1" spans="2:89" x14ac:dyDescent="0.25">
      <c r="AU1" s="89"/>
      <c r="AV1" s="89"/>
    </row>
    <row r="2" spans="2:89" x14ac:dyDescent="0.25">
      <c r="B2" s="39" t="s">
        <v>19</v>
      </c>
      <c r="C2" s="39"/>
      <c r="D2" s="39"/>
      <c r="E2" s="39"/>
      <c r="F2" s="39"/>
      <c r="G2" s="39"/>
      <c r="H2" s="39"/>
      <c r="I2" s="39"/>
      <c r="J2" s="39"/>
      <c r="K2" s="39"/>
      <c r="L2" s="22"/>
    </row>
    <row r="3" spans="2:89" ht="15.75" x14ac:dyDescent="0.25">
      <c r="B3" s="6" t="s">
        <v>123</v>
      </c>
      <c r="C3" s="6" t="s">
        <v>18</v>
      </c>
      <c r="D3" s="6" t="s">
        <v>7</v>
      </c>
      <c r="E3" s="6" t="s">
        <v>8</v>
      </c>
      <c r="F3" s="6" t="s">
        <v>2</v>
      </c>
      <c r="G3" s="6" t="s">
        <v>126</v>
      </c>
      <c r="H3" s="6" t="s">
        <v>18</v>
      </c>
      <c r="I3" s="6" t="s">
        <v>7</v>
      </c>
      <c r="J3" s="6" t="s">
        <v>8</v>
      </c>
      <c r="K3" s="6" t="s">
        <v>2</v>
      </c>
      <c r="L3" s="19" t="s">
        <v>118</v>
      </c>
      <c r="O3" s="42" t="s">
        <v>138</v>
      </c>
      <c r="P3" s="42"/>
      <c r="Q3" s="42"/>
      <c r="R3" s="42"/>
      <c r="S3" s="42"/>
      <c r="T3" s="42"/>
      <c r="U3" s="42"/>
      <c r="V3" s="42"/>
      <c r="W3" s="28"/>
    </row>
    <row r="4" spans="2:89" ht="15.75" x14ac:dyDescent="0.25">
      <c r="B4" s="2" t="s">
        <v>125</v>
      </c>
      <c r="C4" s="3" t="s">
        <v>6</v>
      </c>
      <c r="D4" s="4" t="s">
        <v>9</v>
      </c>
      <c r="E4" s="4" t="s">
        <v>13</v>
      </c>
      <c r="F4" s="13" t="s">
        <v>15</v>
      </c>
      <c r="G4" s="2" t="s">
        <v>125</v>
      </c>
      <c r="H4" s="3" t="s">
        <v>5</v>
      </c>
      <c r="I4" s="4" t="s">
        <v>9</v>
      </c>
      <c r="J4" s="4" t="s">
        <v>13</v>
      </c>
      <c r="K4" s="13" t="s">
        <v>15</v>
      </c>
      <c r="L4" s="20" t="s">
        <v>120</v>
      </c>
      <c r="O4" s="20" t="s">
        <v>21</v>
      </c>
      <c r="P4" s="43" t="s">
        <v>136</v>
      </c>
      <c r="Q4" s="44"/>
      <c r="R4" s="44"/>
      <c r="S4" s="44"/>
      <c r="T4" s="44"/>
      <c r="U4" s="44"/>
      <c r="V4" s="44"/>
      <c r="W4" s="45"/>
      <c r="AV4" s="52"/>
    </row>
    <row r="5" spans="2:89" ht="15.75" x14ac:dyDescent="0.25">
      <c r="B5" s="2" t="s">
        <v>125</v>
      </c>
      <c r="C5" s="3" t="s">
        <v>6</v>
      </c>
      <c r="D5" s="4" t="s">
        <v>10</v>
      </c>
      <c r="E5" s="4" t="s">
        <v>13</v>
      </c>
      <c r="F5" s="13" t="s">
        <v>15</v>
      </c>
      <c r="G5" s="2" t="s">
        <v>125</v>
      </c>
      <c r="H5" s="3" t="s">
        <v>5</v>
      </c>
      <c r="I5" s="4" t="s">
        <v>10</v>
      </c>
      <c r="J5" s="4" t="s">
        <v>13</v>
      </c>
      <c r="K5" s="13" t="s">
        <v>15</v>
      </c>
      <c r="L5" s="20" t="s">
        <v>120</v>
      </c>
      <c r="O5" s="20">
        <v>1</v>
      </c>
      <c r="P5" s="46" t="s">
        <v>139</v>
      </c>
      <c r="Q5" s="47"/>
      <c r="R5" s="47"/>
      <c r="S5" s="47"/>
      <c r="T5" s="47"/>
      <c r="U5" s="47"/>
      <c r="V5" s="47"/>
      <c r="W5" s="48"/>
    </row>
    <row r="6" spans="2:89" ht="15.75" customHeight="1" x14ac:dyDescent="0.25">
      <c r="B6" s="2" t="s">
        <v>125</v>
      </c>
      <c r="C6" s="3" t="s">
        <v>6</v>
      </c>
      <c r="D6" s="2" t="s">
        <v>9</v>
      </c>
      <c r="E6" s="2" t="s">
        <v>13</v>
      </c>
      <c r="F6" s="14" t="s">
        <v>15</v>
      </c>
      <c r="G6" s="2" t="s">
        <v>125</v>
      </c>
      <c r="H6" s="3" t="s">
        <v>5</v>
      </c>
      <c r="I6" s="2" t="s">
        <v>9</v>
      </c>
      <c r="J6" s="2" t="s">
        <v>13</v>
      </c>
      <c r="K6" s="14" t="s">
        <v>15</v>
      </c>
      <c r="L6" s="21" t="s">
        <v>120</v>
      </c>
      <c r="O6" s="20">
        <v>2</v>
      </c>
      <c r="P6" s="46" t="s">
        <v>133</v>
      </c>
      <c r="Q6" s="47"/>
      <c r="R6" s="47"/>
      <c r="S6" s="47"/>
      <c r="T6" s="47"/>
      <c r="U6" s="47"/>
      <c r="V6" s="47"/>
      <c r="W6" s="48"/>
    </row>
    <row r="7" spans="2:89" ht="13.5" customHeight="1" x14ac:dyDescent="0.25">
      <c r="B7" s="2" t="s">
        <v>125</v>
      </c>
      <c r="C7" s="3" t="s">
        <v>6</v>
      </c>
      <c r="D7" s="4" t="s">
        <v>9</v>
      </c>
      <c r="E7" s="2" t="s">
        <v>4</v>
      </c>
      <c r="F7" s="15" t="s">
        <v>16</v>
      </c>
      <c r="G7" s="2" t="s">
        <v>125</v>
      </c>
      <c r="H7" s="3" t="s">
        <v>5</v>
      </c>
      <c r="I7" s="4" t="s">
        <v>9</v>
      </c>
      <c r="J7" s="2" t="s">
        <v>4</v>
      </c>
      <c r="K7" s="15" t="s">
        <v>16</v>
      </c>
      <c r="L7" s="20" t="s">
        <v>121</v>
      </c>
      <c r="O7" s="20">
        <v>3</v>
      </c>
      <c r="P7" s="46" t="s">
        <v>134</v>
      </c>
      <c r="Q7" s="47"/>
      <c r="R7" s="47"/>
      <c r="S7" s="47"/>
      <c r="T7" s="47"/>
      <c r="U7" s="47"/>
      <c r="V7" s="47"/>
      <c r="W7" s="48"/>
      <c r="AU7" s="90"/>
    </row>
    <row r="8" spans="2:89" ht="15.75" x14ac:dyDescent="0.25">
      <c r="B8" s="2" t="s">
        <v>124</v>
      </c>
      <c r="C8" s="3" t="s">
        <v>6</v>
      </c>
      <c r="D8" s="5" t="s">
        <v>9</v>
      </c>
      <c r="E8" s="2" t="s">
        <v>13</v>
      </c>
      <c r="F8" s="15" t="s">
        <v>16</v>
      </c>
      <c r="G8" s="2" t="s">
        <v>124</v>
      </c>
      <c r="H8" s="3" t="s">
        <v>6</v>
      </c>
      <c r="I8" s="5" t="s">
        <v>9</v>
      </c>
      <c r="J8" s="2" t="s">
        <v>13</v>
      </c>
      <c r="K8" s="15" t="s">
        <v>16</v>
      </c>
      <c r="L8" s="20" t="s">
        <v>121</v>
      </c>
      <c r="O8" s="20">
        <v>4</v>
      </c>
      <c r="P8" s="46" t="s">
        <v>135</v>
      </c>
      <c r="Q8" s="47"/>
      <c r="R8" s="47"/>
      <c r="S8" s="47"/>
      <c r="T8" s="47"/>
      <c r="U8" s="47"/>
      <c r="V8" s="47"/>
      <c r="W8" s="48"/>
    </row>
    <row r="9" spans="2:89" ht="15.75" x14ac:dyDescent="0.25">
      <c r="B9" s="2" t="s">
        <v>125</v>
      </c>
      <c r="C9" s="3" t="s">
        <v>5</v>
      </c>
      <c r="D9" s="5" t="s">
        <v>11</v>
      </c>
      <c r="E9" s="2" t="s">
        <v>4</v>
      </c>
      <c r="F9" s="15" t="s">
        <v>16</v>
      </c>
      <c r="G9" s="2" t="s">
        <v>125</v>
      </c>
      <c r="H9" s="3" t="s">
        <v>5</v>
      </c>
      <c r="I9" s="5" t="s">
        <v>11</v>
      </c>
      <c r="J9" s="2" t="s">
        <v>4</v>
      </c>
      <c r="K9" s="15" t="s">
        <v>16</v>
      </c>
      <c r="L9" s="20" t="s">
        <v>121</v>
      </c>
    </row>
    <row r="10" spans="2:89" ht="15.75" x14ac:dyDescent="0.25">
      <c r="B10" s="2" t="s">
        <v>124</v>
      </c>
      <c r="C10" s="3" t="s">
        <v>6</v>
      </c>
      <c r="D10" s="3" t="s">
        <v>9</v>
      </c>
      <c r="E10" s="2" t="s">
        <v>4</v>
      </c>
      <c r="F10" s="17" t="s">
        <v>17</v>
      </c>
      <c r="G10" s="2" t="s">
        <v>124</v>
      </c>
      <c r="H10" s="3" t="s">
        <v>5</v>
      </c>
      <c r="I10" s="3" t="s">
        <v>9</v>
      </c>
      <c r="J10" s="2" t="s">
        <v>4</v>
      </c>
      <c r="K10" s="17" t="s">
        <v>17</v>
      </c>
      <c r="L10" s="20" t="s">
        <v>119</v>
      </c>
      <c r="AU10" s="28" t="s">
        <v>168</v>
      </c>
    </row>
    <row r="11" spans="2:89" ht="15.75" x14ac:dyDescent="0.25">
      <c r="B11" s="2" t="s">
        <v>125</v>
      </c>
      <c r="C11" s="3" t="s">
        <v>6</v>
      </c>
      <c r="D11" s="3" t="s">
        <v>9</v>
      </c>
      <c r="E11" s="2" t="s">
        <v>13</v>
      </c>
      <c r="F11" s="17" t="s">
        <v>17</v>
      </c>
      <c r="G11" s="2" t="s">
        <v>125</v>
      </c>
      <c r="H11" s="3" t="s">
        <v>5</v>
      </c>
      <c r="I11" s="3" t="s">
        <v>9</v>
      </c>
      <c r="J11" s="2" t="s">
        <v>13</v>
      </c>
      <c r="K11" s="17" t="s">
        <v>17</v>
      </c>
      <c r="L11" s="20" t="s">
        <v>119</v>
      </c>
      <c r="P11" s="49" t="s">
        <v>137</v>
      </c>
      <c r="U11" s="49" t="s">
        <v>141</v>
      </c>
      <c r="V11" s="28"/>
      <c r="W11" s="28"/>
      <c r="X11" s="28"/>
      <c r="AF11" s="49" t="s">
        <v>144</v>
      </c>
      <c r="AL11" s="49" t="s">
        <v>151</v>
      </c>
      <c r="AU11" s="49" t="s">
        <v>163</v>
      </c>
      <c r="AV11" s="28"/>
      <c r="AW11" s="28"/>
      <c r="AX11" s="28"/>
      <c r="BD11" s="49" t="s">
        <v>178</v>
      </c>
      <c r="BY11" s="49" t="s">
        <v>181</v>
      </c>
      <c r="CG11" s="49" t="s">
        <v>188</v>
      </c>
    </row>
    <row r="12" spans="2:89" ht="15.75" customHeight="1" x14ac:dyDescent="0.35">
      <c r="B12" s="2" t="s">
        <v>124</v>
      </c>
      <c r="C12" s="3" t="s">
        <v>5</v>
      </c>
      <c r="D12" s="3" t="s">
        <v>10</v>
      </c>
      <c r="E12" s="2" t="s">
        <v>4</v>
      </c>
      <c r="F12" s="17" t="s">
        <v>17</v>
      </c>
      <c r="G12" s="2" t="s">
        <v>124</v>
      </c>
      <c r="H12" s="3" t="s">
        <v>5</v>
      </c>
      <c r="I12" s="3" t="s">
        <v>10</v>
      </c>
      <c r="J12" s="2" t="s">
        <v>4</v>
      </c>
      <c r="K12" s="17" t="s">
        <v>17</v>
      </c>
      <c r="L12" s="20" t="s">
        <v>119</v>
      </c>
      <c r="P12" s="28" t="s">
        <v>140</v>
      </c>
      <c r="Q12" s="28"/>
      <c r="R12" s="28"/>
      <c r="S12" s="28"/>
      <c r="T12" s="28"/>
      <c r="U12" s="28" t="s">
        <v>142</v>
      </c>
      <c r="V12" s="28"/>
      <c r="W12" s="28"/>
      <c r="X12" s="28"/>
      <c r="AF12" s="73" t="s">
        <v>152</v>
      </c>
      <c r="AG12" s="73"/>
      <c r="AH12" s="73"/>
      <c r="AI12" s="73"/>
      <c r="AJ12" s="73"/>
      <c r="AK12" s="84"/>
      <c r="AL12" s="73" t="s">
        <v>153</v>
      </c>
      <c r="AM12" s="73"/>
      <c r="AN12" s="73"/>
      <c r="AO12" s="73"/>
      <c r="AP12" s="73"/>
      <c r="AU12" s="28" t="s">
        <v>167</v>
      </c>
      <c r="AV12" s="28"/>
      <c r="AW12" s="28"/>
      <c r="AX12" s="28"/>
      <c r="BD12" s="28" t="s">
        <v>165</v>
      </c>
      <c r="BE12" s="28"/>
      <c r="BF12" s="28"/>
      <c r="BG12" s="28"/>
      <c r="BH12" s="28"/>
      <c r="BY12" s="28" t="s">
        <v>182</v>
      </c>
      <c r="BZ12" s="28"/>
      <c r="CA12" s="28"/>
      <c r="CB12" s="28"/>
      <c r="CG12" s="53" t="s">
        <v>162</v>
      </c>
    </row>
    <row r="13" spans="2:89" ht="15.75" x14ac:dyDescent="0.25">
      <c r="B13" s="4" t="s">
        <v>125</v>
      </c>
      <c r="C13" s="8" t="s">
        <v>6</v>
      </c>
      <c r="D13" s="4" t="s">
        <v>9</v>
      </c>
      <c r="E13" s="4" t="s">
        <v>13</v>
      </c>
      <c r="F13" s="26" t="s">
        <v>15</v>
      </c>
      <c r="G13" s="4" t="s">
        <v>125</v>
      </c>
      <c r="H13" s="8" t="s">
        <v>6</v>
      </c>
      <c r="I13" s="4" t="s">
        <v>9</v>
      </c>
      <c r="J13" s="4" t="s">
        <v>13</v>
      </c>
      <c r="K13" s="26" t="s">
        <v>15</v>
      </c>
      <c r="L13" s="24" t="s">
        <v>120</v>
      </c>
      <c r="P13" s="28"/>
      <c r="Q13" s="28"/>
      <c r="R13" s="28"/>
      <c r="S13" s="28"/>
      <c r="T13" s="28"/>
      <c r="U13" s="28"/>
      <c r="V13" s="28"/>
      <c r="W13" s="28"/>
      <c r="X13" s="28"/>
      <c r="AU13" s="87"/>
      <c r="BD13" s="28" t="s">
        <v>183</v>
      </c>
      <c r="BY13" s="28" t="s">
        <v>184</v>
      </c>
      <c r="CG13" s="28" t="s">
        <v>189</v>
      </c>
    </row>
    <row r="14" spans="2:89" ht="15.75" x14ac:dyDescent="0.25">
      <c r="B14" s="2" t="s">
        <v>124</v>
      </c>
      <c r="C14" s="3" t="s">
        <v>5</v>
      </c>
      <c r="D14" s="2" t="s">
        <v>12</v>
      </c>
      <c r="E14" s="4" t="s">
        <v>4</v>
      </c>
      <c r="F14" s="13" t="s">
        <v>15</v>
      </c>
      <c r="G14" s="2" t="s">
        <v>124</v>
      </c>
      <c r="H14" s="3" t="s">
        <v>6</v>
      </c>
      <c r="I14" s="2" t="s">
        <v>12</v>
      </c>
      <c r="J14" s="4" t="s">
        <v>4</v>
      </c>
      <c r="K14" s="13" t="s">
        <v>15</v>
      </c>
      <c r="L14" s="20" t="s">
        <v>120</v>
      </c>
      <c r="P14" s="36" t="s">
        <v>58</v>
      </c>
      <c r="Q14" s="37" t="s">
        <v>59</v>
      </c>
      <c r="R14" s="50"/>
      <c r="S14" s="28"/>
      <c r="T14" s="28"/>
      <c r="U14" s="55" t="s">
        <v>20</v>
      </c>
      <c r="V14" s="56"/>
      <c r="W14" s="56"/>
      <c r="X14" s="28"/>
      <c r="AG14" s="20" t="s">
        <v>150</v>
      </c>
      <c r="AH14" s="20" t="s">
        <v>145</v>
      </c>
      <c r="AI14" s="20" t="s">
        <v>146</v>
      </c>
      <c r="AJ14" s="28"/>
      <c r="AL14" s="85"/>
      <c r="AM14" s="85"/>
      <c r="AN14" s="85"/>
      <c r="AU14" s="91" t="s">
        <v>92</v>
      </c>
      <c r="AV14" s="49" t="s">
        <v>169</v>
      </c>
      <c r="AW14" s="49"/>
      <c r="AX14" s="49"/>
      <c r="AZ14" s="77" t="s">
        <v>77</v>
      </c>
      <c r="BA14" s="49" t="s">
        <v>63</v>
      </c>
      <c r="BB14" s="49"/>
    </row>
    <row r="15" spans="2:89" ht="15.75" x14ac:dyDescent="0.25">
      <c r="B15" s="2" t="s">
        <v>124</v>
      </c>
      <c r="C15" s="3" t="s">
        <v>5</v>
      </c>
      <c r="D15" s="2" t="s">
        <v>10</v>
      </c>
      <c r="E15" s="2" t="s">
        <v>13</v>
      </c>
      <c r="F15" s="15" t="s">
        <v>16</v>
      </c>
      <c r="G15" s="2" t="s">
        <v>124</v>
      </c>
      <c r="H15" s="3" t="s">
        <v>6</v>
      </c>
      <c r="I15" s="2" t="s">
        <v>10</v>
      </c>
      <c r="J15" s="2" t="s">
        <v>13</v>
      </c>
      <c r="K15" s="15" t="s">
        <v>16</v>
      </c>
      <c r="L15" s="21" t="s">
        <v>121</v>
      </c>
      <c r="P15" s="36"/>
      <c r="Q15" s="37"/>
      <c r="R15" s="50"/>
      <c r="S15" s="28"/>
      <c r="T15" s="28"/>
      <c r="U15" s="57" t="s">
        <v>21</v>
      </c>
      <c r="V15" s="57" t="s">
        <v>22</v>
      </c>
      <c r="W15" s="57" t="s">
        <v>23</v>
      </c>
      <c r="X15" s="28"/>
      <c r="AG15" s="20">
        <v>1</v>
      </c>
      <c r="AH15" s="75">
        <v>0.48780499999999999</v>
      </c>
      <c r="AI15" s="7">
        <v>36</v>
      </c>
      <c r="AM15" s="28" t="s">
        <v>154</v>
      </c>
      <c r="AU15" s="32"/>
      <c r="AV15" s="28" t="s">
        <v>171</v>
      </c>
      <c r="AW15" s="28"/>
      <c r="BA15" s="28" t="s">
        <v>173</v>
      </c>
      <c r="BB15" s="28"/>
      <c r="BD15" s="18" t="s">
        <v>92</v>
      </c>
      <c r="BE15" s="28" t="s">
        <v>169</v>
      </c>
      <c r="BF15" s="28"/>
      <c r="BG15" s="28"/>
      <c r="BI15" s="18" t="s">
        <v>77</v>
      </c>
      <c r="BJ15" s="28" t="s">
        <v>63</v>
      </c>
      <c r="BK15" s="28"/>
      <c r="BN15" s="18" t="s">
        <v>90</v>
      </c>
      <c r="BO15" s="28" t="s">
        <v>179</v>
      </c>
      <c r="BP15" s="28"/>
      <c r="BQ15" s="28"/>
      <c r="BS15" s="18" t="s">
        <v>180</v>
      </c>
      <c r="BT15" s="28" t="s">
        <v>174</v>
      </c>
      <c r="BY15" s="34" t="s">
        <v>71</v>
      </c>
      <c r="BZ15" t="s">
        <v>169</v>
      </c>
      <c r="CH15" s="92" t="s">
        <v>94</v>
      </c>
      <c r="CI15" s="92"/>
      <c r="CJ15" s="92"/>
    </row>
    <row r="16" spans="2:89" ht="15.75" customHeight="1" x14ac:dyDescent="0.25">
      <c r="B16" s="4" t="s">
        <v>125</v>
      </c>
      <c r="C16" s="8" t="s">
        <v>6</v>
      </c>
      <c r="D16" s="4" t="s">
        <v>11</v>
      </c>
      <c r="E16" s="4" t="s">
        <v>4</v>
      </c>
      <c r="F16" s="26" t="s">
        <v>15</v>
      </c>
      <c r="G16" s="4" t="s">
        <v>125</v>
      </c>
      <c r="H16" s="8" t="s">
        <v>5</v>
      </c>
      <c r="I16" s="4" t="s">
        <v>11</v>
      </c>
      <c r="J16" s="4" t="s">
        <v>4</v>
      </c>
      <c r="K16" s="26" t="s">
        <v>15</v>
      </c>
      <c r="L16" s="24" t="s">
        <v>120</v>
      </c>
      <c r="P16" s="31" t="s">
        <v>60</v>
      </c>
      <c r="Q16" s="35" t="s">
        <v>61</v>
      </c>
      <c r="R16" s="50"/>
      <c r="S16" s="28"/>
      <c r="T16" s="28"/>
      <c r="U16" s="20">
        <v>1</v>
      </c>
      <c r="V16" s="58" t="s">
        <v>115</v>
      </c>
      <c r="W16" s="59" t="s">
        <v>74</v>
      </c>
      <c r="X16" s="28"/>
      <c r="Y16" s="51" t="s">
        <v>143</v>
      </c>
      <c r="Z16" s="1"/>
      <c r="AG16" s="20">
        <v>2</v>
      </c>
      <c r="AH16" s="75">
        <v>0.24390200000000001</v>
      </c>
      <c r="AI16" s="7">
        <v>36</v>
      </c>
      <c r="AU16" s="40"/>
      <c r="AV16" s="28" t="s">
        <v>170</v>
      </c>
      <c r="AW16" s="28">
        <f xml:space="preserve"> 0.25</f>
        <v>0.25</v>
      </c>
      <c r="BA16" s="28" t="s">
        <v>170</v>
      </c>
      <c r="BB16" s="28">
        <v>0.25</v>
      </c>
      <c r="BY16" s="34"/>
      <c r="BZ16" t="s">
        <v>185</v>
      </c>
      <c r="CH16" s="93" t="s">
        <v>95</v>
      </c>
      <c r="CI16" s="93"/>
      <c r="CJ16" s="93"/>
      <c r="CK16" s="94" t="s">
        <v>96</v>
      </c>
    </row>
    <row r="17" spans="2:94" ht="17.25" x14ac:dyDescent="0.3">
      <c r="B17" s="2" t="s">
        <v>124</v>
      </c>
      <c r="C17" s="3" t="s">
        <v>6</v>
      </c>
      <c r="D17" s="2" t="s">
        <v>9</v>
      </c>
      <c r="E17" s="2" t="s">
        <v>4</v>
      </c>
      <c r="F17" s="15" t="s">
        <v>16</v>
      </c>
      <c r="G17" s="2" t="s">
        <v>124</v>
      </c>
      <c r="H17" s="3" t="s">
        <v>5</v>
      </c>
      <c r="I17" s="2" t="s">
        <v>9</v>
      </c>
      <c r="J17" s="2" t="s">
        <v>4</v>
      </c>
      <c r="K17" s="15" t="s">
        <v>16</v>
      </c>
      <c r="L17" s="21" t="s">
        <v>121</v>
      </c>
      <c r="P17" s="31" t="s">
        <v>62</v>
      </c>
      <c r="Q17" s="9" t="s">
        <v>63</v>
      </c>
      <c r="R17" s="50"/>
      <c r="S17" s="28"/>
      <c r="T17" s="28"/>
      <c r="U17" s="20">
        <v>2</v>
      </c>
      <c r="V17" s="60" t="s">
        <v>24</v>
      </c>
      <c r="W17" s="59" t="s">
        <v>78</v>
      </c>
      <c r="X17" s="28"/>
      <c r="Y17" s="1"/>
      <c r="Z17" s="1"/>
      <c r="AG17" s="20">
        <v>3</v>
      </c>
      <c r="AH17" s="75">
        <v>0.268293</v>
      </c>
      <c r="AI17" s="74">
        <v>36</v>
      </c>
      <c r="AM17" s="49" t="s">
        <v>160</v>
      </c>
      <c r="AN17" s="28"/>
      <c r="AO17" s="28"/>
      <c r="AP17" s="28"/>
      <c r="AU17" s="32"/>
      <c r="AV17" s="28" t="s">
        <v>172</v>
      </c>
      <c r="AW17" s="28"/>
      <c r="BA17" s="28" t="s">
        <v>172</v>
      </c>
      <c r="BB17" s="28"/>
      <c r="BY17" s="34"/>
      <c r="BZ17">
        <v>0.25</v>
      </c>
      <c r="CA17">
        <f>BF21*BF27*BF33*BF40*BF45</f>
        <v>8.9950249738416299E-4</v>
      </c>
      <c r="CH17" s="95" t="s">
        <v>61</v>
      </c>
      <c r="CI17" s="96"/>
      <c r="CJ17" s="96"/>
      <c r="CK17" s="97">
        <v>2.2487599999999999E-4</v>
      </c>
      <c r="CL17" s="32"/>
    </row>
    <row r="18" spans="2:94" ht="18.75" customHeight="1" x14ac:dyDescent="0.25">
      <c r="B18" s="2" t="s">
        <v>125</v>
      </c>
      <c r="C18" s="3" t="s">
        <v>5</v>
      </c>
      <c r="D18" s="2" t="s">
        <v>11</v>
      </c>
      <c r="E18" s="2" t="s">
        <v>13</v>
      </c>
      <c r="F18" s="17" t="s">
        <v>17</v>
      </c>
      <c r="G18" s="2" t="s">
        <v>125</v>
      </c>
      <c r="H18" s="3" t="s">
        <v>5</v>
      </c>
      <c r="I18" s="2" t="s">
        <v>11</v>
      </c>
      <c r="J18" s="2" t="s">
        <v>13</v>
      </c>
      <c r="K18" s="17" t="s">
        <v>17</v>
      </c>
      <c r="L18" s="21" t="s">
        <v>119</v>
      </c>
      <c r="P18" s="31" t="s">
        <v>64</v>
      </c>
      <c r="Q18" s="33" t="s">
        <v>65</v>
      </c>
      <c r="R18" s="50"/>
      <c r="S18" s="28"/>
      <c r="T18" s="28"/>
      <c r="U18" s="20">
        <v>3</v>
      </c>
      <c r="V18" s="61" t="s">
        <v>25</v>
      </c>
      <c r="W18" s="59" t="s">
        <v>79</v>
      </c>
      <c r="X18" s="28"/>
      <c r="AG18" s="81"/>
      <c r="AH18" s="82"/>
      <c r="AI18" s="83"/>
      <c r="AU18" s="32"/>
      <c r="AV18" s="18">
        <v>1</v>
      </c>
      <c r="AW18" s="28" t="s">
        <v>175</v>
      </c>
      <c r="BA18" s="18">
        <v>1</v>
      </c>
      <c r="BB18" s="28" t="s">
        <v>175</v>
      </c>
      <c r="BF18">
        <v>37</v>
      </c>
      <c r="BG18">
        <v>0.25</v>
      </c>
      <c r="BK18">
        <v>37</v>
      </c>
      <c r="BL18">
        <v>0.25</v>
      </c>
      <c r="BP18">
        <v>37</v>
      </c>
      <c r="BQ18">
        <v>0.25</v>
      </c>
      <c r="BU18">
        <v>37</v>
      </c>
      <c r="BV18">
        <v>0.25</v>
      </c>
      <c r="BY18" s="34"/>
      <c r="BZ18" s="38">
        <f>BZ17*CA17</f>
        <v>2.2487562434604075E-4</v>
      </c>
      <c r="CA18" s="38"/>
      <c r="CH18" s="98" t="s">
        <v>63</v>
      </c>
      <c r="CI18" s="98"/>
      <c r="CJ18" s="98"/>
      <c r="CK18" s="96">
        <v>2.31122E-4</v>
      </c>
    </row>
    <row r="19" spans="2:94" ht="15.75" x14ac:dyDescent="0.25">
      <c r="B19" s="2" t="s">
        <v>125</v>
      </c>
      <c r="C19" s="3" t="s">
        <v>5</v>
      </c>
      <c r="D19" s="2" t="s">
        <v>9</v>
      </c>
      <c r="E19" s="2" t="s">
        <v>4</v>
      </c>
      <c r="F19" s="13" t="s">
        <v>15</v>
      </c>
      <c r="G19" s="2" t="s">
        <v>125</v>
      </c>
      <c r="H19" s="3" t="s">
        <v>5</v>
      </c>
      <c r="I19" s="2" t="s">
        <v>9</v>
      </c>
      <c r="J19" s="2" t="s">
        <v>4</v>
      </c>
      <c r="K19" s="13" t="s">
        <v>15</v>
      </c>
      <c r="L19" s="20" t="s">
        <v>120</v>
      </c>
      <c r="P19" s="31" t="s">
        <v>66</v>
      </c>
      <c r="Q19" s="10" t="s">
        <v>67</v>
      </c>
      <c r="R19" s="12"/>
      <c r="U19" s="20">
        <v>4</v>
      </c>
      <c r="V19" s="60" t="s">
        <v>116</v>
      </c>
      <c r="W19" s="59" t="s">
        <v>75</v>
      </c>
      <c r="X19" s="28"/>
      <c r="AU19" s="32"/>
      <c r="AV19" s="18">
        <v>2</v>
      </c>
      <c r="AW19" s="28" t="s">
        <v>175</v>
      </c>
      <c r="BA19" s="18">
        <v>2</v>
      </c>
      <c r="BB19" s="28" t="s">
        <v>175</v>
      </c>
      <c r="BF19">
        <f>BF18*BG18</f>
        <v>9.25</v>
      </c>
      <c r="BK19">
        <f>BK18*BL18</f>
        <v>9.25</v>
      </c>
      <c r="BP19">
        <f>BP18*BQ18</f>
        <v>9.25</v>
      </c>
      <c r="BU19">
        <f>BU18*BV18</f>
        <v>9.25</v>
      </c>
      <c r="BY19" s="34" t="s">
        <v>93</v>
      </c>
      <c r="BZ19" t="s">
        <v>63</v>
      </c>
      <c r="CH19" s="99" t="s">
        <v>65</v>
      </c>
      <c r="CI19" s="96"/>
      <c r="CJ19" s="96"/>
      <c r="CK19" s="96">
        <v>2.31122E-4</v>
      </c>
    </row>
    <row r="20" spans="2:94" ht="15.75" x14ac:dyDescent="0.25">
      <c r="B20" s="2" t="s">
        <v>124</v>
      </c>
      <c r="C20" s="3" t="s">
        <v>5</v>
      </c>
      <c r="D20" s="4" t="s">
        <v>9</v>
      </c>
      <c r="E20" s="4" t="s">
        <v>13</v>
      </c>
      <c r="F20" s="13" t="s">
        <v>15</v>
      </c>
      <c r="G20" s="2" t="s">
        <v>124</v>
      </c>
      <c r="H20" s="3" t="s">
        <v>6</v>
      </c>
      <c r="I20" s="4" t="s">
        <v>9</v>
      </c>
      <c r="J20" s="4" t="s">
        <v>13</v>
      </c>
      <c r="K20" s="13" t="s">
        <v>15</v>
      </c>
      <c r="L20" s="21" t="s">
        <v>120</v>
      </c>
      <c r="U20" s="20">
        <v>5</v>
      </c>
      <c r="V20" s="60" t="s">
        <v>117</v>
      </c>
      <c r="W20" s="59" t="s">
        <v>76</v>
      </c>
      <c r="X20" s="28"/>
      <c r="AA20">
        <v>7</v>
      </c>
      <c r="AB20">
        <v>36</v>
      </c>
      <c r="AU20" s="32"/>
      <c r="AV20" s="18">
        <v>3</v>
      </c>
      <c r="AW20" s="28" t="s">
        <v>176</v>
      </c>
      <c r="BA20" s="18">
        <v>3</v>
      </c>
      <c r="BB20" s="28" t="s">
        <v>175</v>
      </c>
      <c r="BF20">
        <v>37</v>
      </c>
      <c r="BK20">
        <v>37</v>
      </c>
      <c r="BP20">
        <v>37</v>
      </c>
      <c r="BU20">
        <v>37</v>
      </c>
      <c r="BY20" s="34"/>
      <c r="BZ20" t="s">
        <v>185</v>
      </c>
      <c r="CH20" s="100" t="s">
        <v>67</v>
      </c>
      <c r="CI20" s="100"/>
      <c r="CJ20" s="100"/>
      <c r="CK20" s="96">
        <v>2.31122E-4</v>
      </c>
    </row>
    <row r="21" spans="2:94" ht="18.75" customHeight="1" x14ac:dyDescent="0.25">
      <c r="B21" s="2" t="s">
        <v>124</v>
      </c>
      <c r="C21" s="3" t="s">
        <v>5</v>
      </c>
      <c r="D21" s="4" t="s">
        <v>9</v>
      </c>
      <c r="E21" s="4" t="s">
        <v>4</v>
      </c>
      <c r="F21" s="13" t="s">
        <v>15</v>
      </c>
      <c r="G21" s="2" t="s">
        <v>124</v>
      </c>
      <c r="H21" s="3" t="s">
        <v>5</v>
      </c>
      <c r="I21" s="4" t="s">
        <v>9</v>
      </c>
      <c r="J21" s="4" t="s">
        <v>4</v>
      </c>
      <c r="K21" s="13" t="s">
        <v>15</v>
      </c>
      <c r="L21" s="21" t="s">
        <v>120</v>
      </c>
      <c r="O21" s="76"/>
      <c r="P21" s="11"/>
      <c r="Q21" s="12"/>
      <c r="U21" s="20">
        <v>6</v>
      </c>
      <c r="V21" s="60" t="s">
        <v>26</v>
      </c>
      <c r="W21" s="59" t="s">
        <v>80</v>
      </c>
      <c r="X21" s="28"/>
      <c r="AA21" s="38">
        <f>AA20/AB20</f>
        <v>0.19444444444444445</v>
      </c>
      <c r="AB21" s="38"/>
      <c r="AU21" s="32"/>
      <c r="AV21" s="18">
        <v>4</v>
      </c>
      <c r="AW21" s="28" t="s">
        <v>176</v>
      </c>
      <c r="BA21" s="18">
        <v>4</v>
      </c>
      <c r="BB21" s="28" t="s">
        <v>176</v>
      </c>
      <c r="BF21" s="38">
        <f>BF19/BF20</f>
        <v>0.25</v>
      </c>
      <c r="BG21" s="38"/>
      <c r="BK21" s="38">
        <f>BK19/BK20</f>
        <v>0.25</v>
      </c>
      <c r="BL21" s="38"/>
      <c r="BP21" s="38">
        <f>BP19/BP20</f>
        <v>0.25</v>
      </c>
      <c r="BQ21" s="38"/>
      <c r="BU21" s="38">
        <f>BU19/BU20</f>
        <v>0.25</v>
      </c>
      <c r="BV21" s="38"/>
      <c r="BY21" s="34"/>
      <c r="BZ21">
        <v>0.25</v>
      </c>
      <c r="CA21">
        <f>BK21*BK27*BK33*BK40*BK45</f>
        <v>9.2448867786705633E-4</v>
      </c>
      <c r="CG21" s="32"/>
    </row>
    <row r="22" spans="2:94" ht="15.75" x14ac:dyDescent="0.25">
      <c r="B22" s="2" t="s">
        <v>3</v>
      </c>
      <c r="C22" s="3" t="s">
        <v>6</v>
      </c>
      <c r="D22" s="2" t="s">
        <v>9</v>
      </c>
      <c r="E22" s="2" t="s">
        <v>4</v>
      </c>
      <c r="F22" s="13" t="s">
        <v>15</v>
      </c>
      <c r="G22" s="2" t="s">
        <v>3</v>
      </c>
      <c r="H22" s="3" t="s">
        <v>6</v>
      </c>
      <c r="I22" s="2" t="s">
        <v>9</v>
      </c>
      <c r="J22" s="2" t="s">
        <v>4</v>
      </c>
      <c r="K22" s="13" t="s">
        <v>15</v>
      </c>
      <c r="L22" s="20" t="s">
        <v>120</v>
      </c>
      <c r="N22" s="28" t="s">
        <v>149</v>
      </c>
      <c r="U22" s="20">
        <v>7</v>
      </c>
      <c r="V22" s="60" t="s">
        <v>27</v>
      </c>
      <c r="W22" s="59" t="s">
        <v>81</v>
      </c>
      <c r="X22" s="28"/>
      <c r="AM22" s="28" t="s">
        <v>155</v>
      </c>
      <c r="AN22" s="28"/>
      <c r="AO22" s="28"/>
      <c r="AP22" s="28"/>
      <c r="AQ22" s="28"/>
      <c r="AU22" s="32"/>
      <c r="AV22" s="18">
        <v>5</v>
      </c>
      <c r="AW22" s="28" t="s">
        <v>177</v>
      </c>
      <c r="BA22" s="34">
        <v>5</v>
      </c>
      <c r="BB22" t="s">
        <v>176</v>
      </c>
      <c r="BY22" s="34"/>
      <c r="BZ22" s="38">
        <f>BZ21*CA21</f>
        <v>2.3112216946676408E-4</v>
      </c>
      <c r="CA22" s="38"/>
      <c r="CH22" s="102" t="s">
        <v>190</v>
      </c>
      <c r="CI22" s="102"/>
      <c r="CJ22" s="102"/>
      <c r="CK22" s="102"/>
      <c r="CL22" s="102"/>
      <c r="CM22" s="102"/>
      <c r="CN22" s="102"/>
      <c r="CO22" s="103"/>
      <c r="CP22" s="103"/>
    </row>
    <row r="23" spans="2:94" ht="18.75" x14ac:dyDescent="0.35">
      <c r="B23" s="2" t="s">
        <v>125</v>
      </c>
      <c r="C23" s="3" t="s">
        <v>5</v>
      </c>
      <c r="D23" s="4" t="s">
        <v>9</v>
      </c>
      <c r="E23" s="4" t="s">
        <v>4</v>
      </c>
      <c r="F23" s="13" t="s">
        <v>15</v>
      </c>
      <c r="G23" s="2" t="s">
        <v>125</v>
      </c>
      <c r="H23" s="3" t="s">
        <v>5</v>
      </c>
      <c r="I23" s="4" t="s">
        <v>9</v>
      </c>
      <c r="J23" s="4" t="s">
        <v>4</v>
      </c>
      <c r="K23" s="13" t="s">
        <v>15</v>
      </c>
      <c r="L23" s="21" t="s">
        <v>120</v>
      </c>
      <c r="U23" s="20">
        <v>8</v>
      </c>
      <c r="V23" s="62" t="s">
        <v>28</v>
      </c>
      <c r="W23" s="63" t="s">
        <v>82</v>
      </c>
      <c r="X23" s="28"/>
      <c r="AH23">
        <v>0.48780499999999999</v>
      </c>
      <c r="AI23">
        <v>36</v>
      </c>
      <c r="AM23" s="28" t="s">
        <v>158</v>
      </c>
      <c r="AN23" s="28"/>
      <c r="AO23" s="28"/>
      <c r="AP23" s="28"/>
      <c r="AQ23" s="28"/>
      <c r="AU23" s="91" t="s">
        <v>90</v>
      </c>
      <c r="AV23" s="49" t="s">
        <v>65</v>
      </c>
      <c r="AW23" s="49"/>
      <c r="AX23" s="49"/>
      <c r="AZ23" s="77" t="s">
        <v>91</v>
      </c>
      <c r="BA23" s="49" t="s">
        <v>174</v>
      </c>
      <c r="BY23" s="34" t="s">
        <v>186</v>
      </c>
      <c r="BZ23" t="s">
        <v>65</v>
      </c>
      <c r="CH23" s="102" t="s">
        <v>191</v>
      </c>
      <c r="CI23" s="102"/>
      <c r="CJ23" s="102"/>
      <c r="CK23" s="102"/>
      <c r="CL23" s="102"/>
      <c r="CM23" s="102"/>
      <c r="CN23" s="102"/>
      <c r="CO23" s="103"/>
      <c r="CP23" s="103"/>
    </row>
    <row r="24" spans="2:94" ht="22.5" customHeight="1" x14ac:dyDescent="0.25">
      <c r="B24" s="4" t="s">
        <v>125</v>
      </c>
      <c r="C24" s="8" t="s">
        <v>5</v>
      </c>
      <c r="D24" s="4" t="s">
        <v>12</v>
      </c>
      <c r="E24" s="4" t="s">
        <v>4</v>
      </c>
      <c r="F24" s="16" t="s">
        <v>16</v>
      </c>
      <c r="G24" s="4" t="s">
        <v>125</v>
      </c>
      <c r="H24" s="8" t="s">
        <v>6</v>
      </c>
      <c r="I24" s="4" t="s">
        <v>12</v>
      </c>
      <c r="J24" s="4" t="s">
        <v>4</v>
      </c>
      <c r="K24" s="16" t="s">
        <v>16</v>
      </c>
      <c r="L24" s="24" t="s">
        <v>121</v>
      </c>
      <c r="N24" s="78" t="s">
        <v>147</v>
      </c>
      <c r="O24" s="78"/>
      <c r="U24" s="20">
        <v>9</v>
      </c>
      <c r="V24" s="80" t="s">
        <v>29</v>
      </c>
      <c r="W24" s="63" t="s">
        <v>83</v>
      </c>
      <c r="X24" s="28"/>
      <c r="Y24" s="49" t="s">
        <v>68</v>
      </c>
      <c r="AH24" s="38">
        <f>AH15/AI15</f>
        <v>1.3550138888888889E-2</v>
      </c>
      <c r="AI24" s="38"/>
      <c r="AM24" s="28" t="s">
        <v>156</v>
      </c>
      <c r="AN24" s="28"/>
      <c r="AO24" s="28"/>
      <c r="AP24" s="28"/>
      <c r="AQ24" s="28"/>
      <c r="AU24" s="32"/>
      <c r="AV24" s="28" t="s">
        <v>171</v>
      </c>
      <c r="AW24" s="28"/>
      <c r="BA24" s="28" t="s">
        <v>173</v>
      </c>
      <c r="BB24" s="28"/>
      <c r="BF24">
        <v>37</v>
      </c>
      <c r="BG24">
        <v>0.25</v>
      </c>
      <c r="BK24">
        <v>37</v>
      </c>
      <c r="BL24">
        <v>0.25</v>
      </c>
      <c r="BP24">
        <v>37</v>
      </c>
      <c r="BQ24">
        <v>0.25</v>
      </c>
      <c r="BU24">
        <v>36</v>
      </c>
      <c r="BV24">
        <v>0.25</v>
      </c>
      <c r="BY24" s="34"/>
      <c r="BZ24" t="s">
        <v>185</v>
      </c>
      <c r="CH24" s="101"/>
      <c r="CI24" s="101"/>
      <c r="CJ24" s="101"/>
      <c r="CK24" s="101"/>
      <c r="CL24" s="101"/>
      <c r="CM24" s="101"/>
      <c r="CN24" s="101"/>
    </row>
    <row r="25" spans="2:94" ht="15.75" x14ac:dyDescent="0.25">
      <c r="B25" s="2" t="s">
        <v>125</v>
      </c>
      <c r="C25" s="3" t="s">
        <v>5</v>
      </c>
      <c r="D25" s="4" t="s">
        <v>10</v>
      </c>
      <c r="E25" s="4" t="s">
        <v>4</v>
      </c>
      <c r="F25" s="15" t="s">
        <v>16</v>
      </c>
      <c r="G25" s="2" t="s">
        <v>125</v>
      </c>
      <c r="H25" s="3" t="s">
        <v>5</v>
      </c>
      <c r="I25" s="4" t="s">
        <v>10</v>
      </c>
      <c r="J25" s="4" t="s">
        <v>4</v>
      </c>
      <c r="K25" s="15" t="s">
        <v>16</v>
      </c>
      <c r="L25" s="21" t="s">
        <v>121</v>
      </c>
      <c r="N25" s="79" t="s">
        <v>148</v>
      </c>
      <c r="O25" s="79" t="s">
        <v>122</v>
      </c>
      <c r="U25" s="20">
        <v>10</v>
      </c>
      <c r="V25" s="62" t="s">
        <v>30</v>
      </c>
      <c r="W25" s="63" t="s">
        <v>84</v>
      </c>
      <c r="AM25" s="28" t="s">
        <v>157</v>
      </c>
      <c r="AN25" s="28"/>
      <c r="AO25" s="28"/>
      <c r="AP25" s="28"/>
      <c r="AQ25" s="28"/>
      <c r="AU25" s="32"/>
      <c r="AV25" s="28" t="s">
        <v>170</v>
      </c>
      <c r="AW25" s="28">
        <v>0.25</v>
      </c>
      <c r="BA25" s="28" t="s">
        <v>170</v>
      </c>
      <c r="BB25" s="28">
        <v>0.25</v>
      </c>
      <c r="BF25">
        <f>BF24*BG24</f>
        <v>9.25</v>
      </c>
      <c r="BK25">
        <f>BK24*BL24</f>
        <v>9.25</v>
      </c>
      <c r="BP25">
        <f>BP24*BQ24</f>
        <v>9.25</v>
      </c>
      <c r="BU25">
        <f>BU24*BV24</f>
        <v>9</v>
      </c>
      <c r="BY25" s="34"/>
      <c r="BZ25">
        <v>0.25</v>
      </c>
      <c r="CA25">
        <f>BP21*BP27*BP33*BP40*BP45</f>
        <v>9.2448867786705633E-4</v>
      </c>
    </row>
    <row r="26" spans="2:94" ht="18.75" x14ac:dyDescent="0.35">
      <c r="B26" s="2" t="s">
        <v>125</v>
      </c>
      <c r="C26" s="3" t="s">
        <v>5</v>
      </c>
      <c r="D26" s="4" t="s">
        <v>10</v>
      </c>
      <c r="E26" s="4" t="s">
        <v>13</v>
      </c>
      <c r="F26" s="15" t="s">
        <v>16</v>
      </c>
      <c r="G26" s="2" t="s">
        <v>125</v>
      </c>
      <c r="H26" s="3" t="s">
        <v>5</v>
      </c>
      <c r="I26" s="4" t="s">
        <v>10</v>
      </c>
      <c r="J26" s="4" t="s">
        <v>13</v>
      </c>
      <c r="K26" s="15" t="s">
        <v>16</v>
      </c>
      <c r="L26" s="21" t="s">
        <v>121</v>
      </c>
      <c r="N26" s="20" t="s">
        <v>120</v>
      </c>
      <c r="O26" s="7">
        <f>COUNTIF(L4:L44,N26)/COUNTA(L4:L44)</f>
        <v>0.48780487804878048</v>
      </c>
      <c r="U26" s="20">
        <v>11</v>
      </c>
      <c r="V26" s="62" t="s">
        <v>31</v>
      </c>
      <c r="W26" s="63" t="s">
        <v>85</v>
      </c>
      <c r="AM26" s="28" t="s">
        <v>159</v>
      </c>
      <c r="AN26" s="28"/>
      <c r="AO26" s="28"/>
      <c r="AP26" s="28"/>
      <c r="AQ26" s="28"/>
      <c r="AV26" s="28" t="s">
        <v>172</v>
      </c>
      <c r="AW26" s="28"/>
      <c r="BA26" s="28" t="s">
        <v>172</v>
      </c>
      <c r="BB26" s="28"/>
      <c r="BF26">
        <v>37</v>
      </c>
      <c r="BK26">
        <v>37</v>
      </c>
      <c r="BP26">
        <v>37</v>
      </c>
      <c r="BU26">
        <v>37</v>
      </c>
      <c r="BY26" s="34"/>
      <c r="BZ26" s="38">
        <f>BZ25*CA25</f>
        <v>2.3112216946676408E-4</v>
      </c>
      <c r="CA26" s="38"/>
    </row>
    <row r="27" spans="2:94" ht="15.75" x14ac:dyDescent="0.25">
      <c r="B27" s="2" t="s">
        <v>124</v>
      </c>
      <c r="C27" s="3" t="s">
        <v>5</v>
      </c>
      <c r="D27" s="2" t="s">
        <v>11</v>
      </c>
      <c r="E27" s="2" t="s">
        <v>13</v>
      </c>
      <c r="F27" s="15" t="s">
        <v>16</v>
      </c>
      <c r="G27" s="2" t="s">
        <v>124</v>
      </c>
      <c r="H27" s="3" t="s">
        <v>6</v>
      </c>
      <c r="I27" s="2" t="s">
        <v>11</v>
      </c>
      <c r="J27" s="2" t="s">
        <v>13</v>
      </c>
      <c r="K27" s="15" t="s">
        <v>16</v>
      </c>
      <c r="L27" s="21" t="s">
        <v>120</v>
      </c>
      <c r="N27" s="20" t="s">
        <v>121</v>
      </c>
      <c r="O27" s="7">
        <f>COUNTIF(L4:L44,N27)/COUNTA(L4:L44)</f>
        <v>0.24390243902439024</v>
      </c>
      <c r="U27" s="20">
        <v>12</v>
      </c>
      <c r="V27" s="62" t="s">
        <v>32</v>
      </c>
      <c r="W27" s="63" t="s">
        <v>86</v>
      </c>
      <c r="AV27" s="18">
        <v>1</v>
      </c>
      <c r="AW27" s="28" t="s">
        <v>175</v>
      </c>
      <c r="BA27" s="18">
        <v>1</v>
      </c>
      <c r="BB27" s="28" t="s">
        <v>175</v>
      </c>
      <c r="BF27" s="38">
        <f>BF25/BF26</f>
        <v>0.25</v>
      </c>
      <c r="BG27" s="38"/>
      <c r="BK27" s="38">
        <f>BK25/BK26</f>
        <v>0.25</v>
      </c>
      <c r="BL27" s="38"/>
      <c r="BP27" s="38">
        <f>BP25/BP26</f>
        <v>0.25</v>
      </c>
      <c r="BQ27" s="38"/>
      <c r="BU27" s="38">
        <f>BU25/BU26</f>
        <v>0.24324324324324326</v>
      </c>
      <c r="BV27" s="38"/>
      <c r="BY27" s="34" t="s">
        <v>187</v>
      </c>
      <c r="BZ27" t="s">
        <v>174</v>
      </c>
    </row>
    <row r="28" spans="2:94" ht="15.75" x14ac:dyDescent="0.25">
      <c r="B28" s="2" t="s">
        <v>125</v>
      </c>
      <c r="C28" s="3" t="s">
        <v>5</v>
      </c>
      <c r="D28" s="2" t="s">
        <v>11</v>
      </c>
      <c r="E28" s="2" t="s">
        <v>13</v>
      </c>
      <c r="F28" s="17" t="s">
        <v>17</v>
      </c>
      <c r="G28" s="2" t="s">
        <v>125</v>
      </c>
      <c r="H28" s="3" t="s">
        <v>5</v>
      </c>
      <c r="I28" s="2" t="s">
        <v>11</v>
      </c>
      <c r="J28" s="2" t="s">
        <v>13</v>
      </c>
      <c r="K28" s="17" t="s">
        <v>17</v>
      </c>
      <c r="L28" s="21" t="s">
        <v>119</v>
      </c>
      <c r="N28" s="20" t="s">
        <v>119</v>
      </c>
      <c r="O28" s="7">
        <f>COUNTIF(L4:L44,N28)/COUNTA(L4:L44)</f>
        <v>0.26829268292682928</v>
      </c>
      <c r="U28" s="20">
        <v>13</v>
      </c>
      <c r="V28" s="62" t="s">
        <v>33</v>
      </c>
      <c r="W28" s="63" t="s">
        <v>87</v>
      </c>
      <c r="AM28" s="49" t="s">
        <v>161</v>
      </c>
      <c r="AV28" s="18">
        <v>2</v>
      </c>
      <c r="AW28" s="28" t="s">
        <v>175</v>
      </c>
      <c r="BA28" s="18">
        <v>2</v>
      </c>
      <c r="BB28" s="28" t="s">
        <v>176</v>
      </c>
      <c r="BY28" s="34"/>
      <c r="BZ28" t="s">
        <v>185</v>
      </c>
    </row>
    <row r="29" spans="2:94" ht="15.75" x14ac:dyDescent="0.25">
      <c r="B29" s="2" t="s">
        <v>124</v>
      </c>
      <c r="C29" s="3" t="s">
        <v>5</v>
      </c>
      <c r="D29" s="4" t="s">
        <v>11</v>
      </c>
      <c r="E29" s="4" t="s">
        <v>13</v>
      </c>
      <c r="F29" s="17" t="s">
        <v>17</v>
      </c>
      <c r="G29" s="2" t="s">
        <v>124</v>
      </c>
      <c r="H29" s="3" t="s">
        <v>5</v>
      </c>
      <c r="I29" s="4" t="s">
        <v>11</v>
      </c>
      <c r="J29" s="4" t="s">
        <v>13</v>
      </c>
      <c r="K29" s="17" t="s">
        <v>17</v>
      </c>
      <c r="L29" s="21" t="s">
        <v>119</v>
      </c>
      <c r="N29" s="20"/>
      <c r="O29" s="27"/>
      <c r="U29" s="20">
        <v>14</v>
      </c>
      <c r="V29" s="62" t="s">
        <v>34</v>
      </c>
      <c r="W29" s="63" t="s">
        <v>88</v>
      </c>
      <c r="AA29">
        <v>10</v>
      </c>
      <c r="AB29">
        <v>36</v>
      </c>
      <c r="AH29">
        <v>0.24390200000000001</v>
      </c>
      <c r="AI29">
        <v>36</v>
      </c>
      <c r="AV29" s="18">
        <v>3</v>
      </c>
      <c r="AW29" s="28" t="s">
        <v>175</v>
      </c>
      <c r="BA29" s="18">
        <v>3</v>
      </c>
      <c r="BB29" s="28" t="s">
        <v>176</v>
      </c>
      <c r="BZ29">
        <v>0.25</v>
      </c>
      <c r="CA29">
        <f>BU21*BU27*BU33*BU40*BU45</f>
        <v>9.2448867786705633E-4</v>
      </c>
    </row>
    <row r="30" spans="2:94" ht="18.75" x14ac:dyDescent="0.35">
      <c r="B30" s="2" t="s">
        <v>124</v>
      </c>
      <c r="C30" s="3" t="s">
        <v>5</v>
      </c>
      <c r="D30" s="2" t="s">
        <v>11</v>
      </c>
      <c r="E30" s="2" t="s">
        <v>4</v>
      </c>
      <c r="F30" s="17" t="s">
        <v>17</v>
      </c>
      <c r="G30" s="2" t="s">
        <v>124</v>
      </c>
      <c r="H30" s="3" t="s">
        <v>5</v>
      </c>
      <c r="I30" s="2" t="s">
        <v>11</v>
      </c>
      <c r="J30" s="2" t="s">
        <v>4</v>
      </c>
      <c r="K30" s="17" t="s">
        <v>17</v>
      </c>
      <c r="L30" s="21" t="s">
        <v>119</v>
      </c>
      <c r="O30" s="23"/>
      <c r="U30" s="20">
        <v>15</v>
      </c>
      <c r="V30" s="62" t="s">
        <v>35</v>
      </c>
      <c r="W30" s="63" t="s">
        <v>72</v>
      </c>
      <c r="AA30" s="38">
        <f>AA29/AB29</f>
        <v>0.27777777777777779</v>
      </c>
      <c r="AB30" s="38"/>
      <c r="AH30" s="38">
        <f>AH29/AI29</f>
        <v>6.7750555555555559E-3</v>
      </c>
      <c r="AI30" s="38"/>
      <c r="AM30" s="18">
        <v>1</v>
      </c>
      <c r="AN30" s="28" t="s">
        <v>164</v>
      </c>
      <c r="AO30" s="28"/>
      <c r="AP30" s="28"/>
      <c r="AQ30" s="28"/>
      <c r="AR30" s="28"/>
      <c r="AS30" s="28"/>
      <c r="AT30" s="49"/>
      <c r="AU30" s="49"/>
      <c r="AV30" s="18">
        <v>4</v>
      </c>
      <c r="AW30" s="28" t="s">
        <v>176</v>
      </c>
      <c r="BA30" s="18">
        <v>4</v>
      </c>
      <c r="BB30" s="28" t="s">
        <v>175</v>
      </c>
      <c r="BF30">
        <v>36</v>
      </c>
      <c r="BG30">
        <v>0.25</v>
      </c>
      <c r="BK30">
        <v>37</v>
      </c>
      <c r="BL30">
        <v>0.25</v>
      </c>
      <c r="BP30">
        <v>37</v>
      </c>
      <c r="BQ30">
        <v>0.25</v>
      </c>
      <c r="BU30">
        <v>36</v>
      </c>
      <c r="BV30">
        <v>0.25</v>
      </c>
      <c r="BZ30" s="38">
        <f>BZ29*CA29</f>
        <v>2.3112216946676408E-4</v>
      </c>
      <c r="CA30" s="38"/>
    </row>
    <row r="31" spans="2:94" ht="18.75" x14ac:dyDescent="0.35">
      <c r="B31" s="2" t="s">
        <v>125</v>
      </c>
      <c r="C31" s="3" t="s">
        <v>6</v>
      </c>
      <c r="D31" s="2" t="s">
        <v>10</v>
      </c>
      <c r="E31" s="2" t="s">
        <v>4</v>
      </c>
      <c r="F31" s="17" t="s">
        <v>17</v>
      </c>
      <c r="G31" s="2" t="s">
        <v>125</v>
      </c>
      <c r="H31" s="3" t="s">
        <v>6</v>
      </c>
      <c r="I31" s="2" t="s">
        <v>10</v>
      </c>
      <c r="J31" s="2" t="s">
        <v>4</v>
      </c>
      <c r="K31" s="17" t="s">
        <v>17</v>
      </c>
      <c r="L31" s="21" t="s">
        <v>119</v>
      </c>
      <c r="N31" s="85"/>
      <c r="U31" s="20">
        <v>16</v>
      </c>
      <c r="V31" s="62" t="s">
        <v>36</v>
      </c>
      <c r="W31" s="63" t="s">
        <v>89</v>
      </c>
      <c r="AM31" s="18">
        <v>2</v>
      </c>
      <c r="AN31" s="28" t="s">
        <v>165</v>
      </c>
      <c r="AO31" s="28"/>
      <c r="AP31" s="28"/>
      <c r="AQ31" s="28"/>
      <c r="AR31" s="28"/>
      <c r="AS31" s="28"/>
      <c r="AT31" s="49"/>
      <c r="AU31" s="49"/>
      <c r="AV31" s="18">
        <v>5</v>
      </c>
      <c r="AW31" s="28" t="s">
        <v>176</v>
      </c>
      <c r="BA31" s="18">
        <v>5</v>
      </c>
      <c r="BB31" s="28" t="s">
        <v>175</v>
      </c>
      <c r="BF31">
        <f>BF30*BG30</f>
        <v>9</v>
      </c>
      <c r="BK31">
        <f>BK30*BL30</f>
        <v>9.25</v>
      </c>
      <c r="BP31">
        <f>BP30*BQ30</f>
        <v>9.25</v>
      </c>
      <c r="BU31">
        <f>BU30*BV30</f>
        <v>9</v>
      </c>
    </row>
    <row r="32" spans="2:94" ht="18.75" x14ac:dyDescent="0.35">
      <c r="B32" s="2" t="s">
        <v>125</v>
      </c>
      <c r="C32" s="3" t="s">
        <v>6</v>
      </c>
      <c r="D32" s="2" t="s">
        <v>10</v>
      </c>
      <c r="E32" s="2" t="s">
        <v>4</v>
      </c>
      <c r="F32" s="13" t="s">
        <v>15</v>
      </c>
      <c r="G32" s="2" t="s">
        <v>125</v>
      </c>
      <c r="H32" s="3" t="s">
        <v>5</v>
      </c>
      <c r="I32" s="2" t="s">
        <v>10</v>
      </c>
      <c r="J32" s="2" t="s">
        <v>4</v>
      </c>
      <c r="K32" s="13" t="s">
        <v>15</v>
      </c>
      <c r="L32" s="21" t="s">
        <v>120</v>
      </c>
      <c r="N32" s="85"/>
      <c r="O32" s="41"/>
      <c r="P32" s="41"/>
      <c r="Q32" s="41"/>
      <c r="U32" s="20">
        <v>17</v>
      </c>
      <c r="V32" s="62" t="s">
        <v>37</v>
      </c>
      <c r="W32" s="63" t="s">
        <v>97</v>
      </c>
      <c r="AM32" s="18">
        <v>3</v>
      </c>
      <c r="AN32" s="28" t="s">
        <v>166</v>
      </c>
      <c r="AO32" s="28"/>
      <c r="AP32" s="28"/>
      <c r="AQ32" s="28"/>
      <c r="AR32" s="28"/>
      <c r="AS32" s="28"/>
      <c r="AT32" s="49"/>
      <c r="AU32" s="49"/>
      <c r="BF32">
        <v>37</v>
      </c>
      <c r="BK32">
        <v>37</v>
      </c>
      <c r="BP32">
        <v>37</v>
      </c>
      <c r="BU32">
        <v>37</v>
      </c>
    </row>
    <row r="33" spans="2:74" ht="34.5" customHeight="1" x14ac:dyDescent="0.25">
      <c r="B33" s="4" t="s">
        <v>125</v>
      </c>
      <c r="C33" s="8" t="s">
        <v>5</v>
      </c>
      <c r="D33" s="4" t="s">
        <v>10</v>
      </c>
      <c r="E33" s="4" t="s">
        <v>4</v>
      </c>
      <c r="F33" s="26" t="s">
        <v>15</v>
      </c>
      <c r="G33" s="4" t="s">
        <v>125</v>
      </c>
      <c r="H33" s="8" t="s">
        <v>5</v>
      </c>
      <c r="I33" s="4" t="s">
        <v>10</v>
      </c>
      <c r="J33" s="4" t="s">
        <v>4</v>
      </c>
      <c r="K33" s="26" t="s">
        <v>15</v>
      </c>
      <c r="L33" s="24" t="s">
        <v>120</v>
      </c>
      <c r="N33" s="85"/>
      <c r="U33" s="5">
        <v>18</v>
      </c>
      <c r="V33" s="64" t="s">
        <v>38</v>
      </c>
      <c r="W33" s="65" t="s">
        <v>98</v>
      </c>
      <c r="Y33" s="54" t="s">
        <v>70</v>
      </c>
      <c r="AM33" s="86">
        <v>4</v>
      </c>
      <c r="AN33" s="53" t="s">
        <v>162</v>
      </c>
      <c r="AO33" s="28"/>
      <c r="AP33" s="28"/>
      <c r="AQ33" s="28"/>
      <c r="AR33" s="28"/>
      <c r="AS33" s="28"/>
      <c r="AT33" s="49"/>
      <c r="AU33" s="49"/>
      <c r="BF33" s="38">
        <f>BF31/BF32</f>
        <v>0.24324324324324326</v>
      </c>
      <c r="BG33" s="38"/>
      <c r="BK33" s="38">
        <f>BK31/BK32</f>
        <v>0.25</v>
      </c>
      <c r="BL33" s="38"/>
      <c r="BP33" s="38">
        <f>BP31/BP32</f>
        <v>0.25</v>
      </c>
      <c r="BQ33" s="38"/>
      <c r="BU33" s="38">
        <f>BU31/BU32</f>
        <v>0.24324324324324326</v>
      </c>
      <c r="BV33" s="38"/>
    </row>
    <row r="34" spans="2:74" ht="39.75" customHeight="1" x14ac:dyDescent="0.25">
      <c r="B34" s="4" t="s">
        <v>124</v>
      </c>
      <c r="C34" s="8" t="s">
        <v>5</v>
      </c>
      <c r="D34" s="4" t="s">
        <v>12</v>
      </c>
      <c r="E34" s="4" t="s">
        <v>13</v>
      </c>
      <c r="F34" s="26" t="s">
        <v>15</v>
      </c>
      <c r="G34" s="4" t="s">
        <v>124</v>
      </c>
      <c r="H34" s="8" t="s">
        <v>6</v>
      </c>
      <c r="I34" s="4" t="s">
        <v>12</v>
      </c>
      <c r="J34" s="4" t="s">
        <v>13</v>
      </c>
      <c r="K34" s="26" t="s">
        <v>15</v>
      </c>
      <c r="L34" s="24" t="s">
        <v>120</v>
      </c>
      <c r="N34" s="85"/>
      <c r="U34" s="5">
        <v>19</v>
      </c>
      <c r="V34" s="66" t="s">
        <v>39</v>
      </c>
      <c r="W34" s="65" t="s">
        <v>40</v>
      </c>
      <c r="AH34">
        <v>0.268293</v>
      </c>
      <c r="AI34">
        <v>36</v>
      </c>
      <c r="AM34" s="49"/>
      <c r="AN34" s="49"/>
      <c r="AO34" s="49"/>
      <c r="AP34" s="49"/>
      <c r="AQ34" s="49"/>
      <c r="AR34" s="49"/>
      <c r="AS34" s="49"/>
      <c r="AT34" s="49"/>
      <c r="AU34" s="49"/>
    </row>
    <row r="35" spans="2:74" ht="33.75" customHeight="1" x14ac:dyDescent="0.25">
      <c r="B35" s="4" t="s">
        <v>125</v>
      </c>
      <c r="C35" s="8" t="s">
        <v>5</v>
      </c>
      <c r="D35" s="4" t="s">
        <v>12</v>
      </c>
      <c r="E35" s="4" t="s">
        <v>4</v>
      </c>
      <c r="F35" s="26" t="s">
        <v>15</v>
      </c>
      <c r="G35" s="4" t="s">
        <v>125</v>
      </c>
      <c r="H35" s="8" t="s">
        <v>5</v>
      </c>
      <c r="I35" s="4" t="s">
        <v>12</v>
      </c>
      <c r="J35" s="4" t="s">
        <v>4</v>
      </c>
      <c r="K35" s="26" t="s">
        <v>15</v>
      </c>
      <c r="L35" s="24" t="s">
        <v>120</v>
      </c>
      <c r="O35" s="23"/>
      <c r="U35" s="20">
        <v>20</v>
      </c>
      <c r="V35" s="66" t="s">
        <v>41</v>
      </c>
      <c r="W35" s="67" t="s">
        <v>99</v>
      </c>
      <c r="AH35" s="38">
        <f>AH34/AI34</f>
        <v>7.4525833333333336E-3</v>
      </c>
      <c r="AI35" s="38"/>
      <c r="BF35">
        <v>36</v>
      </c>
      <c r="BG35">
        <v>0.25</v>
      </c>
      <c r="BK35">
        <v>36</v>
      </c>
      <c r="BL35">
        <v>0.25</v>
      </c>
      <c r="BP35">
        <v>36</v>
      </c>
      <c r="BQ35">
        <v>0.25</v>
      </c>
      <c r="BU35">
        <v>37</v>
      </c>
      <c r="BV35">
        <v>0.25</v>
      </c>
    </row>
    <row r="36" spans="2:74" ht="63" x14ac:dyDescent="0.25">
      <c r="B36" s="4" t="s">
        <v>125</v>
      </c>
      <c r="C36" s="8" t="s">
        <v>5</v>
      </c>
      <c r="D36" s="4" t="s">
        <v>12</v>
      </c>
      <c r="E36" s="4" t="s">
        <v>13</v>
      </c>
      <c r="F36" s="26" t="s">
        <v>15</v>
      </c>
      <c r="G36" s="4" t="s">
        <v>125</v>
      </c>
      <c r="H36" s="8" t="s">
        <v>6</v>
      </c>
      <c r="I36" s="4" t="s">
        <v>12</v>
      </c>
      <c r="J36" s="4" t="s">
        <v>13</v>
      </c>
      <c r="K36" s="26" t="s">
        <v>15</v>
      </c>
      <c r="L36" s="24" t="s">
        <v>120</v>
      </c>
      <c r="U36" s="5">
        <v>21</v>
      </c>
      <c r="V36" s="68" t="s">
        <v>42</v>
      </c>
      <c r="W36" s="65" t="s">
        <v>100</v>
      </c>
      <c r="AA36">
        <v>5</v>
      </c>
      <c r="AB36">
        <v>36</v>
      </c>
      <c r="BF36">
        <f>BF35*BG35</f>
        <v>9</v>
      </c>
      <c r="BK36">
        <f>BK35*BL35</f>
        <v>9</v>
      </c>
      <c r="BP36">
        <f>BP35*BQ35</f>
        <v>9</v>
      </c>
      <c r="BU36">
        <f>BU35*BV35</f>
        <v>9.25</v>
      </c>
    </row>
    <row r="37" spans="2:74" ht="20.25" customHeight="1" x14ac:dyDescent="0.25">
      <c r="B37" s="4" t="s">
        <v>125</v>
      </c>
      <c r="C37" s="8" t="s">
        <v>5</v>
      </c>
      <c r="D37" s="4" t="s">
        <v>11</v>
      </c>
      <c r="E37" s="4" t="s">
        <v>13</v>
      </c>
      <c r="F37" s="25" t="s">
        <v>17</v>
      </c>
      <c r="G37" s="4" t="s">
        <v>125</v>
      </c>
      <c r="H37" s="8" t="s">
        <v>5</v>
      </c>
      <c r="I37" s="4" t="s">
        <v>11</v>
      </c>
      <c r="J37" s="4" t="s">
        <v>13</v>
      </c>
      <c r="K37" s="25" t="s">
        <v>17</v>
      </c>
      <c r="L37" s="24" t="s">
        <v>119</v>
      </c>
      <c r="U37" s="5">
        <v>22</v>
      </c>
      <c r="V37" s="66" t="s">
        <v>43</v>
      </c>
      <c r="W37" s="65" t="s">
        <v>101</v>
      </c>
      <c r="AA37" s="38">
        <f>AA36/AB36</f>
        <v>0.1388888888888889</v>
      </c>
      <c r="AB37" s="38"/>
      <c r="BF37">
        <v>37</v>
      </c>
      <c r="BK37">
        <v>37</v>
      </c>
      <c r="BP37">
        <v>37</v>
      </c>
      <c r="BU37">
        <v>37</v>
      </c>
    </row>
    <row r="38" spans="2:74" ht="47.25" hidden="1" x14ac:dyDescent="0.25">
      <c r="B38" s="4" t="s">
        <v>125</v>
      </c>
      <c r="C38" s="8" t="s">
        <v>5</v>
      </c>
      <c r="D38" s="4" t="s">
        <v>10</v>
      </c>
      <c r="E38" s="4" t="s">
        <v>4</v>
      </c>
      <c r="F38" s="16" t="s">
        <v>16</v>
      </c>
      <c r="G38" s="4" t="s">
        <v>125</v>
      </c>
      <c r="H38" s="8" t="s">
        <v>5</v>
      </c>
      <c r="I38" s="4" t="s">
        <v>10</v>
      </c>
      <c r="J38" s="4" t="s">
        <v>4</v>
      </c>
      <c r="K38" s="16" t="s">
        <v>16</v>
      </c>
      <c r="L38" s="24" t="s">
        <v>121</v>
      </c>
      <c r="U38" s="5">
        <v>23</v>
      </c>
      <c r="V38" s="68" t="s">
        <v>44</v>
      </c>
      <c r="W38" s="65" t="s">
        <v>102</v>
      </c>
    </row>
    <row r="39" spans="2:74" ht="31.5" hidden="1" x14ac:dyDescent="0.25">
      <c r="B39" s="4" t="s">
        <v>124</v>
      </c>
      <c r="C39" s="8" t="s">
        <v>6</v>
      </c>
      <c r="D39" s="4" t="s">
        <v>11</v>
      </c>
      <c r="E39" s="4" t="s">
        <v>4</v>
      </c>
      <c r="F39" s="26" t="s">
        <v>15</v>
      </c>
      <c r="G39" s="4" t="s">
        <v>124</v>
      </c>
      <c r="H39" s="8" t="s">
        <v>5</v>
      </c>
      <c r="I39" s="4" t="s">
        <v>11</v>
      </c>
      <c r="J39" s="4" t="s">
        <v>4</v>
      </c>
      <c r="K39" s="26" t="s">
        <v>15</v>
      </c>
      <c r="L39" s="24" t="s">
        <v>120</v>
      </c>
      <c r="U39" s="5">
        <v>24</v>
      </c>
      <c r="V39" s="69" t="s">
        <v>45</v>
      </c>
      <c r="W39" s="70" t="s">
        <v>103</v>
      </c>
    </row>
    <row r="40" spans="2:74" ht="26.25" customHeight="1" x14ac:dyDescent="0.25">
      <c r="B40" s="4" t="s">
        <v>125</v>
      </c>
      <c r="C40" s="8" t="s">
        <v>5</v>
      </c>
      <c r="D40" s="4" t="s">
        <v>12</v>
      </c>
      <c r="E40" s="4" t="s">
        <v>13</v>
      </c>
      <c r="F40" s="25" t="s">
        <v>17</v>
      </c>
      <c r="G40" s="4" t="s">
        <v>125</v>
      </c>
      <c r="H40" s="8" t="s">
        <v>5</v>
      </c>
      <c r="I40" s="4" t="s">
        <v>12</v>
      </c>
      <c r="J40" s="4" t="s">
        <v>13</v>
      </c>
      <c r="K40" s="25" t="s">
        <v>17</v>
      </c>
      <c r="L40" s="24" t="s">
        <v>119</v>
      </c>
      <c r="U40" s="20">
        <v>25</v>
      </c>
      <c r="V40" s="71" t="s">
        <v>46</v>
      </c>
      <c r="W40" s="70" t="s">
        <v>104</v>
      </c>
      <c r="BF40" s="38">
        <f>BF36/BF37</f>
        <v>0.24324324324324326</v>
      </c>
      <c r="BG40" s="38"/>
      <c r="BK40" s="38">
        <f>BK36/BK37</f>
        <v>0.24324324324324326</v>
      </c>
      <c r="BL40" s="38"/>
      <c r="BP40" s="38">
        <f>BP36/BP37</f>
        <v>0.24324324324324326</v>
      </c>
      <c r="BQ40" s="38"/>
      <c r="BU40" s="38">
        <f>BU36/BU37</f>
        <v>0.25</v>
      </c>
      <c r="BV40" s="38"/>
    </row>
    <row r="41" spans="2:74" ht="31.5" x14ac:dyDescent="0.25">
      <c r="B41" s="4" t="s">
        <v>124</v>
      </c>
      <c r="C41" s="8" t="s">
        <v>5</v>
      </c>
      <c r="D41" s="4" t="s">
        <v>12</v>
      </c>
      <c r="E41" s="4" t="s">
        <v>4</v>
      </c>
      <c r="F41" s="25" t="s">
        <v>17</v>
      </c>
      <c r="G41" s="4" t="s">
        <v>124</v>
      </c>
      <c r="H41" s="8" t="s">
        <v>5</v>
      </c>
      <c r="I41" s="4" t="s">
        <v>12</v>
      </c>
      <c r="J41" s="4" t="s">
        <v>4</v>
      </c>
      <c r="K41" s="25" t="s">
        <v>17</v>
      </c>
      <c r="L41" s="24" t="s">
        <v>119</v>
      </c>
      <c r="U41" s="20">
        <v>26</v>
      </c>
      <c r="V41" s="69" t="s">
        <v>47</v>
      </c>
      <c r="W41" s="70" t="s">
        <v>105</v>
      </c>
      <c r="Y41" s="49" t="s">
        <v>69</v>
      </c>
    </row>
    <row r="42" spans="2:74" ht="43.5" customHeight="1" x14ac:dyDescent="0.25">
      <c r="B42" s="4" t="s">
        <v>124</v>
      </c>
      <c r="C42" s="8" t="s">
        <v>5</v>
      </c>
      <c r="D42" s="4" t="s">
        <v>11</v>
      </c>
      <c r="E42" s="4" t="s">
        <v>4</v>
      </c>
      <c r="F42" s="26" t="s">
        <v>14</v>
      </c>
      <c r="G42" s="4" t="s">
        <v>124</v>
      </c>
      <c r="H42" s="8" t="s">
        <v>5</v>
      </c>
      <c r="I42" s="4" t="s">
        <v>11</v>
      </c>
      <c r="J42" s="4" t="s">
        <v>4</v>
      </c>
      <c r="K42" s="26" t="s">
        <v>14</v>
      </c>
      <c r="L42" s="24" t="s">
        <v>120</v>
      </c>
      <c r="U42" s="5">
        <v>27</v>
      </c>
      <c r="V42" s="71" t="s">
        <v>48</v>
      </c>
      <c r="W42" s="70" t="s">
        <v>106</v>
      </c>
      <c r="BF42">
        <v>36</v>
      </c>
      <c r="BG42">
        <v>0.25</v>
      </c>
      <c r="BK42">
        <v>36</v>
      </c>
      <c r="BL42">
        <v>0.25</v>
      </c>
      <c r="BP42">
        <v>36</v>
      </c>
      <c r="BQ42">
        <v>0.25</v>
      </c>
      <c r="BU42">
        <v>37</v>
      </c>
      <c r="BV42">
        <v>0.25</v>
      </c>
    </row>
    <row r="43" spans="2:74" ht="31.5" x14ac:dyDescent="0.25">
      <c r="B43" s="4" t="s">
        <v>125</v>
      </c>
      <c r="C43" s="8" t="s">
        <v>5</v>
      </c>
      <c r="D43" s="4" t="s">
        <v>11</v>
      </c>
      <c r="E43" s="4" t="s">
        <v>13</v>
      </c>
      <c r="F43" s="16" t="s">
        <v>16</v>
      </c>
      <c r="G43" s="4" t="s">
        <v>125</v>
      </c>
      <c r="H43" s="8" t="s">
        <v>5</v>
      </c>
      <c r="I43" s="4" t="s">
        <v>11</v>
      </c>
      <c r="J43" s="4" t="s">
        <v>13</v>
      </c>
      <c r="K43" s="16" t="s">
        <v>16</v>
      </c>
      <c r="L43" s="24" t="s">
        <v>121</v>
      </c>
      <c r="U43" s="20">
        <v>28</v>
      </c>
      <c r="V43" s="71" t="s">
        <v>49</v>
      </c>
      <c r="W43" s="70" t="s">
        <v>107</v>
      </c>
      <c r="BF43">
        <f>BF42*BG42</f>
        <v>9</v>
      </c>
      <c r="BK43">
        <f>BK42*BL42</f>
        <v>9</v>
      </c>
      <c r="BP43">
        <f>BP42*BQ42</f>
        <v>9</v>
      </c>
      <c r="BU43">
        <f>BU42*BV42</f>
        <v>9.25</v>
      </c>
    </row>
    <row r="44" spans="2:74" ht="15.75" x14ac:dyDescent="0.25">
      <c r="B44" s="88" t="s">
        <v>124</v>
      </c>
      <c r="C44" s="8" t="s">
        <v>6</v>
      </c>
      <c r="D44" s="8" t="s">
        <v>12</v>
      </c>
      <c r="E44" s="8" t="s">
        <v>4</v>
      </c>
      <c r="F44" s="26" t="s">
        <v>15</v>
      </c>
      <c r="G44" s="88" t="s">
        <v>124</v>
      </c>
      <c r="H44" s="8" t="s">
        <v>6</v>
      </c>
      <c r="I44" s="8" t="s">
        <v>12</v>
      </c>
      <c r="J44" s="8" t="s">
        <v>13</v>
      </c>
      <c r="K44" s="26" t="s">
        <v>15</v>
      </c>
      <c r="L44" s="5" t="s">
        <v>120</v>
      </c>
      <c r="U44" s="20">
        <v>29</v>
      </c>
      <c r="V44" s="71" t="s">
        <v>50</v>
      </c>
      <c r="W44" s="70" t="s">
        <v>73</v>
      </c>
      <c r="BF44">
        <v>37</v>
      </c>
      <c r="BK44">
        <v>37</v>
      </c>
      <c r="BP44">
        <v>37</v>
      </c>
      <c r="BU44">
        <v>37</v>
      </c>
    </row>
    <row r="45" spans="2:74" ht="15.75" x14ac:dyDescent="0.25">
      <c r="U45" s="20">
        <v>30</v>
      </c>
      <c r="V45" s="69" t="s">
        <v>51</v>
      </c>
      <c r="W45" s="70" t="s">
        <v>108</v>
      </c>
      <c r="BF45" s="38">
        <f>BF43/BF44</f>
        <v>0.24324324324324326</v>
      </c>
      <c r="BG45" s="38"/>
      <c r="BK45" s="38">
        <f>BK43/BK44</f>
        <v>0.24324324324324326</v>
      </c>
      <c r="BL45" s="38"/>
      <c r="BP45" s="38">
        <f>BP43/BP44</f>
        <v>0.24324324324324326</v>
      </c>
      <c r="BQ45" s="38"/>
      <c r="BU45" s="38">
        <f>BU43/BU44</f>
        <v>0.25</v>
      </c>
      <c r="BV45" s="38"/>
    </row>
    <row r="46" spans="2:74" ht="15.75" x14ac:dyDescent="0.25">
      <c r="U46" s="20">
        <v>31</v>
      </c>
      <c r="V46" s="71" t="s">
        <v>52</v>
      </c>
      <c r="W46" s="70" t="s">
        <v>109</v>
      </c>
      <c r="AA46">
        <v>12</v>
      </c>
      <c r="AB46">
        <v>36</v>
      </c>
    </row>
    <row r="47" spans="2:74" ht="31.5" x14ac:dyDescent="0.25">
      <c r="U47" s="5">
        <v>32</v>
      </c>
      <c r="V47" s="69" t="s">
        <v>53</v>
      </c>
      <c r="W47" s="70" t="s">
        <v>110</v>
      </c>
      <c r="AA47" s="38">
        <f>AA46/AB46</f>
        <v>0.33333333333333331</v>
      </c>
      <c r="AB47" s="38"/>
    </row>
    <row r="48" spans="2:74" ht="31.5" x14ac:dyDescent="0.25">
      <c r="U48" s="5">
        <v>33</v>
      </c>
      <c r="V48" s="71" t="s">
        <v>54</v>
      </c>
      <c r="W48" s="70" t="s">
        <v>111</v>
      </c>
    </row>
    <row r="49" spans="4:23" ht="31.5" x14ac:dyDescent="0.25">
      <c r="U49" s="5">
        <v>34</v>
      </c>
      <c r="V49" s="69" t="s">
        <v>55</v>
      </c>
      <c r="W49" s="70" t="s">
        <v>112</v>
      </c>
    </row>
    <row r="50" spans="4:23" ht="15.75" x14ac:dyDescent="0.25">
      <c r="U50" s="5">
        <v>35</v>
      </c>
      <c r="V50" s="72" t="s">
        <v>56</v>
      </c>
      <c r="W50" s="70" t="s">
        <v>113</v>
      </c>
    </row>
    <row r="51" spans="4:23" ht="31.5" x14ac:dyDescent="0.25">
      <c r="D51" s="29" t="s">
        <v>1</v>
      </c>
      <c r="E51" s="29"/>
      <c r="F51" s="29"/>
      <c r="G51" s="29"/>
      <c r="H51" s="29"/>
      <c r="I51" s="29"/>
      <c r="U51" s="5">
        <v>36</v>
      </c>
      <c r="V51" s="69" t="s">
        <v>57</v>
      </c>
      <c r="W51" s="70" t="s">
        <v>114</v>
      </c>
    </row>
    <row r="52" spans="4:23" ht="15.75" x14ac:dyDescent="0.25">
      <c r="D52" s="29"/>
      <c r="E52" s="29"/>
      <c r="F52" s="29"/>
      <c r="G52" s="29"/>
      <c r="H52" s="29"/>
      <c r="I52" s="29"/>
    </row>
    <row r="53" spans="4:23" ht="15.75" x14ac:dyDescent="0.25">
      <c r="D53" s="28" t="s">
        <v>132</v>
      </c>
      <c r="E53" s="28"/>
      <c r="F53" s="28"/>
      <c r="G53" s="28"/>
      <c r="H53" s="28"/>
      <c r="I53" s="28"/>
    </row>
    <row r="54" spans="4:23" ht="15.75" x14ac:dyDescent="0.25">
      <c r="D54" s="28" t="s">
        <v>131</v>
      </c>
      <c r="E54" s="28"/>
      <c r="F54" s="28"/>
      <c r="G54" s="28"/>
      <c r="H54" s="28"/>
      <c r="I54" s="28"/>
    </row>
    <row r="55" spans="4:23" ht="15.75" x14ac:dyDescent="0.25">
      <c r="D55" s="30" t="s">
        <v>130</v>
      </c>
      <c r="E55" s="30"/>
      <c r="F55" s="30"/>
      <c r="G55" s="30"/>
      <c r="H55" s="28"/>
      <c r="I55" s="28"/>
    </row>
    <row r="56" spans="4:23" ht="15.75" x14ac:dyDescent="0.25">
      <c r="D56" s="28" t="s">
        <v>129</v>
      </c>
      <c r="E56" s="29"/>
      <c r="F56" s="29"/>
      <c r="G56" s="29"/>
      <c r="H56" s="29"/>
      <c r="I56" s="29"/>
    </row>
    <row r="57" spans="4:23" ht="15.75" x14ac:dyDescent="0.25">
      <c r="D57" s="28" t="s">
        <v>128</v>
      </c>
      <c r="E57" s="29"/>
      <c r="F57" s="29"/>
      <c r="G57" s="29"/>
      <c r="H57" s="29"/>
      <c r="I57" s="29"/>
    </row>
    <row r="58" spans="4:23" ht="15.75" x14ac:dyDescent="0.25">
      <c r="D58" s="28" t="s">
        <v>127</v>
      </c>
      <c r="G58" s="29"/>
      <c r="H58" s="29"/>
      <c r="I58" s="29"/>
    </row>
    <row r="3660" spans="16:16" x14ac:dyDescent="0.25">
      <c r="P3660" t="s">
        <v>0</v>
      </c>
    </row>
  </sheetData>
  <mergeCells count="48">
    <mergeCell ref="CH15:CJ15"/>
    <mergeCell ref="CH16:CJ16"/>
    <mergeCell ref="CH18:CJ18"/>
    <mergeCell ref="CH20:CJ20"/>
    <mergeCell ref="BP21:BQ21"/>
    <mergeCell ref="BU21:BV21"/>
    <mergeCell ref="BP33:BQ33"/>
    <mergeCell ref="BZ26:CA26"/>
    <mergeCell ref="BU33:BV33"/>
    <mergeCell ref="BZ30:CA30"/>
    <mergeCell ref="BK45:BL45"/>
    <mergeCell ref="BP45:BQ45"/>
    <mergeCell ref="BU45:BV45"/>
    <mergeCell ref="BP40:BQ40"/>
    <mergeCell ref="BU40:BV40"/>
    <mergeCell ref="BP27:BQ27"/>
    <mergeCell ref="BU27:BV27"/>
    <mergeCell ref="BF27:BG27"/>
    <mergeCell ref="BF33:BG33"/>
    <mergeCell ref="BF40:BG40"/>
    <mergeCell ref="BF45:BG45"/>
    <mergeCell ref="BZ18:CA18"/>
    <mergeCell ref="BZ22:CA22"/>
    <mergeCell ref="BK21:BL21"/>
    <mergeCell ref="BK27:BL27"/>
    <mergeCell ref="BK33:BL33"/>
    <mergeCell ref="BK40:BL40"/>
    <mergeCell ref="N24:O24"/>
    <mergeCell ref="AF12:AJ12"/>
    <mergeCell ref="AL12:AP12"/>
    <mergeCell ref="BF21:BG21"/>
    <mergeCell ref="AA37:AB37"/>
    <mergeCell ref="AA47:AB47"/>
    <mergeCell ref="AH24:AI24"/>
    <mergeCell ref="AH30:AI30"/>
    <mergeCell ref="AH35:AI35"/>
    <mergeCell ref="P8:W8"/>
    <mergeCell ref="P14:P15"/>
    <mergeCell ref="Q14:Q15"/>
    <mergeCell ref="U14:W14"/>
    <mergeCell ref="AA21:AB21"/>
    <mergeCell ref="AA30:AB30"/>
    <mergeCell ref="B2:K2"/>
    <mergeCell ref="O3:V3"/>
    <mergeCell ref="P4:W4"/>
    <mergeCell ref="P5:W5"/>
    <mergeCell ref="P6:W6"/>
    <mergeCell ref="P7:W7"/>
  </mergeCells>
  <pageMargins left="0.7" right="0.7" top="0.75" bottom="0.75" header="0.3" footer="0.3"/>
  <pageSetup orientation="portrait" horizontalDpi="4294967293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Sheet3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2023-05-31T04:25:44Z</dcterms:created>
  <dcterms:modified xsi:type="dcterms:W3CDTF">2023-06-15T11:16:07Z</dcterms:modified>
</cp:coreProperties>
</file>