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"/>
    </mc:Choice>
  </mc:AlternateContent>
  <xr:revisionPtr revIDLastSave="0" documentId="8_{F8AD75CF-2B1D-422D-97A6-BC4E47C3C27E}" xr6:coauthVersionLast="46" xr6:coauthVersionMax="46" xr10:uidLastSave="{00000000-0000-0000-0000-000000000000}"/>
  <bookViews>
    <workbookView xWindow="-120" yWindow="-120" windowWidth="29040" windowHeight="15840" xr2:uid="{4838DA5B-86D2-4DCE-B236-8E6E57FABD5C}"/>
  </bookViews>
  <sheets>
    <sheet name="C. impianto coibentato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C13" i="1"/>
  <c r="G7" i="1"/>
  <c r="G12" i="1"/>
  <c r="G13" i="1"/>
  <c r="G11" i="1"/>
  <c r="G6" i="1"/>
  <c r="G5" i="1"/>
  <c r="G4" i="1"/>
</calcChain>
</file>

<file path=xl/sharedStrings.xml><?xml version="1.0" encoding="utf-8"?>
<sst xmlns="http://schemas.openxmlformats.org/spreadsheetml/2006/main" count="34" uniqueCount="27">
  <si>
    <t>Calcolo costi fissi</t>
  </si>
  <si>
    <t>Potenza pompa</t>
  </si>
  <si>
    <t xml:space="preserve">Costo pompa </t>
  </si>
  <si>
    <t>Costo tubazioni</t>
  </si>
  <si>
    <t>Costo isolante</t>
  </si>
  <si>
    <t>W</t>
  </si>
  <si>
    <t>Lunghezza tubazioni</t>
  </si>
  <si>
    <t>m</t>
  </si>
  <si>
    <t>€</t>
  </si>
  <si>
    <t>Costo u. tubazioni</t>
  </si>
  <si>
    <t>€/m</t>
  </si>
  <si>
    <t>s isolante</t>
  </si>
  <si>
    <t>mm</t>
  </si>
  <si>
    <t>r_i</t>
  </si>
  <si>
    <t>costo u.v. isolante</t>
  </si>
  <si>
    <t>€/m3</t>
  </si>
  <si>
    <t>Costi variabili</t>
  </si>
  <si>
    <t>Amm pompa</t>
  </si>
  <si>
    <t>Amm tubazioni</t>
  </si>
  <si>
    <t>Amm isolante</t>
  </si>
  <si>
    <t>anni ammortamento</t>
  </si>
  <si>
    <t>interesse</t>
  </si>
  <si>
    <t>Energia</t>
  </si>
  <si>
    <t>costo energia</t>
  </si>
  <si>
    <t>€/kWh</t>
  </si>
  <si>
    <t>z</t>
  </si>
  <si>
    <t>h/anno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</si>
</sst>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0" fontId="0" fillId="0" borderId="8" xfId="0" applyBorder="1"/>
    <xf numFmtId="0" fontId="0" fillId="0" borderId="7" xfId="0" applyBorder="1"/>
    <xf numFmtId="2" fontId="0" fillId="0" borderId="0" xfId="0" applyNumberFormat="1"/>
    <xf numFmtId="2" fontId="0" fillId="0" borderId="0" xfId="0" applyNumberFormat="1" applyBorder="1"/>
    <xf numFmtId="2" fontId="0" fillId="0" borderId="7" xfId="0" applyNumberFormat="1" applyBorder="1"/>
    <xf numFmtId="9" fontId="0" fillId="0" borderId="0" xfId="1" applyFont="1" applyBorder="1"/>
    <xf numFmtId="0" fontId="2" fillId="0" borderId="1" xfId="0" applyFont="1" applyBorder="1"/>
    <xf numFmtId="2" fontId="2" fillId="0" borderId="2" xfId="0" applyNumberFormat="1" applyFont="1" applyBorder="1"/>
    <xf numFmtId="0" fontId="2" fillId="0" borderId="3" xfId="0" applyFont="1" applyBorder="1"/>
    <xf numFmtId="0" fontId="3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6950-C9DA-4296-90A9-030D9A314E9A}">
  <dimension ref="B2:J21"/>
  <sheetViews>
    <sheetView tabSelected="1" workbookViewId="0">
      <selection activeCell="J16" sqref="J16"/>
    </sheetView>
  </sheetViews>
  <sheetFormatPr defaultRowHeight="15" x14ac:dyDescent="0.25"/>
  <cols>
    <col min="2" max="2" width="19.5703125" customWidth="1"/>
    <col min="6" max="6" width="17.42578125" customWidth="1"/>
    <col min="7" max="7" width="12.5703125" style="11" customWidth="1"/>
  </cols>
  <sheetData>
    <row r="2" spans="2:10" ht="15.75" thickBot="1" x14ac:dyDescent="0.3"/>
    <row r="3" spans="2:10" x14ac:dyDescent="0.25">
      <c r="B3" s="1" t="s">
        <v>1</v>
      </c>
      <c r="C3" s="2">
        <v>4000</v>
      </c>
      <c r="D3" s="3" t="s">
        <v>5</v>
      </c>
      <c r="F3" s="15" t="s">
        <v>0</v>
      </c>
      <c r="G3" s="16"/>
      <c r="H3" s="17"/>
    </row>
    <row r="4" spans="2:10" x14ac:dyDescent="0.25">
      <c r="B4" s="4" t="s">
        <v>6</v>
      </c>
      <c r="C4" s="5">
        <v>80</v>
      </c>
      <c r="D4" s="6" t="s">
        <v>7</v>
      </c>
      <c r="F4" s="4" t="s">
        <v>2</v>
      </c>
      <c r="G4" s="12">
        <f>750*(C3/750)^(2/3)</f>
        <v>2289.4284851066636</v>
      </c>
      <c r="H4" s="6" t="s">
        <v>8</v>
      </c>
    </row>
    <row r="5" spans="2:10" x14ac:dyDescent="0.25">
      <c r="B5" s="4" t="s">
        <v>9</v>
      </c>
      <c r="C5" s="5">
        <v>20</v>
      </c>
      <c r="D5" s="6" t="s">
        <v>10</v>
      </c>
      <c r="F5" s="4" t="s">
        <v>3</v>
      </c>
      <c r="G5" s="12">
        <f>C5*C4</f>
        <v>1600</v>
      </c>
      <c r="H5" s="6" t="s">
        <v>8</v>
      </c>
    </row>
    <row r="6" spans="2:10" ht="15.75" thickBot="1" x14ac:dyDescent="0.3">
      <c r="B6" s="4" t="s">
        <v>11</v>
      </c>
      <c r="C6" s="5">
        <v>58</v>
      </c>
      <c r="D6" s="6" t="s">
        <v>12</v>
      </c>
      <c r="F6" s="7" t="s">
        <v>4</v>
      </c>
      <c r="G6" s="13">
        <f>PI()*((C7*0.001 + C6*0.001)^2 - (C7*0.001)^2)*C8</f>
        <v>164.5377736391118</v>
      </c>
      <c r="H6" s="9" t="s">
        <v>8</v>
      </c>
    </row>
    <row r="7" spans="2:10" x14ac:dyDescent="0.25">
      <c r="B7" s="4" t="s">
        <v>13</v>
      </c>
      <c r="C7" s="5">
        <v>100</v>
      </c>
      <c r="D7" s="6" t="s">
        <v>12</v>
      </c>
      <c r="G7" s="11">
        <f>SUM(G4:G6)</f>
        <v>4053.9662587457756</v>
      </c>
    </row>
    <row r="8" spans="2:10" ht="15.75" thickBot="1" x14ac:dyDescent="0.3">
      <c r="B8" s="7" t="s">
        <v>14</v>
      </c>
      <c r="C8" s="8">
        <v>3500</v>
      </c>
      <c r="D8" s="9" t="s">
        <v>15</v>
      </c>
    </row>
    <row r="9" spans="2:10" ht="15.75" thickBot="1" x14ac:dyDescent="0.3"/>
    <row r="10" spans="2:10" ht="15.75" thickBot="1" x14ac:dyDescent="0.3">
      <c r="F10" s="15" t="s">
        <v>16</v>
      </c>
      <c r="G10" s="16"/>
      <c r="H10" s="17"/>
    </row>
    <row r="11" spans="2:10" x14ac:dyDescent="0.25">
      <c r="B11" s="1" t="s">
        <v>20</v>
      </c>
      <c r="C11" s="2">
        <v>10</v>
      </c>
      <c r="D11" s="3"/>
      <c r="F11" s="4" t="s">
        <v>17</v>
      </c>
      <c r="G11" s="12">
        <f>(1+$C$12)^$C$11*$C$12/((1+$C$12)^$C$11-1)*G4</f>
        <v>325.96311038238048</v>
      </c>
      <c r="H11" s="6" t="s">
        <v>8</v>
      </c>
    </row>
    <row r="12" spans="2:10" x14ac:dyDescent="0.25">
      <c r="B12" s="4" t="s">
        <v>21</v>
      </c>
      <c r="C12" s="14">
        <v>7.0000000000000007E-2</v>
      </c>
      <c r="D12" s="6"/>
      <c r="F12" s="4" t="s">
        <v>18</v>
      </c>
      <c r="G12" s="12">
        <f t="shared" ref="G12:G13" si="0">(1+$C$12)^$C$11*$C$12/((1+$C$12)^$C$11-1)*G5</f>
        <v>227.80400436378355</v>
      </c>
      <c r="H12" s="6" t="s">
        <v>8</v>
      </c>
    </row>
    <row r="13" spans="2:10" x14ac:dyDescent="0.25">
      <c r="B13" s="4" t="s">
        <v>25</v>
      </c>
      <c r="C13" s="5">
        <f>24*365/2</f>
        <v>4380</v>
      </c>
      <c r="D13" s="6" t="s">
        <v>26</v>
      </c>
      <c r="F13" s="4" t="s">
        <v>19</v>
      </c>
      <c r="G13" s="12">
        <f t="shared" si="0"/>
        <v>23.426477315057159</v>
      </c>
      <c r="H13" s="6" t="s">
        <v>8</v>
      </c>
    </row>
    <row r="14" spans="2:10" ht="15.75" thickBot="1" x14ac:dyDescent="0.3">
      <c r="B14" s="7" t="s">
        <v>23</v>
      </c>
      <c r="C14" s="10">
        <v>0.155</v>
      </c>
      <c r="D14" s="9" t="s">
        <v>24</v>
      </c>
      <c r="F14" s="7" t="s">
        <v>22</v>
      </c>
      <c r="G14" s="13">
        <f>C13*C3*0.001*C14</f>
        <v>2715.6</v>
      </c>
      <c r="H14" s="9" t="s">
        <v>8</v>
      </c>
    </row>
    <row r="16" spans="2:10" x14ac:dyDescent="0.25">
      <c r="J16" s="18"/>
    </row>
    <row r="21" spans="6:6" x14ac:dyDescent="0.25">
      <c r="F21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B64F-BC8E-4EEC-818B-CCA931386C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C. impianto coibentato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Armenante</dc:creator>
  <cp:lastModifiedBy>Davide Armenante</cp:lastModifiedBy>
  <dcterms:created xsi:type="dcterms:W3CDTF">2021-02-03T05:16:59Z</dcterms:created>
  <dcterms:modified xsi:type="dcterms:W3CDTF">2021-02-03T06:52:44Z</dcterms:modified>
</cp:coreProperties>
</file>