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Piping\"/>
    </mc:Choice>
  </mc:AlternateContent>
  <xr:revisionPtr revIDLastSave="0" documentId="13_ncr:1_{1875AEEC-C452-4AE0-AE78-5AE1E74E29E4}" xr6:coauthVersionLast="46" xr6:coauthVersionMax="46" xr10:uidLastSave="{00000000-0000-0000-0000-000000000000}"/>
  <bookViews>
    <workbookView xWindow="-120" yWindow="-120" windowWidth="29040" windowHeight="15840" xr2:uid="{BCE2D5F4-9B61-45F7-A9E1-6C27EA8E805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3" i="1" s="1"/>
  <c r="F18" i="1" l="1"/>
  <c r="F25" i="1"/>
  <c r="F9" i="1"/>
  <c r="F16" i="1"/>
  <c r="F8" i="1"/>
  <c r="F23" i="1"/>
  <c r="F15" i="1"/>
  <c r="F7" i="1"/>
  <c r="F26" i="1"/>
  <c r="F10" i="1"/>
  <c r="F17" i="1"/>
  <c r="F24" i="1"/>
  <c r="F22" i="1"/>
  <c r="F14" i="1"/>
  <c r="F6" i="1"/>
  <c r="F21" i="1"/>
  <c r="F13" i="1"/>
  <c r="F5" i="1"/>
  <c r="F20" i="1"/>
  <c r="F12" i="1"/>
  <c r="F4" i="1"/>
  <c r="F19" i="1"/>
  <c r="F11" i="1"/>
  <c r="G3" i="1"/>
  <c r="H3" i="1" s="1"/>
  <c r="G4" i="1" l="1"/>
  <c r="H4" i="1" s="1"/>
  <c r="G5" i="1" l="1"/>
  <c r="H5" i="1" s="1"/>
  <c r="G6" i="1" l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6" i="1" s="1"/>
  <c r="H25" i="1"/>
  <c r="E29" i="1" l="1"/>
  <c r="D29" i="1"/>
  <c r="F29" i="1" l="1"/>
  <c r="K3" i="1" s="1"/>
</calcChain>
</file>

<file path=xl/sharedStrings.xml><?xml version="1.0" encoding="utf-8"?>
<sst xmlns="http://schemas.openxmlformats.org/spreadsheetml/2006/main" count="29" uniqueCount="26">
  <si>
    <t>Q</t>
  </si>
  <si>
    <t>Vm</t>
  </si>
  <si>
    <t>Diff</t>
  </si>
  <si>
    <t>f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</si>
  <si>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</si>
  <si>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Δ Max</t>
  </si>
  <si>
    <t>Δ Min</t>
  </si>
  <si>
    <t>Δ V</t>
  </si>
  <si>
    <t>Vc</t>
  </si>
  <si>
    <t>Qm</t>
  </si>
  <si>
    <t>Volume serbatoio</t>
  </si>
  <si>
    <t>Portata richiesta</t>
  </si>
  <si>
    <t>Volume consumato</t>
  </si>
  <si>
    <t>Portata pompa</t>
  </si>
  <si>
    <t>Volume pompato</t>
  </si>
  <si>
    <t>Differenza tra volume pompato e consumato</t>
  </si>
  <si>
    <t>Legenda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</si>
  <si>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</si>
  <si>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</si>
  <si>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r>
      <t>Vc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</si>
  <si>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Qm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</si>
  <si>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r>
      <t>Vm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</si>
  <si>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Diff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</si>
  <si>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Ve</t>
  </si>
  <si>
    <t>Volume effettivo nel serbatoio</t>
  </si>
  <si>
    <t>Coefficiente maggiorazione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</si>
</sst>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0" fontId="0" fillId="0" borderId="8" xfId="0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Font="1" applyBorder="1"/>
    <xf numFmtId="2" fontId="0" fillId="0" borderId="5" xfId="0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0" fontId="0" fillId="0" borderId="3" xfId="0" applyFill="1" applyBorder="1"/>
    <xf numFmtId="0" fontId="0" fillId="0" borderId="7" xfId="0" applyFill="1" applyBorder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Diagramma</a:t>
            </a:r>
            <a:r>
              <a:rPr lang="en-US" baseline="0"/>
              <a:t> richiesta giornaliera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Foglio1!$D$3:$D$26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30</c:v>
                </c:pt>
                <c:pt idx="14">
                  <c:v>40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DB8-91B4-074167A7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4"/>
        <c:axId val="1869880672"/>
        <c:axId val="1869873600"/>
      </c:barChart>
      <c:catAx>
        <c:axId val="1869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73600"/>
        <c:crosses val="autoZero"/>
        <c:auto val="1"/>
        <c:lblAlgn val="ctr"/>
        <c:lblOffset val="100"/>
        <c:noMultiLvlLbl val="0"/>
      </c:catAx>
      <c:valAx>
        <c:axId val="1869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consumato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Foglio1!$E$3:$E$26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160</c:v>
                </c:pt>
                <c:pt idx="8">
                  <c:v>210</c:v>
                </c:pt>
                <c:pt idx="9">
                  <c:v>260</c:v>
                </c:pt>
                <c:pt idx="10">
                  <c:v>310</c:v>
                </c:pt>
                <c:pt idx="11">
                  <c:v>360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560</c:v>
                </c:pt>
                <c:pt idx="16">
                  <c:v>650</c:v>
                </c:pt>
                <c:pt idx="17">
                  <c:v>730</c:v>
                </c:pt>
                <c:pt idx="18">
                  <c:v>750</c:v>
                </c:pt>
                <c:pt idx="19">
                  <c:v>770</c:v>
                </c:pt>
                <c:pt idx="20">
                  <c:v>780</c:v>
                </c:pt>
                <c:pt idx="21">
                  <c:v>790</c:v>
                </c:pt>
                <c:pt idx="22">
                  <c:v>800</c:v>
                </c:pt>
                <c:pt idx="2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827-AD41-F38892983507}"/>
            </c:ext>
          </c:extLst>
        </c:ser>
        <c:ser>
          <c:idx val="1"/>
          <c:order val="1"/>
          <c:tx>
            <c:v>V pompato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Foglio1!$G$3:$G$26</c:f>
              <c:numCache>
                <c:formatCode>0.00</c:formatCode>
                <c:ptCount val="24"/>
                <c:pt idx="0">
                  <c:v>33.75</c:v>
                </c:pt>
                <c:pt idx="1">
                  <c:v>67.5</c:v>
                </c:pt>
                <c:pt idx="2">
                  <c:v>101.25</c:v>
                </c:pt>
                <c:pt idx="3">
                  <c:v>135</c:v>
                </c:pt>
                <c:pt idx="4">
                  <c:v>168.75</c:v>
                </c:pt>
                <c:pt idx="5">
                  <c:v>202.5</c:v>
                </c:pt>
                <c:pt idx="6">
                  <c:v>236.25</c:v>
                </c:pt>
                <c:pt idx="7">
                  <c:v>270</c:v>
                </c:pt>
                <c:pt idx="8">
                  <c:v>303.75</c:v>
                </c:pt>
                <c:pt idx="9">
                  <c:v>337.5</c:v>
                </c:pt>
                <c:pt idx="10">
                  <c:v>371.25</c:v>
                </c:pt>
                <c:pt idx="11">
                  <c:v>405</c:v>
                </c:pt>
                <c:pt idx="12">
                  <c:v>438.75</c:v>
                </c:pt>
                <c:pt idx="13">
                  <c:v>472.5</c:v>
                </c:pt>
                <c:pt idx="14">
                  <c:v>506.25</c:v>
                </c:pt>
                <c:pt idx="15">
                  <c:v>540</c:v>
                </c:pt>
                <c:pt idx="16">
                  <c:v>573.75</c:v>
                </c:pt>
                <c:pt idx="17">
                  <c:v>607.5</c:v>
                </c:pt>
                <c:pt idx="18">
                  <c:v>641.25</c:v>
                </c:pt>
                <c:pt idx="19">
                  <c:v>675</c:v>
                </c:pt>
                <c:pt idx="20">
                  <c:v>708.75</c:v>
                </c:pt>
                <c:pt idx="21">
                  <c:v>742.5</c:v>
                </c:pt>
                <c:pt idx="22">
                  <c:v>776.25</c:v>
                </c:pt>
                <c:pt idx="2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827-AD41-F3889298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50736"/>
        <c:axId val="1999153232"/>
      </c:lineChart>
      <c:catAx>
        <c:axId val="19991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3232"/>
        <c:crosses val="autoZero"/>
        <c:auto val="1"/>
        <c:lblAlgn val="ctr"/>
        <c:lblOffset val="100"/>
        <c:noMultiLvlLbl val="0"/>
      </c:catAx>
      <c:valAx>
        <c:axId val="19991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effettivo nel serbatoio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Foglio1!$I$3:$I$26</c:f>
              <c:numCache>
                <c:formatCode>0.00</c:formatCode>
                <c:ptCount val="24"/>
                <c:pt idx="0">
                  <c:v>192.75</c:v>
                </c:pt>
                <c:pt idx="1">
                  <c:v>216.5</c:v>
                </c:pt>
                <c:pt idx="2">
                  <c:v>240.25</c:v>
                </c:pt>
                <c:pt idx="3">
                  <c:v>254</c:v>
                </c:pt>
                <c:pt idx="4">
                  <c:v>267.75</c:v>
                </c:pt>
                <c:pt idx="5">
                  <c:v>271.5</c:v>
                </c:pt>
                <c:pt idx="6">
                  <c:v>275.25</c:v>
                </c:pt>
                <c:pt idx="7">
                  <c:v>279</c:v>
                </c:pt>
                <c:pt idx="8">
                  <c:v>262.75</c:v>
                </c:pt>
                <c:pt idx="9">
                  <c:v>246.5</c:v>
                </c:pt>
                <c:pt idx="10">
                  <c:v>230.25</c:v>
                </c:pt>
                <c:pt idx="11">
                  <c:v>214</c:v>
                </c:pt>
                <c:pt idx="12">
                  <c:v>197.75</c:v>
                </c:pt>
                <c:pt idx="13">
                  <c:v>201.5</c:v>
                </c:pt>
                <c:pt idx="14">
                  <c:v>195.25</c:v>
                </c:pt>
                <c:pt idx="15">
                  <c:v>149</c:v>
                </c:pt>
                <c:pt idx="16">
                  <c:v>92.75</c:v>
                </c:pt>
                <c:pt idx="17">
                  <c:v>46.5</c:v>
                </c:pt>
                <c:pt idx="18">
                  <c:v>60.25</c:v>
                </c:pt>
                <c:pt idx="19">
                  <c:v>74</c:v>
                </c:pt>
                <c:pt idx="20">
                  <c:v>97.75</c:v>
                </c:pt>
                <c:pt idx="21">
                  <c:v>121.5</c:v>
                </c:pt>
                <c:pt idx="22">
                  <c:v>145.25</c:v>
                </c:pt>
                <c:pt idx="2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B-46D3-9B2C-E9DD7348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39760"/>
        <c:axId val="1934936016"/>
      </c:scatterChart>
      <c:valAx>
        <c:axId val="19349397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36016"/>
        <c:crosses val="autoZero"/>
        <c:crossBetween val="midCat"/>
      </c:valAx>
      <c:valAx>
        <c:axId val="1934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0</xdr:rowOff>
    </xdr:from>
    <xdr:to>
      <xdr:col>19</xdr:col>
      <xdr:colOff>361950</xdr:colOff>
      <xdr:row>15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40A0CC-C721-46E6-A2A7-32FFB3CA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15</xdr:row>
      <xdr:rowOff>100012</xdr:rowOff>
    </xdr:from>
    <xdr:to>
      <xdr:col>19</xdr:col>
      <xdr:colOff>366712</xdr:colOff>
      <xdr:row>29</xdr:row>
      <xdr:rowOff>176212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47ADA9-0590-4424-AFAF-6A8A482D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</xdr:colOff>
      <xdr:row>30</xdr:row>
      <xdr:rowOff>14287</xdr:rowOff>
    </xdr:from>
    <xdr:to>
      <xdr:col>19</xdr:col>
      <xdr:colOff>366712</xdr:colOff>
      <xdr:row>44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CAC5582-A19B-4B71-BB57-2311D734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A0EA-4893-4A50-8634-328F14976E2C}">
  <dimension ref="B1:V29"/>
  <sheetViews>
    <sheetView tabSelected="1" topLeftCell="B7" zoomScaleNormal="100" workbookViewId="0">
      <selection activeCell="U3" sqref="U3"/>
    </sheetView>
  </sheetViews>
  <sheetFormatPr defaultRowHeight="15" x14ac:dyDescent="0.25"/>
  <cols>
    <col min="2" max="3" width="4" customWidth="1"/>
    <col min="4" max="8" width="10.7109375" customWidth="1"/>
    <col min="12" max="12" width="12.42578125" customWidth="1"/>
    <col min="22" max="22" width="40.5703125" customWidth="1"/>
  </cols>
  <sheetData>
    <row r="1" spans="2:22" ht="15.75" thickBot="1" x14ac:dyDescent="0.3"/>
    <row r="2" spans="2:22" ht="18.75" customHeight="1" x14ac:dyDescent="0.35">
      <c r="B2" s="7"/>
      <c r="C2" s="8"/>
      <c r="D2" s="14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28" t="s">
        <v>23</v>
      </c>
      <c r="J2" s="17"/>
      <c r="K2" s="13" t="s">
        <v>4</v>
      </c>
      <c r="L2" s="3"/>
      <c r="U2" s="19" t="s">
        <v>16</v>
      </c>
      <c r="V2" s="20"/>
    </row>
    <row r="3" spans="2:22" ht="18" thickBot="1" x14ac:dyDescent="0.3">
      <c r="B3" s="10">
        <v>0</v>
      </c>
      <c r="C3" s="11">
        <v>1</v>
      </c>
      <c r="D3" s="15">
        <v>10</v>
      </c>
      <c r="E3" s="11">
        <f>D3</f>
        <v>10</v>
      </c>
      <c r="F3" s="21">
        <f>$E$26/24</f>
        <v>33.75</v>
      </c>
      <c r="G3" s="23">
        <f>F3</f>
        <v>33.75</v>
      </c>
      <c r="H3" s="23">
        <f>G3-E3</f>
        <v>23.75</v>
      </c>
      <c r="I3" s="24">
        <f>$K$3-$D$29+H3</f>
        <v>192.75</v>
      </c>
      <c r="K3" s="4">
        <f>_xlfn.CEILING.MATH(F29*G29)</f>
        <v>279</v>
      </c>
      <c r="L3" s="6" t="s">
        <v>17</v>
      </c>
      <c r="U3" s="10" t="s">
        <v>0</v>
      </c>
      <c r="V3" s="12" t="s">
        <v>11</v>
      </c>
    </row>
    <row r="4" spans="2:22" ht="15" customHeight="1" x14ac:dyDescent="0.25">
      <c r="B4" s="10">
        <v>1</v>
      </c>
      <c r="C4" s="11">
        <v>2</v>
      </c>
      <c r="D4" s="15">
        <v>10</v>
      </c>
      <c r="E4" s="11">
        <f>D4+E3</f>
        <v>20</v>
      </c>
      <c r="F4" s="21">
        <f t="shared" ref="F4:F26" si="0">$E$26/24</f>
        <v>33.75</v>
      </c>
      <c r="G4" s="23">
        <f>F4+G3</f>
        <v>67.5</v>
      </c>
      <c r="H4" s="23">
        <f t="shared" ref="H4:H26" si="1">G4-E4</f>
        <v>47.5</v>
      </c>
      <c r="I4" s="24">
        <f t="shared" ref="I4:I26" si="2">$K$3-$D$29+H4</f>
        <v>216.5</v>
      </c>
      <c r="U4" s="10" t="s">
        <v>2</v>
      </c>
      <c r="V4" s="18" t="s">
        <v>15</v>
      </c>
    </row>
    <row r="5" spans="2:22" x14ac:dyDescent="0.25">
      <c r="B5" s="10">
        <v>2</v>
      </c>
      <c r="C5" s="11">
        <v>3</v>
      </c>
      <c r="D5" s="15">
        <v>10</v>
      </c>
      <c r="E5" s="11">
        <f t="shared" ref="E5:E25" si="3">D5+E4</f>
        <v>30</v>
      </c>
      <c r="F5" s="21">
        <f t="shared" si="0"/>
        <v>33.75</v>
      </c>
      <c r="G5" s="23">
        <f t="shared" ref="G5:G26" si="4">F5+G4</f>
        <v>101.25</v>
      </c>
      <c r="H5" s="23">
        <f t="shared" si="1"/>
        <v>71.25</v>
      </c>
      <c r="I5" s="24">
        <f t="shared" si="2"/>
        <v>240.25</v>
      </c>
      <c r="U5" s="29" t="s">
        <v>3</v>
      </c>
      <c r="V5" s="18" t="s">
        <v>25</v>
      </c>
    </row>
    <row r="6" spans="2:22" x14ac:dyDescent="0.25">
      <c r="B6" s="10">
        <v>3</v>
      </c>
      <c r="C6" s="11">
        <v>4</v>
      </c>
      <c r="D6" s="15">
        <v>20</v>
      </c>
      <c r="E6" s="11">
        <f t="shared" si="3"/>
        <v>50</v>
      </c>
      <c r="F6" s="21">
        <f t="shared" si="0"/>
        <v>33.75</v>
      </c>
      <c r="G6" s="23">
        <f t="shared" si="4"/>
        <v>135</v>
      </c>
      <c r="H6" s="23">
        <f t="shared" si="1"/>
        <v>85</v>
      </c>
      <c r="I6" s="24">
        <f t="shared" si="2"/>
        <v>254</v>
      </c>
      <c r="U6" s="10" t="s">
        <v>9</v>
      </c>
      <c r="V6" s="12" t="s">
        <v>13</v>
      </c>
    </row>
    <row r="7" spans="2:22" x14ac:dyDescent="0.25">
      <c r="B7" s="10">
        <v>4</v>
      </c>
      <c r="C7" s="11">
        <v>5</v>
      </c>
      <c r="D7" s="15">
        <v>20</v>
      </c>
      <c r="E7" s="11">
        <f t="shared" si="3"/>
        <v>70</v>
      </c>
      <c r="F7" s="21">
        <f t="shared" si="0"/>
        <v>33.75</v>
      </c>
      <c r="G7" s="23">
        <f t="shared" si="4"/>
        <v>168.75</v>
      </c>
      <c r="H7" s="23">
        <f t="shared" si="1"/>
        <v>98.75</v>
      </c>
      <c r="I7" s="24">
        <f t="shared" si="2"/>
        <v>267.75</v>
      </c>
      <c r="U7" s="10" t="s">
        <v>8</v>
      </c>
      <c r="V7" s="12" t="s">
        <v>12</v>
      </c>
    </row>
    <row r="8" spans="2:22" ht="18" customHeight="1" x14ac:dyDescent="0.25">
      <c r="B8" s="10">
        <v>5</v>
      </c>
      <c r="C8" s="11">
        <v>6</v>
      </c>
      <c r="D8" s="15">
        <v>30</v>
      </c>
      <c r="E8" s="11">
        <f t="shared" si="3"/>
        <v>100</v>
      </c>
      <c r="F8" s="21">
        <f t="shared" si="0"/>
        <v>33.75</v>
      </c>
      <c r="G8" s="23">
        <f t="shared" si="4"/>
        <v>202.5</v>
      </c>
      <c r="H8" s="23">
        <f t="shared" si="1"/>
        <v>102.5</v>
      </c>
      <c r="I8" s="24">
        <f t="shared" si="2"/>
        <v>271.5</v>
      </c>
      <c r="U8" s="29" t="s">
        <v>23</v>
      </c>
      <c r="V8" s="18" t="s">
        <v>24</v>
      </c>
    </row>
    <row r="9" spans="2:22" x14ac:dyDescent="0.25">
      <c r="B9" s="10">
        <v>6</v>
      </c>
      <c r="C9" s="11">
        <v>7</v>
      </c>
      <c r="D9" s="15">
        <v>30</v>
      </c>
      <c r="E9" s="11">
        <f t="shared" si="3"/>
        <v>130</v>
      </c>
      <c r="F9" s="21">
        <f t="shared" si="0"/>
        <v>33.75</v>
      </c>
      <c r="G9" s="23">
        <f t="shared" si="4"/>
        <v>236.25</v>
      </c>
      <c r="H9" s="23">
        <f t="shared" si="1"/>
        <v>106.25</v>
      </c>
      <c r="I9" s="24">
        <f t="shared" si="2"/>
        <v>275.25</v>
      </c>
      <c r="U9" s="10" t="s">
        <v>1</v>
      </c>
      <c r="V9" s="18" t="s">
        <v>14</v>
      </c>
    </row>
    <row r="10" spans="2:22" ht="15.75" customHeight="1" thickBot="1" x14ac:dyDescent="0.4">
      <c r="B10" s="10">
        <v>7</v>
      </c>
      <c r="C10" s="11">
        <v>8</v>
      </c>
      <c r="D10" s="15">
        <v>30</v>
      </c>
      <c r="E10" s="11">
        <f t="shared" si="3"/>
        <v>160</v>
      </c>
      <c r="F10" s="21">
        <f t="shared" si="0"/>
        <v>33.75</v>
      </c>
      <c r="G10" s="23">
        <f t="shared" si="4"/>
        <v>270</v>
      </c>
      <c r="H10" s="23">
        <f t="shared" si="1"/>
        <v>110</v>
      </c>
      <c r="I10" s="24">
        <f t="shared" si="2"/>
        <v>279</v>
      </c>
      <c r="U10" s="4" t="s">
        <v>4</v>
      </c>
      <c r="V10" s="6" t="s">
        <v>10</v>
      </c>
    </row>
    <row r="11" spans="2:22" x14ac:dyDescent="0.25">
      <c r="B11" s="10">
        <v>8</v>
      </c>
      <c r="C11" s="11">
        <v>9</v>
      </c>
      <c r="D11" s="15">
        <v>50</v>
      </c>
      <c r="E11" s="11">
        <f t="shared" si="3"/>
        <v>210</v>
      </c>
      <c r="F11" s="21">
        <f t="shared" si="0"/>
        <v>33.75</v>
      </c>
      <c r="G11" s="23">
        <f t="shared" si="4"/>
        <v>303.75</v>
      </c>
      <c r="H11" s="23">
        <f t="shared" si="1"/>
        <v>93.75</v>
      </c>
      <c r="I11" s="24">
        <f t="shared" si="2"/>
        <v>262.75</v>
      </c>
      <c r="U11" s="11"/>
      <c r="V11" s="11"/>
    </row>
    <row r="12" spans="2:22" x14ac:dyDescent="0.25">
      <c r="B12" s="10">
        <v>9</v>
      </c>
      <c r="C12" s="11">
        <v>10</v>
      </c>
      <c r="D12" s="15">
        <v>50</v>
      </c>
      <c r="E12" s="11">
        <f t="shared" si="3"/>
        <v>260</v>
      </c>
      <c r="F12" s="21">
        <f t="shared" si="0"/>
        <v>33.75</v>
      </c>
      <c r="G12" s="23">
        <f t="shared" si="4"/>
        <v>337.5</v>
      </c>
      <c r="H12" s="23">
        <f t="shared" si="1"/>
        <v>77.5</v>
      </c>
      <c r="I12" s="24">
        <f t="shared" si="2"/>
        <v>246.5</v>
      </c>
      <c r="L12" s="30"/>
    </row>
    <row r="13" spans="2:22" x14ac:dyDescent="0.25">
      <c r="B13" s="10">
        <v>10</v>
      </c>
      <c r="C13" s="11">
        <v>11</v>
      </c>
      <c r="D13" s="15">
        <v>50</v>
      </c>
      <c r="E13" s="11">
        <f t="shared" si="3"/>
        <v>310</v>
      </c>
      <c r="F13" s="21">
        <f t="shared" si="0"/>
        <v>33.75</v>
      </c>
      <c r="G13" s="23">
        <f t="shared" si="4"/>
        <v>371.25</v>
      </c>
      <c r="H13" s="23">
        <f t="shared" si="1"/>
        <v>61.25</v>
      </c>
      <c r="I13" s="24">
        <f t="shared" si="2"/>
        <v>230.25</v>
      </c>
    </row>
    <row r="14" spans="2:22" x14ac:dyDescent="0.25">
      <c r="B14" s="10">
        <v>11</v>
      </c>
      <c r="C14" s="11">
        <v>12</v>
      </c>
      <c r="D14" s="15">
        <v>50</v>
      </c>
      <c r="E14" s="11">
        <f t="shared" si="3"/>
        <v>360</v>
      </c>
      <c r="F14" s="21">
        <f t="shared" si="0"/>
        <v>33.75</v>
      </c>
      <c r="G14" s="23">
        <f t="shared" si="4"/>
        <v>405</v>
      </c>
      <c r="H14" s="23">
        <f t="shared" si="1"/>
        <v>45</v>
      </c>
      <c r="I14" s="24">
        <f t="shared" si="2"/>
        <v>214</v>
      </c>
    </row>
    <row r="15" spans="2:22" x14ac:dyDescent="0.25">
      <c r="B15" s="10">
        <v>12</v>
      </c>
      <c r="C15" s="11">
        <v>13</v>
      </c>
      <c r="D15" s="15">
        <v>50</v>
      </c>
      <c r="E15" s="11">
        <f t="shared" si="3"/>
        <v>410</v>
      </c>
      <c r="F15" s="21">
        <f t="shared" si="0"/>
        <v>33.75</v>
      </c>
      <c r="G15" s="23">
        <f t="shared" si="4"/>
        <v>438.75</v>
      </c>
      <c r="H15" s="23">
        <f t="shared" si="1"/>
        <v>28.75</v>
      </c>
      <c r="I15" s="24">
        <f t="shared" si="2"/>
        <v>197.75</v>
      </c>
    </row>
    <row r="16" spans="2:22" x14ac:dyDescent="0.25">
      <c r="B16" s="10">
        <v>13</v>
      </c>
      <c r="C16" s="11">
        <v>14</v>
      </c>
      <c r="D16" s="15">
        <v>30</v>
      </c>
      <c r="E16" s="11">
        <f t="shared" si="3"/>
        <v>440</v>
      </c>
      <c r="F16" s="21">
        <f t="shared" si="0"/>
        <v>33.75</v>
      </c>
      <c r="G16" s="23">
        <f t="shared" si="4"/>
        <v>472.5</v>
      </c>
      <c r="H16" s="23">
        <f t="shared" si="1"/>
        <v>32.5</v>
      </c>
      <c r="I16" s="24">
        <f t="shared" si="2"/>
        <v>201.5</v>
      </c>
    </row>
    <row r="17" spans="2:9" x14ac:dyDescent="0.25">
      <c r="B17" s="10">
        <v>14</v>
      </c>
      <c r="C17" s="11">
        <v>15</v>
      </c>
      <c r="D17" s="15">
        <v>40</v>
      </c>
      <c r="E17" s="11">
        <f t="shared" si="3"/>
        <v>480</v>
      </c>
      <c r="F17" s="21">
        <f t="shared" si="0"/>
        <v>33.75</v>
      </c>
      <c r="G17" s="23">
        <f t="shared" si="4"/>
        <v>506.25</v>
      </c>
      <c r="H17" s="23">
        <f t="shared" si="1"/>
        <v>26.25</v>
      </c>
      <c r="I17" s="24">
        <f t="shared" si="2"/>
        <v>195.25</v>
      </c>
    </row>
    <row r="18" spans="2:9" x14ac:dyDescent="0.25">
      <c r="B18" s="10">
        <v>15</v>
      </c>
      <c r="C18" s="11">
        <v>16</v>
      </c>
      <c r="D18" s="15">
        <v>80</v>
      </c>
      <c r="E18" s="11">
        <f t="shared" si="3"/>
        <v>560</v>
      </c>
      <c r="F18" s="21">
        <f t="shared" si="0"/>
        <v>33.75</v>
      </c>
      <c r="G18" s="23">
        <f t="shared" si="4"/>
        <v>540</v>
      </c>
      <c r="H18" s="23">
        <f t="shared" si="1"/>
        <v>-20</v>
      </c>
      <c r="I18" s="24">
        <f t="shared" si="2"/>
        <v>149</v>
      </c>
    </row>
    <row r="19" spans="2:9" x14ac:dyDescent="0.25">
      <c r="B19" s="10">
        <v>16</v>
      </c>
      <c r="C19" s="11">
        <v>17</v>
      </c>
      <c r="D19" s="15">
        <v>90</v>
      </c>
      <c r="E19" s="11">
        <f t="shared" si="3"/>
        <v>650</v>
      </c>
      <c r="F19" s="21">
        <f t="shared" si="0"/>
        <v>33.75</v>
      </c>
      <c r="G19" s="23">
        <f t="shared" si="4"/>
        <v>573.75</v>
      </c>
      <c r="H19" s="23">
        <f t="shared" si="1"/>
        <v>-76.25</v>
      </c>
      <c r="I19" s="24">
        <f t="shared" si="2"/>
        <v>92.75</v>
      </c>
    </row>
    <row r="20" spans="2:9" x14ac:dyDescent="0.25">
      <c r="B20" s="10">
        <v>17</v>
      </c>
      <c r="C20" s="11">
        <v>18</v>
      </c>
      <c r="D20" s="15">
        <v>80</v>
      </c>
      <c r="E20" s="11">
        <f t="shared" si="3"/>
        <v>730</v>
      </c>
      <c r="F20" s="21">
        <f t="shared" si="0"/>
        <v>33.75</v>
      </c>
      <c r="G20" s="23">
        <f t="shared" si="4"/>
        <v>607.5</v>
      </c>
      <c r="H20" s="23">
        <f t="shared" si="1"/>
        <v>-122.5</v>
      </c>
      <c r="I20" s="24">
        <f t="shared" si="2"/>
        <v>46.5</v>
      </c>
    </row>
    <row r="21" spans="2:9" x14ac:dyDescent="0.25">
      <c r="B21" s="10">
        <v>18</v>
      </c>
      <c r="C21" s="11">
        <v>19</v>
      </c>
      <c r="D21" s="15">
        <v>20</v>
      </c>
      <c r="E21" s="11">
        <f t="shared" si="3"/>
        <v>750</v>
      </c>
      <c r="F21" s="21">
        <f t="shared" si="0"/>
        <v>33.75</v>
      </c>
      <c r="G21" s="23">
        <f t="shared" si="4"/>
        <v>641.25</v>
      </c>
      <c r="H21" s="23">
        <f t="shared" si="1"/>
        <v>-108.75</v>
      </c>
      <c r="I21" s="24">
        <f t="shared" si="2"/>
        <v>60.25</v>
      </c>
    </row>
    <row r="22" spans="2:9" x14ac:dyDescent="0.25">
      <c r="B22" s="10">
        <v>19</v>
      </c>
      <c r="C22" s="11">
        <v>20</v>
      </c>
      <c r="D22" s="15">
        <v>20</v>
      </c>
      <c r="E22" s="11">
        <f t="shared" si="3"/>
        <v>770</v>
      </c>
      <c r="F22" s="21">
        <f t="shared" si="0"/>
        <v>33.75</v>
      </c>
      <c r="G22" s="23">
        <f t="shared" si="4"/>
        <v>675</v>
      </c>
      <c r="H22" s="23">
        <f t="shared" si="1"/>
        <v>-95</v>
      </c>
      <c r="I22" s="24">
        <f t="shared" si="2"/>
        <v>74</v>
      </c>
    </row>
    <row r="23" spans="2:9" x14ac:dyDescent="0.25">
      <c r="B23" s="10">
        <v>20</v>
      </c>
      <c r="C23" s="11">
        <v>21</v>
      </c>
      <c r="D23" s="15">
        <v>10</v>
      </c>
      <c r="E23" s="11">
        <f t="shared" si="3"/>
        <v>780</v>
      </c>
      <c r="F23" s="21">
        <f t="shared" si="0"/>
        <v>33.75</v>
      </c>
      <c r="G23" s="23">
        <f t="shared" si="4"/>
        <v>708.75</v>
      </c>
      <c r="H23" s="23">
        <f t="shared" si="1"/>
        <v>-71.25</v>
      </c>
      <c r="I23" s="24">
        <f t="shared" si="2"/>
        <v>97.75</v>
      </c>
    </row>
    <row r="24" spans="2:9" x14ac:dyDescent="0.25">
      <c r="B24" s="10">
        <v>21</v>
      </c>
      <c r="C24" s="11">
        <v>22</v>
      </c>
      <c r="D24" s="15">
        <v>10</v>
      </c>
      <c r="E24" s="11">
        <f t="shared" si="3"/>
        <v>790</v>
      </c>
      <c r="F24" s="21">
        <f t="shared" si="0"/>
        <v>33.75</v>
      </c>
      <c r="G24" s="23">
        <f t="shared" si="4"/>
        <v>742.5</v>
      </c>
      <c r="H24" s="23">
        <f t="shared" si="1"/>
        <v>-47.5</v>
      </c>
      <c r="I24" s="24">
        <f t="shared" si="2"/>
        <v>121.5</v>
      </c>
    </row>
    <row r="25" spans="2:9" x14ac:dyDescent="0.25">
      <c r="B25" s="10">
        <v>22</v>
      </c>
      <c r="C25" s="11">
        <v>23</v>
      </c>
      <c r="D25" s="15">
        <v>10</v>
      </c>
      <c r="E25" s="11">
        <f t="shared" si="3"/>
        <v>800</v>
      </c>
      <c r="F25" s="21">
        <f t="shared" si="0"/>
        <v>33.75</v>
      </c>
      <c r="G25" s="23">
        <f t="shared" si="4"/>
        <v>776.25</v>
      </c>
      <c r="H25" s="23">
        <f t="shared" si="1"/>
        <v>-23.75</v>
      </c>
      <c r="I25" s="24">
        <f t="shared" si="2"/>
        <v>145.25</v>
      </c>
    </row>
    <row r="26" spans="2:9" ht="15.75" thickBot="1" x14ac:dyDescent="0.3">
      <c r="B26" s="4">
        <v>23</v>
      </c>
      <c r="C26" s="5">
        <v>24</v>
      </c>
      <c r="D26" s="16">
        <v>10</v>
      </c>
      <c r="E26" s="5">
        <f t="shared" ref="E26" si="5">D26+E25</f>
        <v>810</v>
      </c>
      <c r="F26" s="22">
        <f t="shared" si="0"/>
        <v>33.75</v>
      </c>
      <c r="G26" s="25">
        <f t="shared" si="4"/>
        <v>810</v>
      </c>
      <c r="H26" s="25">
        <f t="shared" si="1"/>
        <v>0</v>
      </c>
      <c r="I26" s="26">
        <f t="shared" si="2"/>
        <v>169</v>
      </c>
    </row>
    <row r="27" spans="2:9" ht="15.75" thickBot="1" x14ac:dyDescent="0.3"/>
    <row r="28" spans="2:9" x14ac:dyDescent="0.25">
      <c r="D28" s="1" t="s">
        <v>5</v>
      </c>
      <c r="E28" s="2" t="s">
        <v>6</v>
      </c>
      <c r="F28" s="2" t="s">
        <v>7</v>
      </c>
      <c r="G28" s="3" t="s">
        <v>3</v>
      </c>
    </row>
    <row r="29" spans="2:9" ht="15.75" thickBot="1" x14ac:dyDescent="0.3">
      <c r="D29" s="27">
        <f>MAX(H3:H26)</f>
        <v>110</v>
      </c>
      <c r="E29" s="25">
        <f>MIN(H3:H26)</f>
        <v>-122.5</v>
      </c>
      <c r="F29" s="25">
        <f>D29-E29</f>
        <v>232.5</v>
      </c>
      <c r="G29" s="6">
        <v>1.2</v>
      </c>
    </row>
  </sheetData>
  <sortState xmlns:xlrd2="http://schemas.microsoft.com/office/spreadsheetml/2017/richdata2" ref="U4:V10">
    <sortCondition ref="U3:U10"/>
  </sortState>
  <mergeCells count="2">
    <mergeCell ref="B2:C2"/>
    <mergeCell ref="U2:V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2021-02-12T19:46:20Z</dcterms:created>
  <dcterms:modified xsi:type="dcterms:W3CDTF">2021-02-12T20:23:30Z</dcterms:modified>
</cp:coreProperties>
</file>