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ocumenti\Uni\Primo anno\Pogettazione meccanica\Mathcad\"/>
    </mc:Choice>
  </mc:AlternateContent>
  <xr:revisionPtr revIDLastSave="0" documentId="13_ncr:1_{6746D5EC-712F-475F-825C-92817C4DB2A5}" xr6:coauthVersionLast="45" xr6:coauthVersionMax="45" xr10:uidLastSave="{00000000-0000-0000-0000-000000000000}"/>
  <bookViews>
    <workbookView xWindow="780" yWindow="780" windowWidth="21600" windowHeight="11505" activeTab="2" xr2:uid="{00000000-000D-0000-FFFF-FFFF00000000}"/>
  </bookViews>
  <sheets>
    <sheet name="Tab 4.1b" sheetId="3" r:id="rId1"/>
    <sheet name="Tab 4.7d" sheetId="1" r:id="rId2"/>
    <sheet name="Tab 4.9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C13" i="2"/>
  <c r="J7" i="3"/>
  <c r="I7" i="3"/>
  <c r="H7" i="3"/>
  <c r="G7" i="3"/>
  <c r="F7" i="3"/>
  <c r="E7" i="3"/>
  <c r="D7" i="3"/>
  <c r="C7" i="3"/>
  <c r="E9" i="2"/>
  <c r="F9" i="2"/>
  <c r="G9" i="2"/>
  <c r="H9" i="2"/>
  <c r="I9" i="2"/>
  <c r="D9" i="2"/>
  <c r="C9" i="2"/>
  <c r="D7" i="1" l="1"/>
  <c r="C7" i="1"/>
  <c r="C16" i="1" s="1"/>
  <c r="C17" i="1" l="1"/>
  <c r="C14" i="1"/>
  <c r="C15" i="1"/>
  <c r="C11" i="1"/>
  <c r="C12" i="1"/>
  <c r="C13" i="1"/>
</calcChain>
</file>

<file path=xl/sharedStrings.xml><?xml version="1.0" encoding="utf-8"?>
<sst xmlns="http://schemas.openxmlformats.org/spreadsheetml/2006/main" count="39" uniqueCount="33">
  <si>
    <t>Portata</t>
  </si>
  <si>
    <t>d1</t>
  </si>
  <si>
    <t>d</t>
  </si>
  <si>
    <t>a</t>
  </si>
  <si>
    <t>b</t>
  </si>
  <si>
    <t>e</t>
  </si>
  <si>
    <t>Altre quote</t>
  </si>
  <si>
    <t>m</t>
  </si>
  <si>
    <t>r</t>
  </si>
  <si>
    <t>h</t>
  </si>
  <si>
    <t>Interpolazione</t>
  </si>
  <si>
    <t>Portata effettiva</t>
  </si>
  <si>
    <t>e1</t>
  </si>
  <si>
    <t>Tabella 4.7d</t>
  </si>
  <si>
    <t>d2</t>
  </si>
  <si>
    <t>dt</t>
  </si>
  <si>
    <t>Bt</t>
  </si>
  <si>
    <t>At</t>
  </si>
  <si>
    <t>Ht</t>
  </si>
  <si>
    <t>dsf</t>
  </si>
  <si>
    <t>ns</t>
  </si>
  <si>
    <t>Tabella 4.1b</t>
  </si>
  <si>
    <t>A1</t>
  </si>
  <si>
    <t>s1</t>
  </si>
  <si>
    <t>A2</t>
  </si>
  <si>
    <t>s2</t>
  </si>
  <si>
    <t>l1</t>
  </si>
  <si>
    <t>l2</t>
  </si>
  <si>
    <t>x0</t>
  </si>
  <si>
    <t>x1</t>
  </si>
  <si>
    <t>Tabella 4.9a</t>
  </si>
  <si>
    <t>Traversa</t>
  </si>
  <si>
    <t>dpista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</si>
</sst>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Border="1"/>
    <xf numFmtId="1" fontId="0" fillId="0" borderId="1" xfId="0" applyNumberFormat="1" applyBorder="1"/>
    <xf numFmtId="0" fontId="1" fillId="0" borderId="2" xfId="0" applyFont="1" applyBorder="1"/>
    <xf numFmtId="1" fontId="0" fillId="0" borderId="2" xfId="0" applyNumberFormat="1" applyBorder="1"/>
    <xf numFmtId="1" fontId="1" fillId="0" borderId="2" xfId="0" applyNumberFormat="1" applyFont="1" applyBorder="1"/>
    <xf numFmtId="1" fontId="1" fillId="0" borderId="2" xfId="0" applyNumberFormat="1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1" fillId="0" borderId="0" xfId="0" applyFont="1" applyBorder="1"/>
    <xf numFmtId="0" fontId="0" fillId="0" borderId="3" xfId="0" applyBorder="1"/>
    <xf numFmtId="0" fontId="1" fillId="0" borderId="3" xfId="0" applyFont="1" applyBorder="1"/>
    <xf numFmtId="1" fontId="1" fillId="0" borderId="3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4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A89-FF69-470D-AF1B-0E48CA0D5E8B}">
  <dimension ref="A1:J22"/>
  <sheetViews>
    <sheetView workbookViewId="0">
      <selection activeCell="J13" sqref="J13"/>
    </sheetView>
  </sheetViews>
  <sheetFormatPr defaultRowHeight="15" x14ac:dyDescent="0.25"/>
  <cols>
    <col min="2" max="2" width="15.7109375" bestFit="1" customWidth="1"/>
    <col min="3" max="3" width="9.140625" style="1"/>
  </cols>
  <sheetData>
    <row r="1" spans="1:10" ht="15.75" thickBot="1" x14ac:dyDescent="0.3">
      <c r="B1" s="4"/>
      <c r="C1" s="5"/>
      <c r="D1" s="4"/>
      <c r="E1" s="4"/>
      <c r="F1" s="4"/>
      <c r="G1" s="4"/>
      <c r="H1" s="4"/>
      <c r="I1" s="4"/>
      <c r="J1" s="4"/>
    </row>
    <row r="2" spans="1:10" ht="15.75" thickBot="1" x14ac:dyDescent="0.3">
      <c r="B2" s="2" t="s">
        <v>21</v>
      </c>
      <c r="C2" s="3"/>
      <c r="D2" s="2"/>
      <c r="E2" s="4"/>
      <c r="F2" s="4"/>
      <c r="G2" s="4"/>
      <c r="H2" s="4"/>
      <c r="I2" s="18"/>
      <c r="J2" s="18"/>
    </row>
    <row r="3" spans="1:10" x14ac:dyDescent="0.25">
      <c r="B3" s="6" t="s">
        <v>0</v>
      </c>
      <c r="C3" s="8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19" t="s">
        <v>29</v>
      </c>
    </row>
    <row r="4" spans="1:10" x14ac:dyDescent="0.25">
      <c r="B4">
        <v>50</v>
      </c>
      <c r="C4" s="1">
        <v>220</v>
      </c>
      <c r="D4">
        <v>24</v>
      </c>
      <c r="E4">
        <v>680</v>
      </c>
      <c r="F4">
        <v>6</v>
      </c>
      <c r="G4">
        <v>180</v>
      </c>
      <c r="H4">
        <v>220</v>
      </c>
      <c r="I4">
        <v>450</v>
      </c>
      <c r="J4">
        <v>220</v>
      </c>
    </row>
    <row r="5" spans="1:10" ht="15.75" thickBot="1" x14ac:dyDescent="0.3">
      <c r="B5" s="4">
        <v>60</v>
      </c>
      <c r="C5" s="5">
        <v>250</v>
      </c>
      <c r="D5" s="4">
        <v>25</v>
      </c>
      <c r="E5" s="16">
        <v>740</v>
      </c>
      <c r="F5" s="16">
        <v>6</v>
      </c>
      <c r="G5" s="16">
        <v>200</v>
      </c>
      <c r="H5" s="16">
        <v>230</v>
      </c>
      <c r="I5" s="16">
        <v>480</v>
      </c>
      <c r="J5" s="16">
        <v>230</v>
      </c>
    </row>
    <row r="6" spans="1:10" x14ac:dyDescent="0.25">
      <c r="B6" s="14" t="s">
        <v>11</v>
      </c>
      <c r="C6" s="15" t="s">
        <v>10</v>
      </c>
      <c r="D6" s="15"/>
      <c r="E6" s="13"/>
      <c r="F6" s="13"/>
      <c r="G6" s="13"/>
      <c r="H6" s="13"/>
      <c r="I6" s="17"/>
      <c r="J6" s="17"/>
    </row>
    <row r="7" spans="1:10" ht="15.75" thickBot="1" x14ac:dyDescent="0.3">
      <c r="B7" s="4">
        <v>55</v>
      </c>
      <c r="C7" s="5">
        <f>ROUND((C5-C4)/(B5-B4)*(B7-B4)+C4,0)</f>
        <v>235</v>
      </c>
      <c r="D7" s="4">
        <f>ROUND((D5-D4)/($B$5-$B$4)*($B$7-$B$4)+D4,0)</f>
        <v>25</v>
      </c>
      <c r="E7" s="4">
        <f t="shared" ref="E7:J7" si="0">ROUND((E5-E4)/($B$5-$B$4)*($B$7-$B$4)+E4,0)</f>
        <v>710</v>
      </c>
      <c r="F7" s="4">
        <f t="shared" si="0"/>
        <v>6</v>
      </c>
      <c r="G7" s="4">
        <f t="shared" si="0"/>
        <v>190</v>
      </c>
      <c r="H7" s="4">
        <f t="shared" si="0"/>
        <v>225</v>
      </c>
      <c r="I7" s="4">
        <f t="shared" si="0"/>
        <v>465</v>
      </c>
      <c r="J7" s="4">
        <f t="shared" si="0"/>
        <v>225</v>
      </c>
    </row>
    <row r="9" spans="1:10" x14ac:dyDescent="0.25">
      <c r="A9" s="10"/>
      <c r="B9" s="10"/>
      <c r="C9" s="11"/>
      <c r="D9" s="10"/>
      <c r="E9" s="10"/>
      <c r="F9" s="10"/>
    </row>
    <row r="10" spans="1:10" x14ac:dyDescent="0.25">
      <c r="A10" s="10"/>
      <c r="B10" s="12"/>
      <c r="C10" s="11"/>
      <c r="D10" s="10"/>
      <c r="E10" s="10"/>
      <c r="F10" s="10"/>
    </row>
    <row r="11" spans="1:10" x14ac:dyDescent="0.25">
      <c r="A11" s="10"/>
      <c r="B11" s="10"/>
      <c r="C11" s="11"/>
      <c r="D11" s="10"/>
      <c r="E11" s="10"/>
      <c r="F11" s="10"/>
    </row>
    <row r="12" spans="1:10" x14ac:dyDescent="0.25">
      <c r="A12" s="10"/>
      <c r="B12" s="10"/>
      <c r="C12" s="11"/>
      <c r="D12" s="10"/>
      <c r="E12" s="10"/>
      <c r="F12" s="10"/>
    </row>
    <row r="13" spans="1:10" x14ac:dyDescent="0.25">
      <c r="A13" s="10"/>
      <c r="B13" s="10"/>
      <c r="C13" s="11"/>
      <c r="D13" s="10"/>
      <c r="E13" s="10"/>
      <c r="F13" s="10"/>
    </row>
    <row r="14" spans="1:10" x14ac:dyDescent="0.25">
      <c r="A14" s="10"/>
      <c r="B14" s="10"/>
      <c r="C14" s="11"/>
      <c r="D14" s="10"/>
      <c r="E14" s="10"/>
      <c r="F14" s="10"/>
    </row>
    <row r="15" spans="1:10" x14ac:dyDescent="0.25">
      <c r="A15" s="10"/>
      <c r="B15" s="10"/>
      <c r="C15" s="11"/>
      <c r="D15" s="10"/>
      <c r="E15" s="10"/>
      <c r="F15" s="10"/>
    </row>
    <row r="16" spans="1:10" x14ac:dyDescent="0.25">
      <c r="A16" s="10"/>
      <c r="B16" s="10"/>
      <c r="C16" s="11"/>
      <c r="D16" s="10"/>
      <c r="E16" s="10"/>
      <c r="F16" s="10"/>
    </row>
    <row r="17" spans="1:6" x14ac:dyDescent="0.25">
      <c r="A17" s="10"/>
      <c r="B17" s="10"/>
      <c r="C17" s="11"/>
      <c r="D17" s="10"/>
      <c r="E17" s="10"/>
      <c r="F17" s="10"/>
    </row>
    <row r="18" spans="1:6" x14ac:dyDescent="0.25">
      <c r="A18" s="10"/>
      <c r="B18" s="10"/>
      <c r="C18" s="11"/>
      <c r="D18" s="10"/>
      <c r="E18" s="10"/>
      <c r="F18" s="10"/>
    </row>
    <row r="19" spans="1:6" x14ac:dyDescent="0.25">
      <c r="A19" s="10"/>
      <c r="B19" s="10"/>
      <c r="C19" s="11"/>
      <c r="D19" s="10"/>
      <c r="E19" s="10"/>
      <c r="F19" s="10"/>
    </row>
    <row r="20" spans="1:6" x14ac:dyDescent="0.25">
      <c r="A20" s="10"/>
      <c r="B20" s="10"/>
      <c r="C20" s="11"/>
      <c r="D20" s="10"/>
      <c r="E20" s="10"/>
      <c r="F20" s="10"/>
    </row>
    <row r="21" spans="1:6" x14ac:dyDescent="0.25">
      <c r="A21" s="10"/>
      <c r="B21" s="10"/>
      <c r="C21" s="11"/>
      <c r="D21" s="10"/>
      <c r="E21" s="10"/>
      <c r="F21" s="10"/>
    </row>
    <row r="22" spans="1:6" x14ac:dyDescent="0.25">
      <c r="A22" s="10"/>
      <c r="B22" s="10"/>
      <c r="C22" s="11"/>
      <c r="D22" s="10"/>
      <c r="E22" s="10"/>
      <c r="F22" s="10"/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workbookViewId="0">
      <selection activeCell="B8" sqref="B8"/>
    </sheetView>
  </sheetViews>
  <sheetFormatPr defaultRowHeight="15" x14ac:dyDescent="0.25"/>
  <cols>
    <col min="2" max="2" width="15.7109375" bestFit="1" customWidth="1"/>
    <col min="3" max="3" width="9.140625" style="1"/>
  </cols>
  <sheetData>
    <row r="1" spans="2:4" ht="15.75" thickBot="1" x14ac:dyDescent="0.3">
      <c r="B1" s="4"/>
      <c r="C1" s="5"/>
      <c r="D1" s="4"/>
    </row>
    <row r="2" spans="2:4" ht="15.75" thickBot="1" x14ac:dyDescent="0.3">
      <c r="B2" s="2" t="s">
        <v>13</v>
      </c>
      <c r="C2" s="3"/>
      <c r="D2" s="2"/>
    </row>
    <row r="3" spans="2:4" x14ac:dyDescent="0.25">
      <c r="B3" s="6" t="s">
        <v>0</v>
      </c>
      <c r="C3" s="8" t="s">
        <v>1</v>
      </c>
      <c r="D3" s="6" t="s">
        <v>2</v>
      </c>
    </row>
    <row r="4" spans="2:4" x14ac:dyDescent="0.25">
      <c r="B4">
        <v>50</v>
      </c>
      <c r="C4" s="1">
        <v>200</v>
      </c>
      <c r="D4">
        <v>160</v>
      </c>
    </row>
    <row r="5" spans="2:4" ht="15.75" thickBot="1" x14ac:dyDescent="0.3">
      <c r="B5" s="4">
        <v>80</v>
      </c>
      <c r="C5" s="5">
        <v>240</v>
      </c>
      <c r="D5" s="4">
        <v>190</v>
      </c>
    </row>
    <row r="6" spans="2:4" x14ac:dyDescent="0.25">
      <c r="B6" s="6" t="s">
        <v>11</v>
      </c>
      <c r="C6" s="9" t="s">
        <v>10</v>
      </c>
      <c r="D6" s="9"/>
    </row>
    <row r="7" spans="2:4" ht="15.75" thickBot="1" x14ac:dyDescent="0.3">
      <c r="B7" s="4">
        <v>55</v>
      </c>
      <c r="C7" s="5">
        <f>ROUND((C5-C4)/(B5-B4)*(B7-B4)+C4,0)</f>
        <v>207</v>
      </c>
      <c r="D7" s="4">
        <f>ROUND((D5-D4)/(B5-B4)*(B7-B4)+D4,0)</f>
        <v>165</v>
      </c>
    </row>
    <row r="9" spans="2:4" ht="15.75" thickBot="1" x14ac:dyDescent="0.3">
      <c r="B9" s="4"/>
      <c r="C9" s="5"/>
    </row>
    <row r="10" spans="2:4" x14ac:dyDescent="0.25">
      <c r="B10" s="6" t="s">
        <v>6</v>
      </c>
      <c r="C10" s="7"/>
    </row>
    <row r="11" spans="2:4" x14ac:dyDescent="0.25">
      <c r="B11" t="s">
        <v>3</v>
      </c>
      <c r="C11" s="1">
        <f>0.7*$C$7</f>
        <v>144.89999999999998</v>
      </c>
    </row>
    <row r="12" spans="2:4" x14ac:dyDescent="0.25">
      <c r="B12" t="s">
        <v>4</v>
      </c>
      <c r="C12" s="1">
        <f>0.25*$C$7</f>
        <v>51.75</v>
      </c>
    </row>
    <row r="13" spans="2:4" x14ac:dyDescent="0.25">
      <c r="B13" t="s">
        <v>5</v>
      </c>
      <c r="C13" s="1">
        <f>0.8*$C$7</f>
        <v>165.60000000000002</v>
      </c>
    </row>
    <row r="14" spans="2:4" x14ac:dyDescent="0.25">
      <c r="B14" t="s">
        <v>7</v>
      </c>
      <c r="C14" s="1">
        <f>3.9*$C$7</f>
        <v>807.3</v>
      </c>
    </row>
    <row r="15" spans="2:4" x14ac:dyDescent="0.25">
      <c r="B15" t="s">
        <v>8</v>
      </c>
      <c r="C15" s="1">
        <f>1.3*$C$7</f>
        <v>269.10000000000002</v>
      </c>
    </row>
    <row r="16" spans="2:4" x14ac:dyDescent="0.25">
      <c r="B16" t="s">
        <v>9</v>
      </c>
      <c r="C16" s="1">
        <f>0.5*$C$7+1.05*$C$7</f>
        <v>320.85000000000002</v>
      </c>
    </row>
    <row r="17" spans="2:3" ht="15.75" thickBot="1" x14ac:dyDescent="0.3">
      <c r="B17" s="4" t="s">
        <v>12</v>
      </c>
      <c r="C17" s="5">
        <f>D7+C7</f>
        <v>372</v>
      </c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6D1D-B67B-4589-845D-563AEE4098C5}">
  <dimension ref="A2:I24"/>
  <sheetViews>
    <sheetView tabSelected="1" workbookViewId="0">
      <selection activeCell="D18" sqref="D18"/>
    </sheetView>
  </sheetViews>
  <sheetFormatPr defaultRowHeight="15" x14ac:dyDescent="0.25"/>
  <cols>
    <col min="2" max="2" width="15.7109375" bestFit="1" customWidth="1"/>
    <col min="3" max="3" width="9.140625" style="1"/>
  </cols>
  <sheetData>
    <row r="2" spans="1:9" x14ac:dyDescent="0.25">
      <c r="B2" t="s">
        <v>31</v>
      </c>
    </row>
    <row r="3" spans="1:9" ht="15.75" thickBot="1" x14ac:dyDescent="0.3">
      <c r="B3" s="4"/>
      <c r="C3" s="5"/>
      <c r="D3" s="4"/>
      <c r="E3" s="4"/>
      <c r="F3" s="4"/>
      <c r="G3" s="4"/>
      <c r="H3" s="4"/>
      <c r="I3" s="4"/>
    </row>
    <row r="4" spans="1:9" ht="15.75" thickBot="1" x14ac:dyDescent="0.3">
      <c r="B4" s="2" t="s">
        <v>30</v>
      </c>
      <c r="C4" s="3"/>
      <c r="D4" s="2"/>
      <c r="E4" s="4"/>
      <c r="F4" s="4"/>
      <c r="G4" s="4"/>
      <c r="H4" s="4"/>
      <c r="I4" s="4"/>
    </row>
    <row r="5" spans="1:9" x14ac:dyDescent="0.25">
      <c r="B5" s="6" t="s">
        <v>0</v>
      </c>
      <c r="C5" s="8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19</v>
      </c>
      <c r="I5" s="6" t="s">
        <v>20</v>
      </c>
    </row>
    <row r="6" spans="1:9" x14ac:dyDescent="0.25">
      <c r="B6">
        <v>50</v>
      </c>
      <c r="C6" s="1">
        <v>124</v>
      </c>
      <c r="D6">
        <v>100</v>
      </c>
      <c r="E6">
        <v>230</v>
      </c>
      <c r="F6">
        <v>380</v>
      </c>
      <c r="G6">
        <v>105</v>
      </c>
      <c r="H6">
        <v>22.3</v>
      </c>
      <c r="I6">
        <v>26</v>
      </c>
    </row>
    <row r="7" spans="1:9" ht="15.75" thickBot="1" x14ac:dyDescent="0.3">
      <c r="B7" s="4">
        <v>60</v>
      </c>
      <c r="C7" s="5">
        <v>135</v>
      </c>
      <c r="D7" s="4">
        <v>110</v>
      </c>
      <c r="E7" s="16">
        <v>260</v>
      </c>
      <c r="F7" s="16">
        <v>410</v>
      </c>
      <c r="G7" s="16">
        <v>120</v>
      </c>
      <c r="H7" s="16">
        <v>35</v>
      </c>
      <c r="I7" s="16">
        <v>18</v>
      </c>
    </row>
    <row r="8" spans="1:9" x14ac:dyDescent="0.25">
      <c r="B8" s="14" t="s">
        <v>11</v>
      </c>
      <c r="C8" s="15" t="s">
        <v>10</v>
      </c>
      <c r="D8" s="15"/>
      <c r="E8" s="13"/>
      <c r="F8" s="13"/>
      <c r="G8" s="13"/>
      <c r="H8" s="13"/>
      <c r="I8" s="13"/>
    </row>
    <row r="9" spans="1:9" ht="15.75" thickBot="1" x14ac:dyDescent="0.3">
      <c r="B9" s="4">
        <v>55</v>
      </c>
      <c r="C9" s="5">
        <f>ROUND((C7-C6)/(B7-B6)*(B9-B6)+C6,0)</f>
        <v>130</v>
      </c>
      <c r="D9" s="4">
        <f>ROUND((D7-D6)/($B$7-$B$6)*($B$9-$B$6)+D6,0)</f>
        <v>105</v>
      </c>
      <c r="E9" s="4">
        <f t="shared" ref="E9:I9" si="0">ROUND((E7-E6)/($B$7-$B$6)*($B$9-$B$6)+E6,0)</f>
        <v>245</v>
      </c>
      <c r="F9" s="4">
        <f t="shared" si="0"/>
        <v>395</v>
      </c>
      <c r="G9" s="4">
        <f t="shared" si="0"/>
        <v>113</v>
      </c>
      <c r="H9" s="4">
        <f t="shared" si="0"/>
        <v>29</v>
      </c>
      <c r="I9" s="4">
        <f t="shared" si="0"/>
        <v>22</v>
      </c>
    </row>
    <row r="11" spans="1:9" x14ac:dyDescent="0.25">
      <c r="A11" s="10"/>
      <c r="B11" s="10"/>
      <c r="C11" s="11"/>
      <c r="D11" s="10"/>
      <c r="E11" s="10"/>
      <c r="F11" s="10"/>
    </row>
    <row r="12" spans="1:9" x14ac:dyDescent="0.25">
      <c r="A12" s="10"/>
      <c r="B12" s="12"/>
      <c r="C12" s="11"/>
      <c r="D12" s="10"/>
      <c r="E12" s="10"/>
      <c r="F12" s="10"/>
    </row>
    <row r="13" spans="1:9" x14ac:dyDescent="0.25">
      <c r="A13" s="10"/>
      <c r="B13" s="10" t="s">
        <v>32</v>
      </c>
      <c r="C13" s="11">
        <f>(E9+C9)/2</f>
        <v>187.5</v>
      </c>
      <c r="D13" s="10"/>
      <c r="E13" s="10"/>
      <c r="F13" s="10"/>
    </row>
    <row r="14" spans="1:9" x14ac:dyDescent="0.25">
      <c r="A14" s="10"/>
      <c r="B14" s="10"/>
      <c r="D14" s="10"/>
      <c r="E14" s="10"/>
      <c r="F14" s="10"/>
    </row>
    <row r="15" spans="1:9" x14ac:dyDescent="0.25">
      <c r="A15" s="10"/>
      <c r="B15" s="10"/>
      <c r="C15" s="11"/>
      <c r="D15" s="10"/>
      <c r="E15" s="10"/>
      <c r="F15" s="10"/>
    </row>
    <row r="16" spans="1:9" x14ac:dyDescent="0.25">
      <c r="A16" s="10"/>
      <c r="B16" s="10"/>
      <c r="C16" s="11"/>
      <c r="D16" s="10"/>
      <c r="E16" s="10"/>
      <c r="F16" s="10"/>
    </row>
    <row r="17" spans="1:6" x14ac:dyDescent="0.25">
      <c r="A17" s="10"/>
      <c r="B17" s="10"/>
      <c r="C17" s="11"/>
      <c r="D17" s="10"/>
      <c r="E17" s="10"/>
      <c r="F17" s="10"/>
    </row>
    <row r="18" spans="1:6" x14ac:dyDescent="0.25">
      <c r="A18" s="10"/>
      <c r="B18" s="10"/>
      <c r="C18" s="11"/>
      <c r="D18" s="10"/>
      <c r="E18" s="10"/>
      <c r="F18" s="10"/>
    </row>
    <row r="19" spans="1:6" x14ac:dyDescent="0.25">
      <c r="A19" s="10"/>
      <c r="B19" s="10"/>
      <c r="C19" s="11">
        <f>184+68*2+36.5*2</f>
        <v>393</v>
      </c>
      <c r="D19" s="10"/>
      <c r="E19" s="10"/>
      <c r="F19" s="10"/>
    </row>
    <row r="20" spans="1:6" x14ac:dyDescent="0.25">
      <c r="A20" s="10"/>
      <c r="B20" s="10"/>
      <c r="C20" s="11"/>
      <c r="D20" s="10"/>
      <c r="E20" s="10"/>
      <c r="F20" s="10"/>
    </row>
    <row r="21" spans="1:6" x14ac:dyDescent="0.25">
      <c r="A21" s="10"/>
      <c r="B21" s="10"/>
      <c r="C21" s="11"/>
      <c r="D21" s="10"/>
      <c r="E21" s="10"/>
      <c r="F21" s="10"/>
    </row>
    <row r="22" spans="1:6" x14ac:dyDescent="0.25">
      <c r="A22" s="10"/>
      <c r="B22" s="10"/>
      <c r="C22" s="11"/>
      <c r="D22" s="10"/>
      <c r="E22" s="10"/>
      <c r="F22" s="10"/>
    </row>
    <row r="23" spans="1:6" x14ac:dyDescent="0.25">
      <c r="A23" s="10"/>
      <c r="B23" s="10"/>
      <c r="C23" s="11"/>
      <c r="D23" s="10"/>
      <c r="E23" s="10"/>
      <c r="F23" s="10"/>
    </row>
    <row r="24" spans="1:6" x14ac:dyDescent="0.25">
      <c r="A24" s="10"/>
      <c r="B24" s="10"/>
      <c r="C24" s="11"/>
      <c r="D24" s="10"/>
      <c r="E24" s="10"/>
      <c r="F24" s="10"/>
    </row>
  </sheetData>
  <mergeCells count="1">
    <mergeCell ref="C8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 4.1b</vt:lpstr>
      <vt:lpstr>Tab 4.7d</vt:lpstr>
      <vt:lpstr>Tab 4.9a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</cp:lastModifiedBy>
  <dcterms:created xsi:type="dcterms:W3CDTF">2015-06-05T18:17:20Z</dcterms:created>
  <dcterms:modified xsi:type="dcterms:W3CDTF">2020-08-10T17:33:31Z</dcterms:modified>
</cp:coreProperties>
</file>