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es" sheetId="1" r:id="rId4"/>
    <sheet state="visible" name="Settings" sheetId="2" r:id="rId5"/>
    <sheet state="visible" name="ON" sheetId="3" r:id="rId6"/>
    <sheet state="visible" name="AB" sheetId="4" r:id="rId7"/>
  </sheets>
  <definedNames/>
  <calcPr/>
</workbook>
</file>

<file path=xl/sharedStrings.xml><?xml version="1.0" encoding="utf-8"?>
<sst xmlns="http://schemas.openxmlformats.org/spreadsheetml/2006/main" count="10559" uniqueCount="2347">
  <si>
    <t>States</t>
  </si>
  <si>
    <t>SL</t>
  </si>
  <si>
    <t>Name</t>
  </si>
  <si>
    <t>Postal Abbr</t>
  </si>
  <si>
    <t>Flag</t>
  </si>
  <si>
    <t>Map</t>
  </si>
  <si>
    <t>Alberta</t>
  </si>
  <si>
    <t>AB</t>
  </si>
  <si>
    <t>British Columbia</t>
  </si>
  <si>
    <t>BC</t>
  </si>
  <si>
    <t>Manitoba</t>
  </si>
  <si>
    <t>MB</t>
  </si>
  <si>
    <t>New Brunswick</t>
  </si>
  <si>
    <t>NB</t>
  </si>
  <si>
    <t>Newfoundland and Labrador</t>
  </si>
  <si>
    <t>NL</t>
  </si>
  <si>
    <t>Nova Scotia</t>
  </si>
  <si>
    <t>NS</t>
  </si>
  <si>
    <t>Ontario</t>
  </si>
  <si>
    <t>ON</t>
  </si>
  <si>
    <t>Prince Edward Island</t>
  </si>
  <si>
    <t>PE</t>
  </si>
  <si>
    <t>Quebec</t>
  </si>
  <si>
    <t>QC</t>
  </si>
  <si>
    <t>Saskatchewan</t>
  </si>
  <si>
    <t>SK</t>
  </si>
  <si>
    <t>Northwest Territories</t>
  </si>
  <si>
    <t>NT</t>
  </si>
  <si>
    <t>Yukon</t>
  </si>
  <si>
    <t>YT</t>
  </si>
  <si>
    <t>Nunavut</t>
  </si>
  <si>
    <t>NU</t>
  </si>
  <si>
    <t>Category</t>
  </si>
  <si>
    <t>Boolean Opt</t>
  </si>
  <si>
    <t>-</t>
  </si>
  <si>
    <t>Road Signs</t>
  </si>
  <si>
    <t>No</t>
  </si>
  <si>
    <t>Parking</t>
  </si>
  <si>
    <t>Yes</t>
  </si>
  <si>
    <t>Driving At Nighttime And In Bad Weather</t>
  </si>
  <si>
    <t>Driver's License And Traffic Violations</t>
  </si>
  <si>
    <t>Preparation For Driving</t>
  </si>
  <si>
    <t>Sharing The Road</t>
  </si>
  <si>
    <t>Changing Road Directions</t>
  </si>
  <si>
    <t>Driving Along</t>
  </si>
  <si>
    <t>License Suspensions</t>
  </si>
  <si>
    <t xml:space="preserve"> Stopping</t>
  </si>
  <si>
    <t>Emergency &amp; Challenging Situations</t>
  </si>
  <si>
    <t>Study</t>
  </si>
  <si>
    <t>Test</t>
  </si>
  <si>
    <t>Question</t>
  </si>
  <si>
    <t>What does this sign mean?</t>
  </si>
  <si>
    <t>Ans</t>
  </si>
  <si>
    <t>Any vehicle contain hazardous substances or toxins is prohibited on this road</t>
  </si>
  <si>
    <t>Any vehicle contain hazardous substances or toxins is permitted on this road</t>
  </si>
  <si>
    <t>There is permit of passing other vehicles on this road</t>
  </si>
  <si>
    <t>Drivers must not drive on the left lane</t>
  </si>
  <si>
    <t>Shows route to nearby hospital</t>
  </si>
  <si>
    <t>Shows lane specific for ambulance</t>
  </si>
  <si>
    <t>Shows facilities that are accessible by wheelchair</t>
  </si>
  <si>
    <t xml:space="preserve">Shows accessible parking ahead </t>
  </si>
  <si>
    <t>Drivers must take the left turn</t>
  </si>
  <si>
    <t>Drivers must keep left of the traffic island</t>
  </si>
  <si>
    <t>Drivers must park on the right side of the road</t>
  </si>
  <si>
    <t>Drivers must keep right of the traffic island</t>
  </si>
  <si>
    <t>This sign shows that drivers should slow down the speed</t>
  </si>
  <si>
    <t>This sign shows that drivers must come to a complete stop</t>
  </si>
  <si>
    <t>This sign shows that the vehicles in intersection or close to it have the right to go first</t>
  </si>
  <si>
    <t>This sign shows that there is an intersection ahead</t>
  </si>
  <si>
    <t>Road forks to the left</t>
  </si>
  <si>
    <t>Drivers must turn right</t>
  </si>
  <si>
    <t>Drivers must go straight</t>
  </si>
  <si>
    <t>Road forks to the right.</t>
  </si>
  <si>
    <t>The road ahead is slippery when wet</t>
  </si>
  <si>
    <t>There is a winding road ahead</t>
  </si>
  <si>
    <t>There maybe a land sliding ahead</t>
  </si>
  <si>
    <t>There is high occupancy lanes ahead</t>
  </si>
  <si>
    <t>This road is prohibited for long commercial vehicles</t>
  </si>
  <si>
    <t>The parking is prohibited in this area</t>
  </si>
  <si>
    <t>No crosswalk in the area ahead</t>
  </si>
  <si>
    <t>No bicycles allowed on this road</t>
  </si>
  <si>
    <t>No vehicles allowed on this road</t>
  </si>
  <si>
    <t>No pedestrian allowed on this road</t>
  </si>
  <si>
    <t>Drivers must not take right turn when facing red light at intersection</t>
  </si>
  <si>
    <t>Drivers must take right turn when facing red light at intersection</t>
  </si>
  <si>
    <t>Drivers can go straight when facing a red light at intersection</t>
  </si>
  <si>
    <t xml:space="preserve">Drivers must come to a complete stop when facing red light at intersection
</t>
  </si>
  <si>
    <t>This lane is for buses only</t>
  </si>
  <si>
    <t>This lane is for trucks only</t>
  </si>
  <si>
    <t>This lane is for bicycles only</t>
  </si>
  <si>
    <t xml:space="preserve">This lane is not for bicycles
</t>
  </si>
  <si>
    <t>Drivers should slow down his vehicle</t>
  </si>
  <si>
    <t>There are stopped vehicles ahead</t>
  </si>
  <si>
    <t xml:space="preserve">Drivers must come to a complete stop
</t>
  </si>
  <si>
    <t>Drivers must not turn left at the intersection</t>
  </si>
  <si>
    <t>Drivers must turn left at the intersection</t>
  </si>
  <si>
    <t>Drivers must not enter in the intersection</t>
  </si>
  <si>
    <t xml:space="preserve">Drivers must not drive their vehicle on the left lane
</t>
  </si>
  <si>
    <t>Shows stopped vehicle within the road</t>
  </si>
  <si>
    <t>Shows long commercial vehicle usually of 40 meter in length</t>
  </si>
  <si>
    <t>Shows fast moving vehicle usually above 40 km/hr</t>
  </si>
  <si>
    <t xml:space="preserve">Shows slow moving vehicle usually under 40 km/hr
</t>
  </si>
  <si>
    <t>Roundabout ahead, Drivers must travel in counter-clockwise direction</t>
  </si>
  <si>
    <t>There is U-turn ahead</t>
  </si>
  <si>
    <t>Roundabout ahead, Drivers must travel in clockwise direction</t>
  </si>
  <si>
    <t xml:space="preserve">There is a construction zone ahead
</t>
  </si>
  <si>
    <t>There is a bicycle crossing ahead</t>
  </si>
  <si>
    <t>This road contain an official bicycle-lane</t>
  </si>
  <si>
    <t>There is a bicycle parking ahead</t>
  </si>
  <si>
    <t xml:space="preserve">Bicycles are prohibited in this area
</t>
  </si>
  <si>
    <t xml:space="preserve">Drivers can only turn right at the intersection when in the lane
</t>
  </si>
  <si>
    <t>Drivers can only turn left at the intersection when in the lane</t>
  </si>
  <si>
    <t>Drivers can only proceed straight when in the lane</t>
  </si>
  <si>
    <t xml:space="preserve">Shows the exits from the freeway
</t>
  </si>
  <si>
    <t>Shows route to the airport</t>
  </si>
  <si>
    <t>Shows route to the passenger railway station</t>
  </si>
  <si>
    <t xml:space="preserve">Shows traffic control information
</t>
  </si>
  <si>
    <t xml:space="preserve">Drivers must not stop in the area between these signs
</t>
  </si>
  <si>
    <t>Drivers cannot park their vehicles between these signs</t>
  </si>
  <si>
    <t>Ongoing construction in the area between these signs</t>
  </si>
  <si>
    <t xml:space="preserve">Drivers must not speed-up in the area between these signs
</t>
  </si>
  <si>
    <t xml:space="preserve">There is a bicycle parking ahead
</t>
  </si>
  <si>
    <t>This road contain official bicycle route</t>
  </si>
  <si>
    <t>There is a bicycle institute ahead</t>
  </si>
  <si>
    <t xml:space="preserve">Bicycling is prohibited in this area
</t>
  </si>
  <si>
    <t xml:space="preserve">Watch out for pedestrians in this road
</t>
  </si>
  <si>
    <t>This road is specific for pedestrians</t>
  </si>
  <si>
    <t>There is a pedestrian crosswalk ahead</t>
  </si>
  <si>
    <t xml:space="preserve">There is a residential area ahead
</t>
  </si>
  <si>
    <t xml:space="preserve">There is a dead-end ahead
</t>
  </si>
  <si>
    <t>There may be a traffic jam ahead</t>
  </si>
  <si>
    <t>There is a steep hill ahead</t>
  </si>
  <si>
    <t xml:space="preserve">There are fallen rocks on the road ahead
</t>
  </si>
  <si>
    <t xml:space="preserve">None of the above
</t>
  </si>
  <si>
    <t>The speed limit in the area ahead</t>
  </si>
  <si>
    <t>The safest minimum speed limit at the curve</t>
  </si>
  <si>
    <t xml:space="preserve">The safest maximum speed limit at the curve
</t>
  </si>
  <si>
    <t xml:space="preserve">Two-way traffic in single road separating ahead
</t>
  </si>
  <si>
    <t>The lane ahead is only one-way</t>
  </si>
  <si>
    <t>Drivers must take U-turn ahead</t>
  </si>
  <si>
    <t xml:space="preserve">Two-way traffic in different roads merging ahead
</t>
  </si>
  <si>
    <t xml:space="preserve">The pavement narrows ahead
</t>
  </si>
  <si>
    <t>There is hidden intersection ahead</t>
  </si>
  <si>
    <t>There is a dead-end ahead</t>
  </si>
  <si>
    <t xml:space="preserve">There is a bridge ahead
</t>
  </si>
  <si>
    <t xml:space="preserve">There is a stop sign ahead
</t>
  </si>
  <si>
    <t xml:space="preserve">This is a private parking area
</t>
  </si>
  <si>
    <t>Drivers cannot park their vehicles in this area</t>
  </si>
  <si>
    <t xml:space="preserve">Drivers can only park their vehicles during other than the time mentioned
</t>
  </si>
  <si>
    <t xml:space="preserve">Drivers can only park their vehicle during the mentioned time
</t>
  </si>
  <si>
    <t xml:space="preserve">This sign shows oversize load or non-dimensional load carrying vehicles
</t>
  </si>
  <si>
    <t>This sign shows fast moving trucks or vehicles</t>
  </si>
  <si>
    <t xml:space="preserve">This sign shows slow moving trucks or vehicles
</t>
  </si>
  <si>
    <t xml:space="preserve">This sign shows the oversize truck
</t>
  </si>
  <si>
    <t xml:space="preserve">There is no U-turn ahead
</t>
  </si>
  <si>
    <t xml:space="preserve">Drivers must take left turn ahead
</t>
  </si>
  <si>
    <t xml:space="preserve">Do not take U-Turn ahead
</t>
  </si>
  <si>
    <t xml:space="preserve">Warning for park-zone ahead : Drive with caution and lookout for children
</t>
  </si>
  <si>
    <t>Warning for school-zone ahead : Drive with caution and lookout for children</t>
  </si>
  <si>
    <t xml:space="preserve">Warning for hospital-region ahead : Drive with caution and lookout for patients
</t>
  </si>
  <si>
    <t xml:space="preserve">Warning for pedestrian-crossing ahead : Drive with caution and lookout for pedestrians
</t>
  </si>
  <si>
    <t xml:space="preserve">There is a parking area for fire trucks
</t>
  </si>
  <si>
    <t>There is a fire station ahead</t>
  </si>
  <si>
    <t xml:space="preserve">There is an upcoming fire truck entrance from the mentioned side of the road
</t>
  </si>
  <si>
    <t xml:space="preserve">Action or activity within the circle is not permitted.
</t>
  </si>
  <si>
    <t>Action or activity within the circle is permitted.</t>
  </si>
  <si>
    <t xml:space="preserve">Action or activity within the circle is used as alert.
</t>
  </si>
  <si>
    <t xml:space="preserve">Action or activity within the circle is used as warning.
</t>
  </si>
  <si>
    <t xml:space="preserve">There is a hidden school bus stop ahead
</t>
  </si>
  <si>
    <t>There is a school zone ahead</t>
  </si>
  <si>
    <t xml:space="preserve">There is an intersection ahead
</t>
  </si>
  <si>
    <t xml:space="preserve">There is a railway crossing on the road ahead
</t>
  </si>
  <si>
    <t xml:space="preserve">Drivers must reduce the speed and be prepared to stop
</t>
  </si>
  <si>
    <t xml:space="preserve">Drivers must come to a complete stop immediately
</t>
  </si>
  <si>
    <t xml:space="preserve">Drivers must increase the speed and try to pass through the area
</t>
  </si>
  <si>
    <t xml:space="preserve">Drivers must not stop in the area between these sign
</t>
  </si>
  <si>
    <t xml:space="preserve">Shows the distance in km for the upcoming cities or town
</t>
  </si>
  <si>
    <t xml:space="preserve">Shows the construction zone ahead in the mentioned direction
</t>
  </si>
  <si>
    <t xml:space="preserve">Shows the upcoming roundabout exits with the respective destinations
</t>
  </si>
  <si>
    <t xml:space="preserve">There may be a water present on the road
</t>
  </si>
  <si>
    <t xml:space="preserve">There is a sharp right turn ahead
</t>
  </si>
  <si>
    <t xml:space="preserve">There is a steep hill ahead
</t>
  </si>
  <si>
    <t xml:space="preserve">The road ahead may contain large vehicles
B  There is a steep hill ahead
</t>
  </si>
  <si>
    <t xml:space="preserve">The parking area for large vehicles
</t>
  </si>
  <si>
    <t xml:space="preserve">The beginning of paved road
</t>
  </si>
  <si>
    <t xml:space="preserve">The motorcars and cycles are prohibited in this road
</t>
  </si>
  <si>
    <t xml:space="preserve">The cyclist must keep on Left lane
B  There is a steep hill ahead
</t>
  </si>
  <si>
    <t xml:space="preserve">The motorcar drivers can drive recklessly
</t>
  </si>
  <si>
    <t xml:space="preserve">This road is shared between Motorcars and bicycles
</t>
  </si>
  <si>
    <t xml:space="preserve">Shows direction to the cities or towns
</t>
  </si>
  <si>
    <t xml:space="preserve">Shows alternative routes to drivers during unscheduled closure of provincial highway
B  There is a steep hill ahead
</t>
  </si>
  <si>
    <t xml:space="preserve">Shows speed limit in the provincial highway
</t>
  </si>
  <si>
    <t xml:space="preserve">There is a narrow bridge ahead
B  There is a steep hill ahead
</t>
  </si>
  <si>
    <t xml:space="preserve">Drivers must turn left ahead
</t>
  </si>
  <si>
    <t xml:space="preserve">Drivers must turn right ahead
</t>
  </si>
  <si>
    <t xml:space="preserve">There is a speed limit of 50 km/hr in the area ahead
</t>
  </si>
  <si>
    <t xml:space="preserve">Drivers must keep their vehicles speed above 50 km/hr in the area ahead
B  There is a steep hill ahead
</t>
  </si>
  <si>
    <t xml:space="preserve">Ending of a speed limit zone
</t>
  </si>
  <si>
    <t xml:space="preserve">There is a speed limit for longer vehicles usually 40m in length
</t>
  </si>
  <si>
    <t xml:space="preserve">Drivers must remain on right side of the road
</t>
  </si>
  <si>
    <t xml:space="preserve">Drivers must come to a complete stop
B  There is a steep hill ahead
</t>
  </si>
  <si>
    <t xml:space="preserve">Drivers can’t park in this area
</t>
  </si>
  <si>
    <t xml:space="preserve">Do not enter this road
</t>
  </si>
  <si>
    <t xml:space="preserve">There is a three sided intersection ahead
</t>
  </si>
  <si>
    <t xml:space="preserve">There is a four sided intersection ahead
B  There is a steep hill ahead
</t>
  </si>
  <si>
    <t xml:space="preserve">There is a U-turn ahead
</t>
  </si>
  <si>
    <t xml:space="preserve">There is a dead-end ahead
</t>
  </si>
  <si>
    <t xml:space="preserve">There is a slight right turn ahead
</t>
  </si>
  <si>
    <t xml:space="preserve">The right most lane ends ahead
B  There is a steep hill ahead
</t>
  </si>
  <si>
    <t xml:space="preserve">There is a sharp left turn ahead
</t>
  </si>
  <si>
    <t xml:space="preserve">There is a slight right turn ahead
</t>
  </si>
  <si>
    <t xml:space="preserve">The paved surface ends ahead
</t>
  </si>
  <si>
    <t xml:space="preserve">The paved surface starts ahead
B  There is a steep hill ahead
</t>
  </si>
  <si>
    <t xml:space="preserve">There is a winding road ahead
B  There is a steep hill ahead
</t>
  </si>
  <si>
    <t xml:space="preserve">The road turns left/right ahead
</t>
  </si>
  <si>
    <t xml:space="preserve">The vehicles bearing this sign are slower than usual traffic pace
</t>
  </si>
  <si>
    <t xml:space="preserve">The vehicles bearing this sign have the authority to park anywhere
</t>
  </si>
  <si>
    <t xml:space="preserve">Do not pass the vehicle bearing this sign when flashing
</t>
  </si>
  <si>
    <t xml:space="preserve">There is an uneven road ahead
</t>
  </si>
  <si>
    <t xml:space="preserve">There is a speed-breaker ahead
B  There is a steep hill ahead
</t>
  </si>
  <si>
    <t xml:space="preserve">There is a slippery road ahead
</t>
  </si>
  <si>
    <t xml:space="preserve">There is a winding of road ahead
</t>
  </si>
  <si>
    <t xml:space="preserve">There is a snowmobile parking ahead
</t>
  </si>
  <si>
    <t xml:space="preserve">There is a snowmobile crossing ahead
B  There is a steep hill ahead
</t>
  </si>
  <si>
    <t xml:space="preserve">This road is specific for snowmobiles
</t>
  </si>
  <si>
    <t xml:space="preserve">There is a snowmobile parking ahead
</t>
  </si>
  <si>
    <t xml:space="preserve">There are survey crews working ahead
</t>
  </si>
  <si>
    <t xml:space="preserve">There is a road work ahead
B  There is a steep hill ahead
</t>
  </si>
  <si>
    <t xml:space="preserve">There is a hospital zone ahead
</t>
  </si>
  <si>
    <t xml:space="preserve">There is an airport facility ahead
</t>
  </si>
  <si>
    <t xml:space="preserve">There is a telephone facility ahead
B  There is a steep hill ahead
</t>
  </si>
  <si>
    <t xml:space="preserve">There is a parking facility ahead
</t>
  </si>
  <si>
    <t xml:space="preserve">There is a hospital facility ahead
</t>
  </si>
  <si>
    <t xml:space="preserve">The paved surface ends ahead
B  There is a steep hill ahead
</t>
  </si>
  <si>
    <t xml:space="preserve">There is a traffic control person ahead
</t>
  </si>
  <si>
    <t xml:space="preserve">Drivers must go straight at the intersection
</t>
  </si>
  <si>
    <t xml:space="preserve">The road is turning ahead
</t>
  </si>
  <si>
    <t xml:space="preserve">Drivers must not drive through the intersection
</t>
  </si>
  <si>
    <t xml:space="preserve">There is a railway crossing ahead
</t>
  </si>
  <si>
    <t xml:space="preserve">There is a railway station ahead
</t>
  </si>
  <si>
    <t xml:space="preserve">Passing other vehicles is permitted on this road
</t>
  </si>
  <si>
    <t xml:space="preserve">Drivers must not pass other vehicles on this road
</t>
  </si>
  <si>
    <t xml:space="preserve">This is a single lane road
</t>
  </si>
  <si>
    <t xml:space="preserve">There is a parallel parking area ahead
</t>
  </si>
  <si>
    <t xml:space="preserve">There is a danger ahead
</t>
  </si>
  <si>
    <t xml:space="preserve">This road is closed
</t>
  </si>
  <si>
    <t xml:space="preserve">These sign shows the exit from the freeways
</t>
  </si>
  <si>
    <t xml:space="preserve">Drivers must not take right turn
</t>
  </si>
  <si>
    <t xml:space="preserve">These signs guide the drivers around the sharp curves in the road
</t>
  </si>
  <si>
    <t xml:space="preserve">There is a winding road ahead
</t>
  </si>
  <si>
    <t xml:space="preserve">There is a narrow bridge ahead
</t>
  </si>
  <si>
    <t xml:space="preserve">There is a land-sliding ahead
</t>
  </si>
  <si>
    <t xml:space="preserve">There is a speed limit in the area ahead when lights are flashing
</t>
  </si>
  <si>
    <t xml:space="preserve">The 40km/hr is the lowest maximum speed limit in the area ahead when light flashing
</t>
  </si>
  <si>
    <t xml:space="preserve">There is a speed limit in the area ahead when lights are not flashing
</t>
  </si>
  <si>
    <t xml:space="preserve">The flashing indicates the oncoming of train in the railway crossing the road ahead
</t>
  </si>
  <si>
    <t xml:space="preserve"> </t>
  </si>
  <si>
    <t xml:space="preserve">Shows that the Long commercial vehicles is prohibited in this road
</t>
  </si>
  <si>
    <t xml:space="preserve">Shows route to the nearest Cargo place
</t>
  </si>
  <si>
    <t xml:space="preserve">Shows long commercial vehicle parking
</t>
  </si>
  <si>
    <t xml:space="preserve">Shows on the back of long commercial vehicles usually of 40 m in length
</t>
  </si>
  <si>
    <t xml:space="preserve">Drivers must not stop their vehicle except while loading or unloading passengers in the area between these signs
</t>
  </si>
  <si>
    <t xml:space="preserve">Drivers cannot park their vehicle in the area between these signs
</t>
  </si>
  <si>
    <t xml:space="preserve">Drivers can speed-up in the area between these signs because of no pedestrian
</t>
  </si>
  <si>
    <t xml:space="preserve">Pedestrians are not allowed in the area between these signs
</t>
  </si>
  <si>
    <t xml:space="preserve">There is a speed-breaker ahead. Drivers must slow down their vehicles
</t>
  </si>
  <si>
    <t xml:space="preserve">There is a stopping sign ahead. Drivers must come to a complete stop
</t>
  </si>
  <si>
    <t xml:space="preserve">Pavement is milled or grooved ahead. Drive with extra caution
</t>
  </si>
  <si>
    <t xml:space="preserve">Pavement is slippery ahead. Drivers must reduce the speed
</t>
  </si>
  <si>
    <t xml:space="preserve">The lane ahead is closed for road work : Drivers must merge with traffic in open lane
</t>
  </si>
  <si>
    <t xml:space="preserve">There is a narrow bridge ahead : Drivers must switch to low gears
</t>
  </si>
  <si>
    <t xml:space="preserve">There is a sharp right turn ahead : Drivers must slowly turn their vehicles
</t>
  </si>
  <si>
    <t xml:space="preserve">The pavement ahead is narrow : Drivers must slow down their speed
</t>
  </si>
  <si>
    <t xml:space="preserve">There is a road division ahead
</t>
  </si>
  <si>
    <t xml:space="preserve">The roads are merging ahead
</t>
  </si>
  <si>
    <t xml:space="preserve">The oncoming traffic has the right-of-way
</t>
  </si>
  <si>
    <t xml:space="preserve">There is an intersection ahead
</t>
  </si>
  <si>
    <t xml:space="preserve">Drivers must keep on left lane
</t>
  </si>
  <si>
    <t xml:space="preserve">This road contain one-way traffic
</t>
  </si>
  <si>
    <t xml:space="preserve">This road contain two-way traffic
</t>
  </si>
  <si>
    <t xml:space="preserve">Drivers can pass other vehicles on this road
</t>
  </si>
  <si>
    <t xml:space="preserve">There is a single-lane road ahead
</t>
  </si>
  <si>
    <t xml:space="preserve">There is a two-lane road ahead
</t>
  </si>
  <si>
    <t xml:space="preserve">Restricted lane for passenger vehicles
</t>
  </si>
  <si>
    <t xml:space="preserve">Reserved lane for public vehicles like buses or car carrying mentioned passengers count
</t>
  </si>
  <si>
    <t xml:space="preserve">High speed lane
</t>
  </si>
  <si>
    <t xml:space="preserve">Reserved lane for ambulance
</t>
  </si>
  <si>
    <t xml:space="preserve">There is U-turn ahead
</t>
  </si>
  <si>
    <t xml:space="preserve">There is intersection ahead
</t>
  </si>
  <si>
    <t xml:space="preserve">There is only two way right turn
</t>
  </si>
  <si>
    <t xml:space="preserve">There is only two way left turn
</t>
  </si>
  <si>
    <t xml:space="preserve">There is an upcoming bus entrance from the mentioned side of the road
</t>
  </si>
  <si>
    <t xml:space="preserve">There is a narrow right turn ahead : Danger for buses
</t>
  </si>
  <si>
    <t xml:space="preserve">There is a parking area for buses
</t>
  </si>
  <si>
    <t xml:space="preserve">This road is specific for buses and large vehicles
</t>
  </si>
  <si>
    <t xml:space="preserve">There is a sharp left turn or bend ahead : Be aware of danger
</t>
  </si>
  <si>
    <t xml:space="preserve">There is a sharp right turn or bend ahead : Be aware of danger
</t>
  </si>
  <si>
    <t xml:space="preserve">Drivers must travel on right lane
</t>
  </si>
  <si>
    <t xml:space="preserve">Hazard close to the right lane : Be aware of danger
</t>
  </si>
  <si>
    <t xml:space="preserve">This two-lane road is converged into single-lane road ahead
</t>
  </si>
  <si>
    <t xml:space="preserve">This road is split into two lanes ahead
</t>
  </si>
  <si>
    <t xml:space="preserve">The drivers must turn right
</t>
  </si>
  <si>
    <t xml:space="preserve">The drivers must turn left
</t>
  </si>
  <si>
    <t xml:space="preserve">This road is branching off ahead
</t>
  </si>
  <si>
    <t xml:space="preserve">The roads are converging ahead
</t>
  </si>
  <si>
    <t xml:space="preserve">Drivers must turn right
</t>
  </si>
  <si>
    <t xml:space="preserve">Drivers must go straight
</t>
  </si>
  <si>
    <t xml:space="preserve">There is a slight right curve ahead
</t>
  </si>
  <si>
    <t xml:space="preserve">There is a slight left curve ahead
</t>
  </si>
  <si>
    <t xml:space="preserve">There is a sharp right turn ahead
</t>
  </si>
  <si>
    <t xml:space="preserve">There is a crosswalk ahead
</t>
  </si>
  <si>
    <t xml:space="preserve">There is a coastal area ahead
</t>
  </si>
  <si>
    <t xml:space="preserve">There is a lifted bridge ahead
</t>
  </si>
  <si>
    <t xml:space="preserve">Animals crossing ahead
</t>
  </si>
  <si>
    <t xml:space="preserve">Wildlife office ahead
</t>
  </si>
  <si>
    <t xml:space="preserve">Animals are restricted in this road
</t>
  </si>
  <si>
    <t xml:space="preserve">Deer regularly cross, be alert for animals
</t>
  </si>
  <si>
    <t xml:space="preserve">There is a construction zone ahead
</t>
  </si>
  <si>
    <t xml:space="preserve">There is a railway track crossing the road ahead
</t>
  </si>
  <si>
    <t xml:space="preserve">Drivers must come to a complete stop
</t>
  </si>
  <si>
    <t xml:space="preserve">Policemen at intersection
</t>
  </si>
  <si>
    <t xml:space="preserve">You will get a ticket if you do not obey the signal
</t>
  </si>
  <si>
    <t xml:space="preserve">Red light camera at intersection
</t>
  </si>
  <si>
    <t xml:space="preserve">Stop for red light at intersection
</t>
  </si>
  <si>
    <t xml:space="preserve">Two roads going in the same direction merging ahead
</t>
  </si>
  <si>
    <t xml:space="preserve">There is a separation of road ahead
</t>
  </si>
  <si>
    <t xml:space="preserve">There is a slight left turn ahead
</t>
  </si>
  <si>
    <t xml:space="preserve">There is a U-turn ahead
</t>
  </si>
  <si>
    <t xml:space="preserve">Drivers must go straight through the intersection ahead
</t>
  </si>
  <si>
    <t xml:space="preserve">Drivers from the side-road don’t have a clear view ahead at intersection
</t>
  </si>
  <si>
    <t xml:space="preserve">Drivers must turn to right at intersection
</t>
  </si>
  <si>
    <t xml:space="preserve">Drivers must come to a complete stop
</t>
  </si>
  <si>
    <t xml:space="preserve">Intersection ahead, Drivers must go straight
</t>
  </si>
  <si>
    <t xml:space="preserve">Intersection ahead, Drivers must turn left or right
</t>
  </si>
  <si>
    <t xml:space="preserve">Intersection ahead, Drivers from the mentioned lane must yield the right-of-way to the other drivers
</t>
  </si>
  <si>
    <t xml:space="preserve">Intersection ahead, Drivers from the mentioned direction has the right-of-way
</t>
  </si>
  <si>
    <t xml:space="preserve">Regulatory message such as speed limit.
</t>
  </si>
  <si>
    <t xml:space="preserve">Provides information such as distance to destination.
</t>
  </si>
  <si>
    <t xml:space="preserve">Provides information such as construction area.
</t>
  </si>
  <si>
    <t xml:space="preserve">Regulatory message such as fuel, food, lodging or assistance.
</t>
  </si>
  <si>
    <t xml:space="preserve">There is a slight left curve ahead
</t>
  </si>
  <si>
    <t xml:space="preserve">There is a slight right curve ahead
</t>
  </si>
  <si>
    <t xml:space="preserve">There is a sharp left turn ahead
</t>
  </si>
  <si>
    <t xml:space="preserve">There is an underpass ahead with the mentioned height
</t>
  </si>
  <si>
    <t xml:space="preserve">There is a stop sign ahead within the mentioned distance
</t>
  </si>
  <si>
    <t xml:space="preserve">There is a pedestrian crossover ahead with the mentioned height
</t>
  </si>
  <si>
    <t xml:space="preserve">The vehicles longer than the mentioned length are prohibited
</t>
  </si>
  <si>
    <t xml:space="preserve">Snowmobile training institute ahead
</t>
  </si>
  <si>
    <t xml:space="preserve">Snowmobile may use this road
</t>
  </si>
  <si>
    <t xml:space="preserve">Snowmobile is prohibited in this area
</t>
  </si>
  <si>
    <t xml:space="preserve">Snowmobile may use this road only in daylight
</t>
  </si>
  <si>
    <t xml:space="preserve">There is a stop sign ahead
</t>
  </si>
  <si>
    <t xml:space="preserve">There is a railway track ahead
</t>
  </si>
  <si>
    <t xml:space="preserve">There is a traffic light ahead
</t>
  </si>
  <si>
    <t xml:space="preserve">Shows driving instructions
</t>
  </si>
  <si>
    <t xml:space="preserve">Shows the pedestrian control information
</t>
  </si>
  <si>
    <t xml:space="preserve">Shows the weather conditions
</t>
  </si>
  <si>
    <t xml:space="preserve">Shows recent conditions related to traffic or lanes
</t>
  </si>
  <si>
    <t xml:space="preserve">Action or activity within the circle is used as warning.
</t>
  </si>
  <si>
    <t xml:space="preserve">Action or activity within the circle is permitted.
</t>
  </si>
  <si>
    <t xml:space="preserve">Action or activity within the circle is not permitted.
</t>
  </si>
  <si>
    <t xml:space="preserve">There is a truck entrance on the road from the mentioned direction ahead
</t>
  </si>
  <si>
    <t xml:space="preserve">There is a truck parking ahead
</t>
  </si>
  <si>
    <t xml:space="preserve">Trucks or large vehicles are prohibited in this road
</t>
  </si>
  <si>
    <t xml:space="preserve">This road is specific for large vehicles and trucks
</t>
  </si>
  <si>
    <t xml:space="preserve">There is a speed-breaker ahead
</t>
  </si>
  <si>
    <t xml:space="preserve">There is a Parking area on the left
</t>
  </si>
  <si>
    <t xml:space="preserve">Danger close to the left sided lane
</t>
  </si>
  <si>
    <t xml:space="preserve">Danger close to the right sided lane
</t>
  </si>
  <si>
    <t xml:space="preserve">These are bilingual signs conveying messages like No standing, School bus turning
</t>
  </si>
  <si>
    <t xml:space="preserve">These are for driving instructions
</t>
  </si>
  <si>
    <t xml:space="preserve">Shows only Construction zone related information
</t>
  </si>
  <si>
    <t xml:space="preserve">These are for directing drivers to off-road facilities
</t>
  </si>
  <si>
    <t xml:space="preserve">There is a slippery road ahead
</t>
  </si>
  <si>
    <t xml:space="preserve">There is a temporary detour from normal traffic route
</t>
  </si>
  <si>
    <t xml:space="preserve">There is a winding road ahead
</t>
  </si>
  <si>
    <t>Valid for up to one year and is issued upon request to individuals who hold a valid Accessible Parking Permit and plan to fly from any Ontario airport</t>
  </si>
  <si>
    <t>Traveller permit (purple)</t>
  </si>
  <si>
    <t>Company permit (green)</t>
  </si>
  <si>
    <t>Temporary permit (red)</t>
  </si>
  <si>
    <t>Regular permit (blue)</t>
  </si>
  <si>
    <t>Where should you park your vehicle on the road?</t>
  </si>
  <si>
    <t>Park on the left side of the road in the direction of traffic</t>
  </si>
  <si>
    <t>Park on the right side of the road in the direction of traffic</t>
  </si>
  <si>
    <t>Park on the right side of the road opposite the direction of traffic</t>
  </si>
  <si>
    <t>Park on the left side of the road opposite the direction of traffic</t>
  </si>
  <si>
    <t>A ____________ is issued to people with permanent disabilities and is valid for five years</t>
  </si>
  <si>
    <t>Why is it recommended to turn the steering wheel towards the curb when parking a vehicle facing uphill on a road with no curb?</t>
  </si>
  <si>
    <t>Setting the wheels towards the curb prevent the vehicle to roll backward</t>
  </si>
  <si>
    <t>So that vehicle will go off the road rather than in traffic if the brakes become disengaged</t>
  </si>
  <si>
    <t>To lock the steering you should set the steering wheels towards the right</t>
  </si>
  <si>
    <t>None of these</t>
  </si>
  <si>
    <t>What precautions should you observe when you open the door of your parked vehicle?</t>
  </si>
  <si>
    <t>You should open your door wide to stop the traffic behind you</t>
  </si>
  <si>
    <t>You should open your door quickly</t>
  </si>
  <si>
    <t>You should open your door in front of the cyclists</t>
  </si>
  <si>
    <t>You should not open your door without checking over your shoulders</t>
  </si>
  <si>
    <t>what circumstances is it permissible to use parking lights?</t>
  </si>
  <si>
    <t>For parking only</t>
  </si>
  <si>
    <t>At any time</t>
  </si>
  <si>
    <t>When driving in heavy fog</t>
  </si>
  <si>
    <t>When driving at night</t>
  </si>
  <si>
    <t>What is the minimum distance you should maintain when parking near a bridge?</t>
  </si>
  <si>
    <t>100 metres</t>
  </si>
  <si>
    <t>150 metres</t>
  </si>
  <si>
    <t>190 metres</t>
  </si>
  <si>
    <t>250 metres</t>
  </si>
  <si>
    <t>When planning to park your vehicle, what attributes should you look for in a parking space?</t>
  </si>
  <si>
    <t>Smaller than your vehicle</t>
  </si>
  <si>
    <t>As long as your vehicle</t>
  </si>
  <si>
    <t>Three times longer than your vehicle</t>
  </si>
  <si>
    <t>One and half times longer than your vehicle</t>
  </si>
  <si>
    <t>What is the correct positioning for your vehicle before you maneuver into a parallel parking space behind the vehicle in front of it?</t>
  </si>
  <si>
    <t>That the rear bumper of your vehicle is in line with the rear bumper of that vehicle</t>
  </si>
  <si>
    <t>That the rear bumper of your vehicle is in line with the front bumper of that vehicle</t>
  </si>
  <si>
    <t>That the front bumper of your vehicle is in line with the rear bumper of that vehicle</t>
  </si>
  <si>
    <t>That the front bumper of your vehicle is in line with the front bumper of that vehicle</t>
  </si>
  <si>
    <t>What is the minimum distance you should maintain when parking near an intersection?</t>
  </si>
  <si>
    <t>What is an “accessible parking permit”?</t>
  </si>
  <si>
    <t>It is a special parking permit given to drivers of large vehicles</t>
  </si>
  <si>
    <t>It is a special parking permit given to disabled people</t>
  </si>
  <si>
    <t>It is a special parking permit given to office workers</t>
  </si>
  <si>
    <t>It is a special parking permit given to female drivers</t>
  </si>
  <si>
    <t>What's the recommended approach for accelerating your vehicle when transitioning from a roadside stop into light traffic?</t>
  </si>
  <si>
    <t>Accelerate quickly</t>
  </si>
  <si>
    <t>Accelerate moderately</t>
  </si>
  <si>
    <t>Accelerate slowly</t>
  </si>
  <si>
    <t>What precautions should you observe when making a brief stop at the side of the road?</t>
  </si>
  <si>
    <t>You must stop your vehicle within 30 centimeters from the curb</t>
  </si>
  <si>
    <t>You must turn on your signals before slowing down unless there are vehicles to enter from the side roads</t>
  </si>
  <si>
    <t>You must check the mirrors and blind spots before slowing down for a clear way</t>
  </si>
  <si>
    <t>All of the above</t>
  </si>
  <si>
    <t>What is the minimum distance you should maintain when parking near the closest rail of a level railway crossing?</t>
  </si>
  <si>
    <t>What is the reason for avoiding parking your vehicle next to or across from any construction or obstruction?</t>
  </si>
  <si>
    <t>Because it would divert worker's attention</t>
  </si>
  <si>
    <t>Because it would obstruct traffic</t>
  </si>
  <si>
    <t>Because it may get damaged</t>
  </si>
  <si>
    <t>None of the above</t>
  </si>
  <si>
    <t>When parking your vehicle on a road with an uphill incline and a curb, what steps should you take?</t>
  </si>
  <si>
    <t>Set the steering wheels straight</t>
  </si>
  <si>
    <t>Turn the steering wheels towards the road</t>
  </si>
  <si>
    <t>Turn the steering wheels away from the road</t>
  </si>
  <si>
    <t>Turn the steering wheels towards the curb</t>
  </si>
  <si>
    <t>What is the rationale for employing the "Dutch reach method" when opening the door of a vehicle?</t>
  </si>
  <si>
    <t>It will let you open your door wide</t>
  </si>
  <si>
    <t>It will stop the traffic for you</t>
  </si>
  <si>
    <t>It will let you shoulder check at the same time</t>
  </si>
  <si>
    <t>What is the minimum distance you should maintain when parking near a fire hydrant?</t>
  </si>
  <si>
    <t>What measures can you take to ensure that your parked vehicle doesn't roll down hill?</t>
  </si>
  <si>
    <t>You should set your vehicle’s park brake</t>
  </si>
  <si>
    <t>You should set your transmission in park or lower gear</t>
  </si>
  <si>
    <t>You should park your vehicle at an angle from the curb</t>
  </si>
  <si>
    <t>Both A and B</t>
  </si>
  <si>
    <t>What is parallel parking?</t>
  </si>
  <si>
    <t>Parallel parking means parking a vehicle with its wheels parallel and next to the curb or side of the road.</t>
  </si>
  <si>
    <t>When you park along another vehicle</t>
  </si>
  <si>
    <t>Parallel parking means parking a vehicle with its wheels touching the side of the road.</t>
  </si>
  <si>
    <t>What is the initial procedure for beginning to maneuver your vehicle into the parallel parking space you intend to use?</t>
  </si>
  <si>
    <t>First, reverse straight very slowly, then steer sharply to the right and continue moving until your rear bumper comes in contact with the curb</t>
  </si>
  <si>
    <t>First, reverse straight very slowly, then steer slightly to the right and continue moving until your rear bumper comes in contact with the vehicle behind your parking space</t>
  </si>
  <si>
    <t>First, reverse straight very quickly, then steer sharply to the right while simultaneously pressing the brake pedal completely to skid your vehicle directly into the parking space</t>
  </si>
  <si>
    <t>First, reverse straight very slowly, then steer sharply to the right and continue moving until your steering wheel comes in line with the rear bumper of the vehicle parked in front of your parking space</t>
  </si>
  <si>
    <t>A vehicle should not be parked</t>
  </si>
  <si>
    <t>At a place where you will block sidewalks, crosswalks, and road entrance</t>
  </si>
  <si>
    <t>At a place where you will block already parked vehicles</t>
  </si>
  <si>
    <t>On the traveled part of the road</t>
  </si>
  <si>
    <t>After you've parked your vehicle, what steps should you take next?</t>
  </si>
  <si>
    <t>You should turn off the ignition and the lights</t>
  </si>
  <si>
    <t>You should remove the keys</t>
  </si>
  <si>
    <t>You should lock the doors for safety</t>
  </si>
  <si>
    <t>What should you do after stopping by the side of the road?</t>
  </si>
  <si>
    <t>Turn off your turn signal</t>
  </si>
  <si>
    <t>Turn on your hazard signals</t>
  </si>
  <si>
    <t>Sound your horn</t>
  </si>
  <si>
    <t>Both A &amp; B</t>
  </si>
  <si>
    <t>What happens when a person misuses an accessible parking permit?</t>
  </si>
  <si>
    <t>That person will be fined</t>
  </si>
  <si>
    <t>That person will go to jail</t>
  </si>
  <si>
    <t>This act will be applauded</t>
  </si>
  <si>
    <t>What is the minimum distance you should maintain when parking near a public entrance to a hotel, theater, or public hall while it is open to the public?</t>
  </si>
  <si>
    <t>What type of permit is issued when the disability is anticipated to endure for more than two months but is not permanent, and is it renewable?</t>
  </si>
  <si>
    <t>When parking on the right side of a street, whether it has a curb or not, and you are facing downhill, in which direction should you turn your vehicle's front wheels?</t>
  </si>
  <si>
    <t>You should turn your front wheel to the left</t>
  </si>
  <si>
    <t>You should keep your front wheels straight</t>
  </si>
  <si>
    <t>You should turn your front wheel to the right</t>
  </si>
  <si>
    <t>What are the reasons for avoiding parking your vehicle at or near the scene of a fire, explosion, motor vehicle crash, or other incidents?</t>
  </si>
  <si>
    <t>Because it would obstruct emergency response personnel and equipment</t>
  </si>
  <si>
    <t>Because it would be helpful for emergency response personnel to pass through</t>
  </si>
  <si>
    <t>What should you do before pulling out your vehicle from the roadside stop?</t>
  </si>
  <si>
    <t>Turn off your flashers and turn on your left turn signal</t>
  </si>
  <si>
    <t>Release the parking brake and shift into the first gear</t>
  </si>
  <si>
    <t>Check your blind spots and mirrors</t>
  </si>
  <si>
    <t>What should be your first step when trying to recover from a skid with your vehicle?</t>
  </si>
  <si>
    <t>Steer in the direction you want to go.</t>
  </si>
  <si>
    <t>Apply brakes hard.</t>
  </si>
  <si>
    <t>Steer in the opposite direction of the skid.</t>
  </si>
  <si>
    <t>Steer straight ahead.</t>
  </si>
  <si>
    <t>What's the single most crucial action to take when you begin to skid?</t>
  </si>
  <si>
    <t>You should keep your foot on the brake pedal to increase speed.</t>
  </si>
  <si>
    <t>You should jump out of the car.</t>
  </si>
  <si>
    <t>You should keep your foot off the brake pedal if you start to skid.</t>
  </si>
  <si>
    <t>You should keep your foot on the brake pedal to decrease speed.</t>
  </si>
  <si>
    <t>What are the dangers posed by rain?</t>
  </si>
  <si>
    <t>Rain may reduce the visibility</t>
  </si>
  <si>
    <t>Rain makes road surfaces slippery</t>
  </si>
  <si>
    <t>Rain may disturb the emotional state of the driver</t>
  </si>
  <si>
    <t>Both a &amp; b</t>
  </si>
  <si>
    <t>What does the presence of a flashing blue light on a motor vehicle signify?</t>
  </si>
  <si>
    <t>A motor vehicle carrying explosives</t>
  </si>
  <si>
    <t>A police emergency vehicle</t>
  </si>
  <si>
    <t>An ambulance</t>
  </si>
  <si>
    <t>Snow removal equipment</t>
  </si>
  <si>
    <t>When should the low-beam headlights be used?</t>
  </si>
  <si>
    <t>When there is oncoming traffic at night, even when the highway is divided.</t>
  </si>
  <si>
    <t>When there is oncoming traffic at night, even when the highway is not divided.</t>
  </si>
  <si>
    <t>When there is incoming traffic during the day, even when the highway is divided.</t>
  </si>
  <si>
    <t>None of the above.</t>
  </si>
  <si>
    <t>How does ABS work?</t>
  </si>
  <si>
    <t>It detects an abnormal drop in wheel speed and causes brake force to be reduced</t>
  </si>
  <si>
    <t>It keeps the engine of the vehicle warm enough</t>
  </si>
  <si>
    <t>It controls the flow of fuel to the engine</t>
  </si>
  <si>
    <t>All of these</t>
  </si>
  <si>
    <t>While it's advisable to avoid driving in fog, if you find yourself driving in foggy conditions or get caught in one, what actions should you take?</t>
  </si>
  <si>
    <t>You should use low-beam headlights</t>
  </si>
  <si>
    <t>You should make sure the full lighting system of your vehicle is turned ON</t>
  </si>
  <si>
    <t>You should slow down and drive at a speed that suits the condition</t>
  </si>
  <si>
    <t>As a teenage driver holding a G2 license for six months, and until you either obtain your full G license or reach the age of 20, what is the maximum number of passengers you can transport between midnight and 5 a.m.?</t>
  </si>
  <si>
    <t>4 passengers aged 19 or under</t>
  </si>
  <si>
    <t>1 passenger aged 19 or under</t>
  </si>
  <si>
    <t>2 passengers aged 19 or under</t>
  </si>
  <si>
    <t>3 passengers aged 19 or under (No restrictions for passengers the age of 20 or over)</t>
  </si>
  <si>
    <t>Why should you use low beams when there is smoke or fog outside?</t>
  </si>
  <si>
    <t>Because low beams are good for other drivers</t>
  </si>
  <si>
    <t>Because low beams give more visibility</t>
  </si>
  <si>
    <t>Because high beams reflect the light back to you and create a glare.</t>
  </si>
  <si>
    <t>How can you cope with a daytime glare?</t>
  </si>
  <si>
    <t>By using your sun visor</t>
  </si>
  <si>
    <t>By using a pair of good quality sunglasses</t>
  </si>
  <si>
    <t>By closing your eyes</t>
  </si>
  <si>
    <t>How can you avoid the dangers posed by rain?</t>
  </si>
  <si>
    <t>Try to drive on clear sections of road</t>
  </si>
  <si>
    <t>Try to steer smoothly</t>
  </si>
  <si>
    <t>Try to brake and accelerate smoothly</t>
  </si>
  <si>
    <t>How can you assess the functionality of your brakes following a drive through a flooded road?</t>
  </si>
  <si>
    <t>By stopping quickly and firmly at 50 Km/hr</t>
  </si>
  <si>
    <t>By threshold braking</t>
  </si>
  <si>
    <t>By driving over 80 km/hr</t>
  </si>
  <si>
    <t>What should you do if you get caught driving in a dense fog?</t>
  </si>
  <si>
    <t>You should move off the road and into a safe parking area</t>
  </si>
  <si>
    <t>You should slow down and continue your journey</t>
  </si>
  <si>
    <t>You should switch to low-beam headlights</t>
  </si>
  <si>
    <t>Why is it dangerous to drive at night?</t>
  </si>
  <si>
    <t>At night, your reactions are disturbed</t>
  </si>
  <si>
    <t>At night, you cannot see far ahead</t>
  </si>
  <si>
    <t>There are more police on the road</t>
  </si>
  <si>
    <t>Both b &amp; c</t>
  </si>
  <si>
    <t>What should you avoid when driving in foggy weather?</t>
  </si>
  <si>
    <t>Stopping on the travelled portion of the road</t>
  </si>
  <si>
    <t>Speeding up suddenly, even if the fog seems to be clearing</t>
  </si>
  <si>
    <t>Passing a vehicle or trying to get away from a vehicle that is following too closely</t>
  </si>
  <si>
    <t>What steering corrections should you apply when your vehicle is in a skid?</t>
  </si>
  <si>
    <t>Make large steering adjustments, point the tires along the centre of your lane.</t>
  </si>
  <si>
    <t>Make large steering adjustments, point the tires along the right side of your lane.</t>
  </si>
  <si>
    <t>Do not make large steering adjustment, point the tires along the right side of your lane.</t>
  </si>
  <si>
    <t>Do not make large steering adjustments, point the tires along the centre of your lane.</t>
  </si>
  <si>
    <t>To prevent hydroplaning, which happens when your vehicle's tires rise above the water on the road during heavy rain, what measures should you take?</t>
  </si>
  <si>
    <t>Ensure that your tires on your vehicle have good tread depth</t>
  </si>
  <si>
    <t>Ensure that the tires on the vehicle are inflated to the proper tire pressure</t>
  </si>
  <si>
    <t>Reduce vehicle speed when driving in the rain</t>
  </si>
  <si>
    <t>When you encounter an oncoming vehicle with its high-beam headlights glaring at you, what actions should you take?</t>
  </si>
  <si>
    <t>Switch to your high-beam headlight</t>
  </si>
  <si>
    <t>Come to a complete stop</t>
  </si>
  <si>
    <t>Avoid looking directly into the vehicle’s headlights</t>
  </si>
  <si>
    <t>Driving at the maximum speed limit is riskier at night compared to daytime because:</t>
  </si>
  <si>
    <t>You cannot see as far ahead at night.</t>
  </si>
  <si>
    <t>Your reaction time is slower at night.</t>
  </si>
  <si>
    <t>Some drivers unlawfully drive with parking lights only.</t>
  </si>
  <si>
    <t>The roadways are more apt to be slippery at night.</t>
  </si>
  <si>
    <t>What should you do when you lose control of the vehicle during rain?</t>
  </si>
  <si>
    <t>Release the pressure on the accelerator.</t>
  </si>
  <si>
    <t>Do not brake.</t>
  </si>
  <si>
    <t>Look and steer where you want the front of the vehicle to go.</t>
  </si>
  <si>
    <t>All of the above.</t>
  </si>
  <si>
    <t>What are the things that should be followed when driving in whiteout conditions?</t>
  </si>
  <si>
    <t>You should keep your windows and mirrors clean</t>
  </si>
  <si>
    <t>You should drive slowly and avoid passing and changing lanes</t>
  </si>
  <si>
    <t>You should use a low-beam headlight and make sure that the full lighting system of your vehicle is turned ON</t>
  </si>
  <si>
    <t>Why shouldn’t you drive in foggy weather?</t>
  </si>
  <si>
    <t>Fog can alter the favorable road conditions</t>
  </si>
  <si>
    <t>Fog can increase your stopping distance</t>
  </si>
  <si>
    <t>Fog can reduce your visibility</t>
  </si>
  <si>
    <t>What is black ice?</t>
  </si>
  <si>
    <t>A cube of black-colored ice on the curb</t>
  </si>
  <si>
    <t>A thin layer of ice covers the road</t>
  </si>
  <si>
    <t>Oil present on the road</t>
  </si>
  <si>
    <t>A vehicle may skid when</t>
  </si>
  <si>
    <t>Driving too fast</t>
  </si>
  <si>
    <t>Braking and accelerating too aggressively</t>
  </si>
  <si>
    <t>Riding on a slippery surface</t>
  </si>
  <si>
    <t>Why should you avoid driving in puddles?</t>
  </si>
  <si>
    <t>The water from the puddle could drown your engine, causing it to stall</t>
  </si>
  <si>
    <t>The spray of water from the puddle could obstruct the vision of adjacent motorists</t>
  </si>
  <si>
    <t>A puddle may hide a large pothole that could damage your vehicle’s suspension</t>
  </si>
  <si>
    <t>When should you use threshold braking?</t>
  </si>
  <si>
    <t>When you need to stop quickly</t>
  </si>
  <si>
    <t>When you need to stop on a wet or icy surface</t>
  </si>
  <si>
    <t>When you need to accelerate quickly</t>
  </si>
  <si>
    <t>When should you turn on the headlights?</t>
  </si>
  <si>
    <t>When you are driving at night or at any time when you cannot see clearly 150 meters away.</t>
  </si>
  <si>
    <t>When you are driving at night or at any time when you cannot see clearly 10 meters away.</t>
  </si>
  <si>
    <t>When you are driving at night or at any time when you cannot see clearly 50 meters away.</t>
  </si>
  <si>
    <t>Only at night</t>
  </si>
  <si>
    <t>What are the potential consequences of using cruise control in adverse weather and road conditions?</t>
  </si>
  <si>
    <t>When your tires contact ice, the cruise control will continue to apply the accelerator and you could lose control.</t>
  </si>
  <si>
    <t>When your tires contact ice, the cruise control will stop applying pressure on the accelerator and you could lose control.</t>
  </si>
  <si>
    <t>Nothing bad will happen.</t>
  </si>
  <si>
    <t>Why is it advisable to transition to low beams when approaching a curve or crest of a hill?</t>
  </si>
  <si>
    <t>So you can see oncoming vehicles</t>
  </si>
  <si>
    <t>So you won’t blind oncoming drivers</t>
  </si>
  <si>
    <t>So you can reduce your stopping distance</t>
  </si>
  <si>
    <t>Snow-removal vehicles on public roadways are equipped with a flashing</t>
  </si>
  <si>
    <t>Green light</t>
  </si>
  <si>
    <t>Blue light</t>
  </si>
  <si>
    <t>Red light</t>
  </si>
  <si>
    <t>White light</t>
  </si>
  <si>
    <t>How should you pass through rutted snowy roads?</t>
  </si>
  <si>
    <t>You should avoid braking and accelerating that may cause a skid</t>
  </si>
  <si>
    <t>You should pass through slowly</t>
  </si>
  <si>
    <t>You should avoid sudden steering when passing</t>
  </si>
  <si>
    <t>What is the best way to stop quickly on a wet or icy roadway is to</t>
  </si>
  <si>
    <t>Apply power brakes</t>
  </si>
  <si>
    <t>Apply brakes the same way you always do</t>
  </si>
  <si>
    <t>Keep foot off brake and let compression stop you</t>
  </si>
  <si>
    <t>Pump the brake until you come to a complete stop</t>
  </si>
  <si>
    <t>What should you do when you are driving on slippery patches?</t>
  </si>
  <si>
    <t>Use extra caution and try to avoid unnecessary lane or speed changes.</t>
  </si>
  <si>
    <t>Stop the car and wait for the road to become normal.</t>
  </si>
  <si>
    <t>Go as fast as you can.</t>
  </si>
  <si>
    <t>Go as slow as you can.</t>
  </si>
  <si>
    <t>What function does an anti-lock braking system (ABS) serve?</t>
  </si>
  <si>
    <t>It prevents tire skids and the accompanying loss of steering control</t>
  </si>
  <si>
    <t>It helps avoid a collision with the vehicle in front</t>
  </si>
  <si>
    <t>It locks the wheel to stop the vehicle more easily</t>
  </si>
  <si>
    <t>Back ice is dangerous because</t>
  </si>
  <si>
    <t>It is not dangerous.</t>
  </si>
  <si>
    <t>It is black in colour.</t>
  </si>
  <si>
    <t>It can be harmful to the environment.</t>
  </si>
  <si>
    <t>A driver cannot see it.</t>
  </si>
  <si>
    <t>Roadways are most slippery</t>
  </si>
  <si>
    <t>After it has been raining for a while</t>
  </si>
  <si>
    <t>During a heavy downpour</t>
  </si>
  <si>
    <t>In construction zones</t>
  </si>
  <si>
    <t>The first rain after a dry spell</t>
  </si>
  <si>
    <t>What precautions should you take when driving through the fog?</t>
  </si>
  <si>
    <t>You should leave a safe braking distance between you and the vehicle ahead</t>
  </si>
  <si>
    <t>You should make sure that you are going slow enough</t>
  </si>
  <si>
    <t>You should move off the road if the visibility is decreasing</t>
  </si>
  <si>
    <t>Which of the following should you avoid during times of snow and other inclement weather?</t>
  </si>
  <si>
    <t>Slow driving</t>
  </si>
  <si>
    <t>Low beam headlight</t>
  </si>
  <si>
    <t>Cruise control</t>
  </si>
  <si>
    <t>What course of action should you take when there's dense fog and smoke, and you can't find a safe spot to park on the road?</t>
  </si>
  <si>
    <t>All the passengers should move to a safe location away from the vehicle in case it is hit.</t>
  </si>
  <si>
    <t>All the passengers should sit and wait for help in the car.</t>
  </si>
  <si>
    <t>All the passengers should exit the car and wait for help to come standing near it.</t>
  </si>
  <si>
    <t>How can you control a skidding vehicle?</t>
  </si>
  <si>
    <t>Ease off on the accelerator or brake</t>
  </si>
  <si>
    <t>By heavy braking</t>
  </si>
  <si>
    <t>Avoid oversteering</t>
  </si>
  <si>
    <t>Both A &amp; C</t>
  </si>
  <si>
    <t>If a police officer pulls you over, he can ask for</t>
  </si>
  <si>
    <t>Proof of motor vehicle ownership</t>
  </si>
  <si>
    <t>Driver’s license</t>
  </si>
  <si>
    <t>Liability insurance card</t>
  </si>
  <si>
    <t>For a first-time conviction of breaking Ontario's Move Over law, what penalties can you expect to face?</t>
  </si>
  <si>
    <t>A fine of $400 – $2,000 and three demerit points</t>
  </si>
  <si>
    <t>A fine of $1,000 – $4,000, a possible jail sentence and a possible licence suspension</t>
  </si>
  <si>
    <t>A fine of $100 – $400 and two demerit points</t>
  </si>
  <si>
    <t>Three demerit points but no fine</t>
  </si>
  <si>
    <t>Racing and careless driving will result in</t>
  </si>
  <si>
    <t>Six demerit points</t>
  </si>
  <si>
    <t>Four demerit points</t>
  </si>
  <si>
    <t>Seven demerit points</t>
  </si>
  <si>
    <t>According to the driver’s license law, it is illegal to</t>
  </si>
  <si>
    <t>Have more than one Ontario driver’s license</t>
  </si>
  <si>
    <t>Use an altered license</t>
  </si>
  <si>
    <t>Lend your license</t>
  </si>
  <si>
    <t>What are the outcomes when a driver (level 1 or level 2) amasses two or more demerit points on their record?</t>
  </si>
  <si>
    <t>He will receive a warning letter</t>
  </si>
  <si>
    <t>His vehicle will be impounded</t>
  </si>
  <si>
    <t>His license will be suspended for a year</t>
  </si>
  <si>
    <t>For how long do demerit points remain on your driving record?</t>
  </si>
  <si>
    <t>For six months</t>
  </si>
  <si>
    <t>For five years</t>
  </si>
  <si>
    <t>For two years</t>
  </si>
  <si>
    <t>For one week</t>
  </si>
  <si>
    <t>For which of the following driving infractions will you receive a penalty of three demerit points?</t>
  </si>
  <si>
    <t>Improper driving where the road is divided into lanes</t>
  </si>
  <si>
    <t>Crossing a divided road where no proper crossing is provided</t>
  </si>
  <si>
    <t>Failing to stop for a school bus</t>
  </si>
  <si>
    <t>What are the consequences of driving while using a mobile phone or viewing a display screen unrelated to the driving task?</t>
  </si>
  <si>
    <t>Two demerit points</t>
  </si>
  <si>
    <t>Five demerit points</t>
  </si>
  <si>
    <t>Three demerit points</t>
  </si>
  <si>
    <t>What are the outcomes when a fully licensed driver amasses six demerit points?</t>
  </si>
  <si>
    <t>For which of the following traffic violations will a driver incur three demerit points?</t>
  </si>
  <si>
    <t>Driving the wrong way on a divided road</t>
  </si>
  <si>
    <t>Driving or operating a vehicle on a closed road</t>
  </si>
  <si>
    <t>Going the wrong way on a one-way road</t>
  </si>
  <si>
    <t>All of above</t>
  </si>
  <si>
    <t>Which of the following driving offense will result in six demerit points?</t>
  </si>
  <si>
    <t>Exceeding the speed limit by 40km/h or more on roads with a speed limit of less than 80km/h</t>
  </si>
  <si>
    <t>Exceeding the speed limit by 50 km/h or more</t>
  </si>
  <si>
    <t>Failing to obey traffic control slow sign</t>
  </si>
  <si>
    <t>Which of the following driving offense will result in two demerit points?</t>
  </si>
  <si>
    <t>Failing to lower headlight beam</t>
  </si>
  <si>
    <t>Failing to wear a seatbelt</t>
  </si>
  <si>
    <t>Failing to obey signs</t>
  </si>
  <si>
    <t>How often should a person of 80 years of age or older renew his driver’s license?</t>
  </si>
  <si>
    <t>Every three years</t>
  </si>
  <si>
    <t>Every four years</t>
  </si>
  <si>
    <t>Every five years</t>
  </si>
  <si>
    <t>Every two years</t>
  </si>
  <si>
    <t>Failing to stop for a school bus will result in</t>
  </si>
  <si>
    <t>For fully licensed drivers, what happens to the number of points on their record after a 30-day suspension period?</t>
  </si>
  <si>
    <t>Seven</t>
  </si>
  <si>
    <t>Five</t>
  </si>
  <si>
    <t>Three</t>
  </si>
  <si>
    <t>Eight</t>
  </si>
  <si>
    <t>What are the consequences when a fully licensed driver accrues 15 demerit points?</t>
  </si>
  <si>
    <t>His license will be suspended for 30 days</t>
  </si>
  <si>
    <t>His license will be suspended for 60 days</t>
  </si>
  <si>
    <t>If you fail to remain at the scene of a collision, you will face</t>
  </si>
  <si>
    <t>When should you tell the Ministry of Transportation about your name or address change?</t>
  </si>
  <si>
    <t>Within six days</t>
  </si>
  <si>
    <t>Within three days</t>
  </si>
  <si>
    <t>Within nine days</t>
  </si>
  <si>
    <t>Within twelve days</t>
  </si>
  <si>
    <t>Which of the following driving offence will result in three demerit points?</t>
  </si>
  <si>
    <t>Failing to obey the directions of a police officer</t>
  </si>
  <si>
    <t>Failing to stop at a pedestrian crossover</t>
  </si>
  <si>
    <t>Failing to yield the right-of-way</t>
  </si>
  <si>
    <t>Both A and C</t>
  </si>
  <si>
    <t>Failing to signal may result in</t>
  </si>
  <si>
    <t>Which of the following driving offence will result in two demerit points?</t>
  </si>
  <si>
    <t>Driver failing to ensure toddler passenger is secured</t>
  </si>
  <si>
    <t>Driver failing to ensure infant passenger is secured</t>
  </si>
  <si>
    <t>Driver failing to ensure the child is secured</t>
  </si>
  <si>
    <t>If a fully licensed or hybrid driver receives their first conviction for distracted driving, what penalties will they encounter?</t>
  </si>
  <si>
    <t>A 30-day licence suspension.</t>
  </si>
  <si>
    <t>A fine of up to $1,000 and 3 demerit points.</t>
  </si>
  <si>
    <t>A fine of up to $500 and 2 demerit points.</t>
  </si>
  <si>
    <t>none of the above.</t>
  </si>
  <si>
    <t>Failing to report a collision to a police officer will result in</t>
  </si>
  <si>
    <t>Driver failing to wear a seatbelt will result in</t>
  </si>
  <si>
    <t>If you fail to stop for the police, you will face?</t>
  </si>
  <si>
    <t>Failing to obey signs will result in</t>
  </si>
  <si>
    <t>When may you lend your driver’s licence?</t>
  </si>
  <si>
    <t>To a person learning to drive.</t>
  </si>
  <si>
    <t>It is not permitted.</t>
  </si>
  <si>
    <t>In emergencies.</t>
  </si>
  <si>
    <t>For identification purposes.</t>
  </si>
  <si>
    <t>What are the consequences if a driver (level 1 or level 2) accumulates nine demerit points once more following a suspension?</t>
  </si>
  <si>
    <t>His license may be suspended for six months</t>
  </si>
  <si>
    <t>His license may be suspended for 60 days</t>
  </si>
  <si>
    <t>His vehicle will be impounded for two weeks</t>
  </si>
  <si>
    <t>He will go to jail for one month</t>
  </si>
  <si>
    <t>What are the consequences of having a license that has been suspended, cancelled, or expired for over three years?</t>
  </si>
  <si>
    <t>You have to pay extra fine to take your license back</t>
  </si>
  <si>
    <t>You have to re-apply for the license and meet all the requirements again</t>
  </si>
  <si>
    <t>You have to buy a new motor vehicle</t>
  </si>
  <si>
    <t>Nothing happens</t>
  </si>
  <si>
    <t>Driver failing to ensure passenger under 16 years is wearing a seatbelt</t>
  </si>
  <si>
    <t>Driver failing to ensure that a passenger under 16 years is sitting in a seat that has a seatbelt</t>
  </si>
  <si>
    <t>Crowding the driver’s seat</t>
  </si>
  <si>
    <t>What will happen if a driver (level 1 or level 2) accumulates six demerit points?</t>
  </si>
  <si>
    <t>His licence will be suspended for 60 days</t>
  </si>
  <si>
    <t>He will receive a second warning letter</t>
  </si>
  <si>
    <t>He will receive a third warning letter</t>
  </si>
  <si>
    <t>For which of the subsequent driving violations will you receive a three-point demerit penalty?</t>
  </si>
  <si>
    <t>Improper use of a high-occupancy vehicle (HOV) lane</t>
  </si>
  <si>
    <t>Driving through, around or under a railway crossing barrier</t>
  </si>
  <si>
    <t>Exceeding the speed limit by 16 to 29 km/h</t>
  </si>
  <si>
    <t>For drivers (level 1 and level 2), after 60 days of suspension, the number of points on record will be reduced to</t>
  </si>
  <si>
    <t>4 points</t>
  </si>
  <si>
    <t>6 points</t>
  </si>
  <si>
    <t>3 points</t>
  </si>
  <si>
    <t>Zero</t>
  </si>
  <si>
    <t>What driving infractions will lead to the accumulation of three demerit points?</t>
  </si>
  <si>
    <t>Driving a vehicle equipped with a radar detector</t>
  </si>
  <si>
    <t>For which of the following traffic violations will you incur four demerit points?</t>
  </si>
  <si>
    <t>Following too closely (tailgating)</t>
  </si>
  <si>
    <t>Failing to stop at a railway crossing</t>
  </si>
  <si>
    <t>To drive in Ontario, a person must</t>
  </si>
  <si>
    <t>Have a valid Ontario driver’s license</t>
  </si>
  <si>
    <t>Be 16 years old or more</t>
  </si>
  <si>
    <t>Have a health insurance</t>
  </si>
  <si>
    <t>What steps can an older driver take to enhance their safety while driving?</t>
  </si>
  <si>
    <t>He should not drive while in pain</t>
  </si>
  <si>
    <t>He should make sure that his current medication has no negative effect on his driving ability</t>
  </si>
  <si>
    <t>He should regularly check his hearing and vision</t>
  </si>
  <si>
    <t xml:space="preserve">Seven demerit points
</t>
  </si>
  <si>
    <t>What are the repercussions when a fully licensed driver amasses nine demerit points?</t>
  </si>
  <si>
    <t xml:space="preserve">His licence will be suspended for 60 days
</t>
  </si>
  <si>
    <t>When must drivers with vision limitations specified on their driver's license consistently wear glasses or contact lenses?</t>
  </si>
  <si>
    <t xml:space="preserve">Walking
</t>
  </si>
  <si>
    <t>Sleeping</t>
  </si>
  <si>
    <t>Driving</t>
  </si>
  <si>
    <t>Watching movie</t>
  </si>
  <si>
    <t>For which of these driving violations will a driver receive a three-point demerit penalty?</t>
  </si>
  <si>
    <t xml:space="preserve">Failing to remain at the scene of a collision
</t>
  </si>
  <si>
    <t>Failing to move, where possible, into another lane when passing a stopped emergency vehicle</t>
  </si>
  <si>
    <t>Failing to slow and carefully pass a stopped emergency vehicle</t>
  </si>
  <si>
    <t>Both B and C</t>
  </si>
  <si>
    <t>What steps should you take to properly position the driver's seat before driving?"</t>
  </si>
  <si>
    <t>So that the steering wheel does not block your view of the instrument panel</t>
  </si>
  <si>
    <t>So that you can easily push pedals to the floor</t>
  </si>
  <si>
    <t>So that you can easily see over the steering wheel</t>
  </si>
  <si>
    <t>What is the purpose of drivers using low beam headlights when they encounter oncoming vehicles?</t>
  </si>
  <si>
    <t>To save the battery of his vehicle</t>
  </si>
  <si>
    <t>To disturb the oncoming vehicles</t>
  </si>
  <si>
    <t>No actual reason</t>
  </si>
  <si>
    <t>To minimize the glare of his headlights onto them</t>
  </si>
  <si>
    <t>What is the function of booster seats?</t>
  </si>
  <si>
    <t>Booster seats raise a child so that the child seatbelt works more effectively</t>
  </si>
  <si>
    <t>Booster seats raise an adult so that the adult seatbelt works more effectively</t>
  </si>
  <si>
    <t>Booster seats raise a child so that the adult seatbelt works more effectively</t>
  </si>
  <si>
    <t>What function does the interior rearview mirror serve?</t>
  </si>
  <si>
    <t>To see the right and left sides of the car</t>
  </si>
  <si>
    <t>To see directly behind the car through the rear window</t>
  </si>
  <si>
    <t>To see the passengers in the rear seats</t>
  </si>
  <si>
    <t>For Level One (G1) drivers, the sole permitted front-seat passenger is their accompanying driver. The accompanying driver must possess a valid Class G (or higher) license and have a minimum of ______ years of driving experience.</t>
  </si>
  <si>
    <t>2 years</t>
  </si>
  <si>
    <t>6 years</t>
  </si>
  <si>
    <t>4 years</t>
  </si>
  <si>
    <t>No experience</t>
  </si>
  <si>
    <t>In the event that a passenger under the age of 16 is found without a seat belt, who will receive a demerit point?</t>
  </si>
  <si>
    <t>The vehicle’s owner</t>
  </si>
  <si>
    <t>That passenger’s parents</t>
  </si>
  <si>
    <t>The driver</t>
  </si>
  <si>
    <t>Is the blind spot on all vehicles the same?</t>
  </si>
  <si>
    <t>Yes, it is the same for all</t>
  </si>
  <si>
    <t>Larger vehicles do not have any blind spots</t>
  </si>
  <si>
    <t>No, it is not the same and depends on the size of the vehicle</t>
  </si>
  <si>
    <t>Smaller vehicle do not have any blind spots</t>
  </si>
  <si>
    <t>What is the importance of switching to low beam headlights when approaching oncoming vehicles?</t>
  </si>
  <si>
    <t>In vehicles, where do the majority of blind spots tend to be located?</t>
  </si>
  <si>
    <t>Blind spots in most vehicles are to the front right and back right of the vehicle</t>
  </si>
  <si>
    <t>Blind spots in most vehicles are to the back left and back right of the vehicle</t>
  </si>
  <si>
    <t>Blind spots in most vehicles are to the front left and back left of the vehicle</t>
  </si>
  <si>
    <t>What measures can you take to make sure that blind spots are kept to a minimum?</t>
  </si>
  <si>
    <t>That can be done by adjusting the interior rearview mirrors.</t>
  </si>
  <si>
    <t>That can be done by adjusting the exterior rearview mirrors.</t>
  </si>
  <si>
    <t>That can be done by driving in a more careful way.</t>
  </si>
  <si>
    <t>Both B and C.</t>
  </si>
  <si>
    <t>What are the advantages of wearing seat belts in the event of a fire or when a vehicle is submerging in water?</t>
  </si>
  <si>
    <t>It ejects you out of your vehicle</t>
  </si>
  <si>
    <t>It keeps you in your seat so you can't get of your vehicle</t>
  </si>
  <si>
    <t>It keeps you conscious so you can get out of the vehicle</t>
  </si>
  <si>
    <t>Why are children's seats or booster seats best installed in the rear-facing seats?</t>
  </si>
  <si>
    <t>There is no actual reason</t>
  </si>
  <si>
    <t>There isn’t enough space in the front seats for a booster seat</t>
  </si>
  <si>
    <t>If the airbag inflates, it could seriously injure the child.</t>
  </si>
  <si>
    <t>Children will disturb the driver</t>
  </si>
  <si>
    <t>Why should you use your head restraint correctly and keep it in the proper position?</t>
  </si>
  <si>
    <t>Because it helps you reach the pedals easily</t>
  </si>
  <si>
    <t>Because it lets you see around the car</t>
  </si>
  <si>
    <t>Because it greatly reduces the risk of injuries in collisions and sudden vehicle movements</t>
  </si>
  <si>
    <t>Which of the following can reduce your ability to drive?</t>
  </si>
  <si>
    <t>Raised BAC level</t>
  </si>
  <si>
    <t>Drugs</t>
  </si>
  <si>
    <t>Sickness or injury</t>
  </si>
  <si>
    <t xml:space="preserve">All of the above
</t>
  </si>
  <si>
    <t>Before you drive, make sure you are comfortable with?</t>
  </si>
  <si>
    <t>The conditions in which you will be driving</t>
  </si>
  <si>
    <t>Your vehicle</t>
  </si>
  <si>
    <t>Your physical, mental and emotional state</t>
  </si>
  <si>
    <t>The driver should be able to see the ground ________________ in front of the vehicle.</t>
  </si>
  <si>
    <t>2 meters</t>
  </si>
  <si>
    <t>3 meters</t>
  </si>
  <si>
    <t>4 meters</t>
  </si>
  <si>
    <t xml:space="preserve">5 meters
</t>
  </si>
  <si>
    <t>What does the seatbelt prevent you from?</t>
  </si>
  <si>
    <t>Being thrown out of the vehicle during a collision</t>
  </si>
  <si>
    <t>Collision of passengers within the car with each other</t>
  </si>
  <si>
    <t>Head injury</t>
  </si>
  <si>
    <t xml:space="preserve">All of above
</t>
  </si>
  <si>
    <t>The windows of your vehicle</t>
  </si>
  <si>
    <t>Must not be coated with any material that blocks inside as well as the outside view</t>
  </si>
  <si>
    <t>Must be coated in a way that someone from outside cannot see inside of the car</t>
  </si>
  <si>
    <t xml:space="preserve">None of these
</t>
  </si>
  <si>
    <t>Headlights are required to be turned on to clearly see people or vehicles less than ______________ away</t>
  </si>
  <si>
    <t>200 metres</t>
  </si>
  <si>
    <t xml:space="preserve">50 metres
</t>
  </si>
  <si>
    <t>What should you do every time you drive a vehicle equipped with seatbelts?</t>
  </si>
  <si>
    <t>Must buckle up all passengers in their own seatbelts</t>
  </si>
  <si>
    <t>Must not tie a seatbelt, it makes you uncomfortable</t>
  </si>
  <si>
    <t xml:space="preserve">Both A and C
</t>
  </si>
  <si>
    <t>What is the safest place for a child that is under the age of 13?</t>
  </si>
  <si>
    <t>A booster seat</t>
  </si>
  <si>
    <t>A car seat</t>
  </si>
  <si>
    <t>The back seat</t>
  </si>
  <si>
    <t xml:space="preserve">Both a and b
</t>
  </si>
  <si>
    <t>Your vehicle’s headlights must shine a white light that can be seen at least ___________ in front</t>
  </si>
  <si>
    <t>30 metres</t>
  </si>
  <si>
    <t>80 metres</t>
  </si>
  <si>
    <t xml:space="preserve">150 metres
</t>
  </si>
  <si>
    <t>Over which part of your body should the lap belt be worn?</t>
  </si>
  <si>
    <t>Chest</t>
  </si>
  <si>
    <t>Stomach</t>
  </si>
  <si>
    <t>Thighs</t>
  </si>
  <si>
    <t xml:space="preserve">Hips
</t>
  </si>
  <si>
    <t>When should children start wearing a seat belt?</t>
  </si>
  <si>
    <t>When they weigh up to 36 kilograms with height up to 145 centimeters ( 4ft 9inches)</t>
  </si>
  <si>
    <t>When they turn eight years old</t>
  </si>
  <si>
    <t>When they become able to wear a seat belt properly</t>
  </si>
  <si>
    <t>What steps should you take to properly configure the driver's seat before starting to drive?</t>
  </si>
  <si>
    <t xml:space="preserve">Why should you not put more than one passenger into a seat belt?
</t>
  </si>
  <si>
    <t>This can cause serious injury or even death in a collision</t>
  </si>
  <si>
    <t>The car will become overcrowded</t>
  </si>
  <si>
    <t>They will fight with each other</t>
  </si>
  <si>
    <t xml:space="preserve">Nothing will happen
</t>
  </si>
  <si>
    <t xml:space="preserve">What is the correct positioning for the adjustable headrest  in your vehicle?
</t>
  </si>
  <si>
    <t>So that the back of the head should be below the headrest</t>
  </si>
  <si>
    <t>So that the back of the head should be in the middle of the headrest</t>
  </si>
  <si>
    <t>So that the back of the head should be above the headrest</t>
  </si>
  <si>
    <t xml:space="preserve">There is no such use of a headrest
</t>
  </si>
  <si>
    <t xml:space="preserve">What does proactive driving include?
</t>
  </si>
  <si>
    <t>Thinking about whether hazards are developing.</t>
  </si>
  <si>
    <t>Taking actions to reduce risks.</t>
  </si>
  <si>
    <t>Watching your surroundings.</t>
  </si>
  <si>
    <t xml:space="preserve">All of the above.
</t>
  </si>
  <si>
    <t xml:space="preserve">What can be the penalty for drivers who neglect to ensure there is a functional seat belt for every passenger in their vehicle, in terms of their license?
</t>
  </si>
  <si>
    <t>At least 90 days</t>
  </si>
  <si>
    <t>At least 60 days</t>
  </si>
  <si>
    <t>At least 30 days</t>
  </si>
  <si>
    <t xml:space="preserve">At least 45 days
</t>
  </si>
  <si>
    <t xml:space="preserve">What is the function of the seat belt?
</t>
  </si>
  <si>
    <t>Keep you in your seat during a collision</t>
  </si>
  <si>
    <t>The seat belt has no function</t>
  </si>
  <si>
    <t>Keep you calm during rush hours</t>
  </si>
  <si>
    <t xml:space="preserve">Keep you straight while driving
</t>
  </si>
  <si>
    <t xml:space="preserve">Before you drive any vehicle, you should
</t>
  </si>
  <si>
    <t>Learn to operate controls and instruments in your vehicle without having to look at the instructions</t>
  </si>
  <si>
    <t>Check all warning lights if and see if they stay on after you drive away</t>
  </si>
  <si>
    <t>Know where all the controls and instruments in your vehicle are and what they do</t>
  </si>
  <si>
    <t xml:space="preserve">What will happen if you drive when tired?
</t>
  </si>
  <si>
    <t>In an emergency, you may make a wrong decision</t>
  </si>
  <si>
    <t>You might fall asleep</t>
  </si>
  <si>
    <t>Your thinking ability slows down</t>
  </si>
  <si>
    <t xml:space="preserve">What is the weight limit for infants that should be buckled up in the rear-facing child seat or booster seat?
</t>
  </si>
  <si>
    <t>5 kg</t>
  </si>
  <si>
    <t>10 kg</t>
  </si>
  <si>
    <t>9 kg</t>
  </si>
  <si>
    <t xml:space="preserve">15 kg
</t>
  </si>
  <si>
    <t xml:space="preserve">Your vehicle must have red rear lights that can be seen ___________ away
</t>
  </si>
  <si>
    <t>50 kg</t>
  </si>
  <si>
    <t>90 metres</t>
  </si>
  <si>
    <t xml:space="preserve">Which statement is true for a driver with a G1 license?
</t>
  </si>
  <si>
    <t>He can only drive when there is no traffic</t>
  </si>
  <si>
    <t>He can only drive during daylight</t>
  </si>
  <si>
    <t>He can only drive at night</t>
  </si>
  <si>
    <t>What is the appropriate course of action when you are nearing a bus bay, and a bus activates its left-turn signals, indicating its intention to exit the bay?</t>
  </si>
  <si>
    <t>You should allow the bus to re-enter traffic</t>
  </si>
  <si>
    <t>You should increase your speed and pass through that bus as quick as you can</t>
  </si>
  <si>
    <t>You should slow your speed and then pass through that bus</t>
  </si>
  <si>
    <t>What is the proper way for a cyclist to indicate a left or right turn using hand signals?</t>
  </si>
  <si>
    <t>By extending their left or right arm</t>
  </si>
  <si>
    <t>They can use their turn lights</t>
  </si>
  <si>
    <t>They are not allowed to turn</t>
  </si>
  <si>
    <t>There is no way</t>
  </si>
  <si>
    <t>What is the role or function of "bike boxes" on roadways?</t>
  </si>
  <si>
    <t>To provide parking for bikes and bicycles</t>
  </si>
  <si>
    <t>To help prevent collisions between motorists and bicycles</t>
  </si>
  <si>
    <t>To provide lanes for bikes and bicycles</t>
  </si>
  <si>
    <t>What is the reason for refraining from unnecessary horn use when passing a cyclist?</t>
  </si>
  <si>
    <t>Because the cyclist may get frightened and lose his balance</t>
  </si>
  <si>
    <t>Because cyclists do not like it</t>
  </si>
  <si>
    <t>Because the cyclist can’t move faster</t>
  </si>
  <si>
    <t>A bike lane can be present beside what type of area?</t>
  </si>
  <si>
    <t>Railway track</t>
  </si>
  <si>
    <t>Parking bays</t>
  </si>
  <si>
    <t>Highway</t>
  </si>
  <si>
    <t>How does sharing the road with a large commercial vehicle influence your driving performance?</t>
  </si>
  <si>
    <t>Due to heavy air turbulence</t>
  </si>
  <si>
    <t>Due to slippery road</t>
  </si>
  <si>
    <t>Due to blockage of sight</t>
  </si>
  <si>
    <t>Why do you need extra space between you and a person riding a motorcycle?</t>
  </si>
  <si>
    <t>Because motorcycles can stop very quickly.</t>
  </si>
  <si>
    <t>Because motorcycles can break down very quickly.</t>
  </si>
  <si>
    <t>Because motorcycles can slip very quickly.</t>
  </si>
  <si>
    <t>Because motorcycles can stop very slowly.</t>
  </si>
  <si>
    <t>_______________ vehicles are one of the slowest moving of all road users</t>
  </si>
  <si>
    <t>Buses</t>
  </si>
  <si>
    <t>Horse-drawn vehicles</t>
  </si>
  <si>
    <t>Tractors</t>
  </si>
  <si>
    <t>When you have a vehicle tailgating you, what steps should you consider taking?</t>
  </si>
  <si>
    <t>Slow down slightly to increase the space in front of your car</t>
  </si>
  <si>
    <t>Move into another lane when it is safe to do so</t>
  </si>
  <si>
    <t>Pull over to let the tailgater pass</t>
  </si>
  <si>
    <t>With the exception of passing, what is the required separation distance that should be observed between commercial vehicles traveling in the same direction on a highway outside a city, town, or village?</t>
  </si>
  <si>
    <t>60 m (200 ft.)</t>
  </si>
  <si>
    <t>30 m (100 ft.)</t>
  </si>
  <si>
    <t>120 m (400 ft.)</t>
  </si>
  <si>
    <t>240 m (800 ft.)</t>
  </si>
  <si>
    <t>What is the prescribed minimum distance that drivers of motor vehicles must uphold when overtaking a cyclist?</t>
  </si>
  <si>
    <t>1 meter</t>
  </si>
  <si>
    <t>2 meter</t>
  </si>
  <si>
    <t>3 meter</t>
  </si>
  <si>
    <t>4 meter</t>
  </si>
  <si>
    <t>How should you change lanes when passing a cyclist?</t>
  </si>
  <si>
    <t>You are not allowed to change lanes when there is a cyclist on the road with you.</t>
  </si>
  <si>
    <t>The same rules apply to a cyclist as other vehicles.</t>
  </si>
  <si>
    <t>You need to change lanes with less consideration as cyclists will always stop for the vehicles.</t>
  </si>
  <si>
    <t>Which of the following are considered pedestrians too?</t>
  </si>
  <si>
    <t>People operating medical scooters</t>
  </si>
  <si>
    <t>People using wheelchairs</t>
  </si>
  <si>
    <t>What is the purpose of highly reflective tape affixed to buggies?</t>
  </si>
  <si>
    <t>To show that the vehicle is dangerous</t>
  </si>
  <si>
    <t>To show that the vehicle is moving at 40 km/hr or less</t>
  </si>
  <si>
    <t>To show that the vehicle belongs to the Queen</t>
  </si>
  <si>
    <t>When a traffic signal alters while a pedestrian is still crossing the street, who holds the right of way in this situation?</t>
  </si>
  <si>
    <t>The pedestrian</t>
  </si>
  <si>
    <t>Motorist making turns</t>
  </si>
  <si>
    <t>Motorist coming from his left</t>
  </si>
  <si>
    <t>Motorist coming from his right</t>
  </si>
  <si>
    <t>When is a car driver allowed to enter the bike lane?</t>
  </si>
  <si>
    <t>When it needs to move fast</t>
  </si>
  <si>
    <t>When turning right at a corner</t>
  </si>
  <si>
    <t>When to over-take a cycle</t>
  </si>
  <si>
    <t>What is the maximum speed for farm machinery and tractors?</t>
  </si>
  <si>
    <t>40 km/hr</t>
  </si>
  <si>
    <t>20 km/hr</t>
  </si>
  <si>
    <t>50 km/hr</t>
  </si>
  <si>
    <t>10 km/hr</t>
  </si>
  <si>
    <t>Why should you not tailgate a large vehicle?</t>
  </si>
  <si>
    <t>It can lead to an accident</t>
  </si>
  <si>
    <t>The driver cannot see you if you are directly behind it</t>
  </si>
  <si>
    <t>It can lead to a collision</t>
  </si>
  <si>
    <t>What is the reason for a large commercial vehicle's initial rightward movement and subsequent left turn while making a left turn?</t>
  </si>
  <si>
    <t>To avoid the collision with a right curb</t>
  </si>
  <si>
    <t>To avoid the collision with a left curb</t>
  </si>
  <si>
    <t>To avoid friction of the road</t>
  </si>
  <si>
    <t>Why shouldn’t you stop behind a large vehicle?</t>
  </si>
  <si>
    <t>Because the large vehicle will take time to accelerate again</t>
  </si>
  <si>
    <t>Because when the driver releases the brake, the vehicle may rollback.</t>
  </si>
  <si>
    <t>Because it may cause your vehicle to stall</t>
  </si>
  <si>
    <t>Because it causes a traffic jam</t>
  </si>
  <si>
    <t>Why should you never share a lane with a motorcycle rider?</t>
  </si>
  <si>
    <t>They need the whole lane to travel safely.</t>
  </si>
  <si>
    <t>They have bigger motorcycles than your vehicles.</t>
  </si>
  <si>
    <t>They are not paying attention to the world around them.</t>
  </si>
  <si>
    <t>Why is it dangerous to drive along with a large commercial vehicle?</t>
  </si>
  <si>
    <t>Because if the commercial vehicle stop and you’re behind it then you have nowhere to go</t>
  </si>
  <si>
    <t>Because they have large blind spots</t>
  </si>
  <si>
    <t>Because they are big enough to block your sight</t>
  </si>
  <si>
    <t>Why should you maintain a possible distance with buggies?</t>
  </si>
  <si>
    <t>Because the horse may attack you</t>
  </si>
  <si>
    <t>Because passing too closely can scare the horse causing it to change the direction</t>
  </si>
  <si>
    <t>Because it is illegal to drive close to the buggies</t>
  </si>
  <si>
    <t>What is the meaning of the two chevrons painted above a bicycle symbol?</t>
  </si>
  <si>
    <t>That this lane is reserved for bicycles only</t>
  </si>
  <si>
    <t>That this lane is shared between vehicles and bicycles</t>
  </si>
  <si>
    <t>That this is a “High Occupancy Lane”</t>
  </si>
  <si>
    <t xml:space="preserve">That this portion of the road is reserved for parking
</t>
  </si>
  <si>
    <t>What is the reason for a driver to exercise increased caution when driving alongside a sidewalk where pedestrians are using mobile phones for texting, calling, or other handheld activities?</t>
  </si>
  <si>
    <t>Because they can’t hear vehicle’s horns and other traffic noises</t>
  </si>
  <si>
    <t>Because they move faster than normal pedestrians</t>
  </si>
  <si>
    <t>Because they are not in their senses</t>
  </si>
  <si>
    <t xml:space="preserve">Driver doesn’t have to be careful around them
</t>
  </si>
  <si>
    <t>Where should you drive safely and slowly?</t>
  </si>
  <si>
    <t>Hospital zones</t>
  </si>
  <si>
    <t>Residential areas</t>
  </si>
  <si>
    <t>School zones</t>
  </si>
  <si>
    <t xml:space="preserve">All of the above
</t>
  </si>
  <si>
    <t>How does farm machinery move as compared to other road users?</t>
  </si>
  <si>
    <t>It moves faster than other road users</t>
  </si>
  <si>
    <t>It moves quite slowly as compared to other road users</t>
  </si>
  <si>
    <t>It moves at same pace as the other road users</t>
  </si>
  <si>
    <t xml:space="preserve">None of the above
</t>
  </si>
  <si>
    <t>When a large vehicle is making a turn onto the road you are traveling on at an intersection, where should you come to a stop?</t>
  </si>
  <si>
    <t>Stop back from the intersection to allow the operator the space to complete the turn.</t>
  </si>
  <si>
    <t>Stop a little ahead of the intersection to allow the operator the space to complete the turn.</t>
  </si>
  <si>
    <t>Stop far ahead of the intersection to allow the operator the space to complete the turn.</t>
  </si>
  <si>
    <t xml:space="preserve">Stop right at the intersection to allow the operator the space to complete the turn.
</t>
  </si>
  <si>
    <t>Why shouldn’t you follow a cyclist too closely?</t>
  </si>
  <si>
    <t>Because they don’t have brake lights to warn the drivers behind them</t>
  </si>
  <si>
    <t>Because they are fast</t>
  </si>
  <si>
    <t>Because they may block your sight</t>
  </si>
  <si>
    <t xml:space="preserve">None of these
</t>
  </si>
  <si>
    <t>Who should be given the right-of-way by drivers and cyclists at a pedestrian crossing or any place that features a crosswalk?</t>
  </si>
  <si>
    <t>Pedestrians</t>
  </si>
  <si>
    <t>Students</t>
  </si>
  <si>
    <t>Patients</t>
  </si>
  <si>
    <t xml:space="preserve">All of the above
</t>
  </si>
  <si>
    <t>What could happen when you drive along with a large commercial vehicle in bad weather conditions?</t>
  </si>
  <si>
    <t>The road will get slippery due to that large vehicle</t>
  </si>
  <si>
    <t>The large vehicle will become less visible due to its size</t>
  </si>
  <si>
    <t>The large vehicle will spray mud, snow, and debris on your windshield and can block your vision</t>
  </si>
  <si>
    <t xml:space="preserve">None of these
</t>
  </si>
  <si>
    <t>What are the colors of slow-moving signs that are displayed on the rear of farm machinery on the road?</t>
  </si>
  <si>
    <t>Red, yellow, and green</t>
  </si>
  <si>
    <t>Blue and black</t>
  </si>
  <si>
    <t>Orange and red</t>
  </si>
  <si>
    <t xml:space="preserve">Red and green
</t>
  </si>
  <si>
    <t>Why do pedestrians with skateboards, rollerblades, scooters, etc. require more attention on the road?</t>
  </si>
  <si>
    <t>Because they move faster than regular pedestrians</t>
  </si>
  <si>
    <t>Because they increases the height of a person</t>
  </si>
  <si>
    <t>Because these devices may reduce balance and can propel the person onto the roadway</t>
  </si>
  <si>
    <t>What is the crosswalk used for?</t>
  </si>
  <si>
    <t>Vehicle crossing</t>
  </si>
  <si>
    <t xml:space="preserve">Crossing for the disabled
</t>
  </si>
  <si>
    <t>When a streetcar is halted to pick up or drop off passengers, and there is a safety island present, what are the legal obligations you must adhere to?</t>
  </si>
  <si>
    <t>Sound horn and pass with caution</t>
  </si>
  <si>
    <t>Stop atleast 2 metres behind the safety island</t>
  </si>
  <si>
    <t>Pass with caution</t>
  </si>
  <si>
    <t xml:space="preserve">Pass on the left side of the streetcar
</t>
  </si>
  <si>
    <t>What is the correct procedure for executing a left turn from a two-way road onto another two-way road?</t>
  </si>
  <si>
    <t>Move from the lane nearest and to the right of the yellow line into the lane nearest and to the right of the yellow line</t>
  </si>
  <si>
    <t>Turn from the lane nearest and left to the curb into the lane nearest and left to the curb</t>
  </si>
  <si>
    <t>Move from the lane nearest and to the right of the yellow line into the lane nearest and to the left of the curb</t>
  </si>
  <si>
    <t>Any of the above</t>
  </si>
  <si>
    <t>what conditions are you allowed to perform a right turn at an intersection when the traffic signal is displaying a red light (if it's a permissible action)?</t>
  </si>
  <si>
    <t>When there is a traffic jam in the intersection</t>
  </si>
  <si>
    <t>Only make a turn when the way is clear after coming to a complete stop</t>
  </si>
  <si>
    <t>When it is a one-way road you are moving in</t>
  </si>
  <si>
    <t>None of them</t>
  </si>
  <si>
    <t>What things should you remember when exiting the roundabout?</t>
  </si>
  <si>
    <t>Signal well before the exit you intend to take</t>
  </si>
  <si>
    <t>Always exit the roundabout using the left lane</t>
  </si>
  <si>
    <t>Maintain your position relative to other vehicles when exiting</t>
  </si>
  <si>
    <t>Both a &amp; c</t>
  </si>
  <si>
    <t>Can you make a left turn when facing a red traffic light?</t>
  </si>
  <si>
    <t>Yes, only when moving from a two-way road to a two-way road</t>
  </si>
  <si>
    <t>Yes, only when moving from a one-way road to a one-way road</t>
  </si>
  <si>
    <t>Yes, anywhere</t>
  </si>
  <si>
    <t>What is the reason for providing a significant amount of space to large vehicles when navigating through roundabouts?</t>
  </si>
  <si>
    <t>Because they are fast-moving vehicles</t>
  </si>
  <si>
    <t>Because they have to swing wide within the roundabout</t>
  </si>
  <si>
    <t>Because they have small blind spots</t>
  </si>
  <si>
    <t>Because they cause less turbulence</t>
  </si>
  <si>
    <t>When is it illegal to drive in reverse?</t>
  </si>
  <si>
    <t>When trying to help someone in trouble</t>
  </si>
  <si>
    <t>On a divided road that has a speed limit of more than 80 km/hr</t>
  </si>
  <si>
    <t>On a public road</t>
  </si>
  <si>
    <t>What is the appropriate positioning for your vehicle before executing a left turn from a two-way road onto another two-way road with a single left turn lane?</t>
  </si>
  <si>
    <t>In the lane next to the curb</t>
  </si>
  <si>
    <t>Into the lane to the right side of the yellow line</t>
  </si>
  <si>
    <t>In the far-right lane of the road</t>
  </si>
  <si>
    <t>Who should you yield the right-of-way to when making a right turn?</t>
  </si>
  <si>
    <t>To the oncoming vehicles</t>
  </si>
  <si>
    <t>To pedestrians and traffic on the cross street</t>
  </si>
  <si>
    <t>To the vehicles behind you</t>
  </si>
  <si>
    <t>To the vehicles on your left</t>
  </si>
  <si>
    <t>In the event that you miss your intended exit or cannot exit safely from the circular intersection using the left lane, what should be your course of action?</t>
  </si>
  <si>
    <t>You should take the next available exit</t>
  </si>
  <si>
    <t>You should stay in your lane and travel around the circle again to take the exit</t>
  </si>
  <si>
    <t>You should come to a complete stop within the intersection</t>
  </si>
  <si>
    <t>You should slow down and make a wide U-turn to take the exit</t>
  </si>
  <si>
    <t>What is the appropriate method for executing a left turn from a one-way road onto a two-way road?</t>
  </si>
  <si>
    <t>Move from the lane nearest the right side of the road into the lane nearest and to the right side of the yellow line</t>
  </si>
  <si>
    <t>Move from the lane nearest the left side of the road into the lane nearest and to the right side of the yellow line</t>
  </si>
  <si>
    <t>Move from the lane nearest the left side of the road into the lane nearest and to the left side of the yellow line</t>
  </si>
  <si>
    <t>Move from the lane nearest to the right side of the road into the lane nearest and to the left side of the yellow line</t>
  </si>
  <si>
    <t>How do you turn a vehicle using the “hand over hand steering” method?</t>
  </si>
  <si>
    <t>Turn the steering wheel using a finger and with the other hand downshift the gear at the same time</t>
  </si>
  <si>
    <t>Turn the steering wheel with one hand and cross the other hand over it, grip the wheel on the other side and continue turning.</t>
  </si>
  <si>
    <t>Turn the steering wheel with both hands up to the limit</t>
  </si>
  <si>
    <t>What should be your position on the road before making a turn?</t>
  </si>
  <si>
    <t>You should be in your proper turning lane at least 15 meters before the intersection</t>
  </si>
  <si>
    <t>You should be in the parking lane at least 10 meters before the intersection</t>
  </si>
  <si>
    <t>You should be in the cyclist’s lane at least 10 meters before the intersection</t>
  </si>
  <si>
    <t>You should be in the lane other than the turning lane before the intersection</t>
  </si>
  <si>
    <t xml:space="preserve">What is a “three-point turn”?
</t>
  </si>
  <si>
    <t>It is a clutch and throttle coordination method</t>
  </si>
  <si>
    <t>It is a maneuver to turn-around</t>
  </si>
  <si>
    <t>It is a smooth gear shifting method</t>
  </si>
  <si>
    <t>It is a fine for illegal parking</t>
  </si>
  <si>
    <t xml:space="preserve">Before making a three-point turn?
</t>
  </si>
  <si>
    <t>Make sure you do not make a three-point turn on a curve in the road, on or near a railway crossing or hilltop, or near a bridge or tunnel that blocks your view</t>
  </si>
  <si>
    <t>Make sure there are no cyclists or pedestrians</t>
  </si>
  <si>
    <t>Make sure the way is clear in both directions</t>
  </si>
  <si>
    <t xml:space="preserve">What causes the driver to lose control of the vehicle and skid?
</t>
  </si>
  <si>
    <t>Braking and steering at the same time</t>
  </si>
  <si>
    <t>Steering and shifting the gears</t>
  </si>
  <si>
    <t>Braking and giving the signals</t>
  </si>
  <si>
    <t xml:space="preserve">When making a U-turn, you should first check
</t>
  </si>
  <si>
    <t>The vehicle’s engine</t>
  </si>
  <si>
    <t>The weather conditions</t>
  </si>
  <si>
    <t>The traffic behind you</t>
  </si>
  <si>
    <t xml:space="preserve">After making a complete stop at the appropriate stopping point at an intersection with a red traffic signal, are you allowed to execute a right turn?
</t>
  </si>
  <si>
    <t>No, you have to wait until the green light</t>
  </si>
  <si>
    <t>Yes, unless it is prohibited by a sign</t>
  </si>
  <si>
    <t>Yes, but only if the intersection is controlled by a peace officer</t>
  </si>
  <si>
    <t>Yes, but only if it is a T-shaped intersection</t>
  </si>
  <si>
    <t xml:space="preserve">What should you do before changing a lane or turning around a corner?
</t>
  </si>
  <si>
    <t>You should speed up the vehicle</t>
  </si>
  <si>
    <t xml:space="preserve">You should signal well
</t>
  </si>
  <si>
    <t>You should come to a complete stop</t>
  </si>
  <si>
    <t>You should lock every door before the move</t>
  </si>
  <si>
    <t xml:space="preserve">What should you do after you have completed the turn?
</t>
  </si>
  <si>
    <t>Relax your grip on the steering wheel and let it return to the original position</t>
  </si>
  <si>
    <t xml:space="preserve">Relax your grip on the steering wheel and let it return to the original position
</t>
  </si>
  <si>
    <t>You should come to a complete stop after the turn</t>
  </si>
  <si>
    <t>Give turn signals after the turn</t>
  </si>
  <si>
    <t xml:space="preserve">When should you not make a U-turn?
</t>
  </si>
  <si>
    <t>When you can’t see at least 150 meters in both directions</t>
  </si>
  <si>
    <t xml:space="preserve">When on or near railway crossing or hilltop
</t>
  </si>
  <si>
    <t>When driving on a curved road</t>
  </si>
  <si>
    <t xml:space="preserve">How should you make a left turn from a two-way road onto a one-way road?
</t>
  </si>
  <si>
    <t>Turn from the lane nearest and to the left of the curb into the first available lane on the left side of the road</t>
  </si>
  <si>
    <t xml:space="preserve">Move from the lane nearest and to the right of the yellow line into the first available lane on the left side of the road
</t>
  </si>
  <si>
    <t>Move from the lane nearest and to the right of the yellow line into the first available lane on the right side of the road</t>
  </si>
  <si>
    <t xml:space="preserve">    How should you make a right turn?</t>
  </si>
  <si>
    <t>Signal the left turn and then move into the right-hand lane only when the way is clear from the leftmost lane</t>
  </si>
  <si>
    <t xml:space="preserve">Signal the right turn and then move into the right-hand lane only when the way is clear from the rightmost lane
</t>
  </si>
  <si>
    <t>Firstly, starting from the left lane move into the right lane of the other road, and then signal the right turn</t>
  </si>
  <si>
    <t>How should you use a two-way left-turn lane?</t>
  </si>
  <si>
    <t>Move into the center lane, signal the left turn, speed up and then make your left turn</t>
  </si>
  <si>
    <t xml:space="preserve">Signal and move into the center lane, slow down, and then make your turn when the way is clear
</t>
  </si>
  <si>
    <t>Signal the left turn and move into the lane just left to the center lane, speed up and then make your left turn</t>
  </si>
  <si>
    <t>When making a right turn on a road that lacks a marked right-hand lane, where should you position your vehicle?</t>
  </si>
  <si>
    <t>Move as far as to the right of the road as possible</t>
  </si>
  <si>
    <t xml:space="preserve">Move as far as to the left of the road as possible
</t>
  </si>
  <si>
    <t>Move into the left-hand lane</t>
  </si>
  <si>
    <t>Don’t make a right turn</t>
  </si>
  <si>
    <t>Remember, the sharper the turn</t>
  </si>
  <si>
    <t>The closer you should be with the curb</t>
  </si>
  <si>
    <t xml:space="preserve">The slower you should go
</t>
  </si>
  <si>
    <t>The faster you should go</t>
  </si>
  <si>
    <t>Why are left turns more dangerous than right turns?</t>
  </si>
  <si>
    <t>Because it is hard to turn the steering wheels to the left</t>
  </si>
  <si>
    <t xml:space="preserve">Because in the left turn your vehicle will be crossing the lanes of the oncoming traffic
</t>
  </si>
  <si>
    <t>Because the left side lanes are narrower than the right ones</t>
  </si>
  <si>
    <t>What should you do while backing up the car?</t>
  </si>
  <si>
    <t>You should look forward when backing up</t>
  </si>
  <si>
    <t xml:space="preserve">You should look over your shoulder in the direction you are moving
</t>
  </si>
  <si>
    <t>You should turn ON high beam headlights</t>
  </si>
  <si>
    <t>What is the reason for avoiding turning the steering wheel to the left while stopped at an intersection and waiting for oncoming traffic to clear?</t>
  </si>
  <si>
    <t>Your turn signals may turn on</t>
  </si>
  <si>
    <t xml:space="preserve">Your vehicle could be pushed into the path of oncoming traffic
</t>
  </si>
  <si>
    <t>Your brake lights may turn on</t>
  </si>
  <si>
    <t>Your steering may get locked</t>
  </si>
  <si>
    <t>You are only permitted to remove your seatbelt while driving</t>
  </si>
  <si>
    <t>When driving slower than the regular traffic</t>
  </si>
  <si>
    <t xml:space="preserve">When driving over 80 km/hr
</t>
  </si>
  <si>
    <t>When backing up the car</t>
  </si>
  <si>
    <t>When carrying passengers</t>
  </si>
  <si>
    <t>What should you check before you begin to turn right?</t>
  </si>
  <si>
    <t>That the street you are turning onto has enough room in its curb lane</t>
  </si>
  <si>
    <t xml:space="preserve">That the street you are turning onto has a marked crosswalk
</t>
  </si>
  <si>
    <t>That no cyclists or pedestrian is approaching the intersection</t>
  </si>
  <si>
    <t>How can you turn around when you miss a turn or go too far along the road?</t>
  </si>
  <si>
    <t>You can do a three-point turn</t>
  </si>
  <si>
    <t xml:space="preserve">You can take a U-turn
</t>
  </si>
  <si>
    <t>You can drive around the block</t>
  </si>
  <si>
    <t>What speed should you maintain while driving to ensure that you can do something specific?</t>
  </si>
  <si>
    <t>Stop within a safe distance</t>
  </si>
  <si>
    <t>Stop within 60 metres</t>
  </si>
  <si>
    <t>Stop within 150 metres</t>
  </si>
  <si>
    <t>Stop within 90 metres</t>
  </si>
  <si>
    <t>What does the picture below indicate?</t>
  </si>
  <si>
    <t>The driver is slowing or stopping</t>
  </si>
  <si>
    <t>The driver is moving or turning right</t>
  </si>
  <si>
    <t>The driver is moving or turning left</t>
  </si>
  <si>
    <t>The driver is parking</t>
  </si>
  <si>
    <t>What is the shortest safe distance you are required to maintain from the vehicle in front of you?</t>
  </si>
  <si>
    <t>2 seconds</t>
  </si>
  <si>
    <t>3 seconds</t>
  </si>
  <si>
    <t>4 seconds</t>
  </si>
  <si>
    <t>5 seconds</t>
  </si>
  <si>
    <t>Speed measuring warning devices are</t>
  </si>
  <si>
    <t>Useless</t>
  </si>
  <si>
    <t>Legal</t>
  </si>
  <si>
    <t>Illegal</t>
  </si>
  <si>
    <t>Useful</t>
  </si>
  <si>
    <t>In cities, villages, and towns without any posted speed limits, what is the highest speed limit that should be maintained?</t>
  </si>
  <si>
    <t>30 km/hr</t>
  </si>
  <si>
    <t>60 km/hr</t>
  </si>
  <si>
    <t>70 km/hr</t>
  </si>
  <si>
    <t>What should you do when a police officer is behind you with flashing emergency lights?</t>
  </si>
  <si>
    <t>You should move to a safe location to allow the vehicle to pass or stop behind you.</t>
  </si>
  <si>
    <t>You should speed up and get out of the way.</t>
  </si>
  <si>
    <t>You should give way to the police vehicle by moving to the extreme left of the lane.</t>
  </si>
  <si>
    <t>When considering the steering wheel as a clock, what is the recommended hand position for your hands on the wheel?</t>
  </si>
  <si>
    <t>Your right hand should be at about 3 o’clock and your left hand at about 9 o’clock</t>
  </si>
  <si>
    <t>Your right hand should be at about 12 o’clock and your left hand at about 6 o’clock</t>
  </si>
  <si>
    <t>Your right hand should be at about 7 o’clock and your left hand at about 1 o’clock</t>
  </si>
  <si>
    <t>When using the hand-over-hand method for a right turn, which hand initiates the turning force on the steering wheel first?</t>
  </si>
  <si>
    <t>Your both hands</t>
  </si>
  <si>
    <t>Your right hand</t>
  </si>
  <si>
    <t>Your left hand</t>
  </si>
  <si>
    <t>A two-second rule does not apply to certain situations as you may need extra space</t>
  </si>
  <si>
    <t>When carrying heavy loads</t>
  </si>
  <si>
    <t>When following a motorcycle or large truck</t>
  </si>
  <si>
    <t>In bad weather</t>
  </si>
  <si>
    <t>When should you move your vehicle after being stopped by a police officer?</t>
  </si>
  <si>
    <t>You can move the vehicle as soon as you think you are done.</t>
  </si>
  <si>
    <t>You can move the vehicle when you have provided all documentation.</t>
  </si>
  <si>
    <t>You can move the vehicle only when instructed by the police officer.</t>
  </si>
  <si>
    <t>If your turn signals and brake lights are not working, then what happens?</t>
  </si>
  <si>
    <t>You should drive slowly</t>
  </si>
  <si>
    <t>You should use hand and arm signals</t>
  </si>
  <si>
    <t>You should not be driving</t>
  </si>
  <si>
    <t>How should you do most of the steering and changing lanes?</t>
  </si>
  <si>
    <t>As slowly as possible</t>
  </si>
  <si>
    <t>Without taking your hands off the wheel</t>
  </si>
  <si>
    <t>With the help of the fingers only</t>
  </si>
  <si>
    <t>As quick as possible</t>
  </si>
  <si>
    <t>Where should you drive slower than the posted speed limit?</t>
  </si>
  <si>
    <t>Bad weather</t>
  </si>
  <si>
    <t>Construction zones</t>
  </si>
  <si>
    <t>What should the driver do after signalling?</t>
  </si>
  <si>
    <t>Move immediately</t>
  </si>
  <si>
    <t>Check that the way is clear before you move</t>
  </si>
  <si>
    <t>Why should you be more careful while driving along large commercial trucks?</t>
  </si>
  <si>
    <t>Never change lanes in traffic without:</t>
  </si>
  <si>
    <t>Decreasing speed and giving correct signal.</t>
  </si>
  <si>
    <t>Blowing your horn and looking to the rear.</t>
  </si>
  <si>
    <t>Giving proper signal and looking to make sure the move can be made safely.</t>
  </si>
  <si>
    <t>Looking in the rear view mirror only.</t>
  </si>
  <si>
    <t>When should you use your turn signals and brake lights?</t>
  </si>
  <si>
    <t>When leaving the road or moving out from a parked position</t>
  </si>
  <si>
    <t>To signal before stopping, slowing down and changing lanes</t>
  </si>
  <si>
    <t>How should you steer your vehicle when changing gears?</t>
  </si>
  <si>
    <t>In a straight line</t>
  </si>
  <si>
    <t>To the right side</t>
  </si>
  <si>
    <t>In a zig-zag manner</t>
  </si>
  <si>
    <t>Why is it important to exercise caution when driving near large commercial trucks?</t>
  </si>
  <si>
    <t>They mostly have inexperienced drivers</t>
  </si>
  <si>
    <t>They have comparatively larger blind spots</t>
  </si>
  <si>
    <t>They have high-frequency horns</t>
  </si>
  <si>
    <t>They have fragile loads</t>
  </si>
  <si>
    <t>How can you prevent other drivers from entering your blind spots?</t>
  </si>
  <si>
    <t>Changing your speed</t>
  </si>
  <si>
    <t>Driving fast</t>
  </si>
  <si>
    <t>At a speed of 50 km/h, what is the minimum safe following distance you should maintain behind the vehicle in front of you?</t>
  </si>
  <si>
    <t>Five car lengths behind the other vehicle</t>
  </si>
  <si>
    <t>Three car lengths behind the other vehicle</t>
  </si>
  <si>
    <t>Seven car lengths behind the other vehicle</t>
  </si>
  <si>
    <t>Four car lengths behind the other vehicle</t>
  </si>
  <si>
    <t>When you drive, you should be aware of</t>
  </si>
  <si>
    <t>The road conditions</t>
  </si>
  <si>
    <t>The traffic around you</t>
  </si>
  <si>
    <t>The traffic signs and signals</t>
  </si>
  <si>
    <t>What should you do while driving down a steep hill?</t>
  </si>
  <si>
    <t>Increase your speed</t>
  </si>
  <si>
    <t xml:space="preserve">Shift up and try to gradually increase your speed
</t>
  </si>
  <si>
    <t>Downshift and try to maintain your speed</t>
  </si>
  <si>
    <t>What is the appropriate response when a police car pulls over your vehicle?</t>
  </si>
  <si>
    <t>You should wait for instructions from the police officer.</t>
  </si>
  <si>
    <t>You should start taking out money to give to the police officer.</t>
  </si>
  <si>
    <t>You should be cooperative and provide all necessary documents requested by the officer.</t>
  </si>
  <si>
    <t>Both A and C.</t>
  </si>
  <si>
    <t>What is the recommended interval for checking your mirrors to stay aware of the surrounding traffic while driving?</t>
  </si>
  <si>
    <t>10 seconds</t>
  </si>
  <si>
    <t>15 seconds</t>
  </si>
  <si>
    <t>20 seconds</t>
  </si>
  <si>
    <t>What should you do if you are driving slower than other vehicles on a multi-lane road?</t>
  </si>
  <si>
    <t>Stay in the centre of the lane</t>
  </si>
  <si>
    <t>Stay in the left-hand lane</t>
  </si>
  <si>
    <t>Stay in the right-hand lane</t>
  </si>
  <si>
    <t>Stay in the blind spot of any large vehicle</t>
  </si>
  <si>
    <t>What are some conditions in which cruise control should not be used?</t>
  </si>
  <si>
    <t>When you are feeling fatigued</t>
  </si>
  <si>
    <t>In heavy traffic</t>
  </si>
  <si>
    <t>Adverse driving conditions( icy, wet, and slippery)</t>
  </si>
  <si>
    <t>At what speed should you generally drive at?</t>
  </si>
  <si>
    <t>Same as the speed of traffic</t>
  </si>
  <si>
    <t>Greater than 80 km/hr</t>
  </si>
  <si>
    <t xml:space="preserve">Slower than the speed of traffic
</t>
  </si>
  <si>
    <t>Less than 50 km/hr</t>
  </si>
  <si>
    <t>A G1 driver must not drive</t>
  </si>
  <si>
    <t>During midnight</t>
  </si>
  <si>
    <t>In rain</t>
  </si>
  <si>
    <t xml:space="preserve">During day time
</t>
  </si>
  <si>
    <t>Why should you drive slowly near construction zones and school zones?</t>
  </si>
  <si>
    <t>To protect workers</t>
  </si>
  <si>
    <t>To protect children</t>
  </si>
  <si>
    <t>When your license is suspended, what is the restriction regarding driving?</t>
  </si>
  <si>
    <t>Under any circumstances</t>
  </si>
  <si>
    <t>At night</t>
  </si>
  <si>
    <t xml:space="preserve">Commercial vehicles
</t>
  </si>
  <si>
    <t>When taking any medication, you should</t>
  </si>
  <si>
    <t>Drive even slower</t>
  </si>
  <si>
    <t>Consult your doctor about the effects before driving</t>
  </si>
  <si>
    <t>Have someone follow you home</t>
  </si>
  <si>
    <t xml:space="preserve">Drinking lots of water
</t>
  </si>
  <si>
    <t>What potential consequences might you confront if you are criminally convicted of impaired driving for the fourth time within a ten-year span?</t>
  </si>
  <si>
    <t>Use an ignition interlock device for a lifetime.</t>
  </si>
  <si>
    <t>Lifetime licence suspension, with no possibility of reduction</t>
  </si>
  <si>
    <t>You will have to pay a fine of $5,000 or above.</t>
  </si>
  <si>
    <t>As a level two G2 driver your alcohol level must be</t>
  </si>
  <si>
    <t>If you are apprehended while driving with a suspended license due to a Criminal Code offense...</t>
  </si>
  <si>
    <t>Vehicle will be impounded for 45 days</t>
  </si>
  <si>
    <t>You will face fines 10,000$ or above.</t>
  </si>
  <si>
    <t>Spend time in jail</t>
  </si>
  <si>
    <t>What is the most effective way to remove alcohol from your body?</t>
  </si>
  <si>
    <t>Allow your body time to get rid of the alcohol</t>
  </si>
  <si>
    <t>Drinking strong coffee</t>
  </si>
  <si>
    <t>Taking a cold bath</t>
  </si>
  <si>
    <t>Drinking more wine</t>
  </si>
  <si>
    <t>If you engage in drinking and driving and become part of an accident, there's a possibility that your insurance provider won't cover your...</t>
  </si>
  <si>
    <t>Medical or rehabilitation costs</t>
  </si>
  <si>
    <t>Under Mandatory HTA suspensions, Your licence will be suspended:</t>
  </si>
  <si>
    <t>If you don't pay a traffic fine when ordered by the court</t>
  </si>
  <si>
    <t>If you fail to stop for a police officer</t>
  </si>
  <si>
    <t>If you exceed the speed limit</t>
  </si>
  <si>
    <t xml:space="preserve">Both a and b.
</t>
  </si>
  <si>
    <t>What are the sanctions for driving under the influence for individuals aged 21 and under or those holding a G1, G2, M1, or M2 license?</t>
  </si>
  <si>
    <t>You will have to pay a fine of $1,000 or above.</t>
  </si>
  <si>
    <t>Just like any other fully licenced-driver</t>
  </si>
  <si>
    <t>Your licenced is fully suspended</t>
  </si>
  <si>
    <t>When you are driving while alcohol-impaired, you may experience:</t>
  </si>
  <si>
    <t>Blurred vision and difficulty paying attention to the road and your surroundings</t>
  </si>
  <si>
    <t>Quick reflexes</t>
  </si>
  <si>
    <t>Feeling energised and paying close attention to the road and surroundings</t>
  </si>
  <si>
    <t>All drivers who are 21 and under, regardless of licence class, must have a BAC (blood alcohol level) level of</t>
  </si>
  <si>
    <t>Between 0.8-0.5</t>
  </si>
  <si>
    <t>Between 1-2</t>
  </si>
  <si>
    <t>For the initial offense, individuals who do not adhere to a request for alcohol or drug testing and have a BAC of 0.08 or higher will encounter Impairment penalties such as:</t>
  </si>
  <si>
    <t>7-day vehicle impoundment</t>
  </si>
  <si>
    <t>Immediate roadside 90-day suspension with $550 penalty</t>
  </si>
  <si>
    <t>Education and treatment program</t>
  </si>
  <si>
    <t xml:space="preserve">Both a and b
</t>
  </si>
  <si>
    <t>If you are found guilty of impaired driving resulting in bodily harm, the potential prison sentence you might face is up to ________________ years.</t>
  </si>
  <si>
    <t>14 years</t>
  </si>
  <si>
    <t>5 years</t>
  </si>
  <si>
    <t xml:space="preserve">10 years
</t>
  </si>
  <si>
    <t>When you are operating a vehicle under the influence, which of the following substances would render it impossible for you to safely drive?</t>
  </si>
  <si>
    <t>Prescription medication</t>
  </si>
  <si>
    <t>Alcohol</t>
  </si>
  <si>
    <t>What are the potential penalties that a court can impose on an individual who has been convicted of driving at a speed 50 km/h or more over the posted speed limit?</t>
  </si>
  <si>
    <t>Suspension of licence for 30 days</t>
  </si>
  <si>
    <t>Impoundment of vehicle for 6 months</t>
  </si>
  <si>
    <t>Suspension of licence for 6 months</t>
  </si>
  <si>
    <t xml:space="preserve">Impoundment of person for 6 months
</t>
  </si>
  <si>
    <t>On the third occasion, individuals who fail or refuse to adhere to a request for alcohol or drug testing with a BAC of 0.08 or higher encounter Impairment penalties such as:</t>
  </si>
  <si>
    <t>Ignition Interlock condition for six months.</t>
  </si>
  <si>
    <t>7-day vehicle impoundment.</t>
  </si>
  <si>
    <t>Immediate roadside 90-day suspension with $550 penalty.</t>
  </si>
  <si>
    <t xml:space="preserve">All of the above.
</t>
  </si>
  <si>
    <t>If you are convicted criminally of impaired driving for the second time within ten years, you may face</t>
  </si>
  <si>
    <t>Requirement to use an ignition interlock device for at least 3 year.</t>
  </si>
  <si>
    <t>You will need to undergo a mandatory medical evaluation.</t>
  </si>
  <si>
    <t>Who pays for towing and storage costs, if the vehicle is impounded?</t>
  </si>
  <si>
    <t>Ministry of Transportation</t>
  </si>
  <si>
    <t>Owner of the vehicle</t>
  </si>
  <si>
    <t>The person who's driving a car</t>
  </si>
  <si>
    <t xml:space="preserve">Both a and b.
</t>
  </si>
  <si>
    <t>What consequences does an individual face when they fail the Standard Field Sobriety Test for the third time while their BAC is within the warning range?</t>
  </si>
  <si>
    <t>Ignition Interlock condition for six months</t>
  </si>
  <si>
    <t>30-day immediate licence suspension with $450 penalty.</t>
  </si>
  <si>
    <t>Education or treatment program</t>
  </si>
  <si>
    <t>In HTA suspensions, your licence will be suspended for minimum of __________________ years.</t>
  </si>
  <si>
    <t>Four</t>
  </si>
  <si>
    <t>Six</t>
  </si>
  <si>
    <t xml:space="preserve">Three
</t>
  </si>
  <si>
    <t>Under Ontario’s zero-tolerance law, you are not permitted to have any alcohol in your system if you are:</t>
  </si>
  <si>
    <t>Driving a vehicle that requires an A-F driver’s licence</t>
  </si>
  <si>
    <t>A driver of any age who holds a G1, G2, M1, or M2 licence</t>
  </si>
  <si>
    <t>Age 21 or under</t>
  </si>
  <si>
    <t>If you are convicted criminally of impaired driving for the first time, you may face</t>
  </si>
  <si>
    <t>Requirement to use an ignition interlock device for at least 1 year.</t>
  </si>
  <si>
    <t>You must attend a mandatory education or treatment program.</t>
  </si>
  <si>
    <t>Licence suspension of at least 1 year.</t>
  </si>
  <si>
    <t>You can face charges if your blood alcohol concentration is ________________ or more</t>
  </si>
  <si>
    <t>If you are convicted criminally of impaired driving for the third time within ten years, you may face</t>
  </si>
  <si>
    <t>Requirement to use an ignition interlock device for at least 6 year.</t>
  </si>
  <si>
    <t>Lifetime licence suspension, which may be reduced after 10 years if you meet certain criteria.</t>
  </si>
  <si>
    <t>Both a and c.</t>
  </si>
  <si>
    <t>No matter what age or licence you have, you can face additional fines and jail time, if you are convicted _____________ in court.</t>
  </si>
  <si>
    <t>Criminally of impaired driving.</t>
  </si>
  <si>
    <t>Careless driving.</t>
  </si>
  <si>
    <t>Alcohol-impaired driving.</t>
  </si>
  <si>
    <t>If you are apprehended while operating a vehicle with a suspended license due to a Criminal Code offense, your vehicle will be subject to impoundment for a minimum of...</t>
  </si>
  <si>
    <t>6 days</t>
  </si>
  <si>
    <t>30 days</t>
  </si>
  <si>
    <t>10 days</t>
  </si>
  <si>
    <t>45 days</t>
  </si>
  <si>
    <t>What is the blood alcohol concentration warning range?</t>
  </si>
  <si>
    <t>Between 0.08 and 0.099</t>
  </si>
  <si>
    <t>Between 0.03 and 0.059</t>
  </si>
  <si>
    <t>Between 0.03 and 0.079</t>
  </si>
  <si>
    <t>Between 0.05 and 0.079</t>
  </si>
  <si>
    <t>If you have a blood alcohol concentration (BAC) of more than 80 milligrammes per 100 millilitres (.08), your licence will be suspended immediately.</t>
  </si>
  <si>
    <t>For 60 days</t>
  </si>
  <si>
    <t>For 30 days</t>
  </si>
  <si>
    <t>For 90 days</t>
  </si>
  <si>
    <t>For 1 year</t>
  </si>
  <si>
    <t>If you are convicted of impaired driving causing death, you may be sentenced of imprisonment for</t>
  </si>
  <si>
    <t>Life time</t>
  </si>
  <si>
    <t>20 years</t>
  </si>
  <si>
    <t>10 years</t>
  </si>
  <si>
    <t>If you are convicted of driving while your licence is suspended for an HTA offence</t>
  </si>
  <si>
    <t>Six months will be added to your current suspension</t>
  </si>
  <si>
    <t>You may spend up to six months in jail</t>
  </si>
  <si>
    <t>You will face fines 1000$ or above.</t>
  </si>
  <si>
    <t>What are the penalties for a person who fails the Standard Field Sobriety Test for the first time while within the BAC warning range?</t>
  </si>
  <si>
    <t>7-day immediate licence suspension with $350 penalty.</t>
  </si>
  <si>
    <t>3-day immediate licence suspension with $250 penalty.</t>
  </si>
  <si>
    <t>For the second time, all drivers who fail or refuse to comply with a demand for alcohol or drug testing with a BAC of 0.08 or higher, face Impairment penalties of:</t>
  </si>
  <si>
    <t>Education and treatment program.</t>
  </si>
  <si>
    <t>Your licence will be suspended if you are convicted of the following Criminal Code offence</t>
  </si>
  <si>
    <t>Causing death or bodily harm by criminal negligence</t>
  </si>
  <si>
    <t>Dangerous driving</t>
  </si>
  <si>
    <t>Failing to remain at the scene of a collision</t>
  </si>
  <si>
    <t>To counter the dangerous behaviours of driving, Ontario law includes seven-day vehicle impoundments for:</t>
  </si>
  <si>
    <t>Drivers caught without a required ignition interlock</t>
  </si>
  <si>
    <t>Drivers operating a vehicle while under a Criminal Code licence suspension</t>
  </si>
  <si>
    <t>Drivers operating a vehicle while under a HTA licence suspension</t>
  </si>
  <si>
    <t>What methods are employed for indicating railway crossings on public roads in Ontario?</t>
  </si>
  <si>
    <t>A flashing signal light and a barrier or gate</t>
  </si>
  <si>
    <t>A yellow advance warning sign</t>
  </si>
  <si>
    <t>A large red and white “X” sign</t>
  </si>
  <si>
    <t>How long should you wait at a railway crossing after the train has passed?</t>
  </si>
  <si>
    <t>Until the barrier or gate rises</t>
  </si>
  <si>
    <t>Until the lights stop flashing</t>
  </si>
  <si>
    <t xml:space="preserve">Until another train would arrive
</t>
  </si>
  <si>
    <t>What should you do if you get trapped on a railway crossing?</t>
  </si>
  <si>
    <t>You should keep hustling to get out of the crossing as soon as possible</t>
  </si>
  <si>
    <t>You should immediately get everyone out and away from the car</t>
  </si>
  <si>
    <t>You should remain in the car until someone comes to save you</t>
  </si>
  <si>
    <t xml:space="preserve">You should immediately call the authorities
</t>
  </si>
  <si>
    <t>Cyclists</t>
  </si>
  <si>
    <t>Drivers</t>
  </si>
  <si>
    <t>What is the designated stopping point when you encounter a stop sign or a red traffic light?</t>
  </si>
  <si>
    <t>At the crosswalk if there is no stop line</t>
  </si>
  <si>
    <t>After the stop line marked on the pavement</t>
  </si>
  <si>
    <t>At the stop line marked on the pavement</t>
  </si>
  <si>
    <t xml:space="preserve">Both a &amp; c
</t>
  </si>
  <si>
    <t>On a two-lane undivided highway, which lanes are required to stop for a school bus?</t>
  </si>
  <si>
    <t>The lane opposite which the school bus is driving.</t>
  </si>
  <si>
    <t>Both lanes must stop for a school bus.</t>
  </si>
  <si>
    <t>The lane in which the school bus is driving.</t>
  </si>
  <si>
    <t xml:space="preserve">No lane needs to stop.
</t>
  </si>
  <si>
    <t>What should you do when approaching a railway crossing?</t>
  </si>
  <si>
    <t>Avoid shifting gears while crossing the track</t>
  </si>
  <si>
    <t>Never race a train to a crossing</t>
  </si>
  <si>
    <t>You must slow down and look both ways before crossing the track</t>
  </si>
  <si>
    <t>What is the appropriate course of action when a red "X" is displayed over a driving lane?</t>
  </si>
  <si>
    <t>Not enter or remain in that lane</t>
  </si>
  <si>
    <t>Keep driving in that lane</t>
  </si>
  <si>
    <t>// Filter the data to get "Study" and "Test" questions</t>
  </si>
  <si>
    <t>Stop and then drive carefully in that lane</t>
  </si>
  <si>
    <t>Is it permissible to drive around, under, or through a railway gate or barrier while it is down, being lowered, or being raised?</t>
  </si>
  <si>
    <t>Applauded</t>
  </si>
  <si>
    <t xml:space="preserve">Permitted only in emergency
</t>
  </si>
  <si>
    <t>You must not pass any vehicle within __________ metres of a pedestrian crossover.</t>
  </si>
  <si>
    <t>20 metres</t>
  </si>
  <si>
    <t>40 metres</t>
  </si>
  <si>
    <t xml:space="preserve">50 metres
</t>
  </si>
  <si>
    <t>What are pedestrian crossovers?</t>
  </si>
  <si>
    <t xml:space="preserve">It is reserved for slow-moving vehicles
</t>
  </si>
  <si>
    <t>It allows pedestrians to safely cross roads where there are no traffic lights</t>
  </si>
  <si>
    <t>It allows large commercial vehicles to safely park</t>
  </si>
  <si>
    <t xml:space="preserve">It is reserved for cyclists
</t>
  </si>
  <si>
    <t>What should safe and responsible drivers do?</t>
  </si>
  <si>
    <t xml:space="preserve">They should drive at whatever speed they want to
</t>
  </si>
  <si>
    <t>See stops ahead, check their mirrors, begin braking early and stop smoothly</t>
  </si>
  <si>
    <t>They should drive reckless</t>
  </si>
  <si>
    <t xml:space="preserve">None of the above
</t>
  </si>
  <si>
    <t>What is the appropriate waiting period after making a full stop before entering the intersection?</t>
  </si>
  <si>
    <t xml:space="preserve">There is no need to wait
</t>
  </si>
  <si>
    <t>Until you see traffic behind you</t>
  </si>
  <si>
    <t>Until the way is clear</t>
  </si>
  <si>
    <t>Why should you use your right foot for both brake and gas pedals?</t>
  </si>
  <si>
    <t xml:space="preserve">So you can easily shift gears
</t>
  </si>
  <si>
    <t>So you can easily step on both pedals at the same time</t>
  </si>
  <si>
    <t>So you won’t step on both pedals at the same time</t>
  </si>
  <si>
    <t>How do you go down a long, steep hill in a car with manual transmission?</t>
  </si>
  <si>
    <t xml:space="preserve">Try going in the same gear and not shifting it
</t>
  </si>
  <si>
    <t>Try shifting to a lower gear</t>
  </si>
  <si>
    <t>Try shifting to a higher gear</t>
  </si>
  <si>
    <t>If you are approaching a stopped school bus from behind, then stop at least</t>
  </si>
  <si>
    <t xml:space="preserve">15 meters away
</t>
  </si>
  <si>
    <t>30 meters away</t>
  </si>
  <si>
    <t>20 meters away</t>
  </si>
  <si>
    <t xml:space="preserve">10 meters away
</t>
  </si>
  <si>
    <t>What sign indicates railway crossings on public roads in Ontario?</t>
  </si>
  <si>
    <t xml:space="preserve">A large red “R” sign
</t>
  </si>
  <si>
    <t>A large white “Y” sign</t>
  </si>
  <si>
    <t xml:space="preserve">There is no sign for railway crossings
</t>
  </si>
  <si>
    <t>Which lanes should stop for the school bus on a four-lane undivided highway?</t>
  </si>
  <si>
    <t xml:space="preserve">On a four-lane undivided highway, not a single lane needs to stop for the school bus.
</t>
  </si>
  <si>
    <t>On a four-lane undivided highway, all four lanes must stop for a school bus.</t>
  </si>
  <si>
    <t>Both lanes which are going in the direction of the school bus.</t>
  </si>
  <si>
    <t xml:space="preserve">Both lanes which are going in the opposite direction of the school bus
</t>
  </si>
  <si>
    <t>If there are no stop line, crosswalk, or sidewalk markings on the road, what is the designated location for coming to a stop?</t>
  </si>
  <si>
    <t xml:space="preserve">In the centre of the intersection
</t>
  </si>
  <si>
    <t>In this case, you shouldn’t have to stop</t>
  </si>
  <si>
    <t>When should you not obey the stopping requirement for a stopped school bus?</t>
  </si>
  <si>
    <t xml:space="preserve">You should always obey the requirement
</t>
  </si>
  <si>
    <t>When driving on other than school hours</t>
  </si>
  <si>
    <t>When driving over 80 km/hr</t>
  </si>
  <si>
    <t xml:space="preserve">When on a public road
</t>
  </si>
  <si>
    <t xml:space="preserve">How long should you remain stopped at a school crossing?
</t>
  </si>
  <si>
    <t xml:space="preserve">Until half of the children on the crossing have passed
</t>
  </si>
  <si>
    <t>Until everyone including crossing guards has cleared the road</t>
  </si>
  <si>
    <t>Until all the children have covered half of the crossing</t>
  </si>
  <si>
    <t>There is a traffic light ahead</t>
  </si>
  <si>
    <t>There is a yield sign ahead</t>
  </si>
  <si>
    <t>There is a U-turn ahead</t>
  </si>
  <si>
    <t>There is a stop sign ahead</t>
  </si>
  <si>
    <t>Snowmobile training institute ahead</t>
  </si>
  <si>
    <t>Snowmobile may use this road</t>
  </si>
  <si>
    <t>Snowmobile is prohibited in this area</t>
  </si>
  <si>
    <t>Snowmobile may use this road only in daylight</t>
  </si>
  <si>
    <t>There is intersection ahead</t>
  </si>
  <si>
    <t>There is only two way right turn</t>
  </si>
  <si>
    <t>Drivers must take the right turn</t>
  </si>
  <si>
    <t>There is only two way left turn</t>
  </si>
  <si>
    <t>There is a truck entrance on the road from the mentioned direction ahead</t>
  </si>
  <si>
    <t>There is a truck parking ahead</t>
  </si>
  <si>
    <t>Trucks or large vehicles are prohibited in this road</t>
  </si>
  <si>
    <t>This road is specific for large vehicles and trucks</t>
  </si>
  <si>
    <t>There is a reserved bicycle lane ahead</t>
  </si>
  <si>
    <t>There is a reserved snowmobile lane ahead</t>
  </si>
  <si>
    <t>There is a speed-breaker ahead</t>
  </si>
  <si>
    <t>It indicates vehicle movement is permitted in a lane.</t>
  </si>
  <si>
    <t>It indicates vehicle movement is not permitted in a lane.</t>
  </si>
  <si>
    <t>There is an uneven road ahead</t>
  </si>
  <si>
    <t>Drivers can enter the intersection but are restricted from moving in the mentioned direction</t>
  </si>
  <si>
    <t>Drivers can enter the intersection and may proceed in the mentioned direction</t>
  </si>
  <si>
    <t>Drivers must come to a complete stop before proceeding in the mentioned direction</t>
  </si>
  <si>
    <t>Drivers must travel in the lane that has the sign</t>
  </si>
  <si>
    <t>Drivers must come to a complete stop when facing it</t>
  </si>
  <si>
    <t xml:space="preserve">Drivers must make a U-turn when facing it
</t>
  </si>
  <si>
    <t>Drivers must make a U-turn when facing it</t>
  </si>
  <si>
    <t>Drivers must not enter or remain in the lane that has the sign</t>
  </si>
  <si>
    <t>Drivers on the left lane can only turn left, on the centre lane can only go straight, and on the right lane can go straight or turn right</t>
  </si>
  <si>
    <t>Drivers on the left lane can go straight or turn left, on the centre lane can only turn left, and on the right lane can only turn right</t>
  </si>
  <si>
    <t>Drivers on the left lane can only turn left, on the centre lane can only turn left, and on the right lane can only turn right</t>
  </si>
  <si>
    <t xml:space="preserve">Drivers must keep right of the traffic island
</t>
  </si>
  <si>
    <t>There is a telephone facility ahead</t>
  </si>
  <si>
    <t>There is a food facility ahead</t>
  </si>
  <si>
    <t>There is an airport facility ahead</t>
  </si>
  <si>
    <t xml:space="preserve">There is an hospital facility ahead
</t>
  </si>
  <si>
    <t>There is a parking facility ahead</t>
  </si>
  <si>
    <t xml:space="preserve">There is a city police station ahead
</t>
  </si>
  <si>
    <t>There is a city police station ahead</t>
  </si>
  <si>
    <t xml:space="preserve">There is a recreational area ahead
</t>
  </si>
  <si>
    <t>What does the broken yellow line mean?</t>
  </si>
  <si>
    <t>Passing or changing lanes is not permitted</t>
  </si>
  <si>
    <t>Passing or changing lanes is only permitted for vehicles on the left side of the road</t>
  </si>
  <si>
    <t>Passing or changing lanes is permitted</t>
  </si>
  <si>
    <t xml:space="preserve">Passing or changing lanes is only permitted for vehicles on the right side of the road
</t>
  </si>
  <si>
    <t>Two roads going in the same direction merging ahead</t>
  </si>
  <si>
    <t>There is a separation of road ahead</t>
  </si>
  <si>
    <t>There is a slight left turn ahead</t>
  </si>
  <si>
    <t xml:space="preserve">These signs guide the drivers around the sharp curves in the road
</t>
  </si>
  <si>
    <t>Drivers must not take a left or right turn</t>
  </si>
  <si>
    <t>These signs show the exit from the freeways</t>
  </si>
  <si>
    <t>Indicates school zone/area or school crosswalk.</t>
  </si>
  <si>
    <t>Indicates caution or warning of hazard displayed on sign.</t>
  </si>
  <si>
    <t xml:space="preserve">Indicates lane control.
</t>
  </si>
  <si>
    <t xml:space="preserve">Drivers can proceed through the intersection without stopping
</t>
  </si>
  <si>
    <t>Drivers must come to a complete stop</t>
  </si>
  <si>
    <t>Drivers must start their vehicle’s engine</t>
  </si>
  <si>
    <t xml:space="preserve">Drivers must turn left at the intersection
</t>
  </si>
  <si>
    <t xml:space="preserve">Parking is allowed on the day and time shown except in the mentioned direction
</t>
  </si>
  <si>
    <t>Parking is not allowed on the day and time shown in the mentioned direction</t>
  </si>
  <si>
    <t>Stopping is not allowed on the day and time shown in the mentioned direction</t>
  </si>
  <si>
    <t xml:space="preserve">Any vehicle contain hazardous substances or toxins is prohibited on this road
</t>
  </si>
  <si>
    <t xml:space="preserve">Drivers must not drive on the left lane
</t>
  </si>
  <si>
    <t xml:space="preserve">It shows the hospital’s parking area
</t>
  </si>
  <si>
    <t>It shows parking for long commercial vehicles</t>
  </si>
  <si>
    <t>It shows lane-specific for the ambulances</t>
  </si>
  <si>
    <t xml:space="preserve">It shows parking for persons with disabilities
</t>
  </si>
  <si>
    <t xml:space="preserve">Drivers from both lanes can make a left turn at the same time
</t>
  </si>
  <si>
    <t>Drivers can only go straight when in the lane</t>
  </si>
  <si>
    <t>Drivers from both lanes can make a right turn at the same time</t>
  </si>
  <si>
    <t xml:space="preserve">The divided highway begins ahead
</t>
  </si>
  <si>
    <t>The oncoming traffic is in the left lane</t>
  </si>
  <si>
    <t>There is a narrow bridge ahead</t>
  </si>
  <si>
    <t xml:space="preserve">There is a moose crossing ahead
</t>
  </si>
  <si>
    <t>There is a pedestrian crossing ahead</t>
  </si>
  <si>
    <t xml:space="preserve">There is a snowmobile crossing ahead
</t>
  </si>
  <si>
    <t xml:space="preserve">There is a bicycle crossing ahead
</t>
  </si>
  <si>
    <t xml:space="preserve">Drivers can go straight or turn left when in the lane
</t>
  </si>
  <si>
    <t>Drivers can go straight or turn right when in the lane</t>
  </si>
  <si>
    <t xml:space="preserve">Drivers can only turn right when in the lane
</t>
  </si>
  <si>
    <t xml:space="preserve">Drivers can only go straight when in the lane
</t>
  </si>
  <si>
    <t xml:space="preserve">Snowmobiles are permitted on this road
</t>
  </si>
  <si>
    <t>Snowmobiles are not permitted on this road</t>
  </si>
  <si>
    <t xml:space="preserve">Snowmobile parking is not allowed on this road
</t>
  </si>
  <si>
    <t xml:space="preserve">There is a snowmobile crossing ahead
</t>
  </si>
  <si>
    <t xml:space="preserve">Drivers can go straight or turn right when in the lane
</t>
  </si>
  <si>
    <t xml:space="preserve">Drivers can only turn left when in the lane
</t>
  </si>
  <si>
    <t xml:space="preserve">Drivers must keep left of the traffic island
</t>
  </si>
  <si>
    <t xml:space="preserve">Drivers must park on the left side of the road
</t>
  </si>
  <si>
    <t xml:space="preserve">Drivers must park on the right side of the road
</t>
  </si>
  <si>
    <t xml:space="preserve">The traffic is moving in an oncoming direction
</t>
  </si>
  <si>
    <t xml:space="preserve">There is two-way traffic ahead
</t>
  </si>
  <si>
    <t xml:space="preserve">The traffic is moving in the same direction
</t>
  </si>
  <si>
    <t xml:space="preserve">The divided highway begins ahead
</t>
  </si>
  <si>
    <t>The divided highway begins ahead</t>
  </si>
  <si>
    <t xml:space="preserve">Drivers on the left lane can go straight or turn right while drivers on the right lane can only go straight
</t>
  </si>
  <si>
    <t xml:space="preserve">Drivers on the left lane can only turn left while drivers on the right lane can go straight or turn left
</t>
  </si>
  <si>
    <t xml:space="preserve">Drivers on the left lane can only turn left while drivers on the right lane can go straight or turn left
</t>
  </si>
  <si>
    <t xml:space="preserve">Drivers on the left lane can go straight or turn left while drivers on the right lane can only turn right
</t>
  </si>
  <si>
    <t xml:space="preserve">The Minimum safest speed on this road, when conditions are ideal
</t>
  </si>
  <si>
    <t xml:space="preserve">The Maximum safest speed on this road, when conditions are ideal
</t>
  </si>
  <si>
    <t xml:space="preserve">There is a speed limit of 50km/hr on this road, when the road is wet
</t>
  </si>
  <si>
    <t xml:space="preserve">The left lane narrows ahead
</t>
  </si>
  <si>
    <t>The right lane narrows ahead</t>
  </si>
  <si>
    <t xml:space="preserve">The right lane narrows ahead
</t>
  </si>
  <si>
    <t xml:space="preserve">The right-most lane ends ahead
</t>
  </si>
  <si>
    <t xml:space="preserve">The left-most lane ends ahead
</t>
  </si>
  <si>
    <t xml:space="preserve">Drivers can only proceed straight at the intersection
</t>
  </si>
  <si>
    <t xml:space="preserve">Driver must prepare to stop or clear the intersection if already in it
</t>
  </si>
  <si>
    <t xml:space="preserve">Drivers are permitted to go through, turn left or turn right without stopping.
</t>
  </si>
  <si>
    <t xml:space="preserve">There is a residential zone ahead
</t>
  </si>
  <si>
    <t xml:space="preserve">Pedestrians must not enter the crosswalk or roadway
</t>
  </si>
  <si>
    <t xml:space="preserve">Drivers may proceed through the intersection after yielding to pedestrians and vehicles already in it
</t>
  </si>
  <si>
    <t xml:space="preserve">Drivers can only proceed through the intersection after coming to a complete stop
</t>
  </si>
  <si>
    <t xml:space="preserve">Drivers can only turn left at the intersection
</t>
  </si>
  <si>
    <t xml:space="preserve">There is a steep hill ahead
</t>
  </si>
  <si>
    <t xml:space="preserve">There is uneven pavement in the construction zone ahead
</t>
  </si>
  <si>
    <t xml:space="preserve">A survey crew working on the road in the construction zone ahead
</t>
  </si>
  <si>
    <t xml:space="preserve">A flag person is controlling the traffic at the construction ahead
</t>
  </si>
  <si>
    <t xml:space="preserve">Drivers can only go straight when in the lane
</t>
  </si>
  <si>
    <t xml:space="preserve">Drivers from both lanes can make a right turn at the same time
</t>
  </si>
  <si>
    <t xml:space="preserve">Drivers must come to a complete stop before the sign
</t>
  </si>
  <si>
    <t xml:space="preserve">Drivers from both lanes can make a left turn at the same time
</t>
  </si>
  <si>
    <t xml:space="preserve">Drivers can only turn right at the intersection
</t>
  </si>
  <si>
    <t xml:space="preserve">Drivers must prepare to stop or clear the intersection if already in it
</t>
  </si>
  <si>
    <t xml:space="preserve">Drivers must come to a complete stop and only proceed when safe
</t>
  </si>
  <si>
    <t xml:space="preserve">There is a hidden road merging from the left side of the road
</t>
  </si>
  <si>
    <t xml:space="preserve">There is a hidden road merging from the right side of the road
</t>
  </si>
  <si>
    <t xml:space="preserve">The road curves right ahead
</t>
  </si>
  <si>
    <t xml:space="preserve">The divided highway begins ahead
</t>
  </si>
  <si>
    <t xml:space="preserve">There is a Y-intersection ahead
</t>
  </si>
  <si>
    <t xml:space="preserve">There is an additional lane from the right side of the road
</t>
  </si>
  <si>
    <t xml:space="preserve">There is a hidden road merging from the right side of the road
</t>
  </si>
  <si>
    <t>What is the recommended speed for motorists to pass emergency vehicles or tow trucks that are stationary with their flashing lights activated?</t>
  </si>
  <si>
    <t>Reduce speed to 60 km/h</t>
  </si>
  <si>
    <t>Reduce speed to 50 km/h</t>
  </si>
  <si>
    <t>Reduce speed to 70 km/h</t>
  </si>
  <si>
    <t>Reduce speed to 80 km/h</t>
  </si>
  <si>
    <t>When workers are present, the fines for speeding in these areas will be.</t>
  </si>
  <si>
    <t>Doubled</t>
  </si>
  <si>
    <t>Void</t>
  </si>
  <si>
    <t>Reduced.</t>
  </si>
  <si>
    <t>Same.</t>
  </si>
  <si>
    <t>What are the appropriate steps to take when a police officer is following you with their emergency lights flashing?</t>
  </si>
  <si>
    <t>When an emergency vehicle with sirens on is approaching from any direction, which side should you move to?</t>
  </si>
  <si>
    <t>Move right or left to the nearest curb on one-way streets.</t>
  </si>
  <si>
    <t>Stop the vehicle.</t>
  </si>
  <si>
    <t>Keep going in your lane without changing directions.</t>
  </si>
  <si>
    <t>Move back or forth on one-way streets.</t>
  </si>
  <si>
    <t>What does the ABS do?</t>
  </si>
  <si>
    <t>It does not allow you to apply the brakes.</t>
  </si>
  <si>
    <t>It allows you to steer while the brake is being applied.</t>
  </si>
  <si>
    <t>It allows you to hit the brakes without steering further.</t>
  </si>
  <si>
    <t>What happens in vehicles that don’t have an ABS braking system?</t>
  </si>
  <si>
    <t>You can steer and brake together.</t>
  </si>
  <si>
    <t>Wheels are “locked and might stop rolling.</t>
  </si>
  <si>
    <t>By braking hard, your wheels can puncture.</t>
  </si>
  <si>
    <t>What should you do in a situation where your wheels lock?</t>
  </si>
  <si>
    <t>Wait for the car to stop.</t>
  </si>
  <si>
    <t>Ease off the brake pedal.</t>
  </si>
  <si>
    <t>Brake again slowly.</t>
  </si>
  <si>
    <t>You must yield the right-of-way to</t>
  </si>
  <si>
    <t>Fire emergency vehicle</t>
  </si>
  <si>
    <t>Police emergency vehicle</t>
  </si>
  <si>
    <t>Ambulance</t>
  </si>
  <si>
    <t>Use your low-beam headlights when you are following within how many meters of another vehicle?</t>
  </si>
  <si>
    <t>50 metres</t>
  </si>
  <si>
    <t>What steering corrections should be made when your vehicle is experiencing a skid?</t>
  </si>
  <si>
    <t>What should you do if the wheels are not turned and your brake fails?</t>
  </si>
  <si>
    <t>Keep driving</t>
  </si>
  <si>
    <t>Carefully use your park brake to slow your vehicle.</t>
  </si>
  <si>
    <t>Hit the brakes with full pressure.</t>
  </si>
  <si>
    <t>Carefully turn to the other side of the road and park your vehicle.</t>
  </si>
  <si>
    <t>When should you be carrying reflective triangles?</t>
  </si>
  <si>
    <t>When you are driving in potentially dangerous locations or on the highway.</t>
  </si>
  <si>
    <t>When you are driving in the city.</t>
  </si>
  <si>
    <t>When you are driving on calm roads.</t>
  </si>
  <si>
    <t>What is the one most important thing to do when you start to skid?</t>
  </si>
  <si>
    <t>How do drivers heading towards a blocked or narrow lane receive advance notice?</t>
  </si>
  <si>
    <t>A flashing light from emergency vehicles will warn you of a problem ahead.</t>
  </si>
  <si>
    <t>The people nearby will tell the oncoming traffic.</t>
  </si>
  <si>
    <t>Both A and B.</t>
  </si>
  <si>
    <t xml:space="preserve">You will not be warned, you need to go and see for yourself.
</t>
  </si>
  <si>
    <t>What are some winter emergency supplies to carry in your vehicle?</t>
  </si>
  <si>
    <t>A heat source, candle, matches and a deep can to hold the candle, ice scraper, snow brush, and tire chains.</t>
  </si>
  <si>
    <t>Blankets and extra clothing, sand or road salt, and a shovel.</t>
  </si>
  <si>
    <t>What are the proper steps to ensure a safe clearance for an emergency vehicle on a one-way road?</t>
  </si>
  <si>
    <t>Carefully and legally stop your vehicle in a safe location in the center of the roadway.</t>
  </si>
  <si>
    <t>Carefully and legally stop your vehicle anywhere you want to.</t>
  </si>
  <si>
    <t>Carefully and legally stop your vehicle in a safe location at the nearest edge of the roadway.</t>
  </si>
  <si>
    <t>Carefully and legally stop your vehicle in a safe location at the left edge of the roadway.</t>
  </si>
  <si>
    <t>What is the appropriate way to direct your vision and steering when performing emergency braking?</t>
  </si>
  <si>
    <t>Look and steer in the direction you want the front of the vehicle to go.</t>
  </si>
  <si>
    <t>Just keep going without looking anywhere.</t>
  </si>
  <si>
    <t>Look to your sides.</t>
  </si>
  <si>
    <t>In the direction you were coming from.</t>
  </si>
  <si>
    <t>How should you apply the brake when in an emergency?</t>
  </si>
  <si>
    <t>Apply steady firm pressure on the brake pedal, do not pump or release the brake, and shift gears.</t>
  </si>
  <si>
    <t>Apply steady firm pressure on the brake pedal, pump or release the brake, and look and steer.</t>
  </si>
  <si>
    <t>Apply steady firm pressure on the brake pedal, release the brake, and look and steer.</t>
  </si>
  <si>
    <t>Apply steady firm pressure on the brake pedal, do not pump or release the brake, and look and steer.</t>
  </si>
  <si>
    <t>What should you do if your tire goes flat while you are driving?</t>
  </si>
  <si>
    <t>Resist the urge to apply the brakes immediately.</t>
  </si>
  <si>
    <t>Pull the handbrake.</t>
  </si>
  <si>
    <t>You should quickly apply the brakes.</t>
  </si>
  <si>
    <t>When you hear a siren from an approaching emergency vehicle, which direction should you shift your vehicle to?</t>
  </si>
  <si>
    <t>When a driver notices flashing lights from emergency vehicles in their vicinity, what steps should they take?</t>
  </si>
  <si>
    <t>Prepare to stop</t>
  </si>
  <si>
    <t>Carefully change lanes</t>
  </si>
  <si>
    <t>Which headlights should you use when it is raining?</t>
  </si>
  <si>
    <t>Low-beam headlights</t>
  </si>
  <si>
    <t>High-beam headlights</t>
  </si>
  <si>
    <t>You should not use beams at all.</t>
  </si>
  <si>
    <t>If you cause damage to public property, and the cost of the repairs is under $2,000, what actions should you take in response?</t>
  </si>
  <si>
    <t>You should move on.</t>
  </si>
  <si>
    <t>You should tell the people nearby what happened.</t>
  </si>
  <si>
    <t>You should pay for the repair of the things.</t>
  </si>
  <si>
    <t>You should report it to the police immediately.</t>
  </si>
  <si>
    <t>What are some of the emergency supplies that you should have in your car at all times?</t>
  </si>
  <si>
    <t>A first aid kit, reflective triangles, booster cables, non-perishable food, jack, and an inflated spare tire, flashlight with extra batteries, tow rope, and headlight replacement bulbs.</t>
  </si>
  <si>
    <t>A first aid kit, approved warning devices like reflective triangles, your makeup kit, and a cell phone charger.</t>
  </si>
  <si>
    <t>A first aid kit, approved warning devices like reflective triangles, booster cables, perishable food that will last a small time, a jack, and an inflated spare tire.</t>
  </si>
  <si>
    <t>There are no emergency supplies.</t>
  </si>
  <si>
    <t>What is the cause of moisture freezing on the road surface known as?</t>
  </si>
  <si>
    <t>Blue ice</t>
  </si>
  <si>
    <t>Black ice</t>
  </si>
  <si>
    <t>Red ice</t>
  </si>
  <si>
    <t>The road becomes wet.</t>
  </si>
  <si>
    <t>How will you secure the scene of the collision?</t>
  </si>
  <si>
    <t>Protect the scene by standing and telling others about the collision.</t>
  </si>
  <si>
    <t>Protect the scene by parking your car near the scene of the collision.</t>
  </si>
  <si>
    <t>Protect the scene with flashing hazard lights and warning triangles so that other vehicles don’t get involved.</t>
  </si>
  <si>
    <t>You can’t protect the scene of the collision so drive on.</t>
  </si>
  <si>
    <t>How can you detect an animal's presence on the road?</t>
  </si>
  <si>
    <t>Watch out for other drivers telling you they saw an animal along the road.</t>
  </si>
  <si>
    <t>Watch for sudden, unusual spots of light on or near the road at night. This may be the reflection of your headlights from an animal’s dead body.</t>
  </si>
  <si>
    <t>Watch for sudden, unusual spots of light on or near the road at night. This may be the reflection of your headlights from an animal’s eyes.</t>
  </si>
  <si>
    <t>Watch out for animals sitting in the middle of the road.</t>
  </si>
  <si>
    <t>What is the best course of action if both your headlights fail?</t>
  </si>
  <si>
    <t>Turn on your hazard lights, turn the headlight control off and on, reduce speed, move to the emergency stop lane, and park in a safe place.</t>
  </si>
  <si>
    <t>Turn on your hazard lights, increase speed, move to the emergency stop lane, and park in a safe place.</t>
  </si>
  <si>
    <t>Turn on your hazard lights, reduce speed, move to the emergency stop lane, and park in a safe place.</t>
  </si>
  <si>
    <t>Which vehicles use flashing green lights?</t>
  </si>
  <si>
    <t>A police car has a flashing green light.</t>
  </si>
  <si>
    <t>Any vehicle can use a flashing green light.</t>
  </si>
  <si>
    <t>Some volunteer firefighters use flashing green lights on their emergency response vehicles.</t>
  </si>
  <si>
    <t>What are the proper steps for rejoining the road after driving off the paved portion of the roadway?</t>
  </si>
  <si>
    <t>With the acceleration high, return to the road quickly and straighten your vehicle in the proper travel lane.</t>
  </si>
  <si>
    <t>With uncontrolled speed, return to the road gradually and straighten your vehicle in the proper travel lane.</t>
  </si>
  <si>
    <t>With controlled speed, return to the road gradually and straighten your vehicle in the proper travel lane.</t>
  </si>
  <si>
    <t>With controlled speed, return to the road quickly</t>
  </si>
  <si>
    <t>What are some of the road surface conditions that can affect traction?</t>
  </si>
  <si>
    <t>Rain and hydroplaning, and ice and snow.</t>
  </si>
  <si>
    <t>Black ice, shaded areas, and bridges and overpasses.</t>
  </si>
  <si>
    <t>What can make a vehicle skid?</t>
  </si>
  <si>
    <t>When faced with a narrow or blocked road ahead, what is the recommended direction to proceed?</t>
  </si>
  <si>
    <t>Follow directions given by the cars ahead of you.</t>
  </si>
  <si>
    <t>Follow directions given by the people nearby.</t>
  </si>
  <si>
    <t>No need to follow directions, just keep going straight.</t>
  </si>
  <si>
    <t>Follow directions given by emergency personnel directing traffic.</t>
  </si>
  <si>
    <t>How do you look at oncoming headlights at night?</t>
  </si>
  <si>
    <t>Look directly at oncoming headlights.</t>
  </si>
  <si>
    <t>Avoid looking directly at oncoming headlights.</t>
  </si>
  <si>
    <t>Look slightly down and to the right edge of your driving lane until the vehicle passes you.</t>
  </si>
  <si>
    <t>What can affect your vision in the daytime or at night?</t>
  </si>
  <si>
    <t>Lights of other vehicles</t>
  </si>
  <si>
    <t>Reflections</t>
  </si>
  <si>
    <t>Is it safe to drive with one headlight?</t>
  </si>
  <si>
    <t>No, it increases the risk of being without both headlights.</t>
  </si>
  <si>
    <t>It depends on the weather conditions.</t>
  </si>
  <si>
    <t>Yes, it is safe.</t>
  </si>
  <si>
    <t>What speed limit should a motorist observe in a construction zone?</t>
  </si>
  <si>
    <t>Slower than the usual speed limit</t>
  </si>
  <si>
    <t>The posted speed limit</t>
  </si>
  <si>
    <t>Faster than the usual speed limit</t>
  </si>
  <si>
    <t>What is the importance of maintaining air circulation within the vehicle when you are stranded with the engine running?</t>
  </si>
  <si>
    <t>To prevent oxygen poisoning.</t>
  </si>
  <si>
    <t>To prevent carbon monoxide poisoning.</t>
  </si>
  <si>
    <t>To prevent carbon dioxide poisoning.</t>
  </si>
  <si>
    <t>How fast or slow should you go at night?</t>
  </si>
  <si>
    <t>Travel at the highest speed legally allowed.</t>
  </si>
  <si>
    <t>Travel at a speed that allows you to respond safely or stop in the distance lit by your headlights.</t>
  </si>
  <si>
    <t>Travel as slow as possible.</t>
  </si>
  <si>
    <t>Travel as fast as you want to.</t>
  </si>
  <si>
    <t>How can overcorrecting the steering during a skid be dangerous?</t>
  </si>
  <si>
    <t>It might skid the car in reverse.</t>
  </si>
  <si>
    <t>It might skid the car in the opposite direction.</t>
  </si>
  <si>
    <t>Nothing will happen.</t>
  </si>
  <si>
    <t>What are the locations or places to avoid stopping your vehicle when you experience mechanical issues?</t>
  </si>
  <si>
    <t>On a red light</t>
  </si>
  <si>
    <t>On a bridge or a tunnel</t>
  </si>
  <si>
    <t>On the side of the road and a tunnel</t>
  </si>
  <si>
    <t>What are the consequences or effects on the vehicle when one of its rear tires goes flat?</t>
  </si>
  <si>
    <t>The vehicle will pull strongly to the opposite side that has the flat tire.</t>
  </si>
  <si>
    <t>The vehicle will start weaving.</t>
  </si>
  <si>
    <t>The vehicle will pull strongly to the side that has the flat tire.</t>
  </si>
  <si>
    <t>What is hydroplaning?</t>
  </si>
  <si>
    <t>When the tires lose contact with the road surface when the roads are dry.</t>
  </si>
  <si>
    <t>When the tires lose contact with the road surface when the roads are wet.</t>
  </si>
  <si>
    <t>When the tires lose contact with the car when the roads are wet.</t>
  </si>
  <si>
    <t>What is a crucial step to take when your vehicle leaves the paved portion of the roadway?</t>
  </si>
  <si>
    <t>Check for traffic before attempting to steer the vehicle back onto the road.</t>
  </si>
  <si>
    <t>Keep focus on reducing the speed of the car only.</t>
  </si>
  <si>
    <t>Keep focus on your car only.</t>
  </si>
  <si>
    <t>When faced with dense fog and smoke on the road and no immediate safe parking options, what is the recommended course of action for safety?</t>
  </si>
  <si>
    <t xml:space="preserve">None of the above.
</t>
  </si>
  <si>
    <t>What factors or conditions can lead to a vehicle skidding?</t>
  </si>
  <si>
    <t>You turn the steering wheel sharply.</t>
  </si>
  <si>
    <t>You turn the steering wheel too much when your speed is high.</t>
  </si>
  <si>
    <t>You drive too quickly when the road conditions are not good.</t>
  </si>
  <si>
    <t>Is the requirement to decrease speed to 60 km/h consistent for all lanes on the road according to the law?</t>
  </si>
  <si>
    <t>No, it only applies to the lane immediately next to the stopped vehicle.</t>
  </si>
  <si>
    <t>No, it only applies to the two lanes next to the stopped vehicle</t>
  </si>
  <si>
    <t>It does not apply to any lane.</t>
  </si>
  <si>
    <t xml:space="preserve">Yes, it does.
</t>
  </si>
  <si>
    <t>How should you react when a police car stops your vehicle?</t>
  </si>
  <si>
    <t xml:space="preserve">You should be cooperative and provide all necessary documents requested by the officer.
</t>
  </si>
  <si>
    <t>After your car has come to a stop with a flat tire, where is the appropriate location to park it?</t>
  </si>
  <si>
    <t>Anywhere you like</t>
  </si>
  <si>
    <t>In a safe place</t>
  </si>
  <si>
    <t>In the emergency stopping lane</t>
  </si>
  <si>
    <t xml:space="preserve">Both B and C
</t>
  </si>
  <si>
    <t>At what speed should motorists ideally pass by stationary emergency vehicles or tow trucks that have their flashing lights activated?</t>
  </si>
  <si>
    <t>Reduce speed to 30 km/h</t>
  </si>
  <si>
    <t xml:space="preserve">Reduce speed to 20 km/h
</t>
  </si>
  <si>
    <t>When you are being followed by a police officer with flashing emergency lights, what are the recommended actions to take?</t>
  </si>
  <si>
    <t>How much space should you keep for the police vehicle to stop safely behind your vehicle?</t>
  </si>
  <si>
    <t>Three-arm distance</t>
  </si>
  <si>
    <t>Enough space to stop safely.</t>
  </si>
  <si>
    <t>One-arm distance</t>
  </si>
  <si>
    <t xml:space="preserve">Two-arm distance
</t>
  </si>
  <si>
    <t xml:space="preserve">What is a safe distance to maintain from an emergency vehicle?
</t>
  </si>
  <si>
    <t>50 meters</t>
  </si>
  <si>
    <t>150 meters</t>
  </si>
  <si>
    <t>200 meters</t>
  </si>
  <si>
    <t>300 meters</t>
  </si>
  <si>
    <t xml:space="preserve">Is it necessary to shut all the windows when you find yourself stranded in a running car?
</t>
  </si>
  <si>
    <t>No, keep the vehicle ventilated while the engine is running.</t>
  </si>
  <si>
    <t xml:space="preserve">If the weather is good, keep the windows closed.
</t>
  </si>
  <si>
    <t>Yes, to stay safe.</t>
  </si>
  <si>
    <t>The vehicle does not need any ventilation.</t>
  </si>
  <si>
    <t xml:space="preserve">When is it not recommended to engage cruise control, especially when weather and road conditions are unfavorable?
</t>
  </si>
  <si>
    <t>You should use cruise control when your speed is less.</t>
  </si>
  <si>
    <t xml:space="preserve">You should not use cruise control when the weather and road conditions are poor.
</t>
  </si>
  <si>
    <t>You should use cruise control when your speed is high.</t>
  </si>
  <si>
    <t>You can use cruise control anytime you want.</t>
  </si>
  <si>
    <t xml:space="preserve">How can you make sure you drive carefully when the road conditions are poor?
</t>
  </si>
  <si>
    <t>Maintain your space cushion</t>
  </si>
  <si>
    <t xml:space="preserve">Reduce your speed
</t>
  </si>
  <si>
    <t>Increase your following distance</t>
  </si>
  <si>
    <t xml:space="preserve">How can you detect an air leak in the wheel?
</t>
  </si>
  <si>
    <t>The vehicle starts to pull towards one side.</t>
  </si>
  <si>
    <t xml:space="preserve">There is a vibration as you hold the steering wheel.
</t>
  </si>
  <si>
    <t xml:space="preserve">How can you give way to an emergency vehicle?
</t>
  </si>
  <si>
    <t>By honking at the cars in front of you.</t>
  </si>
  <si>
    <t xml:space="preserve">By moving quickly to your side.
</t>
  </si>
  <si>
    <t>By safely moving your vehicle to allow the emergency vehicle to pass.</t>
  </si>
  <si>
    <t xml:space="preserve">When should you apply the brake in case the car has a flat tire?
</t>
  </si>
  <si>
    <t>When you have the vehicle under control and speed is reduced.</t>
  </si>
  <si>
    <t xml:space="preserve">As soon as you find out the tire is flat.
</t>
  </si>
  <si>
    <t xml:space="preserve">What sort of information should you exchange if you are in a collision?
</t>
  </si>
  <si>
    <t>Name, contact information, and insurance details</t>
  </si>
  <si>
    <t xml:space="preserve">Name only
</t>
  </si>
  <si>
    <t>Name and contact information</t>
  </si>
  <si>
    <t xml:space="preserve">When should you move your vehicle after being stopped by a police officer?
</t>
  </si>
  <si>
    <t xml:space="preserve">You can move the vehicle when you have provided all documentation.
</t>
  </si>
  <si>
    <t xml:space="preserve">On which wheel does ABS apply brake pressure?
</t>
  </si>
  <si>
    <t>On the left wheel.</t>
  </si>
  <si>
    <t xml:space="preserve">On both the right and left wheel.
</t>
  </si>
  <si>
    <t>On the right wheel.</t>
  </si>
  <si>
    <t>Brake pressure is not felt on the wheels.</t>
  </si>
  <si>
    <t xml:space="preserve">What does the ABS do?
</t>
  </si>
  <si>
    <t xml:space="preserve">It allows you to steer while the brake is being applied.
</t>
  </si>
  <si>
    <t xml:space="preserve">What should you do if an animal suddenly appears in front of your vehicle?
</t>
  </si>
  <si>
    <t>You should press the brake hard and prepare for a collision.</t>
  </si>
  <si>
    <t xml:space="preserve">You should hit the brake hard and prepare to take evasive action.
</t>
  </si>
  <si>
    <t>You should hit the animal to avoid an accident with another car.</t>
  </si>
  <si>
    <t xml:space="preserve">You should do whatever it takes to avoid collision with the animal.
</t>
  </si>
  <si>
    <t xml:space="preserve">At what time are the animals more active?
</t>
  </si>
  <si>
    <t>At dawn</t>
  </si>
  <si>
    <t xml:space="preserve">At dawn
</t>
  </si>
  <si>
    <t>They are active all the time.</t>
  </si>
  <si>
    <t xml:space="preserve">When should the low-beam headlights be used?
</t>
  </si>
  <si>
    <t xml:space="preserve">When there is incoming traffic during the day, even when the highway is divided.
</t>
  </si>
  <si>
    <t xml:space="preserve">What is threshold braking?
</t>
  </si>
  <si>
    <t>When you press slowly on the brake pedal to the point just before the wheels stop.</t>
  </si>
  <si>
    <t xml:space="preserve">When you press slowly on the brake pedal to the point just before the wheels puncture.
</t>
  </si>
  <si>
    <t>When you press firmly on the brake pedal to the point just before the wheels lock.</t>
  </si>
  <si>
    <t xml:space="preserve">What should you do if the wheels are not turned and your brake fails?
</t>
  </si>
  <si>
    <t xml:space="preserve">Carefully turn to the other side of the road and park your vehicle.
</t>
  </si>
  <si>
    <t xml:space="preserve">In the event of a power system failure, what steps should you take if your vehicle doesn't come to a stop when applying regular brake pressure?
</t>
  </si>
  <si>
    <t>You should apply the brakes firmly to avoid any collision and keep pressing them harder and harder.</t>
  </si>
  <si>
    <t xml:space="preserve">You should push the brake pedal harder and apply steady pressure.
</t>
  </si>
  <si>
    <t>You should keep driving at the speed you are.</t>
  </si>
  <si>
    <t>You should pull the handbrake.</t>
  </si>
  <si>
    <t xml:space="preserve">If the car breaks down in a potentially dangerous location, what should you do?
</t>
  </si>
  <si>
    <t>Turn on your hazard lights</t>
  </si>
  <si>
    <t xml:space="preserve">Turn on the right indicator
</t>
  </si>
  <si>
    <t>Stop the traffic and ask for help</t>
  </si>
  <si>
    <t xml:space="preserve">What should you do in a situation where your wheels lock?
</t>
  </si>
  <si>
    <t xml:space="preserve">Brake again slowly.
</t>
  </si>
  <si>
    <t xml:space="preserve">What are the appropriate procedures for ensuring the safe clearance of an emergency vehicle on a two-way road?
</t>
  </si>
  <si>
    <t xml:space="preserve">Carefully and legally stop your vehicle in a safe location in the center of the roadway.
</t>
  </si>
  <si>
    <t xml:space="preserve">Carefully and legally stop your vehicle anywhere you want to.
</t>
  </si>
  <si>
    <t>Carefully and legally stop your vehicle in a safe location at the right edge of the roadway.</t>
  </si>
  <si>
    <t xml:space="preserve">Why should you use low beams when there is smoke or fog outside?
</t>
  </si>
  <si>
    <t xml:space="preserve">Because high beams reflect the light back to you and create a glare.
</t>
  </si>
  <si>
    <t xml:space="preserve">Because low beams reflect the light back to you and create a glare.
</t>
  </si>
  <si>
    <t xml:space="preserve">Because low beams reflect the light back to you and create a glare.
</t>
  </si>
  <si>
    <t xml:space="preserve">Which services respond to highway incidents?
</t>
  </si>
  <si>
    <t xml:space="preserve">Law enforcement and insurance
</t>
  </si>
  <si>
    <t xml:space="preserve">Law enforcement, ambulance, fire, and towing
</t>
  </si>
  <si>
    <t xml:space="preserve">Law enforcement, ambulance, and insurance
</t>
  </si>
  <si>
    <t>Law enforcement and social services</t>
  </si>
  <si>
    <t xml:space="preserve">What are the designated areas or conditions where road maintenance and construction vehicles are allowed to operate or be stationed on the road?
</t>
  </si>
  <si>
    <t xml:space="preserve">Only in the middle of the road
</t>
  </si>
  <si>
    <t xml:space="preserve">Anywhere on the road
</t>
  </si>
  <si>
    <t xml:space="preserve">Only on the extreme right side of the road
</t>
  </si>
  <si>
    <t xml:space="preserve">Only on the extreme left side of the road
</t>
  </si>
  <si>
    <t xml:space="preserve">How can you reduce the chance of your car skidding?
</t>
  </si>
  <si>
    <t xml:space="preserve">Driving in reverse will reduce the chance of a skid.
</t>
  </si>
  <si>
    <t xml:space="preserve">Driving fast and in your lane will reduce the chance of a skid.
</t>
  </si>
  <si>
    <t xml:space="preserve">Driving in a smooth and controlled manner will reduce the chance of a skid.
</t>
  </si>
  <si>
    <t xml:space="preserve">None of the above.
</t>
  </si>
  <si>
    <t xml:space="preserve">What are the traffic regulations to be adhered to when encountering a parked construction or road maintenance vehicle on the road?
</t>
  </si>
  <si>
    <t xml:space="preserve">You should obey the general traffic rules.
</t>
  </si>
  <si>
    <t xml:space="preserve">You should obey the directions provided by flag persons.
</t>
  </si>
  <si>
    <t xml:space="preserve">You should obey all the traffic control devices.
</t>
  </si>
  <si>
    <t xml:space="preserve">Both B and C.
</t>
  </si>
  <si>
    <t xml:space="preserve">Under what circumstances should you notify law enforcement about the collision?
</t>
  </si>
  <si>
    <t xml:space="preserve">When the damages exceed $2,000.
</t>
  </si>
  <si>
    <t xml:space="preserve">When someone has been killed
</t>
  </si>
  <si>
    <t xml:space="preserve">When there is an injury
</t>
  </si>
  <si>
    <t xml:space="preserve">What should you do if you are involved in a collision?
</t>
  </si>
  <si>
    <t xml:space="preserve">You should give assistance and take the injured to the hospital.
</t>
  </si>
  <si>
    <t xml:space="preserve">You should give assistance where you can, protect the scene, and notify emergency assistance if needed.
</t>
  </si>
  <si>
    <t xml:space="preserve">You should protect yourself and go to the hospital.
</t>
  </si>
  <si>
    <t xml:space="preserve">What should you do if the glare makes it difficult to see the road ahead?
</t>
  </si>
  <si>
    <t xml:space="preserve">Maintain your speed.
</t>
  </si>
  <si>
    <t xml:space="preserve">Reduce your speed.
</t>
  </si>
  <si>
    <t xml:space="preserve">Speed up to reach your destination quickly.
</t>
  </si>
  <si>
    <t xml:space="preserve">What methods are employed to inform approaching vehicles about a lane reduction, lane closure, or the presence of workers ahead on the road?
</t>
  </si>
  <si>
    <t xml:space="preserve">Vehicle drivers will have to keep an eye out for slowing traffic.
</t>
  </si>
  <si>
    <t xml:space="preserve">Signs will be posted well before a construction zone warning of a lane reduction, lane closure, or workers working ahead.
</t>
  </si>
  <si>
    <t xml:space="preserve">They will be informed via radio.
</t>
  </si>
  <si>
    <t xml:space="preserve">All of the above.
</t>
  </si>
  <si>
    <t xml:space="preserve">How can you gain control of your vehicle after a skid?
</t>
  </si>
  <si>
    <t xml:space="preserve">Just look and steer in the direction you want to go without touching the brake.
</t>
  </si>
  <si>
    <t xml:space="preserve">Just look and steer in the direction you want to go without touching the accelerator.
</t>
  </si>
  <si>
    <t xml:space="preserve">Just look and steer in the direction you want to go without touching the brake.
</t>
  </si>
  <si>
    <t xml:space="preserve">Both B and C.
</t>
  </si>
  <si>
    <t xml:space="preserve">What will happen to your vehicle during a skid if it does not have an ABS system?
</t>
  </si>
  <si>
    <t xml:space="preserve">A braking skid might occur when you apply the brakes too firmly.
</t>
  </si>
  <si>
    <t xml:space="preserve">The wheels might lock.
</t>
  </si>
  <si>
    <t xml:space="preserve">Both A and B.
</t>
  </si>
  <si>
    <t xml:space="preserve">None of the above.
</t>
  </si>
  <si>
    <t xml:space="preserve">What are some of the places you should not stop the vehicle if you are having mechanical problems?
</t>
  </si>
  <si>
    <t xml:space="preserve">On the side of the road and a tunnel
</t>
  </si>
  <si>
    <t xml:space="preserve">On a red light
</t>
  </si>
  <si>
    <t xml:space="preserve">On a bridge or a tunnel
</t>
  </si>
  <si>
    <t xml:space="preserve">When should you use cruise control when the weather and road conditions are poor?
</t>
  </si>
  <si>
    <t xml:space="preserve">You should use cruise control when your speed is high.
</t>
  </si>
  <si>
    <t xml:space="preserve">You should not use cruise control when the weather and road conditions are poor.
</t>
  </si>
  <si>
    <t xml:space="preserve">You should use cruise control when your speed is less.
</t>
  </si>
  <si>
    <t xml:space="preserve">You can use cruise control anytime you want.
</t>
  </si>
  <si>
    <t xml:space="preserve">Where should you place the reflective triangle?
</t>
  </si>
  <si>
    <t xml:space="preserve">Place them in front of your vehicle, about 40 to 50 meters apart.
</t>
  </si>
  <si>
    <t xml:space="preserve">Place them at the rear of your vehicle, about 10 to 20 meters apart.
</t>
  </si>
  <si>
    <t xml:space="preserve">Place them in front of your vehicle, about 20 to 30 meters apart.
</t>
  </si>
  <si>
    <t xml:space="preserve">Place them in front of your vehicle, about 10 to 20 meters apart.
</t>
  </si>
  <si>
    <t xml:space="preserve">What should you do if you are stranded off the highway but in a safe place?
</t>
  </si>
  <si>
    <t xml:space="preserve">Stay with the vehicle.
</t>
  </si>
  <si>
    <t xml:space="preserve">Leave the vehicle and go.
</t>
  </si>
  <si>
    <t xml:space="preserve">Do whatever you want.
</t>
  </si>
  <si>
    <t xml:space="preserve">Leave the vehicle and stand outside.
</t>
  </si>
  <si>
    <t>How should drivers of oversized vehicle loads and convoys interact with traffic behind them?</t>
  </si>
  <si>
    <t>Typically, they look for opportunities to allow traffic to pass.</t>
  </si>
  <si>
    <t>It depends on the flow of traffic coming from behind.</t>
  </si>
  <si>
    <t>They don’t allow smaller vehicles to pass but allow larger vehicles to pass.</t>
  </si>
  <si>
    <t>They don’t give way to the traffic because of their size.</t>
  </si>
  <si>
    <t>How should you drive your vehicle in a funeral procession?</t>
  </si>
  <si>
    <t>You should stop at the red traffic light even if the others are not stopping.</t>
  </si>
  <si>
    <t>You may follow the procession through an intersection controlled by a stop sign or a red traffic control light without stopping.</t>
  </si>
  <si>
    <t>You should follow your instinct through an intersection.</t>
  </si>
  <si>
    <t>What is the significance of maintaining additional space behind a large vehicle when navigating a hill?</t>
  </si>
  <si>
    <t>The large vehicle may roll back when the driver releases the brakes.</t>
  </si>
  <si>
    <t>The large vehicle might not stop at the red light.</t>
  </si>
  <si>
    <t>The large vehicle may roll in front when the driver releases the brakes.</t>
  </si>
  <si>
    <t>The large vehicle does not need to stop at a red light.</t>
  </si>
  <si>
    <t>Should you pass a school bus that has its alternating amber lights flashing?</t>
  </si>
  <si>
    <t>If there is traffic behind you, don’t pass it and vice versa.</t>
  </si>
  <si>
    <t>You should pass it with caution.</t>
  </si>
  <si>
    <t>You should pass it quickly.</t>
  </si>
  <si>
    <t>You should not pass it.</t>
  </si>
  <si>
    <t>Why should you be alert for children on bicycles?</t>
  </si>
  <si>
    <t>They may lack the necessary knowledge and skills for safe cycling around traffic.</t>
  </si>
  <si>
    <t>They might not be aware of all the dangers.</t>
  </si>
  <si>
    <t>They don’t know how to ride a bicycle.</t>
  </si>
  <si>
    <t>If a funeral procession is crossing railway tracks ahead of you, what steps should you take?</t>
  </si>
  <si>
    <t>You can ask them to give you a way to go ahead.</t>
  </si>
  <si>
    <t>Yield the right-of-way until it has passed before proceeding.</t>
  </si>
  <si>
    <t>You can overtake the procession and go ahead.</t>
  </si>
  <si>
    <t>Why do motorcyclists drive in the left portion of their lane?</t>
  </si>
  <si>
    <t>Because they want to be visible to other road users.</t>
  </si>
  <si>
    <t>Because they want to turn left ahead.</t>
  </si>
  <si>
    <t>Because they want to turn right ahead.</t>
  </si>
  <si>
    <t>What sort of warning devices do light rail transits use?</t>
  </si>
  <si>
    <t>Signs and bells</t>
  </si>
  <si>
    <t>Regular traffic lights</t>
  </si>
  <si>
    <t>Gates</t>
  </si>
  <si>
    <t>Why should you be careful when you see large vehicles backing up?</t>
  </si>
  <si>
    <t xml:space="preserve">Large vehicles do not have rear mirrors
</t>
  </si>
  <si>
    <t>Large vehicles do not have side mirrors</t>
  </si>
  <si>
    <t>Large vehicles do not have efficient brakes</t>
  </si>
  <si>
    <t>Large vehicles have large blind spots</t>
  </si>
  <si>
    <t>When should you not over-drive your headlights?</t>
  </si>
  <si>
    <t xml:space="preserve">At night
</t>
  </si>
  <si>
    <t>You can over-ride your headlights any time of the day.</t>
  </si>
  <si>
    <t>During the day</t>
  </si>
  <si>
    <t>What is the definition of over-driving your headlights?</t>
  </si>
  <si>
    <t xml:space="preserve">This means you should drive so you are able to stop your vehicle within the distance you can clearly see with your headlights.
</t>
  </si>
  <si>
    <t>This means you should drive so you are able to stop your vehicle within the distance you can’t see with your headlights.</t>
  </si>
  <si>
    <t>This means you should drive so you are able to stop your vehicle within the distance you can clearly see in the traffic lights.</t>
  </si>
  <si>
    <t>When the red light starts flashing on this sign accompanied by a ringing bell, what actions should drivers take?</t>
  </si>
  <si>
    <t xml:space="preserve">Get ready to go when the lights begin to flash and the bells ring because a train is approaching.
</t>
  </si>
  <si>
    <t>Stop when the lights begin to flash and the bells ring because a train is approaching.</t>
  </si>
  <si>
    <t>It depends on what the speed of the train is.</t>
  </si>
  <si>
    <t>If you see a funeral procession on the tracks, what should you do?</t>
  </si>
  <si>
    <t xml:space="preserve">You can overtake the procession and go ahead.
</t>
  </si>
  <si>
    <t>Do not pass through a funeral procession.</t>
  </si>
  <si>
    <t>You can join the procession.</t>
  </si>
  <si>
    <t>What is a safe following distance behind a snowplow?</t>
  </si>
  <si>
    <t xml:space="preserve">Mostly, it is mentioned at the rear of the snowplow.
</t>
  </si>
  <si>
    <t>On a four-lane undivided highway, which lanes are required to stop for a school bus?</t>
  </si>
  <si>
    <t xml:space="preserve">On a four-lane undivided highway, all four lanes must stop for a school bus.
</t>
  </si>
  <si>
    <t>On a four-lane undivided highway, not a single lane needs to stop for the school bus.</t>
  </si>
  <si>
    <t>Both lanes which are going in the opposite direction of the school bus</t>
  </si>
  <si>
    <t>What is the law regarding cyclists or passengers on a bicycle?</t>
  </si>
  <si>
    <t xml:space="preserve">The law requires cyclists or passengers on a bicycle to wear a helmet if they want.
</t>
  </si>
  <si>
    <t>The law requires cyclists or passengers on a bicycle, who are under 18 years of age, to wear an approved bicycle safety helmet.</t>
  </si>
  <si>
    <t>The law requires cyclists or passengers on a bicycle, who are under 18 years of age, to drive without a helmet.</t>
  </si>
  <si>
    <t>Why should you be cautious around a large vehicle that is backing?</t>
  </si>
  <si>
    <t xml:space="preserve">If you are too close behind, the driver may not be able to see you in the rearview mirrors.
</t>
  </si>
  <si>
    <t>If you are too close behind, the driver will be able to see you in the rearview mirrors.</t>
  </si>
  <si>
    <t>If you are too far away, the driver may not be able to see you in the rearview mirrors.</t>
  </si>
  <si>
    <t>How much space should you keep between your vehicle and large vehicles?</t>
  </si>
  <si>
    <t xml:space="preserve">Keep adequate space between you and large vehicles.
</t>
  </si>
  <si>
    <t>You should not be driving behind large vehicles.</t>
  </si>
  <si>
    <t>Infinite space is required between your vehicle and large vehicles.</t>
  </si>
  <si>
    <t>Little space is required between your vehicle and large vehicles.</t>
  </si>
  <si>
    <t>Where should your vehicle not be squeezed when a large vehicle is turning to the right?</t>
  </si>
  <si>
    <t xml:space="preserve">Your vehicle could be squeezed between any small vehicle and the curb or edge of the road.
</t>
  </si>
  <si>
    <t>Your vehicle could be squeezed between a large vehicle and the curb or edge of the road.</t>
  </si>
  <si>
    <t xml:space="preserve">You can drive anywhere and near anything you want to.
</t>
  </si>
  <si>
    <t>Your vehicle could be squeezed between a large vehicle and a small vehicle.</t>
  </si>
  <si>
    <t>On what side of the lane do motorcyclists often travel?</t>
  </si>
  <si>
    <t xml:space="preserve">They can drive anywhere they want.
</t>
  </si>
  <si>
    <t>The center portion of their lane.</t>
  </si>
  <si>
    <t xml:space="preserve">The left portion of their lane.
</t>
  </si>
  <si>
    <t>The right portion of their lane.</t>
  </si>
  <si>
    <t>How should you drive behind the snowplow?</t>
  </si>
  <si>
    <t xml:space="preserve">Maintain a safe following distance behind the snowplow.
</t>
  </si>
  <si>
    <t>You don’t need to maintain any following distance behind the snowplow.</t>
  </si>
  <si>
    <t xml:space="preserve">Go fast and overtake the snowplow.
</t>
  </si>
  <si>
    <t>You should drive just like you drive behind any other vehicle.</t>
  </si>
  <si>
    <t>When should you pass a large vehicle?</t>
  </si>
  <si>
    <t xml:space="preserve">When you are sure that you have enough distance to complete the pass safely.
</t>
  </si>
  <si>
    <t>When you are sure that you have enough time to complete the pass safely.</t>
  </si>
  <si>
    <t>How should you respond when approaching a school bus displaying amber or red lights from the front on a divided highway?</t>
  </si>
  <si>
    <t xml:space="preserve">You must proceed with caution and watch out for pedestrians.
</t>
  </si>
  <si>
    <t>You should stop your car.</t>
  </si>
  <si>
    <t xml:space="preserve">You should speed up and leave.
</t>
  </si>
  <si>
    <t>You should follow the same rules as you do on a highway that is not divided by a median.</t>
  </si>
  <si>
    <t>What should drivers do when they see a railway crossing sign?</t>
  </si>
  <si>
    <t xml:space="preserve">They should yield to all the trains.
</t>
  </si>
  <si>
    <t>What should you do if a large vehicle is turning to the right in front of you?</t>
  </si>
  <si>
    <t xml:space="preserve">Leave a car’s space and drive behind the large vehicle.
</t>
  </si>
  <si>
    <t>When a large vehicle is turning to the right, stay well back and do not drive in the space on the right of the large vehicle.</t>
  </si>
  <si>
    <t xml:space="preserve">When a large vehicle is turning to the right, stay nearby and drive in the space on the right of the large vehicle.
</t>
  </si>
  <si>
    <t>Why is it important to stop at a distance behind a stopping school bus?</t>
  </si>
  <si>
    <t xml:space="preserve">The vehicle driver will be able to help the children get on and off without any tension.
</t>
  </si>
  <si>
    <t>So that drivers of other vehicles behind you can see the flashing lights and students crossing the highway.</t>
  </si>
  <si>
    <t xml:space="preserve">The children will be able to get off and on without any tension.
</t>
  </si>
  <si>
    <t>Where should you stop for a train?</t>
  </si>
  <si>
    <t xml:space="preserve">Before the stop line
</t>
  </si>
  <si>
    <t>After the stop line</t>
  </si>
  <si>
    <t xml:space="preserve">After the stop line
</t>
  </si>
  <si>
    <t>What is the minimum seating capacity for a vehicle to be considered a bus?</t>
  </si>
  <si>
    <t>How long can an LRT train take to stop in an emergency?</t>
  </si>
  <si>
    <t>What is the recommended side for cyclists to ride their bicycles?</t>
  </si>
  <si>
    <t>They should ride as close as practicable to the right curb.</t>
  </si>
  <si>
    <t>They should ride as close as practicable to the left curb</t>
  </si>
  <si>
    <t>They should ride wherever they want to.</t>
  </si>
  <si>
    <t>They should ride as close as practicable to the center of the curb.</t>
  </si>
  <si>
    <t>What can snowplows create while clearing snow from the roads?</t>
  </si>
  <si>
    <t>They may create a smelly cloud.</t>
  </si>
  <si>
    <t>They may create a snow cloud.</t>
  </si>
  <si>
    <t>They may create a dirt cloud.</t>
  </si>
  <si>
    <t>They don’t create anything.</t>
  </si>
  <si>
    <t>What does the following stop sign mean?</t>
  </si>
  <si>
    <t>It requires a driver to come to a complete stop between 5 - 15 metres from the nearest rail.</t>
  </si>
  <si>
    <t>It requires a driver to come to a complete stop between 20 - 30 metres from the nearest rail.</t>
  </si>
  <si>
    <t>It requires a driver to come to a complete stop between 15 - 20 metres from the nearest rail.</t>
  </si>
  <si>
    <t>It requires a driver to come to a complete stop between 5 - 10 metres from the nearest rail.</t>
  </si>
  <si>
    <t>What do alternating flashing amber lights on a school bus mean?</t>
  </si>
  <si>
    <t>That the school is nearby.</t>
  </si>
  <si>
    <t>That the school bus is going to start flashing alternating red lights and the school bus is stopping to allow students to get on or off.</t>
  </si>
  <si>
    <t>That the school bus is going to speed up and overtake you.</t>
  </si>
  <si>
    <t>After what distance does a snowplow vehicle move to the side of the road?</t>
  </si>
  <si>
    <t>Every 12 to 20 kms</t>
  </si>
  <si>
    <t>Every 8 to 12 kms</t>
  </si>
  <si>
    <t>Every 8 to 10 kms</t>
  </si>
  <si>
    <t>Every 5 to 8 kms</t>
  </si>
  <si>
    <t>Whose responsibility is it to check whether it is safe before opening the door or not?</t>
  </si>
  <si>
    <t>It is the driver’s responsibility.</t>
  </si>
  <si>
    <t>It is the pedestrian’s responsibility.</t>
  </si>
  <si>
    <t xml:space="preserve">Everyone should look out for themselves.
</t>
  </si>
  <si>
    <t>It is everyone’s responsibility.</t>
  </si>
  <si>
    <t>What should you check out for before moving the vehicle away from the curb?</t>
  </si>
  <si>
    <t>Check for cyclists before you move away from the curb.</t>
  </si>
  <si>
    <t>Check your mobile before you move away from the curb.</t>
  </si>
  <si>
    <t xml:space="preserve">Check the weather before you move away from the curb.
</t>
  </si>
  <si>
    <t>Check the radio before you move away from the curb.</t>
  </si>
  <si>
    <t>At least how many meters away from the nearest rail must the driver of the vehicle closest to the crossing come to a stop?</t>
  </si>
  <si>
    <t>5 metres</t>
  </si>
  <si>
    <t>6 metres</t>
  </si>
  <si>
    <t xml:space="preserve">7 metres
</t>
  </si>
  <si>
    <t>8 metres</t>
  </si>
  <si>
    <t>What does it mean when a pedestrian has a white cane?</t>
  </si>
  <si>
    <t>The pedestrian is visually impaired</t>
  </si>
  <si>
    <t>The pedestrian is hearing impaired</t>
  </si>
  <si>
    <t xml:space="preserve">The rules of the road do not apply to the pedestrian
</t>
  </si>
  <si>
    <t>The pedestrian needs assistance</t>
  </si>
  <si>
    <t>What do flashing alternating red lights on a school bus mean?</t>
  </si>
  <si>
    <t>It can mean any of the above.</t>
  </si>
  <si>
    <t>That the school bus is going to stop to allow students to get on and off.</t>
  </si>
  <si>
    <t xml:space="preserve">That the school bus is going to slow down.
</t>
  </si>
  <si>
    <t>That the school bus is going to speed up.</t>
  </si>
  <si>
    <t>How will vehicle drivers know that it is time for pedestrians to go?</t>
  </si>
  <si>
    <t>They will see an orange flashing pedestrian-activated traffic light.</t>
  </si>
  <si>
    <t xml:space="preserve">They will see a green flashing pedestrian-activated traffic light.
</t>
  </si>
  <si>
    <t>They will see a red flashing pedestrian-activated traffic light.</t>
  </si>
  <si>
    <t xml:space="preserve">Because motorcycles can stop very quickly.
</t>
  </si>
  <si>
    <t>Who should you be careful about while driving your vehicle?</t>
  </si>
  <si>
    <t>Pedestrians, cyclists, and motorcycle riders.</t>
  </si>
  <si>
    <t>Truck drivers</t>
  </si>
  <si>
    <t>No one</t>
  </si>
  <si>
    <t xml:space="preserve">Legal
</t>
  </si>
  <si>
    <t>What should you do if you see a pedestrian indicating that they want to cross the street?</t>
  </si>
  <si>
    <t>You must stop your vehicle safely before the crosswalk and allow them to cross.</t>
  </si>
  <si>
    <t>You must drive off quickly.</t>
  </si>
  <si>
    <t xml:space="preserve">You should slow down your car.
</t>
  </si>
  <si>
    <t>What should you do if your vehicle stalls at the railway crossing?</t>
  </si>
  <si>
    <t>You should try to get your car moving.</t>
  </si>
  <si>
    <t>Get everyone away from the track immediately.</t>
  </si>
  <si>
    <t xml:space="preserve">Get everyone out of the vehicle.
</t>
  </si>
  <si>
    <t>What signs indicate that you are in the blind spot of a large vehicle?</t>
  </si>
  <si>
    <t>If you are driving behind a large vehicle and cannot see both of its side mirrors, you are too close.</t>
  </si>
  <si>
    <t>If you are driving behind a large vehicle and can see both of its side mirrors, you are too close.</t>
  </si>
  <si>
    <t xml:space="preserve">If you are driving behind a large vehicle and cannot see both of its sides, you are too close
</t>
  </si>
  <si>
    <t>It is by chance, you can never be sure.</t>
  </si>
  <si>
    <t>What should drivers who wish to pass oversized vehicle loads or convoys do?</t>
  </si>
  <si>
    <t>They should wait for the driver of the vehicle ahead to give them a sign.</t>
  </si>
  <si>
    <t>They should make sure that they have enough room to manoeuver around the oversized vehicle load or convoy.</t>
  </si>
  <si>
    <t xml:space="preserve">They should have an adequate sightline to ensure there is no oncoming traffic.
</t>
  </si>
  <si>
    <t>When should you stop for a train?</t>
  </si>
  <si>
    <t>When the train is approaching within 400 meters of the crossing.</t>
  </si>
  <si>
    <t>When a train is visible or sounding a signal and approaching within 500 metres.</t>
  </si>
  <si>
    <t>What is the maximum speed at which school buses are operated?</t>
  </si>
  <si>
    <t>80 km/h or more</t>
  </si>
  <si>
    <t>80 km/h or less</t>
  </si>
  <si>
    <t xml:space="preserve">90 km/h or less
</t>
  </si>
  <si>
    <t>90 km/h or more</t>
  </si>
  <si>
    <t>How can a driver know that a snowplow is working ahead?</t>
  </si>
  <si>
    <t xml:space="preserve">They will be honking the horn continuously while working.
</t>
  </si>
  <si>
    <t>They are equipped with flashing amber and red lights to make them more visible.</t>
  </si>
  <si>
    <t xml:space="preserve">They are equipped with flashing red and purple lights to make them more visible.
</t>
  </si>
  <si>
    <t>They are equipped with blue and green lights to make them more visible.</t>
  </si>
  <si>
    <t>How can you pass a snowplow vehicle?</t>
  </si>
  <si>
    <t xml:space="preserve">Snowplow operators move to the side of the road after a little while to allow vehicles to pass, you should pass at that time.
</t>
  </si>
  <si>
    <t>Whenever you get the opportunity, you should pass.</t>
  </si>
  <si>
    <t xml:space="preserve">By speeding up and overtaking it.
</t>
  </si>
  <si>
    <t>By waiting for the red light so that you can overtake it.</t>
  </si>
  <si>
    <t>What speed limit should be observed in urban areas, towns, and villages, where a sign is not visible?</t>
  </si>
  <si>
    <t xml:space="preserve">30km/h
</t>
  </si>
  <si>
    <t>50km/h</t>
  </si>
  <si>
    <t xml:space="preserve">60km/h
</t>
  </si>
  <si>
    <t>80km/h</t>
  </si>
  <si>
    <t>How do pedestrians in urban areas signal their intention to cross the road?</t>
  </si>
  <si>
    <t xml:space="preserve">Pedestrians may indicate their intention to cross a street by waving their arm and pointing to the opposite curb.
</t>
  </si>
  <si>
    <t>Pedestrians may indicate their intention to cross a street by raising an arm at a right angle and pointing to the opposite curb.</t>
  </si>
  <si>
    <t xml:space="preserve">Pedestrians may indicate their intention to cross a street by raising an arm at a left angle and pointing to the curb.
</t>
  </si>
  <si>
    <t>What are the reasons for avoiding the space in front of a large vehicle as it approaches a traffic light?</t>
  </si>
  <si>
    <t xml:space="preserve">If the traffic light changes to red, the driver may need that extra space in front of the vehicle for stopping and may have enough room if another vehicle moves in front.
</t>
  </si>
  <si>
    <t>If the traffic light changes to red, the driver may need that extra space in front of the vehicle for stopping and may not have enough room if another vehicle moves in front.</t>
  </si>
  <si>
    <t xml:space="preserve">If the traffic light changes to red, the driver does not need that extra space in front of the vehicle for stopping and may not have enough room if another vehicle moves in front.
</t>
  </si>
  <si>
    <t>What do the warning devices and signs mean in a light rail transit crossing?</t>
  </si>
  <si>
    <t xml:space="preserve">These warnings mean to start and cross the tracks.
</t>
  </si>
  <si>
    <t>These warnings mean stop and do not cross the tracks.</t>
  </si>
  <si>
    <t xml:space="preserve">These warnings mean to tell the vehicles to speed up and cross the tracks.
</t>
  </si>
  <si>
    <t>In a funeral procession, what things do you need to take care of while crossing a track?</t>
  </si>
  <si>
    <t xml:space="preserve">You must keep your headlights off, and may only proceed if you are following immediately behind the vehicle ahead in the procession, and it is safe to do so.
</t>
  </si>
  <si>
    <t>You must have your headlights on, and may only proceed if you are following three cars behind the vehicle ahead in the procession, and it is safe to do so.</t>
  </si>
  <si>
    <t xml:space="preserve">You must have your headlights on, and may only proceed if you are following immediately behind the vehicle ahead in the procession, and it is safe to do so.
</t>
  </si>
  <si>
    <t>You can proceed whenever you like.</t>
  </si>
  <si>
    <t>How can you watch out for children while driving in residential areas?</t>
  </si>
  <si>
    <t xml:space="preserve">Glance under parked vehicles ahead on both sides of the road to check for children’s feet, toys, and bicycle wheels.
</t>
  </si>
  <si>
    <t>Watch for children around parked vehicles, riding bikes, or playing on the streets.</t>
  </si>
  <si>
    <t>Just keep your eyes on the road for children.</t>
  </si>
  <si>
    <t>How can you be sure that the driver of the large vehicle can see you?</t>
  </si>
  <si>
    <t xml:space="preserve">If you can see the driver in the side mirror, then the driver can see you.
</t>
  </si>
  <si>
    <t>If you can’t see the driver in the side mirror, then the driver can’t see you.</t>
  </si>
  <si>
    <t xml:space="preserve">If you can’t see the driver in the side mirror, then the driver can see you.
</t>
  </si>
  <si>
    <t>Why should you leave extra room before you return to your lane in front of a heavy commercial vehicle?</t>
  </si>
  <si>
    <t xml:space="preserve">It requires more distance to slow or stop.
</t>
  </si>
  <si>
    <t>It requires less distance to slow or stop.</t>
  </si>
  <si>
    <t xml:space="preserve">It is heavier and that means it might topple over.
</t>
  </si>
  <si>
    <t>What do large vehicles require?</t>
  </si>
  <si>
    <t xml:space="preserve">Wider lanes
</t>
  </si>
  <si>
    <t>More time for stopping only</t>
  </si>
  <si>
    <t xml:space="preserve">More time and space for starting, stopping, and turning
</t>
  </si>
  <si>
    <t>More space for turning only</t>
  </si>
  <si>
    <t>When does a school zone end?</t>
  </si>
  <si>
    <t xml:space="preserve">A traffic sign indicates either a higher speed or the end of the zone
</t>
  </si>
  <si>
    <t>150 meters from the beginning of the zone</t>
  </si>
  <si>
    <t xml:space="preserve">250 meters from the beginning of the zone
</t>
  </si>
  <si>
    <t>300 meters from the beginning of the zone</t>
  </si>
  <si>
    <t>What signals, in addition to flashing red lights, will vehicles receive when a school bus has come to a stop for students?</t>
  </si>
  <si>
    <t xml:space="preserve">You will see a stop sign extended from the left side of the school bus.
</t>
  </si>
  <si>
    <t>There will be no other indication.</t>
  </si>
  <si>
    <t xml:space="preserve">You will see flashing amber lights.
</t>
  </si>
  <si>
    <t>You will see a stop sign extended from the right side of the school bus.</t>
  </si>
  <si>
    <t>How long can the extension of the logs from the rear of the truck be?</t>
  </si>
  <si>
    <t xml:space="preserve">Twelve meters
</t>
  </si>
  <si>
    <t xml:space="preserve">Ten meters
</t>
  </si>
  <si>
    <t xml:space="preserve">Nine meters
</t>
  </si>
  <si>
    <t>Eleven meters</t>
  </si>
  <si>
    <t xml:space="preserve">Until the barrier or gate rises
</t>
  </si>
  <si>
    <t xml:space="preserve">Until the lights stop flashing
</t>
  </si>
  <si>
    <t xml:space="preserve">Both a &amp; b
</t>
  </si>
  <si>
    <t xml:space="preserve">Until the barrier rises
</t>
  </si>
  <si>
    <t>What do you need to look out for while making a right turn with cyclists alongside you?</t>
  </si>
  <si>
    <t xml:space="preserve">You should do a shoulder check to see your blind spots in the center.
</t>
  </si>
  <si>
    <t xml:space="preserve">You should do a shoulder check to see your blind spots to the left.
</t>
  </si>
  <si>
    <t xml:space="preserve">You should do a shoulder check to see your blind spots to the right.
</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</si>
</sst>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28.0"/>
      <color theme="1"/>
      <name val="Arial"/>
      <scheme val="minor"/>
    </font>
    <font>
      <b/>
      <sz val="13.0"/>
      <color theme="1"/>
      <name val="Arial"/>
      <scheme val="minor"/>
    </font>
    <font>
      <sz val="12.0"/>
      <color theme="1"/>
      <name val="Arial"/>
      <scheme val="minor"/>
    </font>
    <font>
      <b/>
      <sz val="18.0"/>
      <color theme="1"/>
      <name val="Arial"/>
      <scheme val="minor"/>
    </font>
    <font>
      <b/>
      <sz val="16.0"/>
      <color theme="1"/>
      <name val="Arial"/>
      <scheme val="minor"/>
    </font>
    <font>
      <color theme="1"/>
      <name val="Arial"/>
      <scheme val="minor"/>
    </font>
    <font>
      <color rgb="FF212529"/>
      <name val="Arial"/>
    </font>
    <font>
      <color rgb="FF212529"/>
      <name val="Gotham-rounded"/>
    </font>
    <font>
      <b/>
      <sz val="26.0"/>
      <color theme="1"/>
      <name val="Arial"/>
      <scheme val="minor"/>
    </font>
    <font>
      <b/>
      <u/>
      <sz val="20.0"/>
      <color theme="1"/>
      <name val="Arial"/>
      <scheme val="minor"/>
    </font>
    <font>
      <sz val="14.0"/>
      <color theme="1"/>
      <name val="Arial"/>
      <scheme val="minor"/>
    </font>
    <font>
      <sz val="13.0"/>
      <color theme="1"/>
      <name val="Arial"/>
      <scheme val="minor"/>
    </font>
    <font>
      <sz val="13.0"/>
      <color rgb="FF1155CC"/>
      <name val="Arial"/>
    </font>
    <font>
      <b/>
      <sz val="12.0"/>
      <color rgb="FF674EA7"/>
      <name val="Arial"/>
      <scheme val="minor"/>
    </font>
    <font>
      <sz val="12.0"/>
      <color rgb="FF1155CC"/>
      <name val="Arial"/>
    </font>
    <font>
      <sz val="12.0"/>
      <color theme="0"/>
      <name val="Arial"/>
      <scheme val="minor"/>
    </font>
    <font>
      <color theme="1"/>
      <name val="Arial"/>
    </font>
    <font>
      <sz val="12.0"/>
      <color theme="1"/>
      <name val="Arial"/>
    </font>
    <font>
      <sz val="13.0"/>
      <color theme="1"/>
      <name val="Arial"/>
    </font>
    <font>
      <sz val="12.0"/>
      <color rgb="FF1F1F1F"/>
      <name val="&quot;Google Sans&quot;"/>
    </font>
  </fonts>
  <fills count="10">
    <fill>
      <patternFill patternType="none"/>
    </fill>
    <fill>
      <patternFill patternType="lightGray"/>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C9DAF8"/>
        <bgColor rgb="FFC9DAF8"/>
      </patternFill>
    </fill>
    <fill>
      <patternFill patternType="solid">
        <fgColor rgb="FFF4CCCC"/>
        <bgColor rgb="FFF4CCCC"/>
      </patternFill>
    </fill>
    <fill>
      <patternFill patternType="solid">
        <fgColor rgb="FFEFEFEF"/>
        <bgColor rgb="FFEFEFEF"/>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horizontal="center" readingOrder="0"/>
    </xf>
    <xf borderId="1" fillId="3" fontId="2" numFmtId="0" xfId="0" applyAlignment="1" applyBorder="1" applyFill="1" applyFont="1">
      <alignment readingOrder="0" vertical="center"/>
    </xf>
    <xf borderId="1" fillId="3" fontId="2" numFmtId="0" xfId="0" applyBorder="1" applyFont="1"/>
    <xf borderId="0" fillId="0" fontId="2" numFmtId="0" xfId="0" applyFont="1"/>
    <xf borderId="1" fillId="0" fontId="3" numFmtId="0" xfId="0" applyAlignment="1" applyBorder="1" applyFont="1">
      <alignment readingOrder="0" vertical="center"/>
    </xf>
    <xf borderId="1" fillId="0" fontId="3" numFmtId="0" xfId="0" applyAlignment="1" applyBorder="1" applyFont="1">
      <alignment readingOrder="0" shrinkToFit="0" vertical="center" wrapText="1"/>
    </xf>
    <xf borderId="1" fillId="0" fontId="3" numFmtId="0" xfId="0" applyAlignment="1" applyBorder="1" applyFont="1">
      <alignment vertical="center"/>
    </xf>
    <xf borderId="1" fillId="0" fontId="3" numFmtId="0" xfId="0" applyAlignment="1" applyBorder="1" applyFont="1">
      <alignment vertical="center"/>
    </xf>
    <xf borderId="1" fillId="0" fontId="3" numFmtId="0" xfId="0" applyBorder="1" applyFont="1"/>
    <xf borderId="0" fillId="0" fontId="3" numFmtId="0" xfId="0" applyFont="1"/>
    <xf borderId="0" fillId="0" fontId="4" numFmtId="0" xfId="0" applyAlignment="1" applyFont="1">
      <alignment horizontal="center" readingOrder="0" vertical="center"/>
    </xf>
    <xf borderId="0" fillId="0" fontId="5" numFmtId="0" xfId="0" applyAlignment="1" applyFont="1">
      <alignment horizontal="center" readingOrder="0" shrinkToFit="0" vertical="center" wrapText="1"/>
    </xf>
    <xf borderId="0" fillId="0" fontId="2" numFmtId="0" xfId="0" applyAlignment="1" applyFont="1">
      <alignment horizontal="center" readingOrder="0"/>
    </xf>
    <xf borderId="0" fillId="0" fontId="6" numFmtId="0" xfId="0" applyAlignment="1" applyFont="1">
      <alignment readingOrder="0"/>
    </xf>
    <xf borderId="0" fillId="4" fontId="7" numFmtId="0" xfId="0" applyAlignment="1" applyFill="1" applyFont="1">
      <alignment readingOrder="0"/>
    </xf>
    <xf borderId="0" fillId="4" fontId="8" numFmtId="0" xfId="0" applyAlignment="1" applyFont="1">
      <alignment readingOrder="0"/>
    </xf>
    <xf borderId="0" fillId="0" fontId="9" numFmtId="0" xfId="0" applyAlignment="1" applyFont="1">
      <alignment horizontal="center" readingOrder="0" vertical="center"/>
    </xf>
    <xf borderId="0" fillId="5" fontId="10" numFmtId="0" xfId="0" applyAlignment="1" applyFill="1" applyFont="1">
      <alignment horizontal="center" readingOrder="0" shrinkToFit="0" vertical="center" wrapText="1"/>
    </xf>
    <xf borderId="0" fillId="6" fontId="3" numFmtId="0" xfId="0" applyFill="1" applyFont="1"/>
    <xf borderId="0" fillId="7" fontId="6" numFmtId="0" xfId="0" applyFill="1" applyFont="1"/>
    <xf borderId="0" fillId="8" fontId="11" numFmtId="0" xfId="0" applyAlignment="1" applyFill="1" applyFont="1">
      <alignment horizontal="center" readingOrder="0" shrinkToFit="0" wrapText="1"/>
    </xf>
    <xf borderId="0" fillId="0" fontId="3"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shrinkToFit="0" vertical="center" wrapText="1"/>
    </xf>
    <xf borderId="0" fillId="6" fontId="14" numFmtId="0" xfId="0" applyAlignment="1" applyFont="1">
      <alignment horizontal="center" readingOrder="0" shrinkToFit="0" vertical="center" wrapText="1"/>
    </xf>
    <xf borderId="0" fillId="0" fontId="3" numFmtId="0" xfId="0" applyAlignment="1" applyFont="1">
      <alignment shrinkToFit="0" vertical="center" wrapText="1"/>
    </xf>
    <xf borderId="0" fillId="0" fontId="12" numFmtId="0" xfId="0" applyAlignment="1" applyFont="1">
      <alignment shrinkToFit="0" vertical="center" wrapText="1"/>
    </xf>
    <xf borderId="0" fillId="0" fontId="6" numFmtId="0" xfId="0" applyAlignment="1" applyFont="1">
      <alignment horizontal="center" shrinkToFit="0" vertical="center" wrapText="1"/>
    </xf>
    <xf borderId="0" fillId="6" fontId="3" numFmtId="0" xfId="0" applyAlignment="1" applyFont="1">
      <alignment shrinkToFit="0" vertical="center" wrapText="1"/>
    </xf>
    <xf borderId="0" fillId="6" fontId="3" numFmtId="0" xfId="0" applyAlignment="1" applyFont="1">
      <alignment readingOrder="0" shrinkToFit="0" vertical="center" wrapText="1"/>
    </xf>
    <xf borderId="0" fillId="0" fontId="3" numFmtId="0" xfId="0" applyAlignment="1" applyFont="1">
      <alignment readingOrder="0" shrinkToFit="0" vertical="top" wrapText="1"/>
    </xf>
    <xf borderId="0" fillId="0" fontId="13" numFmtId="0" xfId="0" applyAlignment="1" applyFont="1">
      <alignment readingOrder="0"/>
    </xf>
    <xf borderId="0" fillId="0" fontId="3" numFmtId="0" xfId="0" applyAlignment="1" applyFont="1">
      <alignment horizontal="center" shrinkToFit="0" vertical="center" wrapText="1"/>
    </xf>
    <xf borderId="0" fillId="0" fontId="15" numFmtId="0" xfId="0" applyAlignment="1" applyFont="1">
      <alignment readingOrder="0" shrinkToFit="0" wrapText="1"/>
    </xf>
    <xf borderId="0" fillId="0" fontId="3" numFmtId="0" xfId="0" applyAlignment="1" applyFont="1">
      <alignment horizontal="right" readingOrder="0" shrinkToFit="0" vertical="center" wrapText="1"/>
    </xf>
    <xf borderId="0" fillId="0" fontId="16"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17" numFmtId="0" xfId="0" applyAlignment="1" applyFont="1">
      <alignment vertical="bottom"/>
    </xf>
    <xf borderId="0" fillId="0" fontId="17" numFmtId="0" xfId="0" applyFont="1"/>
    <xf borderId="0" fillId="6" fontId="17" numFmtId="0" xfId="0" applyFont="1"/>
    <xf borderId="0" fillId="0" fontId="18" numFmtId="0" xfId="0" applyAlignment="1" applyFont="1">
      <alignment shrinkToFit="0" wrapText="1"/>
    </xf>
    <xf borderId="0" fillId="0" fontId="19" numFmtId="0" xfId="0" applyAlignment="1" applyFont="1">
      <alignment horizontal="right" shrinkToFit="0" wrapText="1"/>
    </xf>
    <xf borderId="0" fillId="0" fontId="15" numFmtId="0" xfId="0" applyAlignment="1" applyFont="1">
      <alignment shrinkToFit="0" vertical="bottom" wrapText="1"/>
    </xf>
    <xf borderId="0" fillId="0" fontId="17" numFmtId="0" xfId="0" applyAlignment="1" applyFont="1">
      <alignment horizontal="center"/>
    </xf>
    <xf borderId="0" fillId="0" fontId="18" numFmtId="0" xfId="0" applyAlignment="1" applyFont="1">
      <alignment horizontal="right" shrinkToFit="0" wrapText="1"/>
    </xf>
    <xf borderId="0" fillId="0" fontId="18" numFmtId="0" xfId="0" applyAlignment="1" applyFont="1">
      <alignment readingOrder="0" shrinkToFit="0" wrapText="1"/>
    </xf>
    <xf borderId="0" fillId="3" fontId="18" numFmtId="0" xfId="0" applyAlignment="1" applyFont="1">
      <alignment readingOrder="0" shrinkToFit="0" wrapText="1"/>
    </xf>
    <xf borderId="0" fillId="9" fontId="3" numFmtId="0" xfId="0" applyAlignment="1" applyFill="1" applyFont="1">
      <alignment horizontal="left" readingOrder="0" shrinkToFit="0" textRotation="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0" fontId="3" numFmtId="0" xfId="0" applyAlignment="1" applyFont="1">
      <alignment horizontal="left" readingOrder="0" shrinkToFit="0" vertical="center" wrapText="1"/>
    </xf>
    <xf borderId="0" fillId="0" fontId="6" numFmtId="0" xfId="0" applyAlignment="1" applyFont="1">
      <alignment horizontal="center" readingOrder="0" shrinkToFit="0" vertical="center" wrapText="1"/>
    </xf>
    <xf borderId="0" fillId="6" fontId="6" numFmtId="0" xfId="0" applyFont="1"/>
    <xf borderId="0" fillId="0" fontId="3" numFmtId="10" xfId="0" applyAlignment="1" applyFont="1" applyNumberFormat="1">
      <alignment horizontal="left" readingOrder="0" shrinkToFit="0" vertical="center" wrapText="1"/>
    </xf>
    <xf borderId="0" fillId="0" fontId="6" numFmtId="0" xfId="0" applyAlignment="1" applyFont="1">
      <alignment horizontal="center"/>
    </xf>
    <xf borderId="0" fillId="0" fontId="3" numFmtId="0" xfId="0" applyAlignment="1" applyFont="1">
      <alignment horizontal="right" readingOrder="0" shrinkToFit="0" vertical="top" wrapText="1"/>
    </xf>
    <xf borderId="0" fillId="4" fontId="20" numFmtId="0" xfId="0" applyAlignment="1" applyFont="1">
      <alignment readingOrder="0"/>
    </xf>
    <xf borderId="0" fillId="0" fontId="3" numFmtId="0" xfId="0" applyAlignment="1" applyFont="1">
      <alignment readingOrder="0"/>
    </xf>
    <xf borderId="0" fillId="0" fontId="3" numFmtId="0" xfId="0" applyAlignment="1" applyFont="1">
      <alignment horizontal="left" readingOrder="0" shrinkToFit="0" vertical="top" wrapText="1"/>
    </xf>
    <xf borderId="0" fillId="9" fontId="6" numFmtId="0" xfId="0" applyFont="1"/>
  </cellXfs>
  <cellStyles count="1">
    <cellStyle xfId="0" name="Normal" builtinId="0"/>
  </cellStyles>
  <dxfs count="4">
    <dxf>
      <font/>
      <fill>
        <patternFill patternType="solid">
          <fgColor rgb="FFD9EAD3"/>
          <bgColor rgb="FFD9EAD3"/>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0">
    <tableStyle count="2" pivot="0" name="ON-style">
      <tableStyleElement dxfId="2" type="firstRowStripe"/>
      <tableStyleElement dxfId="3" type="secondRowStripe"/>
    </tableStyle>
    <tableStyle count="2" pivot="0" name="ON-style 2">
      <tableStyleElement dxfId="3" type="firstRowStripe"/>
      <tableStyleElement dxfId="2" type="secondRowStripe"/>
    </tableStyle>
    <tableStyle count="2" pivot="0" name="ON-style 3">
      <tableStyleElement dxfId="2" type="firstRowStripe"/>
      <tableStyleElement dxfId="3" type="secondRowStripe"/>
    </tableStyle>
    <tableStyle count="2" pivot="0" name="ON-style 4">
      <tableStyleElement dxfId="3" type="firstRowStripe"/>
      <tableStyleElement dxfId="2" type="secondRowStripe"/>
    </tableStyle>
    <tableStyle count="2" pivot="0" name="ON-style 5">
      <tableStyleElement dxfId="2" type="firstRowStripe"/>
      <tableStyleElement dxfId="3" type="secondRowStripe"/>
    </tableStyle>
    <tableStyle count="2" pivot="0" name="ON-style 6">
      <tableStyleElement dxfId="3" type="firstRowStripe"/>
      <tableStyleElement dxfId="2" type="secondRowStripe"/>
    </tableStyle>
    <tableStyle count="2" pivot="0" name="ON-style 7">
      <tableStyleElement dxfId="2" type="firstRowStripe"/>
      <tableStyleElement dxfId="3" type="secondRowStripe"/>
    </tableStyle>
    <tableStyle count="2" pivot="0" name="ON-style 8">
      <tableStyleElement dxfId="3" type="firstRowStripe"/>
      <tableStyleElement dxfId="2" type="secondRowStripe"/>
    </tableStyle>
    <tableStyle count="2" pivot="0" name="ON-style 9">
      <tableStyleElement dxfId="2" type="firstRowStripe"/>
      <tableStyleElement dxfId="3" type="secondRowStripe"/>
    </tableStyle>
    <tableStyle count="2" pivot="0" name="ON-style 10">
      <tableStyleElement dxfId="3" type="firstRowStripe"/>
      <tableStyleElement dxfId="2" type="secondRowStripe"/>
    </tableStyle>
    <tableStyle count="2" pivot="0" name="AB-style">
      <tableStyleElement dxfId="2" type="firstRowStripe"/>
      <tableStyleElement dxfId="3" type="secondRowStripe"/>
    </tableStyle>
    <tableStyle count="2" pivot="0" name="AB-style 2">
      <tableStyleElement dxfId="3" type="firstRowStripe"/>
      <tableStyleElement dxfId="2" type="secondRowStripe"/>
    </tableStyle>
    <tableStyle count="2" pivot="0" name="AB-style 3">
      <tableStyleElement dxfId="2" type="firstRowStripe"/>
      <tableStyleElement dxfId="3" type="secondRowStripe"/>
    </tableStyle>
    <tableStyle count="2" pivot="0" name="AB-style 4">
      <tableStyleElement dxfId="3" type="firstRowStripe"/>
      <tableStyleElement dxfId="2" type="secondRowStripe"/>
    </tableStyle>
    <tableStyle count="2" pivot="0" name="AB-style 5">
      <tableStyleElement dxfId="2" type="firstRowStripe"/>
      <tableStyleElement dxfId="3" type="secondRowStripe"/>
    </tableStyle>
    <tableStyle count="2" pivot="0" name="AB-style 6">
      <tableStyleElement dxfId="3" type="firstRowStripe"/>
      <tableStyleElement dxfId="2" type="secondRowStripe"/>
    </tableStyle>
    <tableStyle count="2" pivot="0" name="AB-style 7">
      <tableStyleElement dxfId="2" type="firstRowStripe"/>
      <tableStyleElement dxfId="3" type="secondRowStripe"/>
    </tableStyle>
    <tableStyle count="2" pivot="0" name="AB-style 8">
      <tableStyleElement dxfId="3" type="firstRowStripe"/>
      <tableStyleElement dxfId="2" type="secondRowStripe"/>
    </tableStyle>
    <tableStyle count="2" pivot="0" name="AB-style 9">
      <tableStyleElement dxfId="2" type="firstRowStripe"/>
      <tableStyleElement dxfId="3" type="secondRowStripe"/>
    </tableStyle>
    <tableStyle count="2" pivot="0" name="AB-style 10">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U2:U721" displayName="Table_1" id="1">
  <tableColumns count="1">
    <tableColumn name="Column1" id="1"/>
  </tableColumns>
  <tableStyleInfo name="ON-style" showColumnStripes="0" showFirstColumn="1" showLastColumn="1" showRowStripes="1"/>
</table>
</file>

<file path=xl/tables/table10.xml><?xml version="1.0" encoding="utf-8"?>
<table xmlns="http://schemas.openxmlformats.org/spreadsheetml/2006/main" headerRowCount="0" ref="U2991:U3156" displayName="Table_10" id="10">
  <tableColumns count="1">
    <tableColumn name="Column1" id="1"/>
  </tableColumns>
  <tableStyleInfo name="ON-style 10" showColumnStripes="0" showFirstColumn="1" showLastColumn="1" showRowStripes="1"/>
</table>
</file>

<file path=xl/tables/table11.xml><?xml version="1.0" encoding="utf-8"?>
<table xmlns="http://schemas.openxmlformats.org/spreadsheetml/2006/main" headerRowCount="0" ref="U2:U721" displayName="Table_11" id="11">
  <tableColumns count="1">
    <tableColumn name="Column1" id="1"/>
  </tableColumns>
  <tableStyleInfo name="AB-style" showColumnStripes="0" showFirstColumn="1" showLastColumn="1" showRowStripes="1"/>
</table>
</file>

<file path=xl/tables/table12.xml><?xml version="1.0" encoding="utf-8"?>
<table xmlns="http://schemas.openxmlformats.org/spreadsheetml/2006/main" headerRowCount="0" ref="U727:U964" displayName="Table_12" id="12">
  <tableColumns count="1">
    <tableColumn name="Column1" id="1"/>
  </tableColumns>
  <tableStyleInfo name="AB-style 2" showColumnStripes="0" showFirstColumn="1" showLastColumn="1" showRowStripes="1"/>
</table>
</file>

<file path=xl/tables/table13.xml><?xml version="1.0" encoding="utf-8"?>
<table xmlns="http://schemas.openxmlformats.org/spreadsheetml/2006/main" headerRowCount="0" ref="U969:U1286" displayName="Table_13" id="13">
  <tableColumns count="1">
    <tableColumn name="Column1" id="1"/>
  </tableColumns>
  <tableStyleInfo name="AB-style 3" showColumnStripes="0" showFirstColumn="1" showLastColumn="1" showRowStripes="1"/>
</table>
</file>

<file path=xl/tables/table14.xml><?xml version="1.0" encoding="utf-8"?>
<table xmlns="http://schemas.openxmlformats.org/spreadsheetml/2006/main" headerRowCount="0" ref="U1291:U1624" displayName="Table_14" id="14">
  <tableColumns count="1">
    <tableColumn name="Column1" id="1"/>
  </tableColumns>
  <tableStyleInfo name="AB-style 4" showColumnStripes="0" showFirstColumn="1" showLastColumn="1" showRowStripes="1"/>
</table>
</file>

<file path=xl/tables/table15.xml><?xml version="1.0" encoding="utf-8"?>
<table xmlns="http://schemas.openxmlformats.org/spreadsheetml/2006/main" headerRowCount="0" ref="U1630:U1907" displayName="Table_15" id="15">
  <tableColumns count="1">
    <tableColumn name="Column1" id="1"/>
  </tableColumns>
  <tableStyleInfo name="AB-style 5" showColumnStripes="0" showFirstColumn="1" showLastColumn="1" showRowStripes="1"/>
</table>
</file>

<file path=xl/tables/table16.xml><?xml version="1.0" encoding="utf-8"?>
<table xmlns="http://schemas.openxmlformats.org/spreadsheetml/2006/main" headerRowCount="0" ref="U1913:U2190" displayName="Table_16" id="16">
  <tableColumns count="1">
    <tableColumn name="Column1" id="1"/>
  </tableColumns>
  <tableStyleInfo name="AB-style 6" showColumnStripes="0" showFirstColumn="1" showLastColumn="1" showRowStripes="1"/>
</table>
</file>

<file path=xl/tables/table17.xml><?xml version="1.0" encoding="utf-8"?>
<table xmlns="http://schemas.openxmlformats.org/spreadsheetml/2006/main" headerRowCount="0" ref="U2196:U2441" displayName="Table_17" id="17">
  <tableColumns count="1">
    <tableColumn name="Column1" id="1"/>
  </tableColumns>
  <tableStyleInfo name="AB-style 7" showColumnStripes="0" showFirstColumn="1" showLastColumn="1" showRowStripes="1"/>
</table>
</file>

<file path=xl/tables/table18.xml><?xml version="1.0" encoding="utf-8"?>
<table xmlns="http://schemas.openxmlformats.org/spreadsheetml/2006/main" headerRowCount="0" ref="U2447:U2700" displayName="Table_18" id="18">
  <tableColumns count="1">
    <tableColumn name="Column1" id="1"/>
  </tableColumns>
  <tableStyleInfo name="AB-style 8" showColumnStripes="0" showFirstColumn="1" showLastColumn="1" showRowStripes="1"/>
</table>
</file>

<file path=xl/tables/table19.xml><?xml version="1.0" encoding="utf-8"?>
<table xmlns="http://schemas.openxmlformats.org/spreadsheetml/2006/main" headerRowCount="0" ref="U2706:U2983" displayName="Table_19" id="19">
  <tableColumns count="1">
    <tableColumn name="Column1" id="1"/>
  </tableColumns>
  <tableStyleInfo name="AB-style 9" showColumnStripes="0" showFirstColumn="1" showLastColumn="1" showRowStripes="1"/>
</table>
</file>

<file path=xl/tables/table2.xml><?xml version="1.0" encoding="utf-8"?>
<table xmlns="http://schemas.openxmlformats.org/spreadsheetml/2006/main" headerRowCount="0" ref="U727:U964" displayName="Table_2" id="2">
  <tableColumns count="1">
    <tableColumn name="Column1" id="1"/>
  </tableColumns>
  <tableStyleInfo name="ON-style 2" showColumnStripes="0" showFirstColumn="1" showLastColumn="1" showRowStripes="1"/>
</table>
</file>

<file path=xl/tables/table20.xml><?xml version="1.0" encoding="utf-8"?>
<table xmlns="http://schemas.openxmlformats.org/spreadsheetml/2006/main" headerRowCount="0" ref="U2989:U3154" displayName="Table_20" id="20">
  <tableColumns count="1">
    <tableColumn name="Column1" id="1"/>
  </tableColumns>
  <tableStyleInfo name="AB-style 10" showColumnStripes="0" showFirstColumn="1" showLastColumn="1" showRowStripes="1"/>
</table>
</file>

<file path=xl/tables/table3.xml><?xml version="1.0" encoding="utf-8"?>
<table xmlns="http://schemas.openxmlformats.org/spreadsheetml/2006/main" headerRowCount="0" ref="U970:U1287" displayName="Table_3" id="3">
  <tableColumns count="1">
    <tableColumn name="Column1" id="1"/>
  </tableColumns>
  <tableStyleInfo name="ON-style 3" showColumnStripes="0" showFirstColumn="1" showLastColumn="1" showRowStripes="1"/>
</table>
</file>

<file path=xl/tables/table4.xml><?xml version="1.0" encoding="utf-8"?>
<table xmlns="http://schemas.openxmlformats.org/spreadsheetml/2006/main" headerRowCount="0" ref="U1293:U1626" displayName="Table_4" id="4">
  <tableColumns count="1">
    <tableColumn name="Column1" id="1"/>
  </tableColumns>
  <tableStyleInfo name="ON-style 4" showColumnStripes="0" showFirstColumn="1" showLastColumn="1" showRowStripes="1"/>
</table>
</file>

<file path=xl/tables/table5.xml><?xml version="1.0" encoding="utf-8"?>
<table xmlns="http://schemas.openxmlformats.org/spreadsheetml/2006/main" headerRowCount="0" ref="U1632:U1909" displayName="Table_5" id="5">
  <tableColumns count="1">
    <tableColumn name="Column1" id="1"/>
  </tableColumns>
  <tableStyleInfo name="ON-style 5" showColumnStripes="0" showFirstColumn="1" showLastColumn="1" showRowStripes="1"/>
</table>
</file>

<file path=xl/tables/table6.xml><?xml version="1.0" encoding="utf-8"?>
<table xmlns="http://schemas.openxmlformats.org/spreadsheetml/2006/main" headerRowCount="0" ref="U1915:U2192" displayName="Table_6" id="6">
  <tableColumns count="1">
    <tableColumn name="Column1" id="1"/>
  </tableColumns>
  <tableStyleInfo name="ON-style 6" showColumnStripes="0" showFirstColumn="1" showLastColumn="1" showRowStripes="1"/>
</table>
</file>

<file path=xl/tables/table7.xml><?xml version="1.0" encoding="utf-8"?>
<table xmlns="http://schemas.openxmlformats.org/spreadsheetml/2006/main" headerRowCount="0" ref="U2198:U2443" displayName="Table_7" id="7">
  <tableColumns count="1">
    <tableColumn name="Column1" id="1"/>
  </tableColumns>
  <tableStyleInfo name="ON-style 7" showColumnStripes="0" showFirstColumn="1" showLastColumn="1" showRowStripes="1"/>
</table>
</file>

<file path=xl/tables/table8.xml><?xml version="1.0" encoding="utf-8"?>
<table xmlns="http://schemas.openxmlformats.org/spreadsheetml/2006/main" headerRowCount="0" ref="U2449:U2702" displayName="Table_8" id="8">
  <tableColumns count="1">
    <tableColumn name="Column1" id="1"/>
  </tableColumns>
  <tableStyleInfo name="ON-style 8" showColumnStripes="0" showFirstColumn="1" showLastColumn="1" showRowStripes="1"/>
</table>
</file>

<file path=xl/tables/table9.xml><?xml version="1.0" encoding="utf-8"?>
<table xmlns="http://schemas.openxmlformats.org/spreadsheetml/2006/main" headerRowCount="0" ref="U2708:U2985" displayName="Table_9" id="9">
  <tableColumns count="1">
    <tableColumn name="Column1" id="1"/>
  </tableColumns>
  <tableStyleInfo name="ON-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0" Type="http://schemas.openxmlformats.org/officeDocument/2006/relationships/table" Target="../tables/table9.xml"/><Relationship Id="rId21" Type="http://schemas.openxmlformats.org/officeDocument/2006/relationships/table" Target="../tables/table10.xml"/><Relationship Id="rId13" Type="http://schemas.openxmlformats.org/officeDocument/2006/relationships/table" Target="../tables/table2.xml"/><Relationship Id="rId12" Type="http://schemas.openxmlformats.org/officeDocument/2006/relationships/table" Target="../tables/table1.xml"/><Relationship Id="rId15" Type="http://schemas.openxmlformats.org/officeDocument/2006/relationships/table" Target="../tables/table4.xml"/><Relationship Id="rId14" Type="http://schemas.openxmlformats.org/officeDocument/2006/relationships/table" Target="../tables/table3.xml"/><Relationship Id="rId17" Type="http://schemas.openxmlformats.org/officeDocument/2006/relationships/table" Target="../tables/table6.xml"/><Relationship Id="rId16" Type="http://schemas.openxmlformats.org/officeDocument/2006/relationships/table" Target="../tables/table5.xml"/><Relationship Id="rId19" Type="http://schemas.openxmlformats.org/officeDocument/2006/relationships/table" Target="../tables/table8.xml"/><Relationship Id="rId18"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0" Type="http://schemas.openxmlformats.org/officeDocument/2006/relationships/table" Target="../tables/table19.xml"/><Relationship Id="rId21" Type="http://schemas.openxmlformats.org/officeDocument/2006/relationships/table" Target="../tables/table20.xml"/><Relationship Id="rId13" Type="http://schemas.openxmlformats.org/officeDocument/2006/relationships/table" Target="../tables/table12.xml"/><Relationship Id="rId12" Type="http://schemas.openxmlformats.org/officeDocument/2006/relationships/table" Target="../tables/table11.xml"/><Relationship Id="rId15" Type="http://schemas.openxmlformats.org/officeDocument/2006/relationships/table" Target="../tables/table14.xml"/><Relationship Id="rId14" Type="http://schemas.openxmlformats.org/officeDocument/2006/relationships/table" Target="../tables/table13.xml"/><Relationship Id="rId17" Type="http://schemas.openxmlformats.org/officeDocument/2006/relationships/table" Target="../tables/table16.xml"/><Relationship Id="rId16" Type="http://schemas.openxmlformats.org/officeDocument/2006/relationships/table" Target="../tables/table15.xml"/><Relationship Id="rId19" Type="http://schemas.openxmlformats.org/officeDocument/2006/relationships/table" Target="../tables/table18.xml"/><Relationship Id="rId18"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8.88"/>
    <col customWidth="1" min="3" max="3" width="15.75"/>
    <col customWidth="1" min="4" max="4" width="16.63"/>
    <col customWidth="1" min="5" max="10" width="18.88"/>
  </cols>
  <sheetData>
    <row r="1">
      <c r="A1" s="1" t="s">
        <v>0</v>
      </c>
      <c r="I1" s="2"/>
      <c r="J1" s="2"/>
    </row>
    <row r="2">
      <c r="A2" s="3" t="s">
        <v>1</v>
      </c>
      <c r="B2" s="3" t="s">
        <v>2</v>
      </c>
      <c r="C2" s="3" t="s">
        <v>3</v>
      </c>
      <c r="D2" s="3" t="s">
        <v>4</v>
      </c>
      <c r="E2" s="3" t="s">
        <v>5</v>
      </c>
      <c r="F2" s="4"/>
      <c r="G2" s="4"/>
      <c r="H2" s="4"/>
      <c r="I2" s="5"/>
      <c r="J2" s="5"/>
    </row>
    <row r="3" ht="47.25" customHeight="1">
      <c r="A3" s="6">
        <v>1.0</v>
      </c>
      <c r="B3" s="7" t="s">
        <v>6</v>
      </c>
      <c r="C3" s="6" t="s">
        <v>7</v>
      </c>
      <c r="D3" s="8" t="str">
        <f>IMAGE("https://media.zecodeek-it.com/dtc/ss-share/flags/Flag_of_Alberta.svg.png",1)</f>
        <v/>
      </c>
      <c r="E3" s="9"/>
      <c r="F3" s="10"/>
      <c r="G3" s="10"/>
      <c r="H3" s="10"/>
      <c r="I3" s="11"/>
      <c r="J3" s="11"/>
    </row>
    <row r="4" ht="47.25" customHeight="1">
      <c r="A4" s="6">
        <v>2.0</v>
      </c>
      <c r="B4" s="7" t="s">
        <v>8</v>
      </c>
      <c r="C4" s="6" t="s">
        <v>9</v>
      </c>
      <c r="D4" s="8" t="str">
        <f>IMAGE("https://media.zecodeek-it.com/dtc/ss-share/flags/Flag_of_British_Columbia.svg.png",1)</f>
        <v/>
      </c>
      <c r="E4" s="9"/>
      <c r="F4" s="10"/>
      <c r="G4" s="10"/>
      <c r="H4" s="10"/>
      <c r="I4" s="11"/>
      <c r="J4" s="11"/>
    </row>
    <row r="5" ht="47.25" customHeight="1">
      <c r="A5" s="6">
        <v>3.0</v>
      </c>
      <c r="B5" s="7" t="s">
        <v>10</v>
      </c>
      <c r="C5" s="6" t="s">
        <v>11</v>
      </c>
      <c r="D5" s="8" t="str">
        <f>IMAGE("https://media.zecodeek-it.com/dtc/ss-share/flags/Flag_of_Manitoba.svg.png",1)</f>
        <v/>
      </c>
      <c r="E5" s="9"/>
      <c r="F5" s="10"/>
      <c r="G5" s="10"/>
      <c r="H5" s="10"/>
      <c r="I5" s="11"/>
      <c r="J5" s="11"/>
    </row>
    <row r="6" ht="47.25" customHeight="1">
      <c r="A6" s="6">
        <v>4.0</v>
      </c>
      <c r="B6" s="7" t="s">
        <v>12</v>
      </c>
      <c r="C6" s="6" t="s">
        <v>13</v>
      </c>
      <c r="D6" s="8" t="str">
        <f>IMAGE("https://media.zecodeek-it.com/dtc/ss-share/flags/Flag_of_New_Brunswick.svg.png",1)</f>
        <v/>
      </c>
      <c r="E6" s="9"/>
      <c r="F6" s="10"/>
      <c r="G6" s="10"/>
      <c r="H6" s="10"/>
      <c r="I6" s="11"/>
      <c r="J6" s="11"/>
    </row>
    <row r="7" ht="47.25" customHeight="1">
      <c r="A7" s="6">
        <v>5.0</v>
      </c>
      <c r="B7" s="7" t="s">
        <v>14</v>
      </c>
      <c r="C7" s="6" t="s">
        <v>15</v>
      </c>
      <c r="D7" s="9" t="str">
        <f>IMAGE("https://media.zecodeek-it.com/dtc/ss-share/flags/Flag_of_Newfoundland_and_Labrador.svg.png",1)</f>
        <v/>
      </c>
      <c r="E7" s="9"/>
      <c r="F7" s="10"/>
      <c r="G7" s="10"/>
      <c r="H7" s="10"/>
      <c r="I7" s="11"/>
      <c r="J7" s="11"/>
    </row>
    <row r="8" ht="47.25" customHeight="1">
      <c r="A8" s="6">
        <v>6.0</v>
      </c>
      <c r="B8" s="7" t="s">
        <v>16</v>
      </c>
      <c r="C8" s="6" t="s">
        <v>17</v>
      </c>
      <c r="D8" s="9" t="str">
        <f>IMAGE("https://media.zecodeek-it.com/dtc/ss-share/flags/Flag_of_Nova_Scotia.svg.png",1)</f>
        <v/>
      </c>
      <c r="E8" s="9"/>
      <c r="F8" s="10"/>
      <c r="G8" s="10"/>
      <c r="H8" s="10"/>
      <c r="I8" s="11"/>
      <c r="J8" s="11"/>
    </row>
    <row r="9" ht="47.25" customHeight="1">
      <c r="A9" s="6">
        <v>7.0</v>
      </c>
      <c r="B9" s="7" t="s">
        <v>18</v>
      </c>
      <c r="C9" s="6" t="s">
        <v>19</v>
      </c>
      <c r="D9" s="9" t="str">
        <f>IMAGE("https://media.zecodeek-it.com/dtc/ss-share/flags/Flag_of_Ontario.svg.png",1)</f>
        <v/>
      </c>
      <c r="E9" s="9"/>
      <c r="F9" s="10"/>
      <c r="G9" s="10"/>
      <c r="H9" s="10"/>
      <c r="I9" s="11"/>
      <c r="J9" s="11"/>
    </row>
    <row r="10" ht="47.25" customHeight="1">
      <c r="A10" s="6">
        <v>8.0</v>
      </c>
      <c r="B10" s="7" t="s">
        <v>20</v>
      </c>
      <c r="C10" s="6" t="s">
        <v>21</v>
      </c>
      <c r="D10" s="9" t="str">
        <f>IMAGE("https://media.zecodeek-it.com/dtc/ss-share/flags/Flag_of_Prince_Edward_Island.svg.png",1)</f>
        <v/>
      </c>
      <c r="E10" s="9"/>
      <c r="F10" s="10"/>
      <c r="G10" s="10"/>
      <c r="H10" s="10"/>
      <c r="I10" s="11"/>
      <c r="J10" s="11"/>
    </row>
    <row r="11" ht="47.25" customHeight="1">
      <c r="A11" s="6">
        <v>9.0</v>
      </c>
      <c r="B11" s="7" t="s">
        <v>22</v>
      </c>
      <c r="C11" s="6" t="s">
        <v>23</v>
      </c>
      <c r="D11" s="9" t="str">
        <f>IMAGE("https://media.zecodeek-it.com/dtc/ss-share/flags/Flag_of_Quebec.svg.png",1)</f>
        <v/>
      </c>
      <c r="E11" s="9"/>
      <c r="F11" s="10"/>
      <c r="G11" s="10"/>
      <c r="H11" s="10"/>
      <c r="I11" s="11"/>
      <c r="J11" s="11"/>
    </row>
    <row r="12" ht="47.25" customHeight="1">
      <c r="A12" s="6">
        <v>10.0</v>
      </c>
      <c r="B12" s="7" t="s">
        <v>24</v>
      </c>
      <c r="C12" s="6" t="s">
        <v>25</v>
      </c>
      <c r="D12" s="9" t="str">
        <f>IMAGE("https://media.zecodeek-it.com/dtc/ss-share/flags/Flag_of_Saskatchewan.svg.png",1)</f>
        <v/>
      </c>
      <c r="E12" s="9"/>
      <c r="F12" s="10"/>
      <c r="G12" s="10"/>
      <c r="H12" s="10"/>
      <c r="I12" s="11"/>
      <c r="J12" s="11"/>
    </row>
    <row r="13" ht="47.25" customHeight="1">
      <c r="A13" s="6">
        <v>11.0</v>
      </c>
      <c r="B13" s="7" t="s">
        <v>26</v>
      </c>
      <c r="C13" s="6" t="s">
        <v>27</v>
      </c>
      <c r="D13" s="9" t="str">
        <f>IMAGE("https://media.zecodeek-it.com/dtc/ss-share/flags/Flag_of_the_Northwest_Territories.svg.png",1)</f>
        <v/>
      </c>
      <c r="E13" s="9"/>
      <c r="F13" s="10"/>
      <c r="G13" s="10"/>
      <c r="H13" s="10"/>
      <c r="I13" s="11"/>
      <c r="J13" s="11"/>
    </row>
    <row r="14" ht="47.25" customHeight="1">
      <c r="A14" s="6">
        <v>12.0</v>
      </c>
      <c r="B14" s="7" t="s">
        <v>28</v>
      </c>
      <c r="C14" s="6" t="s">
        <v>29</v>
      </c>
      <c r="D14" s="9" t="str">
        <f>IMAGE("https://media.zecodeek-it.com/dtc/ss-share/flags/Flag_of_Yukon.svg.png",1)</f>
        <v/>
      </c>
      <c r="E14" s="9"/>
      <c r="F14" s="10"/>
      <c r="G14" s="10"/>
      <c r="H14" s="10"/>
      <c r="I14" s="11"/>
      <c r="J14" s="11"/>
    </row>
    <row r="15" ht="47.25" customHeight="1">
      <c r="A15" s="6">
        <v>13.0</v>
      </c>
      <c r="B15" s="7" t="s">
        <v>30</v>
      </c>
      <c r="C15" s="7" t="s">
        <v>31</v>
      </c>
      <c r="D15" s="9" t="str">
        <f>IMAGE("https://media.zecodeek-it.com/dtc/ss-share/flags/Flag_of_Nunavut.svg.png",1)</f>
        <v/>
      </c>
      <c r="E15" s="10"/>
      <c r="F15" s="10"/>
      <c r="G15" s="10"/>
      <c r="H15" s="10"/>
      <c r="I15" s="11"/>
      <c r="J15" s="11"/>
    </row>
  </sheetData>
  <mergeCells count="1">
    <mergeCell ref="A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31.88"/>
    <col customWidth="1" min="4" max="4" width="6.0"/>
  </cols>
  <sheetData>
    <row r="1">
      <c r="A1" s="12" t="s">
        <v>32</v>
      </c>
      <c r="D1" s="13" t="s">
        <v>33</v>
      </c>
    </row>
    <row r="2">
      <c r="A2" s="14" t="s">
        <v>1</v>
      </c>
      <c r="B2" s="14" t="s">
        <v>2</v>
      </c>
      <c r="D2" s="15">
        <v>0.0</v>
      </c>
      <c r="E2" s="15" t="s">
        <v>34</v>
      </c>
    </row>
    <row r="3">
      <c r="A3" s="15">
        <v>1.0</v>
      </c>
      <c r="B3" s="15" t="s">
        <v>35</v>
      </c>
      <c r="D3" s="15">
        <v>0.0</v>
      </c>
      <c r="E3" s="15" t="s">
        <v>36</v>
      </c>
    </row>
    <row r="4">
      <c r="A4" s="15">
        <v>2.0</v>
      </c>
      <c r="B4" s="15" t="s">
        <v>37</v>
      </c>
      <c r="D4" s="15">
        <v>1.0</v>
      </c>
      <c r="E4" s="15" t="s">
        <v>38</v>
      </c>
    </row>
    <row r="5">
      <c r="A5" s="15">
        <v>3.0</v>
      </c>
      <c r="B5" s="16" t="s">
        <v>39</v>
      </c>
    </row>
    <row r="6">
      <c r="A6" s="15">
        <v>4.0</v>
      </c>
      <c r="B6" s="16" t="s">
        <v>40</v>
      </c>
    </row>
    <row r="7">
      <c r="A7" s="15">
        <v>5.0</v>
      </c>
      <c r="B7" s="16" t="s">
        <v>41</v>
      </c>
    </row>
    <row r="8">
      <c r="A8" s="15">
        <v>6.0</v>
      </c>
      <c r="B8" s="15" t="s">
        <v>42</v>
      </c>
    </row>
    <row r="9">
      <c r="A9" s="15">
        <v>7.0</v>
      </c>
      <c r="B9" s="15" t="s">
        <v>43</v>
      </c>
    </row>
    <row r="10">
      <c r="A10" s="15">
        <v>8.0</v>
      </c>
      <c r="B10" s="15" t="s">
        <v>44</v>
      </c>
    </row>
    <row r="11">
      <c r="A11" s="15">
        <v>9.0</v>
      </c>
      <c r="B11" s="17" t="s">
        <v>45</v>
      </c>
    </row>
    <row r="12">
      <c r="A12" s="15">
        <v>10.0</v>
      </c>
      <c r="B12" s="15" t="s">
        <v>46</v>
      </c>
    </row>
    <row r="13">
      <c r="A13" s="15">
        <v>11.0</v>
      </c>
      <c r="B13" s="15" t="s">
        <v>47</v>
      </c>
    </row>
    <row r="14">
      <c r="A14" s="15">
        <v>12.0</v>
      </c>
      <c r="B14" s="15"/>
    </row>
    <row r="15">
      <c r="A15" s="15">
        <v>13.0</v>
      </c>
    </row>
    <row r="16">
      <c r="A16" s="15">
        <v>14.0</v>
      </c>
    </row>
    <row r="17">
      <c r="A17" s="15">
        <v>15.0</v>
      </c>
    </row>
    <row r="18">
      <c r="A18" s="15">
        <v>16.0</v>
      </c>
    </row>
    <row r="19">
      <c r="A19" s="15">
        <v>17.0</v>
      </c>
    </row>
    <row r="20">
      <c r="A20" s="15">
        <v>18.0</v>
      </c>
    </row>
    <row r="21">
      <c r="A21" s="15">
        <v>19.0</v>
      </c>
    </row>
    <row r="22">
      <c r="A22" s="15">
        <v>20.0</v>
      </c>
    </row>
    <row r="23">
      <c r="A23" s="15">
        <v>21.0</v>
      </c>
    </row>
  </sheetData>
  <mergeCells count="2">
    <mergeCell ref="A1:B1"/>
    <mergeCell ref="D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4.38"/>
    <col customWidth="1" min="3" max="3" width="4.75"/>
    <col customWidth="1" min="8" max="8" width="14.25"/>
    <col customWidth="1" min="9" max="9" width="7.0"/>
    <col customWidth="1" min="10" max="10" width="5.38"/>
    <col customWidth="1" min="11" max="11" width="3.38"/>
    <col customWidth="1" min="12" max="12" width="5.75"/>
    <col customWidth="1" min="14" max="14" width="4.88"/>
    <col customWidth="1" min="15" max="15" width="3.75"/>
    <col customWidth="1" min="21" max="21" width="6.75"/>
  </cols>
  <sheetData>
    <row r="1" ht="48.0" customHeight="1">
      <c r="A1" s="18" t="s">
        <v>18</v>
      </c>
    </row>
    <row r="2" ht="48.0" customHeight="1">
      <c r="A2" s="19" t="s">
        <v>48</v>
      </c>
      <c r="I2" s="20"/>
      <c r="K2" s="21"/>
      <c r="M2" s="19" t="s">
        <v>49</v>
      </c>
      <c r="U2" s="20"/>
    </row>
    <row r="3">
      <c r="A3" s="22" t="s">
        <v>35</v>
      </c>
      <c r="I3" s="20"/>
      <c r="K3" s="21"/>
      <c r="M3" s="22" t="s">
        <v>35</v>
      </c>
      <c r="U3" s="20"/>
    </row>
    <row r="4">
      <c r="A4" s="23" t="s">
        <v>50</v>
      </c>
      <c r="B4" s="24">
        <v>1.0</v>
      </c>
      <c r="C4" s="25" t="s">
        <v>51</v>
      </c>
      <c r="I4" s="26" t="s">
        <v>52</v>
      </c>
      <c r="K4" s="21"/>
      <c r="M4" s="23" t="s">
        <v>50</v>
      </c>
      <c r="N4" s="24">
        <v>1.0</v>
      </c>
      <c r="O4" s="25" t="s">
        <v>51</v>
      </c>
      <c r="U4" s="26" t="s">
        <v>52</v>
      </c>
    </row>
    <row r="5" ht="47.25" customHeight="1">
      <c r="A5" s="27"/>
      <c r="B5" s="28"/>
      <c r="C5" s="29" t="str">
        <f>IMAGE("https://media.zecodeek-it.com/dtc/ss-share/questions/question-615.jpg",1)</f>
        <v/>
      </c>
      <c r="I5" s="30"/>
      <c r="K5" s="21"/>
      <c r="M5" s="27"/>
      <c r="N5" s="28"/>
      <c r="O5" s="29" t="str">
        <f>IMAGE("https://media.zecodeek-it.com/dtc/ss-share/questions/question-615.jpg",1)</f>
        <v/>
      </c>
      <c r="U5" s="30"/>
    </row>
    <row r="6">
      <c r="A6" s="27"/>
      <c r="B6" s="28"/>
      <c r="C6" s="23">
        <v>1.0</v>
      </c>
      <c r="D6" s="23" t="s">
        <v>53</v>
      </c>
      <c r="I6" s="31"/>
      <c r="K6" s="21"/>
      <c r="M6" s="27"/>
      <c r="N6" s="28"/>
      <c r="O6" s="23">
        <v>1.0</v>
      </c>
      <c r="P6" s="23" t="s">
        <v>53</v>
      </c>
      <c r="U6" s="31"/>
    </row>
    <row r="7">
      <c r="A7" s="27"/>
      <c r="B7" s="28"/>
      <c r="C7" s="32">
        <v>2.0</v>
      </c>
      <c r="D7" s="23" t="s">
        <v>54</v>
      </c>
      <c r="I7" s="31" t="s">
        <v>38</v>
      </c>
      <c r="K7" s="21"/>
      <c r="M7" s="27"/>
      <c r="N7" s="28"/>
      <c r="O7" s="23">
        <v>2.0</v>
      </c>
      <c r="P7" s="23" t="s">
        <v>54</v>
      </c>
      <c r="U7" s="31" t="s">
        <v>38</v>
      </c>
    </row>
    <row r="8">
      <c r="A8" s="27"/>
      <c r="B8" s="28"/>
      <c r="C8" s="23">
        <v>3.0</v>
      </c>
      <c r="D8" s="23" t="s">
        <v>55</v>
      </c>
      <c r="I8" s="31"/>
      <c r="K8" s="21"/>
      <c r="M8" s="27"/>
      <c r="N8" s="28"/>
      <c r="O8" s="23">
        <v>3.0</v>
      </c>
      <c r="P8" s="23" t="s">
        <v>55</v>
      </c>
      <c r="U8" s="31"/>
    </row>
    <row r="9">
      <c r="A9" s="27"/>
      <c r="B9" s="28"/>
      <c r="C9" s="23">
        <v>4.0</v>
      </c>
      <c r="D9" s="23" t="s">
        <v>56</v>
      </c>
      <c r="I9" s="31"/>
      <c r="K9" s="21"/>
      <c r="M9" s="27"/>
      <c r="N9" s="28"/>
      <c r="O9" s="23">
        <v>4.0</v>
      </c>
      <c r="P9" s="23" t="s">
        <v>56</v>
      </c>
      <c r="U9" s="31"/>
    </row>
    <row r="10">
      <c r="A10" s="27"/>
      <c r="B10" s="28"/>
      <c r="C10" s="27"/>
      <c r="D10" s="27"/>
      <c r="E10" s="27"/>
      <c r="F10" s="27"/>
      <c r="G10" s="27"/>
      <c r="H10" s="27"/>
      <c r="I10" s="30"/>
      <c r="K10" s="21"/>
      <c r="M10" s="27"/>
      <c r="N10" s="28"/>
      <c r="O10" s="27"/>
      <c r="P10" s="27"/>
      <c r="Q10" s="27"/>
      <c r="R10" s="27"/>
      <c r="S10" s="27"/>
      <c r="T10" s="27"/>
      <c r="U10" s="30"/>
    </row>
    <row r="11">
      <c r="A11" s="27"/>
      <c r="B11" s="28"/>
      <c r="C11" s="27"/>
      <c r="D11" s="27"/>
      <c r="E11" s="27"/>
      <c r="F11" s="27"/>
      <c r="G11" s="27"/>
      <c r="H11" s="27"/>
      <c r="I11" s="30"/>
      <c r="K11" s="21"/>
      <c r="M11" s="27"/>
      <c r="N11" s="28"/>
      <c r="O11" s="27"/>
      <c r="P11" s="27"/>
      <c r="Q11" s="27"/>
      <c r="R11" s="27"/>
      <c r="S11" s="27"/>
      <c r="T11" s="27"/>
      <c r="U11" s="30"/>
    </row>
    <row r="12">
      <c r="A12" s="27" t="str">
        <f>A4</f>
        <v>Question</v>
      </c>
      <c r="B12" s="28">
        <f>B4+1</f>
        <v>2</v>
      </c>
      <c r="C12" s="33" t="s">
        <v>51</v>
      </c>
      <c r="I12" s="30"/>
      <c r="K12" s="21"/>
      <c r="M12" s="27" t="str">
        <f>M4</f>
        <v>Question</v>
      </c>
      <c r="N12" s="28">
        <f>N4+1</f>
        <v>2</v>
      </c>
      <c r="O12" s="33" t="s">
        <v>51</v>
      </c>
      <c r="U12" s="30"/>
    </row>
    <row r="13" ht="47.25" customHeight="1">
      <c r="A13" s="27"/>
      <c r="B13" s="28"/>
      <c r="C13" s="34" t="str">
        <f>IMAGE("https://media.zecodeek-it.com/dtc/ss-share/questions/question-686.png",1)</f>
        <v/>
      </c>
      <c r="I13" s="30"/>
      <c r="K13" s="21"/>
      <c r="M13" s="27"/>
      <c r="N13" s="28"/>
      <c r="O13" s="34" t="str">
        <f>IMAGE("https://media.zecodeek-it.com/dtc/ss-share/questions/question-686.png",1)</f>
        <v/>
      </c>
      <c r="U13" s="30"/>
    </row>
    <row r="14">
      <c r="A14" s="27"/>
      <c r="B14" s="28"/>
      <c r="C14" s="23">
        <v>1.0</v>
      </c>
      <c r="D14" s="23" t="s">
        <v>57</v>
      </c>
      <c r="I14" s="31"/>
      <c r="K14" s="21"/>
      <c r="M14" s="27"/>
      <c r="N14" s="28"/>
      <c r="O14" s="23">
        <v>1.0</v>
      </c>
      <c r="P14" s="23" t="s">
        <v>57</v>
      </c>
      <c r="U14" s="31"/>
    </row>
    <row r="15">
      <c r="A15" s="27"/>
      <c r="B15" s="28"/>
      <c r="C15" s="23">
        <v>2.0</v>
      </c>
      <c r="D15" s="23" t="s">
        <v>58</v>
      </c>
      <c r="I15" s="31"/>
      <c r="K15" s="21"/>
      <c r="M15" s="27"/>
      <c r="N15" s="28"/>
      <c r="O15" s="23">
        <v>2.0</v>
      </c>
      <c r="P15" s="23" t="s">
        <v>58</v>
      </c>
      <c r="U15" s="31"/>
    </row>
    <row r="16">
      <c r="A16" s="27"/>
      <c r="B16" s="28"/>
      <c r="C16" s="23">
        <v>3.0</v>
      </c>
      <c r="D16" s="23" t="s">
        <v>59</v>
      </c>
      <c r="I16" s="31" t="s">
        <v>38</v>
      </c>
      <c r="K16" s="21"/>
      <c r="M16" s="27"/>
      <c r="N16" s="28"/>
      <c r="O16" s="23">
        <v>3.0</v>
      </c>
      <c r="P16" s="23" t="s">
        <v>59</v>
      </c>
      <c r="U16" s="31" t="s">
        <v>38</v>
      </c>
    </row>
    <row r="17">
      <c r="A17" s="27"/>
      <c r="B17" s="28"/>
      <c r="C17" s="23">
        <v>4.0</v>
      </c>
      <c r="D17" s="23" t="s">
        <v>60</v>
      </c>
      <c r="I17" s="31"/>
      <c r="K17" s="21"/>
      <c r="M17" s="27"/>
      <c r="N17" s="28"/>
      <c r="O17" s="23">
        <v>4.0</v>
      </c>
      <c r="P17" s="23" t="s">
        <v>60</v>
      </c>
      <c r="U17" s="31"/>
    </row>
    <row r="18">
      <c r="A18" s="27"/>
      <c r="B18" s="28"/>
      <c r="C18" s="27"/>
      <c r="D18" s="27"/>
      <c r="E18" s="27"/>
      <c r="F18" s="27"/>
      <c r="G18" s="27"/>
      <c r="H18" s="27"/>
      <c r="I18" s="30"/>
      <c r="K18" s="21"/>
      <c r="M18" s="27"/>
      <c r="N18" s="28"/>
      <c r="O18" s="27"/>
      <c r="P18" s="27"/>
      <c r="Q18" s="27"/>
      <c r="R18" s="27"/>
      <c r="S18" s="27"/>
      <c r="T18" s="27"/>
      <c r="U18" s="30"/>
    </row>
    <row r="19">
      <c r="A19" s="27"/>
      <c r="B19" s="28"/>
      <c r="C19" s="27"/>
      <c r="D19" s="27"/>
      <c r="E19" s="27"/>
      <c r="F19" s="27"/>
      <c r="G19" s="27"/>
      <c r="H19" s="27"/>
      <c r="I19" s="30"/>
      <c r="K19" s="21"/>
      <c r="M19" s="27"/>
      <c r="N19" s="28"/>
      <c r="O19" s="27"/>
      <c r="P19" s="27"/>
      <c r="Q19" s="27"/>
      <c r="R19" s="27"/>
      <c r="S19" s="27"/>
      <c r="T19" s="27"/>
      <c r="U19" s="30"/>
    </row>
    <row r="20">
      <c r="A20" s="27" t="str">
        <f>A12</f>
        <v>Question</v>
      </c>
      <c r="B20" s="28">
        <f>B12+1</f>
        <v>3</v>
      </c>
      <c r="C20" s="35" t="s">
        <v>51</v>
      </c>
      <c r="I20" s="30"/>
      <c r="K20" s="21"/>
      <c r="M20" s="27" t="str">
        <f>M12</f>
        <v>Question</v>
      </c>
      <c r="N20" s="28">
        <f>N12+1</f>
        <v>3</v>
      </c>
      <c r="O20" s="35" t="s">
        <v>51</v>
      </c>
      <c r="U20" s="30"/>
    </row>
    <row r="21" ht="47.25" customHeight="1">
      <c r="A21" s="27"/>
      <c r="B21" s="28"/>
      <c r="C21" s="34" t="str">
        <f>IMAGE("https://media.zecodeek-it.com/dtc/ss-share/questions/question-595.png",1)</f>
        <v/>
      </c>
      <c r="I21" s="30"/>
      <c r="K21" s="21"/>
      <c r="M21" s="27"/>
      <c r="N21" s="28"/>
      <c r="O21" s="34" t="str">
        <f>IMAGE("https://media.zecodeek-it.com/dtc/ss-share/questions/question-595.png",1)</f>
        <v/>
      </c>
      <c r="U21" s="30"/>
    </row>
    <row r="22">
      <c r="A22" s="27"/>
      <c r="B22" s="28"/>
      <c r="C22" s="23">
        <v>1.0</v>
      </c>
      <c r="D22" s="23" t="s">
        <v>61</v>
      </c>
      <c r="I22" s="31"/>
      <c r="K22" s="21"/>
      <c r="M22" s="27"/>
      <c r="N22" s="28"/>
      <c r="O22" s="23">
        <v>1.0</v>
      </c>
      <c r="P22" s="23" t="s">
        <v>61</v>
      </c>
      <c r="U22" s="31"/>
    </row>
    <row r="23">
      <c r="A23" s="27"/>
      <c r="B23" s="28"/>
      <c r="C23" s="23">
        <v>2.0</v>
      </c>
      <c r="D23" s="23" t="s">
        <v>62</v>
      </c>
      <c r="I23" s="31"/>
      <c r="K23" s="21"/>
      <c r="M23" s="27"/>
      <c r="N23" s="28"/>
      <c r="O23" s="23">
        <v>2.0</v>
      </c>
      <c r="P23" s="23" t="s">
        <v>62</v>
      </c>
      <c r="U23" s="31"/>
    </row>
    <row r="24">
      <c r="A24" s="27"/>
      <c r="B24" s="28"/>
      <c r="C24" s="23">
        <v>3.0</v>
      </c>
      <c r="D24" s="23" t="s">
        <v>63</v>
      </c>
      <c r="I24" s="31"/>
      <c r="K24" s="21"/>
      <c r="M24" s="27"/>
      <c r="N24" s="28"/>
      <c r="O24" s="23">
        <v>3.0</v>
      </c>
      <c r="P24" s="23" t="s">
        <v>63</v>
      </c>
      <c r="U24" s="31"/>
    </row>
    <row r="25">
      <c r="A25" s="27"/>
      <c r="B25" s="28"/>
      <c r="C25" s="23">
        <v>4.0</v>
      </c>
      <c r="D25" s="23" t="s">
        <v>64</v>
      </c>
      <c r="I25" s="31" t="s">
        <v>38</v>
      </c>
      <c r="K25" s="21"/>
      <c r="M25" s="27"/>
      <c r="N25" s="28"/>
      <c r="O25" s="23">
        <v>4.0</v>
      </c>
      <c r="P25" s="23" t="s">
        <v>64</v>
      </c>
      <c r="U25" s="31" t="s">
        <v>38</v>
      </c>
    </row>
    <row r="26">
      <c r="A26" s="27"/>
      <c r="B26" s="28"/>
      <c r="C26" s="27"/>
      <c r="D26" s="27"/>
      <c r="E26" s="27"/>
      <c r="F26" s="27"/>
      <c r="G26" s="27"/>
      <c r="H26" s="27"/>
      <c r="I26" s="30"/>
      <c r="K26" s="21"/>
      <c r="M26" s="27"/>
      <c r="N26" s="28"/>
      <c r="O26" s="27"/>
      <c r="P26" s="27"/>
      <c r="Q26" s="27"/>
      <c r="R26" s="27"/>
      <c r="S26" s="27"/>
      <c r="T26" s="27"/>
      <c r="U26" s="30"/>
    </row>
    <row r="27">
      <c r="A27" s="27"/>
      <c r="B27" s="28"/>
      <c r="C27" s="27"/>
      <c r="D27" s="27"/>
      <c r="E27" s="27"/>
      <c r="F27" s="27"/>
      <c r="G27" s="27"/>
      <c r="H27" s="27"/>
      <c r="I27" s="30"/>
      <c r="K27" s="21"/>
      <c r="M27" s="27"/>
      <c r="N27" s="28"/>
      <c r="O27" s="27"/>
      <c r="P27" s="27"/>
      <c r="Q27" s="27"/>
      <c r="R27" s="27"/>
      <c r="S27" s="27"/>
      <c r="T27" s="27"/>
      <c r="U27" s="30"/>
    </row>
    <row r="28">
      <c r="A28" s="27" t="str">
        <f>A20</f>
        <v>Question</v>
      </c>
      <c r="B28" s="28">
        <f>B20+1</f>
        <v>4</v>
      </c>
      <c r="C28" s="35" t="s">
        <v>51</v>
      </c>
      <c r="I28" s="30"/>
      <c r="K28" s="21"/>
      <c r="M28" s="27" t="str">
        <f>M20</f>
        <v>Question</v>
      </c>
      <c r="N28" s="28">
        <f>N20+1</f>
        <v>4</v>
      </c>
      <c r="O28" s="35" t="s">
        <v>51</v>
      </c>
      <c r="U28" s="30"/>
    </row>
    <row r="29" ht="47.25" customHeight="1">
      <c r="A29" s="27"/>
      <c r="B29" s="28"/>
      <c r="C29" s="34" t="str">
        <f>IMAGE("https://media.zecodeek-it.com/dtc/ss-share/questions/question-578.png",1)</f>
        <v/>
      </c>
      <c r="I29" s="30"/>
      <c r="K29" s="21"/>
      <c r="M29" s="27"/>
      <c r="N29" s="28"/>
      <c r="O29" s="34" t="str">
        <f>IMAGE("https://media.zecodeek-it.com/dtc/ss-share/questions/question-578.png",1)</f>
        <v/>
      </c>
      <c r="U29" s="30"/>
    </row>
    <row r="30">
      <c r="A30" s="27"/>
      <c r="B30" s="28"/>
      <c r="C30" s="23">
        <v>1.0</v>
      </c>
      <c r="D30" s="23" t="s">
        <v>65</v>
      </c>
      <c r="I30" s="31"/>
      <c r="K30" s="21"/>
      <c r="M30" s="27"/>
      <c r="N30" s="28"/>
      <c r="O30" s="23">
        <v>1.0</v>
      </c>
      <c r="P30" s="23" t="s">
        <v>65</v>
      </c>
      <c r="U30" s="31"/>
    </row>
    <row r="31">
      <c r="A31" s="27"/>
      <c r="B31" s="28"/>
      <c r="C31" s="23">
        <v>2.0</v>
      </c>
      <c r="D31" s="23" t="s">
        <v>66</v>
      </c>
      <c r="I31" s="31"/>
      <c r="K31" s="21"/>
      <c r="M31" s="27"/>
      <c r="N31" s="28"/>
      <c r="O31" s="23">
        <v>2.0</v>
      </c>
      <c r="P31" s="23" t="s">
        <v>66</v>
      </c>
      <c r="U31" s="31"/>
    </row>
    <row r="32">
      <c r="A32" s="27"/>
      <c r="B32" s="28"/>
      <c r="C32" s="23">
        <v>3.0</v>
      </c>
      <c r="D32" s="23" t="s">
        <v>67</v>
      </c>
      <c r="I32" s="31" t="s">
        <v>38</v>
      </c>
      <c r="K32" s="21"/>
      <c r="M32" s="27"/>
      <c r="N32" s="28"/>
      <c r="O32" s="23">
        <v>3.0</v>
      </c>
      <c r="P32" s="23" t="s">
        <v>67</v>
      </c>
      <c r="U32" s="31" t="s">
        <v>38</v>
      </c>
    </row>
    <row r="33">
      <c r="A33" s="27"/>
      <c r="B33" s="28"/>
      <c r="C33" s="23">
        <v>4.0</v>
      </c>
      <c r="D33" s="23" t="s">
        <v>68</v>
      </c>
      <c r="I33" s="31"/>
      <c r="K33" s="21"/>
      <c r="M33" s="27"/>
      <c r="N33" s="28"/>
      <c r="O33" s="23">
        <v>4.0</v>
      </c>
      <c r="P33" s="23" t="s">
        <v>68</v>
      </c>
      <c r="U33" s="31"/>
    </row>
    <row r="34">
      <c r="A34" s="27"/>
      <c r="B34" s="28"/>
      <c r="C34" s="27"/>
      <c r="D34" s="27"/>
      <c r="E34" s="27"/>
      <c r="F34" s="27"/>
      <c r="G34" s="27"/>
      <c r="H34" s="27"/>
      <c r="I34" s="30"/>
      <c r="K34" s="21"/>
      <c r="M34" s="27"/>
      <c r="N34" s="28"/>
      <c r="O34" s="27"/>
      <c r="P34" s="27"/>
      <c r="Q34" s="27"/>
      <c r="R34" s="27"/>
      <c r="S34" s="27"/>
      <c r="T34" s="27"/>
      <c r="U34" s="30"/>
    </row>
    <row r="35">
      <c r="A35" s="27"/>
      <c r="B35" s="28"/>
      <c r="C35" s="27"/>
      <c r="D35" s="27"/>
      <c r="E35" s="27"/>
      <c r="F35" s="27"/>
      <c r="G35" s="27"/>
      <c r="H35" s="27"/>
      <c r="I35" s="30"/>
      <c r="K35" s="21"/>
      <c r="M35" s="27"/>
      <c r="N35" s="28"/>
      <c r="O35" s="27"/>
      <c r="P35" s="27"/>
      <c r="Q35" s="27"/>
      <c r="R35" s="27"/>
      <c r="S35" s="27"/>
      <c r="T35" s="27"/>
      <c r="U35" s="30"/>
    </row>
    <row r="36">
      <c r="A36" s="27" t="str">
        <f>A28</f>
        <v>Question</v>
      </c>
      <c r="B36" s="28">
        <f>B28+1</f>
        <v>5</v>
      </c>
      <c r="C36" s="35" t="s">
        <v>51</v>
      </c>
      <c r="I36" s="30"/>
      <c r="K36" s="21"/>
      <c r="M36" s="27" t="str">
        <f>M28</f>
        <v>Question</v>
      </c>
      <c r="N36" s="28">
        <f>N28+1</f>
        <v>5</v>
      </c>
      <c r="O36" s="35" t="s">
        <v>51</v>
      </c>
      <c r="U36" s="30"/>
    </row>
    <row r="37" ht="47.25" customHeight="1">
      <c r="A37" s="27"/>
      <c r="B37" s="28"/>
      <c r="C37" s="34" t="str">
        <f>IMAGE("https://media.zecodeek-it.com/dtc/ss-share/questions/question-611.png",1)</f>
        <v/>
      </c>
      <c r="I37" s="30"/>
      <c r="K37" s="21"/>
      <c r="M37" s="27"/>
      <c r="N37" s="28"/>
      <c r="O37" s="34" t="str">
        <f>IMAGE("https://media.zecodeek-it.com/dtc/ss-share/questions/question-611.png",1)</f>
        <v/>
      </c>
      <c r="U37" s="30"/>
    </row>
    <row r="38">
      <c r="A38" s="27"/>
      <c r="B38" s="28"/>
      <c r="C38" s="23">
        <v>1.0</v>
      </c>
      <c r="D38" s="23" t="s">
        <v>69</v>
      </c>
      <c r="I38" s="30"/>
      <c r="K38" s="21"/>
      <c r="M38" s="27"/>
      <c r="N38" s="28"/>
      <c r="O38" s="23">
        <v>1.0</v>
      </c>
      <c r="P38" s="23" t="s">
        <v>69</v>
      </c>
      <c r="U38" s="30"/>
    </row>
    <row r="39">
      <c r="A39" s="27"/>
      <c r="B39" s="28"/>
      <c r="C39" s="23">
        <v>2.0</v>
      </c>
      <c r="D39" s="23" t="s">
        <v>70</v>
      </c>
      <c r="I39" s="30"/>
      <c r="K39" s="21"/>
      <c r="M39" s="27"/>
      <c r="N39" s="28"/>
      <c r="O39" s="23">
        <v>2.0</v>
      </c>
      <c r="P39" s="23" t="s">
        <v>70</v>
      </c>
      <c r="U39" s="30"/>
    </row>
    <row r="40">
      <c r="A40" s="27"/>
      <c r="B40" s="28"/>
      <c r="C40" s="23">
        <v>3.0</v>
      </c>
      <c r="D40" s="23" t="s">
        <v>71</v>
      </c>
      <c r="I40" s="30"/>
      <c r="K40" s="21"/>
      <c r="M40" s="27"/>
      <c r="N40" s="28"/>
      <c r="O40" s="23">
        <v>3.0</v>
      </c>
      <c r="P40" s="23" t="s">
        <v>71</v>
      </c>
      <c r="U40" s="30"/>
    </row>
    <row r="41">
      <c r="A41" s="27"/>
      <c r="B41" s="28"/>
      <c r="C41" s="23">
        <v>4.0</v>
      </c>
      <c r="D41" s="23" t="s">
        <v>72</v>
      </c>
      <c r="I41" s="31" t="s">
        <v>38</v>
      </c>
      <c r="K41" s="21"/>
      <c r="M41" s="27"/>
      <c r="N41" s="28"/>
      <c r="O41" s="23">
        <v>4.0</v>
      </c>
      <c r="P41" s="23" t="s">
        <v>72</v>
      </c>
      <c r="U41" s="31" t="s">
        <v>38</v>
      </c>
    </row>
    <row r="42">
      <c r="A42" s="27"/>
      <c r="B42" s="28"/>
      <c r="C42" s="27"/>
      <c r="D42" s="27"/>
      <c r="E42" s="27"/>
      <c r="F42" s="27"/>
      <c r="G42" s="27"/>
      <c r="H42" s="27"/>
      <c r="I42" s="31"/>
      <c r="K42" s="21"/>
      <c r="M42" s="27"/>
      <c r="N42" s="28"/>
      <c r="O42" s="27"/>
      <c r="P42" s="27"/>
      <c r="Q42" s="27"/>
      <c r="R42" s="27"/>
      <c r="S42" s="27"/>
      <c r="T42" s="27"/>
      <c r="U42" s="31"/>
    </row>
    <row r="43">
      <c r="A43" s="27"/>
      <c r="B43" s="28"/>
      <c r="C43" s="27"/>
      <c r="D43" s="27"/>
      <c r="E43" s="27"/>
      <c r="F43" s="27"/>
      <c r="G43" s="27"/>
      <c r="H43" s="27"/>
      <c r="I43" s="31"/>
      <c r="K43" s="21"/>
      <c r="M43" s="27"/>
      <c r="N43" s="28"/>
      <c r="O43" s="27"/>
      <c r="P43" s="27"/>
      <c r="Q43" s="27"/>
      <c r="R43" s="27"/>
      <c r="S43" s="27"/>
      <c r="T43" s="27"/>
      <c r="U43" s="31"/>
    </row>
    <row r="44">
      <c r="A44" s="27" t="str">
        <f>A36</f>
        <v>Question</v>
      </c>
      <c r="B44" s="28">
        <f>B36+1</f>
        <v>6</v>
      </c>
      <c r="C44" s="35" t="s">
        <v>51</v>
      </c>
      <c r="I44" s="31"/>
      <c r="K44" s="21"/>
      <c r="M44" s="27" t="str">
        <f>M36</f>
        <v>Question</v>
      </c>
      <c r="N44" s="28">
        <f>N36+1</f>
        <v>6</v>
      </c>
      <c r="O44" s="35" t="s">
        <v>51</v>
      </c>
      <c r="U44" s="31"/>
    </row>
    <row r="45" ht="47.25" customHeight="1">
      <c r="A45" s="27"/>
      <c r="B45" s="28"/>
      <c r="C45" s="34" t="str">
        <f>IMAGE("https://media.zecodeek-it.com/dtc/ss-share/questions/question-635.png",1)</f>
        <v/>
      </c>
      <c r="I45" s="30"/>
      <c r="K45" s="21"/>
      <c r="M45" s="27"/>
      <c r="N45" s="28"/>
      <c r="O45" s="34" t="str">
        <f>IMAGE("https://media.zecodeek-it.com/dtc/ss-share/questions/question-635.png",1)</f>
        <v/>
      </c>
      <c r="U45" s="30"/>
    </row>
    <row r="46">
      <c r="A46" s="27"/>
      <c r="B46" s="28"/>
      <c r="C46" s="23">
        <v>1.0</v>
      </c>
      <c r="D46" s="23" t="s">
        <v>73</v>
      </c>
      <c r="I46" s="31" t="s">
        <v>38</v>
      </c>
      <c r="K46" s="21"/>
      <c r="M46" s="27"/>
      <c r="N46" s="28"/>
      <c r="O46" s="23">
        <v>1.0</v>
      </c>
      <c r="P46" s="23" t="s">
        <v>73</v>
      </c>
      <c r="U46" s="31" t="s">
        <v>38</v>
      </c>
    </row>
    <row r="47">
      <c r="A47" s="27"/>
      <c r="B47" s="28"/>
      <c r="C47" s="23">
        <v>2.0</v>
      </c>
      <c r="D47" s="23" t="s">
        <v>74</v>
      </c>
      <c r="I47" s="31"/>
      <c r="K47" s="21"/>
      <c r="M47" s="27"/>
      <c r="N47" s="28"/>
      <c r="O47" s="23">
        <v>2.0</v>
      </c>
      <c r="P47" s="23" t="s">
        <v>74</v>
      </c>
      <c r="U47" s="31"/>
    </row>
    <row r="48">
      <c r="A48" s="27"/>
      <c r="B48" s="28"/>
      <c r="C48" s="23">
        <v>3.0</v>
      </c>
      <c r="D48" s="23" t="s">
        <v>75</v>
      </c>
      <c r="I48" s="31"/>
      <c r="K48" s="21"/>
      <c r="M48" s="27"/>
      <c r="N48" s="28"/>
      <c r="O48" s="23">
        <v>3.0</v>
      </c>
      <c r="P48" s="23" t="s">
        <v>75</v>
      </c>
      <c r="U48" s="31"/>
    </row>
    <row r="49">
      <c r="A49" s="27"/>
      <c r="B49" s="28"/>
      <c r="C49" s="23">
        <v>4.0</v>
      </c>
      <c r="D49" s="23" t="s">
        <v>76</v>
      </c>
      <c r="I49" s="31"/>
      <c r="K49" s="21"/>
      <c r="M49" s="27"/>
      <c r="N49" s="28"/>
      <c r="O49" s="23">
        <v>4.0</v>
      </c>
      <c r="P49" s="23" t="s">
        <v>76</v>
      </c>
      <c r="U49" s="31"/>
    </row>
    <row r="50">
      <c r="A50" s="27"/>
      <c r="B50" s="28"/>
      <c r="C50" s="27"/>
      <c r="D50" s="27"/>
      <c r="E50" s="27"/>
      <c r="F50" s="27"/>
      <c r="G50" s="27"/>
      <c r="H50" s="27"/>
      <c r="I50" s="30"/>
      <c r="K50" s="21"/>
      <c r="M50" s="27"/>
      <c r="N50" s="28"/>
      <c r="O50" s="27"/>
      <c r="P50" s="27"/>
      <c r="Q50" s="27"/>
      <c r="R50" s="27"/>
      <c r="S50" s="27"/>
      <c r="T50" s="27"/>
      <c r="U50" s="30"/>
    </row>
    <row r="51">
      <c r="A51" s="27"/>
      <c r="B51" s="28"/>
      <c r="C51" s="27"/>
      <c r="D51" s="27"/>
      <c r="E51" s="27"/>
      <c r="F51" s="27"/>
      <c r="G51" s="27"/>
      <c r="H51" s="27"/>
      <c r="I51" s="30"/>
      <c r="K51" s="21"/>
      <c r="M51" s="27"/>
      <c r="N51" s="28"/>
      <c r="O51" s="27"/>
      <c r="P51" s="27"/>
      <c r="Q51" s="27"/>
      <c r="R51" s="27"/>
      <c r="S51" s="27"/>
      <c r="T51" s="27"/>
      <c r="U51" s="30"/>
    </row>
    <row r="52">
      <c r="A52" s="27" t="str">
        <f>A44</f>
        <v>Question</v>
      </c>
      <c r="B52" s="28">
        <f>B44+1</f>
        <v>7</v>
      </c>
      <c r="C52" s="35" t="s">
        <v>51</v>
      </c>
      <c r="I52" s="30"/>
      <c r="K52" s="21"/>
      <c r="M52" s="27" t="str">
        <f>M44</f>
        <v>Question</v>
      </c>
      <c r="N52" s="28">
        <f>N44+1</f>
        <v>7</v>
      </c>
      <c r="O52" s="35" t="s">
        <v>51</v>
      </c>
      <c r="U52" s="30"/>
    </row>
    <row r="53" ht="47.25" customHeight="1">
      <c r="A53" s="27"/>
      <c r="B53" s="28"/>
      <c r="C53" s="34" t="str">
        <f>IMAGE("https://media.zecodeek-it.com/dtc/ss-share/questions/question-613.jpg",1)</f>
        <v/>
      </c>
      <c r="I53" s="30"/>
      <c r="K53" s="21"/>
      <c r="M53" s="27"/>
      <c r="N53" s="28"/>
      <c r="O53" s="34" t="str">
        <f>IMAGE("https://media.zecodeek-it.com/dtc/ss-share/questions/question-613.jpg",1)</f>
        <v/>
      </c>
      <c r="U53" s="30"/>
    </row>
    <row r="54">
      <c r="A54" s="27"/>
      <c r="B54" s="28"/>
      <c r="C54" s="32">
        <v>1.0</v>
      </c>
      <c r="D54" s="23" t="s">
        <v>53</v>
      </c>
      <c r="I54" s="31" t="s">
        <v>38</v>
      </c>
      <c r="K54" s="21"/>
      <c r="M54" s="27"/>
      <c r="N54" s="28"/>
      <c r="O54" s="23">
        <v>1.0</v>
      </c>
      <c r="P54" s="23" t="s">
        <v>53</v>
      </c>
      <c r="U54" s="31" t="s">
        <v>38</v>
      </c>
    </row>
    <row r="55">
      <c r="A55" s="27"/>
      <c r="B55" s="28"/>
      <c r="C55" s="23">
        <v>2.0</v>
      </c>
      <c r="D55" s="23" t="s">
        <v>77</v>
      </c>
      <c r="I55" s="31"/>
      <c r="K55" s="21"/>
      <c r="M55" s="27"/>
      <c r="N55" s="28"/>
      <c r="O55" s="23">
        <v>2.0</v>
      </c>
      <c r="P55" s="23" t="s">
        <v>77</v>
      </c>
      <c r="U55" s="31"/>
    </row>
    <row r="56">
      <c r="A56" s="27"/>
      <c r="B56" s="28"/>
      <c r="C56" s="32">
        <v>3.0</v>
      </c>
      <c r="D56" s="23" t="s">
        <v>54</v>
      </c>
      <c r="I56" s="31"/>
      <c r="K56" s="21"/>
      <c r="M56" s="27"/>
      <c r="N56" s="28"/>
      <c r="O56" s="23">
        <v>3.0</v>
      </c>
      <c r="P56" s="23" t="s">
        <v>54</v>
      </c>
      <c r="U56" s="31"/>
    </row>
    <row r="57">
      <c r="A57" s="27"/>
      <c r="B57" s="28"/>
      <c r="C57" s="23">
        <v>4.0</v>
      </c>
      <c r="D57" s="23" t="s">
        <v>78</v>
      </c>
      <c r="I57" s="31"/>
      <c r="K57" s="21"/>
      <c r="M57" s="27"/>
      <c r="N57" s="28"/>
      <c r="O57" s="23">
        <v>4.0</v>
      </c>
      <c r="P57" s="23" t="s">
        <v>78</v>
      </c>
      <c r="U57" s="31"/>
    </row>
    <row r="58">
      <c r="A58" s="27"/>
      <c r="B58" s="28"/>
      <c r="C58" s="27"/>
      <c r="D58" s="27"/>
      <c r="E58" s="27"/>
      <c r="F58" s="27"/>
      <c r="G58" s="27"/>
      <c r="H58" s="27"/>
      <c r="I58" s="30"/>
      <c r="K58" s="21"/>
      <c r="M58" s="27"/>
      <c r="N58" s="28"/>
      <c r="O58" s="27"/>
      <c r="P58" s="27"/>
      <c r="Q58" s="27"/>
      <c r="R58" s="27"/>
      <c r="S58" s="27"/>
      <c r="T58" s="27"/>
      <c r="U58" s="30"/>
    </row>
    <row r="59">
      <c r="A59" s="27"/>
      <c r="B59" s="28"/>
      <c r="C59" s="27"/>
      <c r="D59" s="27"/>
      <c r="E59" s="27"/>
      <c r="F59" s="27"/>
      <c r="G59" s="27"/>
      <c r="H59" s="27"/>
      <c r="I59" s="30"/>
      <c r="K59" s="21"/>
      <c r="M59" s="27"/>
      <c r="N59" s="28"/>
      <c r="O59" s="27"/>
      <c r="P59" s="27"/>
      <c r="Q59" s="27"/>
      <c r="R59" s="27"/>
      <c r="S59" s="27"/>
      <c r="T59" s="27"/>
      <c r="U59" s="30"/>
    </row>
    <row r="60">
      <c r="A60" s="27" t="str">
        <f>A52</f>
        <v>Question</v>
      </c>
      <c r="B60" s="28">
        <f>B52+1</f>
        <v>8</v>
      </c>
      <c r="C60" s="35" t="s">
        <v>51</v>
      </c>
      <c r="I60" s="30"/>
      <c r="K60" s="21"/>
      <c r="M60" s="27" t="str">
        <f>M52</f>
        <v>Question</v>
      </c>
      <c r="N60" s="28">
        <f>N52+1</f>
        <v>8</v>
      </c>
      <c r="O60" s="35" t="s">
        <v>51</v>
      </c>
      <c r="U60" s="30"/>
    </row>
    <row r="61" ht="47.25" customHeight="1">
      <c r="A61" s="27"/>
      <c r="B61" s="28"/>
      <c r="C61" s="34" t="str">
        <f>IMAGE("https://media.zecodeek-it.com/dtc/ss-share/questions/question-594.png",1)</f>
        <v/>
      </c>
      <c r="I61" s="30"/>
      <c r="K61" s="21"/>
      <c r="M61" s="27"/>
      <c r="N61" s="28"/>
      <c r="O61" s="34" t="str">
        <f>IMAGE("https://media.zecodeek-it.com/dtc/ss-share/questions/question-594.png",1)</f>
        <v/>
      </c>
      <c r="U61" s="30"/>
    </row>
    <row r="62">
      <c r="A62" s="27"/>
      <c r="B62" s="28"/>
      <c r="C62" s="23">
        <v>1.0</v>
      </c>
      <c r="D62" s="23" t="s">
        <v>79</v>
      </c>
      <c r="I62" s="31"/>
      <c r="K62" s="21"/>
      <c r="M62" s="27"/>
      <c r="N62" s="28"/>
      <c r="O62" s="23">
        <v>1.0</v>
      </c>
      <c r="P62" s="23" t="s">
        <v>79</v>
      </c>
      <c r="U62" s="31"/>
    </row>
    <row r="63">
      <c r="A63" s="27"/>
      <c r="B63" s="28"/>
      <c r="C63" s="23">
        <v>2.0</v>
      </c>
      <c r="D63" s="23" t="s">
        <v>80</v>
      </c>
      <c r="I63" s="31"/>
      <c r="K63" s="21"/>
      <c r="M63" s="27"/>
      <c r="N63" s="28"/>
      <c r="O63" s="23">
        <v>2.0</v>
      </c>
      <c r="P63" s="23" t="s">
        <v>80</v>
      </c>
      <c r="U63" s="31"/>
    </row>
    <row r="64">
      <c r="A64" s="27"/>
      <c r="B64" s="28"/>
      <c r="C64" s="23">
        <v>3.0</v>
      </c>
      <c r="D64" s="23" t="s">
        <v>81</v>
      </c>
      <c r="I64" s="31"/>
      <c r="K64" s="21"/>
      <c r="M64" s="27"/>
      <c r="N64" s="28"/>
      <c r="O64" s="23">
        <v>3.0</v>
      </c>
      <c r="P64" s="23" t="s">
        <v>81</v>
      </c>
      <c r="U64" s="31"/>
    </row>
    <row r="65">
      <c r="A65" s="27"/>
      <c r="B65" s="28"/>
      <c r="C65" s="23">
        <v>4.0</v>
      </c>
      <c r="D65" s="23" t="s">
        <v>82</v>
      </c>
      <c r="I65" s="31" t="s">
        <v>38</v>
      </c>
      <c r="K65" s="21"/>
      <c r="M65" s="27"/>
      <c r="N65" s="28"/>
      <c r="O65" s="23">
        <v>4.0</v>
      </c>
      <c r="P65" s="23" t="s">
        <v>82</v>
      </c>
      <c r="U65" s="31" t="s">
        <v>38</v>
      </c>
    </row>
    <row r="66">
      <c r="A66" s="27"/>
      <c r="B66" s="28"/>
      <c r="C66" s="27"/>
      <c r="D66" s="27"/>
      <c r="E66" s="27"/>
      <c r="F66" s="27"/>
      <c r="G66" s="27"/>
      <c r="H66" s="27"/>
      <c r="I66" s="30"/>
      <c r="K66" s="21"/>
      <c r="M66" s="27"/>
      <c r="N66" s="28"/>
      <c r="O66" s="27"/>
      <c r="P66" s="27"/>
      <c r="Q66" s="27"/>
      <c r="R66" s="27"/>
      <c r="S66" s="27"/>
      <c r="T66" s="27"/>
      <c r="U66" s="30"/>
    </row>
    <row r="67">
      <c r="A67" s="27"/>
      <c r="B67" s="28"/>
      <c r="C67" s="27"/>
      <c r="D67" s="27"/>
      <c r="E67" s="27"/>
      <c r="F67" s="27"/>
      <c r="G67" s="27"/>
      <c r="H67" s="27"/>
      <c r="I67" s="30"/>
      <c r="K67" s="21"/>
      <c r="M67" s="27"/>
      <c r="N67" s="28"/>
      <c r="O67" s="27"/>
      <c r="P67" s="27"/>
      <c r="Q67" s="27"/>
      <c r="R67" s="27"/>
      <c r="S67" s="27"/>
      <c r="T67" s="27"/>
      <c r="U67" s="30"/>
    </row>
    <row r="68">
      <c r="A68" s="27" t="str">
        <f>A60</f>
        <v>Question</v>
      </c>
      <c r="B68" s="28">
        <f>B60+1</f>
        <v>9</v>
      </c>
      <c r="C68" s="35" t="s">
        <v>51</v>
      </c>
      <c r="I68" s="30"/>
      <c r="K68" s="21"/>
      <c r="M68" s="27" t="str">
        <f>M60</f>
        <v>Question</v>
      </c>
      <c r="N68" s="28">
        <f>N60+1</f>
        <v>9</v>
      </c>
      <c r="O68" s="35" t="s">
        <v>51</v>
      </c>
      <c r="U68" s="30"/>
    </row>
    <row r="69" ht="47.25" customHeight="1">
      <c r="A69" s="27"/>
      <c r="B69" s="28"/>
      <c r="C69" s="34" t="str">
        <f>IMAGE("https://media.zecodeek-it.com/dtc/ss-share/questions/question-590.png",1)</f>
        <v/>
      </c>
      <c r="I69" s="30"/>
      <c r="K69" s="21"/>
      <c r="M69" s="27"/>
      <c r="N69" s="28"/>
      <c r="O69" s="34" t="str">
        <f>IMAGE("https://media.zecodeek-it.com/dtc/ss-share/questions/question-590.png",1)</f>
        <v/>
      </c>
      <c r="U69" s="30"/>
    </row>
    <row r="70">
      <c r="A70" s="27"/>
      <c r="B70" s="28"/>
      <c r="C70" s="23">
        <v>1.0</v>
      </c>
      <c r="D70" s="23" t="s">
        <v>83</v>
      </c>
      <c r="I70" s="31" t="s">
        <v>38</v>
      </c>
      <c r="K70" s="21"/>
      <c r="M70" s="27"/>
      <c r="N70" s="28"/>
      <c r="O70" s="23">
        <v>1.0</v>
      </c>
      <c r="P70" s="23" t="s">
        <v>83</v>
      </c>
      <c r="U70" s="31" t="s">
        <v>38</v>
      </c>
    </row>
    <row r="71">
      <c r="A71" s="27"/>
      <c r="B71" s="28"/>
      <c r="C71" s="23">
        <v>2.0</v>
      </c>
      <c r="D71" s="23" t="s">
        <v>84</v>
      </c>
      <c r="I71" s="31"/>
      <c r="K71" s="21"/>
      <c r="M71" s="27"/>
      <c r="N71" s="28"/>
      <c r="O71" s="23">
        <v>2.0</v>
      </c>
      <c r="P71" s="23" t="s">
        <v>84</v>
      </c>
      <c r="U71" s="31"/>
    </row>
    <row r="72">
      <c r="A72" s="27"/>
      <c r="B72" s="28"/>
      <c r="C72" s="23">
        <v>3.0</v>
      </c>
      <c r="D72" s="23" t="s">
        <v>85</v>
      </c>
      <c r="I72" s="31"/>
      <c r="K72" s="21"/>
      <c r="M72" s="27"/>
      <c r="N72" s="28"/>
      <c r="O72" s="23">
        <v>3.0</v>
      </c>
      <c r="P72" s="23" t="s">
        <v>85</v>
      </c>
      <c r="U72" s="31"/>
    </row>
    <row r="73" ht="31.5" customHeight="1">
      <c r="A73" s="27"/>
      <c r="B73" s="28"/>
      <c r="C73" s="36">
        <v>4.0</v>
      </c>
      <c r="D73" s="23" t="s">
        <v>86</v>
      </c>
      <c r="I73" s="31"/>
      <c r="K73" s="21"/>
      <c r="M73" s="27"/>
      <c r="N73" s="28"/>
      <c r="O73" s="36">
        <v>4.0</v>
      </c>
      <c r="P73" s="23" t="s">
        <v>86</v>
      </c>
      <c r="U73" s="31"/>
    </row>
    <row r="74">
      <c r="A74" s="27"/>
      <c r="B74" s="28"/>
      <c r="C74" s="27"/>
      <c r="D74" s="27"/>
      <c r="E74" s="27"/>
      <c r="F74" s="27"/>
      <c r="G74" s="27"/>
      <c r="H74" s="27"/>
      <c r="I74" s="30"/>
      <c r="K74" s="21"/>
      <c r="M74" s="27"/>
      <c r="N74" s="28"/>
      <c r="O74" s="27"/>
      <c r="P74" s="27"/>
      <c r="Q74" s="27"/>
      <c r="R74" s="27"/>
      <c r="S74" s="27"/>
      <c r="T74" s="27"/>
      <c r="U74" s="30"/>
    </row>
    <row r="75">
      <c r="A75" s="27"/>
      <c r="B75" s="28"/>
      <c r="C75" s="27"/>
      <c r="D75" s="27"/>
      <c r="E75" s="27"/>
      <c r="F75" s="27"/>
      <c r="G75" s="27"/>
      <c r="H75" s="27"/>
      <c r="I75" s="30"/>
      <c r="K75" s="21"/>
      <c r="M75" s="27"/>
      <c r="N75" s="28"/>
      <c r="O75" s="27"/>
      <c r="P75" s="27"/>
      <c r="Q75" s="27"/>
      <c r="R75" s="27"/>
      <c r="S75" s="27"/>
      <c r="T75" s="27"/>
      <c r="U75" s="30"/>
    </row>
    <row r="76">
      <c r="A76" s="27" t="str">
        <f>A68</f>
        <v>Question</v>
      </c>
      <c r="B76" s="28">
        <f>B68+1</f>
        <v>10</v>
      </c>
      <c r="C76" s="35" t="s">
        <v>51</v>
      </c>
      <c r="I76" s="30"/>
      <c r="K76" s="21"/>
      <c r="M76" s="27" t="str">
        <f>M68</f>
        <v>Question</v>
      </c>
      <c r="N76" s="28">
        <f>N68+1</f>
        <v>10</v>
      </c>
      <c r="O76" s="35" t="s">
        <v>51</v>
      </c>
      <c r="U76" s="30"/>
    </row>
    <row r="77" ht="47.25" customHeight="1">
      <c r="A77" s="27"/>
      <c r="B77" s="28"/>
      <c r="C77" s="34" t="str">
        <f>IMAGE("https://media.zecodeek-it.com/dtc/ss-share/questions/question-5640.png",1)</f>
        <v/>
      </c>
      <c r="I77" s="30"/>
      <c r="K77" s="21"/>
      <c r="M77" s="27"/>
      <c r="N77" s="28"/>
      <c r="O77" s="34" t="str">
        <f>IMAGE("https://media.zecodeek-it.com/dtc/ss-share/questions/question-5640.png",1)</f>
        <v/>
      </c>
      <c r="U77" s="30"/>
    </row>
    <row r="78">
      <c r="A78" s="27"/>
      <c r="B78" s="28"/>
      <c r="C78" s="23">
        <v>1.0</v>
      </c>
      <c r="D78" s="23" t="s">
        <v>87</v>
      </c>
      <c r="I78" s="31"/>
      <c r="K78" s="21"/>
      <c r="M78" s="27"/>
      <c r="N78" s="28"/>
      <c r="O78" s="23">
        <v>1.0</v>
      </c>
      <c r="P78" s="23" t="s">
        <v>87</v>
      </c>
      <c r="U78" s="31"/>
    </row>
    <row r="79">
      <c r="A79" s="27"/>
      <c r="B79" s="28"/>
      <c r="C79" s="23">
        <v>2.0</v>
      </c>
      <c r="D79" s="23" t="s">
        <v>88</v>
      </c>
      <c r="I79" s="31"/>
      <c r="K79" s="21"/>
      <c r="M79" s="27"/>
      <c r="N79" s="28"/>
      <c r="O79" s="23">
        <v>2.0</v>
      </c>
      <c r="P79" s="23" t="s">
        <v>88</v>
      </c>
      <c r="U79" s="31"/>
    </row>
    <row r="80">
      <c r="A80" s="27"/>
      <c r="B80" s="28"/>
      <c r="C80" s="23">
        <v>3.0</v>
      </c>
      <c r="D80" s="23" t="s">
        <v>89</v>
      </c>
      <c r="I80" s="31" t="s">
        <v>38</v>
      </c>
      <c r="K80" s="21"/>
      <c r="M80" s="27"/>
      <c r="N80" s="28"/>
      <c r="O80" s="23">
        <v>3.0</v>
      </c>
      <c r="P80" s="23" t="s">
        <v>89</v>
      </c>
      <c r="U80" s="31" t="s">
        <v>38</v>
      </c>
    </row>
    <row r="81" ht="21.0" customHeight="1">
      <c r="A81" s="27"/>
      <c r="B81" s="28"/>
      <c r="C81" s="23">
        <v>4.0</v>
      </c>
      <c r="D81" s="23" t="s">
        <v>90</v>
      </c>
      <c r="I81" s="31"/>
      <c r="K81" s="21"/>
      <c r="M81" s="27"/>
      <c r="N81" s="28"/>
      <c r="O81" s="23">
        <v>4.0</v>
      </c>
      <c r="P81" s="23" t="s">
        <v>90</v>
      </c>
      <c r="U81" s="31"/>
    </row>
    <row r="82">
      <c r="A82" s="27"/>
      <c r="B82" s="28"/>
      <c r="C82" s="27"/>
      <c r="D82" s="27"/>
      <c r="E82" s="27"/>
      <c r="F82" s="27"/>
      <c r="G82" s="27"/>
      <c r="H82" s="27"/>
      <c r="I82" s="30"/>
      <c r="K82" s="21"/>
      <c r="M82" s="27"/>
      <c r="N82" s="28"/>
      <c r="O82" s="27"/>
      <c r="P82" s="27"/>
      <c r="Q82" s="27"/>
      <c r="R82" s="27"/>
      <c r="S82" s="27"/>
      <c r="T82" s="27"/>
      <c r="U82" s="30"/>
    </row>
    <row r="83">
      <c r="A83" s="27"/>
      <c r="B83" s="28"/>
      <c r="C83" s="27"/>
      <c r="D83" s="27"/>
      <c r="E83" s="27"/>
      <c r="F83" s="27"/>
      <c r="G83" s="27"/>
      <c r="H83" s="27"/>
      <c r="I83" s="30"/>
      <c r="K83" s="21"/>
      <c r="M83" s="27"/>
      <c r="N83" s="28"/>
      <c r="O83" s="27"/>
      <c r="P83" s="27"/>
      <c r="Q83" s="27"/>
      <c r="R83" s="27"/>
      <c r="S83" s="27"/>
      <c r="T83" s="27"/>
      <c r="U83" s="30"/>
    </row>
    <row r="84">
      <c r="A84" s="27" t="str">
        <f>A76</f>
        <v>Question</v>
      </c>
      <c r="B84" s="28">
        <f>B76+1</f>
        <v>11</v>
      </c>
      <c r="C84" s="35" t="s">
        <v>51</v>
      </c>
      <c r="I84" s="30"/>
      <c r="K84" s="21"/>
      <c r="M84" s="27" t="str">
        <f>M76</f>
        <v>Question</v>
      </c>
      <c r="N84" s="28">
        <f>N76+1</f>
        <v>11</v>
      </c>
      <c r="O84" s="35" t="s">
        <v>51</v>
      </c>
      <c r="U84" s="30"/>
    </row>
    <row r="85" ht="47.25" customHeight="1">
      <c r="A85" s="27"/>
      <c r="B85" s="28"/>
      <c r="C85" s="34" t="str">
        <f>IMAGE("https://media.zecodeek-it.com/dtc/ss-share/questions/question-576.png",1)</f>
        <v/>
      </c>
      <c r="I85" s="30"/>
      <c r="K85" s="21"/>
      <c r="M85" s="27"/>
      <c r="N85" s="28"/>
      <c r="O85" s="34" t="str">
        <f>IMAGE("https://media.zecodeek-it.com/dtc/ss-share/questions/question-576.png",1)</f>
        <v/>
      </c>
      <c r="U85" s="30"/>
    </row>
    <row r="86">
      <c r="A86" s="27"/>
      <c r="B86" s="28"/>
      <c r="C86" s="23">
        <v>1.0</v>
      </c>
      <c r="D86" s="23" t="s">
        <v>91</v>
      </c>
      <c r="I86" s="31"/>
      <c r="K86" s="21"/>
      <c r="M86" s="27"/>
      <c r="N86" s="28"/>
      <c r="O86" s="23">
        <v>1.0</v>
      </c>
      <c r="P86" s="23" t="s">
        <v>91</v>
      </c>
      <c r="U86" s="31"/>
    </row>
    <row r="87">
      <c r="A87" s="27"/>
      <c r="B87" s="28"/>
      <c r="C87" s="23">
        <v>2.0</v>
      </c>
      <c r="D87" s="23" t="s">
        <v>92</v>
      </c>
      <c r="I87" s="31"/>
      <c r="K87" s="21"/>
      <c r="M87" s="27"/>
      <c r="N87" s="28"/>
      <c r="O87" s="23">
        <v>2.0</v>
      </c>
      <c r="P87" s="23" t="s">
        <v>92</v>
      </c>
      <c r="U87" s="31"/>
    </row>
    <row r="88">
      <c r="A88" s="27"/>
      <c r="B88" s="28"/>
      <c r="C88" s="23">
        <v>3.0</v>
      </c>
      <c r="D88" s="23" t="s">
        <v>91</v>
      </c>
      <c r="I88" s="31"/>
      <c r="K88" s="21"/>
      <c r="M88" s="27"/>
      <c r="N88" s="28"/>
      <c r="O88" s="23">
        <v>3.0</v>
      </c>
      <c r="P88" s="23" t="s">
        <v>91</v>
      </c>
      <c r="U88" s="31"/>
    </row>
    <row r="89" ht="20.25" customHeight="1">
      <c r="A89" s="27"/>
      <c r="B89" s="28"/>
      <c r="C89" s="23">
        <v>4.0</v>
      </c>
      <c r="D89" s="23" t="s">
        <v>93</v>
      </c>
      <c r="I89" s="31" t="s">
        <v>38</v>
      </c>
      <c r="K89" s="21"/>
      <c r="M89" s="27"/>
      <c r="N89" s="28"/>
      <c r="O89" s="23">
        <v>4.0</v>
      </c>
      <c r="P89" s="23" t="s">
        <v>93</v>
      </c>
      <c r="U89" s="31" t="s">
        <v>38</v>
      </c>
    </row>
    <row r="90">
      <c r="A90" s="27"/>
      <c r="B90" s="28"/>
      <c r="C90" s="27"/>
      <c r="D90" s="27"/>
      <c r="E90" s="27"/>
      <c r="F90" s="27"/>
      <c r="G90" s="27"/>
      <c r="H90" s="27"/>
      <c r="I90" s="30"/>
      <c r="K90" s="21"/>
      <c r="M90" s="27"/>
      <c r="N90" s="28"/>
      <c r="O90" s="27"/>
      <c r="P90" s="27"/>
      <c r="Q90" s="27"/>
      <c r="R90" s="27"/>
      <c r="S90" s="27"/>
      <c r="T90" s="27"/>
      <c r="U90" s="30"/>
    </row>
    <row r="91">
      <c r="A91" s="27"/>
      <c r="B91" s="28"/>
      <c r="C91" s="27"/>
      <c r="D91" s="27"/>
      <c r="E91" s="27"/>
      <c r="F91" s="27"/>
      <c r="G91" s="27"/>
      <c r="H91" s="27"/>
      <c r="I91" s="30"/>
      <c r="K91" s="21"/>
      <c r="M91" s="27"/>
      <c r="N91" s="28"/>
      <c r="O91" s="27"/>
      <c r="P91" s="27"/>
      <c r="Q91" s="27"/>
      <c r="R91" s="27"/>
      <c r="S91" s="27"/>
      <c r="T91" s="27"/>
      <c r="U91" s="30"/>
    </row>
    <row r="92">
      <c r="A92" s="27" t="str">
        <f>A84</f>
        <v>Question</v>
      </c>
      <c r="B92" s="28">
        <f>B84+1</f>
        <v>12</v>
      </c>
      <c r="C92" s="35" t="s">
        <v>51</v>
      </c>
      <c r="I92" s="30"/>
      <c r="K92" s="21"/>
      <c r="M92" s="27" t="str">
        <f>M84</f>
        <v>Question</v>
      </c>
      <c r="N92" s="28">
        <f>N84+1</f>
        <v>12</v>
      </c>
      <c r="O92" s="35" t="s">
        <v>51</v>
      </c>
      <c r="U92" s="30"/>
    </row>
    <row r="93" ht="47.25" customHeight="1">
      <c r="A93" s="27"/>
      <c r="B93" s="28"/>
      <c r="C93" s="34" t="str">
        <f>IMAGE("https://media.zecodeek-it.com/dtc/ss-share/questions/question-587.png",1)</f>
        <v/>
      </c>
      <c r="I93" s="30"/>
      <c r="K93" s="21"/>
      <c r="M93" s="27"/>
      <c r="N93" s="28"/>
      <c r="O93" s="34" t="str">
        <f>IMAGE("https://media.zecodeek-it.com/dtc/ss-share/questions/question-587.png",1)</f>
        <v/>
      </c>
      <c r="U93" s="30"/>
    </row>
    <row r="94">
      <c r="A94" s="27"/>
      <c r="B94" s="28"/>
      <c r="C94" s="23">
        <v>1.0</v>
      </c>
      <c r="D94" s="23" t="s">
        <v>94</v>
      </c>
      <c r="I94" s="31" t="s">
        <v>38</v>
      </c>
      <c r="K94" s="21"/>
      <c r="M94" s="27"/>
      <c r="N94" s="28"/>
      <c r="O94" s="23">
        <v>1.0</v>
      </c>
      <c r="P94" s="23" t="s">
        <v>94</v>
      </c>
      <c r="U94" s="31" t="s">
        <v>38</v>
      </c>
    </row>
    <row r="95">
      <c r="A95" s="27"/>
      <c r="B95" s="28"/>
      <c r="C95" s="23">
        <v>2.0</v>
      </c>
      <c r="D95" s="23" t="s">
        <v>95</v>
      </c>
      <c r="I95" s="31"/>
      <c r="K95" s="21"/>
      <c r="M95" s="27"/>
      <c r="N95" s="28"/>
      <c r="O95" s="23">
        <v>2.0</v>
      </c>
      <c r="P95" s="23" t="s">
        <v>95</v>
      </c>
      <c r="U95" s="31"/>
    </row>
    <row r="96">
      <c r="A96" s="27"/>
      <c r="B96" s="28"/>
      <c r="C96" s="23">
        <v>3.0</v>
      </c>
      <c r="D96" s="23" t="s">
        <v>96</v>
      </c>
      <c r="I96" s="31"/>
      <c r="K96" s="21"/>
      <c r="M96" s="27"/>
      <c r="N96" s="28"/>
      <c r="O96" s="23">
        <v>3.0</v>
      </c>
      <c r="P96" s="23" t="s">
        <v>96</v>
      </c>
      <c r="U96" s="31"/>
    </row>
    <row r="97" ht="19.5" customHeight="1">
      <c r="A97" s="27"/>
      <c r="B97" s="28"/>
      <c r="C97" s="23">
        <v>4.0</v>
      </c>
      <c r="D97" s="23" t="s">
        <v>97</v>
      </c>
      <c r="I97" s="31"/>
      <c r="K97" s="21"/>
      <c r="M97" s="27"/>
      <c r="N97" s="28"/>
      <c r="O97" s="23">
        <v>4.0</v>
      </c>
      <c r="P97" s="23" t="s">
        <v>97</v>
      </c>
      <c r="U97" s="31"/>
    </row>
    <row r="98">
      <c r="A98" s="27"/>
      <c r="B98" s="28"/>
      <c r="C98" s="27"/>
      <c r="D98" s="27"/>
      <c r="E98" s="27"/>
      <c r="F98" s="27"/>
      <c r="G98" s="27"/>
      <c r="H98" s="27"/>
      <c r="I98" s="30"/>
      <c r="K98" s="21"/>
      <c r="M98" s="27"/>
      <c r="N98" s="28"/>
      <c r="O98" s="27"/>
      <c r="P98" s="27"/>
      <c r="Q98" s="27"/>
      <c r="R98" s="27"/>
      <c r="S98" s="27"/>
      <c r="T98" s="27"/>
      <c r="U98" s="30"/>
    </row>
    <row r="99">
      <c r="A99" s="27"/>
      <c r="B99" s="28"/>
      <c r="C99" s="27"/>
      <c r="D99" s="27"/>
      <c r="E99" s="27"/>
      <c r="F99" s="27"/>
      <c r="G99" s="27"/>
      <c r="H99" s="27"/>
      <c r="I99" s="30"/>
      <c r="K99" s="21"/>
      <c r="M99" s="27"/>
      <c r="N99" s="28"/>
      <c r="O99" s="27"/>
      <c r="P99" s="27"/>
      <c r="Q99" s="27"/>
      <c r="R99" s="27"/>
      <c r="S99" s="27"/>
      <c r="T99" s="27"/>
      <c r="U99" s="30"/>
    </row>
    <row r="100">
      <c r="A100" s="27" t="str">
        <f>A92</f>
        <v>Question</v>
      </c>
      <c r="B100" s="28">
        <f>B92+1</f>
        <v>13</v>
      </c>
      <c r="C100" s="35" t="s">
        <v>51</v>
      </c>
      <c r="I100" s="30"/>
      <c r="K100" s="21"/>
      <c r="M100" s="27" t="str">
        <f>M92</f>
        <v>Question</v>
      </c>
      <c r="N100" s="28">
        <f>N92+1</f>
        <v>13</v>
      </c>
      <c r="O100" s="35" t="s">
        <v>51</v>
      </c>
      <c r="U100" s="30"/>
    </row>
    <row r="101" ht="51.0" customHeight="1">
      <c r="A101" s="27"/>
      <c r="B101" s="28"/>
      <c r="C101" s="34" t="str">
        <f>IMAGE("https://media.zecodeek-it.com/dtc/ss-share/questions/question-688.png",1)</f>
        <v/>
      </c>
      <c r="I101" s="30"/>
      <c r="K101" s="21"/>
      <c r="M101" s="27"/>
      <c r="N101" s="28"/>
      <c r="O101" s="34" t="str">
        <f>IMAGE("https://media.zecodeek-it.com/dtc/ss-share/questions/question-688.png",1)</f>
        <v/>
      </c>
      <c r="U101" s="30"/>
    </row>
    <row r="102">
      <c r="A102" s="27"/>
      <c r="B102" s="28"/>
      <c r="C102" s="23">
        <v>1.0</v>
      </c>
      <c r="D102" s="23" t="s">
        <v>98</v>
      </c>
      <c r="I102" s="31"/>
      <c r="K102" s="21"/>
      <c r="M102" s="27"/>
      <c r="N102" s="28"/>
      <c r="O102" s="23">
        <v>1.0</v>
      </c>
      <c r="P102" s="23" t="s">
        <v>98</v>
      </c>
      <c r="U102" s="31"/>
    </row>
    <row r="103">
      <c r="A103" s="27"/>
      <c r="B103" s="28"/>
      <c r="C103" s="23">
        <v>2.0</v>
      </c>
      <c r="D103" s="23" t="s">
        <v>99</v>
      </c>
      <c r="I103" s="31"/>
      <c r="K103" s="21"/>
      <c r="M103" s="27"/>
      <c r="N103" s="28"/>
      <c r="O103" s="23">
        <v>2.0</v>
      </c>
      <c r="P103" s="23" t="s">
        <v>99</v>
      </c>
      <c r="U103" s="31"/>
    </row>
    <row r="104">
      <c r="A104" s="27"/>
      <c r="B104" s="28"/>
      <c r="C104" s="23">
        <v>3.0</v>
      </c>
      <c r="D104" s="23" t="s">
        <v>100</v>
      </c>
      <c r="I104" s="31"/>
      <c r="K104" s="21"/>
      <c r="M104" s="27"/>
      <c r="N104" s="28"/>
      <c r="O104" s="23">
        <v>3.0</v>
      </c>
      <c r="P104" s="23" t="s">
        <v>100</v>
      </c>
      <c r="U104" s="31"/>
    </row>
    <row r="105" ht="20.25" customHeight="1">
      <c r="A105" s="27"/>
      <c r="B105" s="28"/>
      <c r="C105" s="23">
        <v>4.0</v>
      </c>
      <c r="D105" s="23" t="s">
        <v>101</v>
      </c>
      <c r="I105" s="31" t="s">
        <v>38</v>
      </c>
      <c r="K105" s="21"/>
      <c r="M105" s="27"/>
      <c r="N105" s="28"/>
      <c r="O105" s="23">
        <v>4.0</v>
      </c>
      <c r="P105" s="23" t="s">
        <v>101</v>
      </c>
      <c r="U105" s="31" t="s">
        <v>38</v>
      </c>
    </row>
    <row r="106">
      <c r="A106" s="27"/>
      <c r="B106" s="28"/>
      <c r="C106" s="27"/>
      <c r="D106" s="27"/>
      <c r="E106" s="27"/>
      <c r="F106" s="27"/>
      <c r="G106" s="27"/>
      <c r="H106" s="27"/>
      <c r="I106" s="30"/>
      <c r="K106" s="21"/>
      <c r="M106" s="27"/>
      <c r="N106" s="28"/>
      <c r="O106" s="27"/>
      <c r="P106" s="27"/>
      <c r="Q106" s="27"/>
      <c r="R106" s="27"/>
      <c r="S106" s="27"/>
      <c r="T106" s="27"/>
      <c r="U106" s="30"/>
    </row>
    <row r="107">
      <c r="A107" s="27"/>
      <c r="B107" s="28"/>
      <c r="C107" s="27"/>
      <c r="D107" s="27"/>
      <c r="E107" s="27"/>
      <c r="F107" s="27"/>
      <c r="G107" s="27"/>
      <c r="H107" s="27"/>
      <c r="I107" s="30"/>
      <c r="K107" s="21"/>
      <c r="M107" s="27"/>
      <c r="N107" s="28"/>
      <c r="O107" s="27"/>
      <c r="P107" s="27"/>
      <c r="Q107" s="27"/>
      <c r="R107" s="27"/>
      <c r="S107" s="27"/>
      <c r="T107" s="27"/>
      <c r="U107" s="30"/>
    </row>
    <row r="108">
      <c r="A108" s="27" t="str">
        <f>A100</f>
        <v>Question</v>
      </c>
      <c r="B108" s="28">
        <f>B100+1</f>
        <v>14</v>
      </c>
      <c r="C108" s="35" t="s">
        <v>51</v>
      </c>
      <c r="I108" s="30"/>
      <c r="K108" s="21"/>
      <c r="M108" s="27" t="str">
        <f>M100</f>
        <v>Question</v>
      </c>
      <c r="N108" s="28">
        <f>N100+1</f>
        <v>14</v>
      </c>
      <c r="O108" s="35" t="s">
        <v>51</v>
      </c>
      <c r="U108" s="30"/>
    </row>
    <row r="109" ht="47.25" customHeight="1">
      <c r="A109" s="27"/>
      <c r="B109" s="28"/>
      <c r="C109" s="34" t="str">
        <f>IMAGE("https://media.zecodeek-it.com/dtc/ss-share/questions/question-621.png",1)</f>
        <v/>
      </c>
      <c r="I109" s="30"/>
      <c r="K109" s="21"/>
      <c r="M109" s="27"/>
      <c r="N109" s="28"/>
      <c r="O109" s="34" t="str">
        <f>IMAGE("https://media.zecodeek-it.com/dtc/ss-share/questions/question-621.png",1)</f>
        <v/>
      </c>
      <c r="U109" s="30"/>
    </row>
    <row r="110">
      <c r="A110" s="27"/>
      <c r="B110" s="28"/>
      <c r="C110" s="23">
        <v>1.0</v>
      </c>
      <c r="D110" s="23" t="s">
        <v>102</v>
      </c>
      <c r="I110" s="31" t="s">
        <v>38</v>
      </c>
      <c r="K110" s="21"/>
      <c r="M110" s="27"/>
      <c r="N110" s="28"/>
      <c r="O110" s="23">
        <v>1.0</v>
      </c>
      <c r="P110" s="23" t="s">
        <v>102</v>
      </c>
      <c r="U110" s="31" t="s">
        <v>38</v>
      </c>
    </row>
    <row r="111">
      <c r="A111" s="27"/>
      <c r="B111" s="28"/>
      <c r="C111" s="23">
        <v>2.0</v>
      </c>
      <c r="D111" s="23" t="s">
        <v>103</v>
      </c>
      <c r="I111" s="31"/>
      <c r="K111" s="21"/>
      <c r="M111" s="27"/>
      <c r="N111" s="28"/>
      <c r="O111" s="23">
        <v>2.0</v>
      </c>
      <c r="P111" s="23" t="s">
        <v>103</v>
      </c>
      <c r="U111" s="31"/>
    </row>
    <row r="112">
      <c r="A112" s="27"/>
      <c r="B112" s="28"/>
      <c r="C112" s="23">
        <v>3.0</v>
      </c>
      <c r="D112" s="23" t="s">
        <v>104</v>
      </c>
      <c r="I112" s="31"/>
      <c r="K112" s="21"/>
      <c r="M112" s="27"/>
      <c r="N112" s="28"/>
      <c r="O112" s="23">
        <v>3.0</v>
      </c>
      <c r="P112" s="23" t="s">
        <v>104</v>
      </c>
      <c r="U112" s="31"/>
    </row>
    <row r="113" ht="20.25" customHeight="1">
      <c r="A113" s="27"/>
      <c r="B113" s="28"/>
      <c r="C113" s="23">
        <v>4.0</v>
      </c>
      <c r="D113" s="23" t="s">
        <v>105</v>
      </c>
      <c r="I113" s="31"/>
      <c r="K113" s="21"/>
      <c r="M113" s="27"/>
      <c r="N113" s="28"/>
      <c r="O113" s="23">
        <v>4.0</v>
      </c>
      <c r="P113" s="23" t="s">
        <v>105</v>
      </c>
      <c r="U113" s="31"/>
    </row>
    <row r="114">
      <c r="A114" s="27"/>
      <c r="B114" s="28"/>
      <c r="C114" s="27"/>
      <c r="D114" s="27"/>
      <c r="E114" s="27"/>
      <c r="F114" s="27"/>
      <c r="G114" s="27"/>
      <c r="H114" s="27"/>
      <c r="I114" s="30"/>
      <c r="K114" s="21"/>
      <c r="M114" s="27"/>
      <c r="N114" s="28"/>
      <c r="O114" s="27"/>
      <c r="P114" s="27"/>
      <c r="Q114" s="27"/>
      <c r="R114" s="27"/>
      <c r="S114" s="27"/>
      <c r="T114" s="27"/>
      <c r="U114" s="30"/>
    </row>
    <row r="115">
      <c r="A115" s="27"/>
      <c r="B115" s="28"/>
      <c r="C115" s="27"/>
      <c r="D115" s="27"/>
      <c r="E115" s="27"/>
      <c r="F115" s="27"/>
      <c r="G115" s="27"/>
      <c r="H115" s="27"/>
      <c r="I115" s="30"/>
      <c r="K115" s="21"/>
      <c r="M115" s="27"/>
      <c r="N115" s="28"/>
      <c r="O115" s="27"/>
      <c r="P115" s="27"/>
      <c r="Q115" s="27"/>
      <c r="R115" s="27"/>
      <c r="S115" s="27"/>
      <c r="T115" s="27"/>
      <c r="U115" s="30"/>
    </row>
    <row r="116">
      <c r="A116" s="27" t="str">
        <f>A108</f>
        <v>Question</v>
      </c>
      <c r="B116" s="28">
        <f>B108+1</f>
        <v>15</v>
      </c>
      <c r="C116" s="35" t="s">
        <v>51</v>
      </c>
      <c r="I116" s="30"/>
      <c r="K116" s="21"/>
      <c r="M116" s="27" t="str">
        <f>M108</f>
        <v>Question</v>
      </c>
      <c r="N116" s="28">
        <f>N108+1</f>
        <v>15</v>
      </c>
      <c r="O116" s="35" t="s">
        <v>51</v>
      </c>
      <c r="U116" s="30"/>
    </row>
    <row r="117" ht="47.25" customHeight="1">
      <c r="A117" s="27"/>
      <c r="B117" s="28"/>
      <c r="C117" s="34" t="str">
        <f>IMAGE("https://media.zecodeek-it.com/dtc/ss-share/questions/question-631.png",1)</f>
        <v/>
      </c>
      <c r="I117" s="30"/>
      <c r="K117" s="21"/>
      <c r="M117" s="27"/>
      <c r="N117" s="28"/>
      <c r="O117" s="34" t="str">
        <f>IMAGE("https://media.zecodeek-it.com/dtc/ss-share/questions/question-631.png",1)</f>
        <v/>
      </c>
      <c r="U117" s="30"/>
    </row>
    <row r="118">
      <c r="A118" s="27"/>
      <c r="B118" s="28"/>
      <c r="C118" s="23">
        <v>1.0</v>
      </c>
      <c r="D118" s="23" t="s">
        <v>106</v>
      </c>
      <c r="I118" s="31" t="s">
        <v>38</v>
      </c>
      <c r="K118" s="21"/>
      <c r="M118" s="27"/>
      <c r="N118" s="28"/>
      <c r="O118" s="23">
        <v>1.0</v>
      </c>
      <c r="P118" s="23" t="s">
        <v>106</v>
      </c>
      <c r="U118" s="31" t="s">
        <v>38</v>
      </c>
    </row>
    <row r="119">
      <c r="A119" s="27"/>
      <c r="B119" s="28"/>
      <c r="C119" s="23">
        <v>2.0</v>
      </c>
      <c r="D119" s="23" t="s">
        <v>107</v>
      </c>
      <c r="I119" s="31"/>
      <c r="K119" s="21"/>
      <c r="M119" s="27"/>
      <c r="N119" s="28"/>
      <c r="O119" s="23">
        <v>2.0</v>
      </c>
      <c r="P119" s="23" t="s">
        <v>107</v>
      </c>
      <c r="U119" s="31"/>
    </row>
    <row r="120">
      <c r="A120" s="27"/>
      <c r="B120" s="28"/>
      <c r="C120" s="23">
        <v>3.0</v>
      </c>
      <c r="D120" s="23" t="s">
        <v>108</v>
      </c>
      <c r="I120" s="31"/>
      <c r="K120" s="21"/>
      <c r="M120" s="27"/>
      <c r="N120" s="28"/>
      <c r="O120" s="23">
        <v>3.0</v>
      </c>
      <c r="P120" s="23" t="s">
        <v>108</v>
      </c>
      <c r="U120" s="31"/>
    </row>
    <row r="121" ht="15.75" customHeight="1">
      <c r="A121" s="27"/>
      <c r="B121" s="28"/>
      <c r="C121" s="23">
        <v>4.0</v>
      </c>
      <c r="D121" s="23" t="s">
        <v>109</v>
      </c>
      <c r="I121" s="31"/>
      <c r="K121" s="21"/>
      <c r="M121" s="27"/>
      <c r="N121" s="28"/>
      <c r="O121" s="23">
        <v>4.0</v>
      </c>
      <c r="P121" s="23" t="s">
        <v>109</v>
      </c>
      <c r="U121" s="31"/>
    </row>
    <row r="122">
      <c r="B122" s="28"/>
      <c r="C122" s="27"/>
      <c r="D122" s="27"/>
      <c r="E122" s="27"/>
      <c r="F122" s="27"/>
      <c r="G122" s="27"/>
      <c r="H122" s="27"/>
      <c r="I122" s="30"/>
      <c r="K122" s="21"/>
      <c r="N122" s="28"/>
      <c r="O122" s="27"/>
      <c r="P122" s="27"/>
      <c r="Q122" s="27"/>
      <c r="R122" s="27"/>
      <c r="S122" s="27"/>
      <c r="T122" s="27"/>
      <c r="U122" s="30"/>
    </row>
    <row r="123">
      <c r="A123" s="27"/>
      <c r="B123" s="28"/>
      <c r="C123" s="27"/>
      <c r="D123" s="27"/>
      <c r="E123" s="27"/>
      <c r="F123" s="27"/>
      <c r="G123" s="27"/>
      <c r="H123" s="27"/>
      <c r="I123" s="30"/>
      <c r="K123" s="21"/>
      <c r="M123" s="27"/>
      <c r="N123" s="28"/>
      <c r="O123" s="27"/>
      <c r="P123" s="27"/>
      <c r="Q123" s="27"/>
      <c r="R123" s="27"/>
      <c r="S123" s="27"/>
      <c r="T123" s="27"/>
      <c r="U123" s="30"/>
    </row>
    <row r="124">
      <c r="A124" s="27" t="str">
        <f>A116</f>
        <v>Question</v>
      </c>
      <c r="B124" s="28">
        <f>B116+1</f>
        <v>16</v>
      </c>
      <c r="C124" s="35" t="s">
        <v>51</v>
      </c>
      <c r="I124" s="30"/>
      <c r="K124" s="21"/>
      <c r="M124" s="27" t="str">
        <f>M116</f>
        <v>Question</v>
      </c>
      <c r="N124" s="28">
        <f>N116+1</f>
        <v>16</v>
      </c>
      <c r="O124" s="35" t="s">
        <v>51</v>
      </c>
      <c r="U124" s="30"/>
    </row>
    <row r="125" ht="47.25" customHeight="1">
      <c r="A125" s="27"/>
      <c r="B125" s="28"/>
      <c r="C125" s="34" t="str">
        <f>IMAGE("https://media.zecodeek-it.com/dtc/ss-share/questions/question-5635.png",1)</f>
        <v/>
      </c>
      <c r="I125" s="30"/>
      <c r="K125" s="21"/>
      <c r="M125" s="27"/>
      <c r="N125" s="28"/>
      <c r="O125" s="34" t="str">
        <f>IMAGE("https://media.zecodeek-it.com/dtc/ss-share/questions/question-5635.png",1)</f>
        <v/>
      </c>
      <c r="U125" s="30"/>
    </row>
    <row r="126" ht="18.75" customHeight="1">
      <c r="A126" s="27"/>
      <c r="B126" s="28"/>
      <c r="C126" s="23">
        <v>1.0</v>
      </c>
      <c r="D126" s="23" t="s">
        <v>110</v>
      </c>
      <c r="I126" s="31" t="s">
        <v>38</v>
      </c>
      <c r="K126" s="21"/>
      <c r="M126" s="27"/>
      <c r="N126" s="28"/>
      <c r="O126" s="23">
        <v>1.0</v>
      </c>
      <c r="P126" s="23" t="s">
        <v>110</v>
      </c>
      <c r="U126" s="31" t="s">
        <v>38</v>
      </c>
    </row>
    <row r="127">
      <c r="A127" s="27"/>
      <c r="B127" s="28"/>
      <c r="C127" s="23">
        <v>2.0</v>
      </c>
      <c r="D127" s="23" t="s">
        <v>111</v>
      </c>
      <c r="I127" s="31"/>
      <c r="K127" s="21"/>
      <c r="M127" s="27"/>
      <c r="N127" s="28"/>
      <c r="O127" s="23">
        <v>2.0</v>
      </c>
      <c r="P127" s="23" t="s">
        <v>111</v>
      </c>
      <c r="U127" s="31"/>
    </row>
    <row r="128">
      <c r="A128" s="27"/>
      <c r="B128" s="28"/>
      <c r="C128" s="23">
        <v>3.0</v>
      </c>
      <c r="D128" s="23" t="s">
        <v>112</v>
      </c>
      <c r="I128" s="31"/>
      <c r="K128" s="21"/>
      <c r="M128" s="27"/>
      <c r="N128" s="28"/>
      <c r="O128" s="23">
        <v>3.0</v>
      </c>
      <c r="P128" s="23" t="s">
        <v>112</v>
      </c>
      <c r="U128" s="31"/>
    </row>
    <row r="129" ht="15.75" customHeight="1">
      <c r="A129" s="27"/>
      <c r="B129" s="28"/>
      <c r="C129" s="23">
        <v>4.0</v>
      </c>
      <c r="D129" s="23" t="s">
        <v>109</v>
      </c>
      <c r="I129" s="31"/>
      <c r="K129" s="21"/>
      <c r="M129" s="27"/>
      <c r="N129" s="28"/>
      <c r="O129" s="23">
        <v>4.0</v>
      </c>
      <c r="P129" s="23" t="s">
        <v>109</v>
      </c>
      <c r="U129" s="31"/>
    </row>
    <row r="130">
      <c r="B130" s="28"/>
      <c r="C130" s="27"/>
      <c r="D130" s="27"/>
      <c r="E130" s="27"/>
      <c r="F130" s="27"/>
      <c r="G130" s="27"/>
      <c r="H130" s="27"/>
      <c r="I130" s="30"/>
      <c r="K130" s="21"/>
      <c r="N130" s="28"/>
      <c r="O130" s="27"/>
      <c r="P130" s="27"/>
      <c r="Q130" s="27"/>
      <c r="R130" s="27"/>
      <c r="S130" s="27"/>
      <c r="T130" s="27"/>
      <c r="U130" s="30"/>
    </row>
    <row r="131">
      <c r="A131" s="27"/>
      <c r="B131" s="28"/>
      <c r="C131" s="27"/>
      <c r="D131" s="27"/>
      <c r="E131" s="27"/>
      <c r="F131" s="27"/>
      <c r="G131" s="27"/>
      <c r="H131" s="27"/>
      <c r="I131" s="30"/>
      <c r="K131" s="21"/>
      <c r="M131" s="27"/>
      <c r="N131" s="28"/>
      <c r="O131" s="27"/>
      <c r="P131" s="27"/>
      <c r="Q131" s="27"/>
      <c r="R131" s="27"/>
      <c r="S131" s="27"/>
      <c r="T131" s="27"/>
      <c r="U131" s="30"/>
    </row>
    <row r="132">
      <c r="A132" s="27" t="str">
        <f>A124</f>
        <v>Question</v>
      </c>
      <c r="B132" s="28">
        <f>B124+1</f>
        <v>17</v>
      </c>
      <c r="C132" s="35" t="s">
        <v>51</v>
      </c>
      <c r="I132" s="30"/>
      <c r="K132" s="21"/>
      <c r="M132" s="27" t="str">
        <f>M124</f>
        <v>Question</v>
      </c>
      <c r="N132" s="28">
        <f>N124+1</f>
        <v>17</v>
      </c>
      <c r="O132" s="35" t="s">
        <v>51</v>
      </c>
      <c r="U132" s="30"/>
    </row>
    <row r="133" ht="47.25" customHeight="1">
      <c r="B133" s="28"/>
      <c r="C133" s="34" t="str">
        <f>IMAGE("https://media.zecodeek-it.com/dtc/ss-share/questions/question-684.png",1)</f>
        <v/>
      </c>
      <c r="I133" s="30"/>
      <c r="K133" s="21"/>
      <c r="N133" s="28"/>
      <c r="O133" s="34" t="str">
        <f>IMAGE("https://media.zecodeek-it.com/dtc/ss-share/questions/question-684.png",1)</f>
        <v/>
      </c>
      <c r="U133" s="30"/>
    </row>
    <row r="134" ht="15.75" customHeight="1">
      <c r="A134" s="27"/>
      <c r="B134" s="28"/>
      <c r="C134" s="23">
        <v>1.0</v>
      </c>
      <c r="D134" s="23" t="s">
        <v>113</v>
      </c>
      <c r="I134" s="31"/>
      <c r="K134" s="21"/>
      <c r="M134" s="27"/>
      <c r="N134" s="28"/>
      <c r="O134" s="23">
        <v>1.0</v>
      </c>
      <c r="P134" s="23" t="s">
        <v>113</v>
      </c>
      <c r="U134" s="31"/>
    </row>
    <row r="135">
      <c r="A135" s="27"/>
      <c r="B135" s="28"/>
      <c r="C135" s="23">
        <v>2.0</v>
      </c>
      <c r="D135" s="23" t="s">
        <v>114</v>
      </c>
      <c r="I135" s="31"/>
      <c r="K135" s="21"/>
      <c r="M135" s="27"/>
      <c r="N135" s="28"/>
      <c r="O135" s="23">
        <v>2.0</v>
      </c>
      <c r="P135" s="23" t="s">
        <v>114</v>
      </c>
      <c r="U135" s="31"/>
    </row>
    <row r="136">
      <c r="A136" s="27"/>
      <c r="B136" s="28"/>
      <c r="C136" s="23">
        <v>3.0</v>
      </c>
      <c r="D136" s="23" t="s">
        <v>115</v>
      </c>
      <c r="I136" s="31" t="s">
        <v>38</v>
      </c>
      <c r="K136" s="21"/>
      <c r="M136" s="27"/>
      <c r="N136" s="28"/>
      <c r="O136" s="23">
        <v>3.0</v>
      </c>
      <c r="P136" s="23" t="s">
        <v>115</v>
      </c>
      <c r="U136" s="31" t="s">
        <v>38</v>
      </c>
    </row>
    <row r="137" ht="15.75" customHeight="1">
      <c r="A137" s="27"/>
      <c r="B137" s="28"/>
      <c r="C137" s="23">
        <v>4.0</v>
      </c>
      <c r="D137" s="23" t="s">
        <v>116</v>
      </c>
      <c r="I137" s="31"/>
      <c r="K137" s="21"/>
      <c r="M137" s="27"/>
      <c r="N137" s="28"/>
      <c r="O137" s="23">
        <v>4.0</v>
      </c>
      <c r="P137" s="23" t="s">
        <v>116</v>
      </c>
      <c r="U137" s="31"/>
    </row>
    <row r="138">
      <c r="B138" s="28"/>
      <c r="C138" s="27"/>
      <c r="D138" s="27"/>
      <c r="E138" s="27"/>
      <c r="F138" s="27"/>
      <c r="G138" s="27"/>
      <c r="H138" s="27"/>
      <c r="I138" s="30"/>
      <c r="K138" s="21"/>
      <c r="N138" s="28"/>
      <c r="O138" s="27"/>
      <c r="P138" s="27"/>
      <c r="Q138" s="27"/>
      <c r="R138" s="27"/>
      <c r="S138" s="27"/>
      <c r="T138" s="27"/>
      <c r="U138" s="30"/>
    </row>
    <row r="139">
      <c r="A139" s="27"/>
      <c r="B139" s="28"/>
      <c r="C139" s="27"/>
      <c r="D139" s="27"/>
      <c r="E139" s="27"/>
      <c r="F139" s="27"/>
      <c r="G139" s="27"/>
      <c r="H139" s="27"/>
      <c r="I139" s="30"/>
      <c r="K139" s="21"/>
      <c r="M139" s="27"/>
      <c r="N139" s="28"/>
      <c r="O139" s="27"/>
      <c r="P139" s="27"/>
      <c r="Q139" s="27"/>
      <c r="R139" s="27"/>
      <c r="S139" s="27"/>
      <c r="T139" s="27"/>
      <c r="U139" s="30"/>
    </row>
    <row r="140">
      <c r="A140" s="27" t="str">
        <f>A132</f>
        <v>Question</v>
      </c>
      <c r="B140" s="28">
        <f>B132+1</f>
        <v>18</v>
      </c>
      <c r="C140" s="35" t="s">
        <v>51</v>
      </c>
      <c r="I140" s="30"/>
      <c r="K140" s="21"/>
      <c r="M140" s="27" t="str">
        <f>M132</f>
        <v>Question</v>
      </c>
      <c r="N140" s="28">
        <f>N132+1</f>
        <v>18</v>
      </c>
      <c r="O140" s="35" t="s">
        <v>51</v>
      </c>
      <c r="U140" s="30"/>
    </row>
    <row r="141" ht="47.25" customHeight="1">
      <c r="B141" s="28"/>
      <c r="C141" s="34" t="str">
        <f>IMAGE("https://media.zecodeek-it.com/dtc/ss-share/questions/question-584.png",1)</f>
        <v/>
      </c>
      <c r="I141" s="30"/>
      <c r="K141" s="21"/>
      <c r="N141" s="28"/>
      <c r="O141" s="34" t="str">
        <f>IMAGE("https://media.zecodeek-it.com/dtc/ss-share/questions/question-584.png",1)</f>
        <v/>
      </c>
      <c r="U141" s="30"/>
    </row>
    <row r="142" ht="15.75" customHeight="1">
      <c r="A142" s="27"/>
      <c r="B142" s="28"/>
      <c r="C142" s="23">
        <v>1.0</v>
      </c>
      <c r="D142" s="23" t="s">
        <v>117</v>
      </c>
      <c r="I142" s="31" t="s">
        <v>38</v>
      </c>
      <c r="K142" s="21"/>
      <c r="M142" s="27"/>
      <c r="N142" s="28"/>
      <c r="O142" s="23">
        <v>1.0</v>
      </c>
      <c r="P142" s="23" t="s">
        <v>117</v>
      </c>
      <c r="U142" s="31" t="s">
        <v>38</v>
      </c>
    </row>
    <row r="143">
      <c r="A143" s="27"/>
      <c r="B143" s="28"/>
      <c r="C143" s="23">
        <v>2.0</v>
      </c>
      <c r="D143" s="23" t="s">
        <v>118</v>
      </c>
      <c r="I143" s="31"/>
      <c r="K143" s="21"/>
      <c r="M143" s="27"/>
      <c r="N143" s="28"/>
      <c r="O143" s="23">
        <v>2.0</v>
      </c>
      <c r="P143" s="23" t="s">
        <v>118</v>
      </c>
      <c r="U143" s="31"/>
    </row>
    <row r="144">
      <c r="A144" s="27"/>
      <c r="B144" s="28"/>
      <c r="C144" s="23">
        <v>3.0</v>
      </c>
      <c r="D144" s="23" t="s">
        <v>119</v>
      </c>
      <c r="I144" s="31"/>
      <c r="K144" s="21"/>
      <c r="M144" s="27"/>
      <c r="N144" s="28"/>
      <c r="O144" s="23">
        <v>3.0</v>
      </c>
      <c r="P144" s="23" t="s">
        <v>119</v>
      </c>
      <c r="U144" s="31"/>
    </row>
    <row r="145" ht="15.75" customHeight="1">
      <c r="A145" s="27"/>
      <c r="B145" s="28"/>
      <c r="C145" s="23">
        <v>4.0</v>
      </c>
      <c r="D145" s="23" t="s">
        <v>120</v>
      </c>
      <c r="I145" s="31"/>
      <c r="K145" s="21"/>
      <c r="M145" s="27"/>
      <c r="N145" s="28"/>
      <c r="O145" s="23">
        <v>4.0</v>
      </c>
      <c r="P145" s="23" t="s">
        <v>120</v>
      </c>
      <c r="U145" s="31"/>
    </row>
    <row r="146">
      <c r="B146" s="28"/>
      <c r="C146" s="27"/>
      <c r="D146" s="27"/>
      <c r="E146" s="27"/>
      <c r="F146" s="27"/>
      <c r="G146" s="27"/>
      <c r="H146" s="27"/>
      <c r="I146" s="30"/>
      <c r="K146" s="21"/>
      <c r="N146" s="28"/>
      <c r="O146" s="27"/>
      <c r="P146" s="27"/>
      <c r="Q146" s="27"/>
      <c r="R146" s="27"/>
      <c r="S146" s="27"/>
      <c r="T146" s="27"/>
      <c r="U146" s="30"/>
    </row>
    <row r="147">
      <c r="A147" s="27"/>
      <c r="B147" s="28"/>
      <c r="C147" s="27"/>
      <c r="D147" s="27"/>
      <c r="E147" s="27"/>
      <c r="F147" s="27"/>
      <c r="G147" s="27"/>
      <c r="H147" s="27"/>
      <c r="I147" s="30"/>
      <c r="K147" s="21"/>
      <c r="M147" s="27"/>
      <c r="N147" s="28"/>
      <c r="O147" s="27"/>
      <c r="P147" s="27"/>
      <c r="Q147" s="27"/>
      <c r="R147" s="27"/>
      <c r="S147" s="27"/>
      <c r="T147" s="27"/>
      <c r="U147" s="30"/>
    </row>
    <row r="148">
      <c r="A148" s="27" t="str">
        <f>A140</f>
        <v>Question</v>
      </c>
      <c r="B148" s="28">
        <f>B140+1</f>
        <v>19</v>
      </c>
      <c r="C148" s="35" t="s">
        <v>51</v>
      </c>
      <c r="I148" s="30"/>
      <c r="K148" s="21"/>
      <c r="M148" s="27" t="str">
        <f>M140</f>
        <v>Question</v>
      </c>
      <c r="N148" s="28">
        <f>N140+1</f>
        <v>19</v>
      </c>
      <c r="O148" s="35" t="s">
        <v>51</v>
      </c>
      <c r="U148" s="30"/>
    </row>
    <row r="149" ht="47.25" customHeight="1">
      <c r="B149" s="28"/>
      <c r="C149" s="34" t="str">
        <f>IMAGE("https://media.zecodeek-it.com/dtc/ss-share/questions/question-580.png",1)</f>
        <v/>
      </c>
      <c r="I149" s="30"/>
      <c r="K149" s="21"/>
      <c r="N149" s="28"/>
      <c r="O149" s="34" t="str">
        <f>IMAGE("https://media.zecodeek-it.com/dtc/ss-share/questions/question-580.png",1)</f>
        <v/>
      </c>
      <c r="U149" s="30"/>
    </row>
    <row r="150" ht="15.75" customHeight="1">
      <c r="A150" s="27"/>
      <c r="B150" s="28"/>
      <c r="C150" s="23">
        <v>1.0</v>
      </c>
      <c r="D150" s="23" t="s">
        <v>121</v>
      </c>
      <c r="I150" s="31"/>
      <c r="K150" s="21"/>
      <c r="M150" s="27"/>
      <c r="N150" s="28"/>
      <c r="O150" s="23">
        <v>1.0</v>
      </c>
      <c r="P150" s="23" t="s">
        <v>121</v>
      </c>
      <c r="U150" s="31"/>
    </row>
    <row r="151">
      <c r="A151" s="27"/>
      <c r="B151" s="28"/>
      <c r="C151" s="23">
        <v>2.0</v>
      </c>
      <c r="D151" s="23" t="s">
        <v>122</v>
      </c>
      <c r="I151" s="31" t="s">
        <v>38</v>
      </c>
      <c r="K151" s="21"/>
      <c r="M151" s="27"/>
      <c r="N151" s="28"/>
      <c r="O151" s="23">
        <v>2.0</v>
      </c>
      <c r="P151" s="23" t="s">
        <v>122</v>
      </c>
      <c r="U151" s="31" t="s">
        <v>38</v>
      </c>
    </row>
    <row r="152">
      <c r="A152" s="27"/>
      <c r="B152" s="28"/>
      <c r="C152" s="23">
        <v>3.0</v>
      </c>
      <c r="D152" s="23" t="s">
        <v>123</v>
      </c>
      <c r="I152" s="31"/>
      <c r="K152" s="21"/>
      <c r="M152" s="27"/>
      <c r="N152" s="28"/>
      <c r="O152" s="23">
        <v>3.0</v>
      </c>
      <c r="P152" s="23" t="s">
        <v>123</v>
      </c>
      <c r="U152" s="31"/>
    </row>
    <row r="153" ht="15.75" customHeight="1">
      <c r="A153" s="27"/>
      <c r="B153" s="28"/>
      <c r="C153" s="23">
        <v>4.0</v>
      </c>
      <c r="D153" s="23" t="s">
        <v>124</v>
      </c>
      <c r="I153" s="31"/>
      <c r="K153" s="21"/>
      <c r="M153" s="27"/>
      <c r="N153" s="28"/>
      <c r="O153" s="23">
        <v>4.0</v>
      </c>
      <c r="P153" s="23" t="s">
        <v>124</v>
      </c>
      <c r="U153" s="31"/>
    </row>
    <row r="154">
      <c r="B154" s="28"/>
      <c r="C154" s="27"/>
      <c r="D154" s="27"/>
      <c r="E154" s="27"/>
      <c r="F154" s="27"/>
      <c r="G154" s="27"/>
      <c r="H154" s="27"/>
      <c r="I154" s="30"/>
      <c r="K154" s="21"/>
      <c r="N154" s="28"/>
      <c r="O154" s="27"/>
      <c r="P154" s="27"/>
      <c r="Q154" s="27"/>
      <c r="R154" s="27"/>
      <c r="S154" s="27"/>
      <c r="T154" s="27"/>
      <c r="U154" s="30"/>
    </row>
    <row r="155">
      <c r="A155" s="27"/>
      <c r="B155" s="28"/>
      <c r="C155" s="27"/>
      <c r="D155" s="27"/>
      <c r="E155" s="27"/>
      <c r="F155" s="27"/>
      <c r="G155" s="27"/>
      <c r="H155" s="27"/>
      <c r="I155" s="30"/>
      <c r="K155" s="21"/>
      <c r="M155" s="27"/>
      <c r="N155" s="28"/>
      <c r="O155" s="27"/>
      <c r="P155" s="27"/>
      <c r="Q155" s="27"/>
      <c r="R155" s="27"/>
      <c r="S155" s="27"/>
      <c r="T155" s="27"/>
      <c r="U155" s="30"/>
    </row>
    <row r="156">
      <c r="A156" s="27" t="str">
        <f>A148</f>
        <v>Question</v>
      </c>
      <c r="B156" s="28">
        <f>B148+1</f>
        <v>20</v>
      </c>
      <c r="C156" s="35" t="s">
        <v>51</v>
      </c>
      <c r="I156" s="30"/>
      <c r="K156" s="21"/>
      <c r="M156" s="27" t="str">
        <f>M148</f>
        <v>Question</v>
      </c>
      <c r="N156" s="28">
        <f>N148+1</f>
        <v>20</v>
      </c>
      <c r="O156" s="35" t="s">
        <v>51</v>
      </c>
      <c r="U156" s="30"/>
    </row>
    <row r="157" ht="47.25" customHeight="1">
      <c r="B157" s="28"/>
      <c r="C157" s="34" t="str">
        <f>IMAGE("https://media.zecodeek-it.com/dtc/ss-share/questions/question-651.png",1)</f>
        <v/>
      </c>
      <c r="I157" s="30"/>
      <c r="K157" s="21"/>
      <c r="N157" s="28"/>
      <c r="O157" s="34" t="str">
        <f>IMAGE("https://media.zecodeek-it.com/dtc/ss-share/questions/question-651.png",1)</f>
        <v/>
      </c>
      <c r="U157" s="30"/>
    </row>
    <row r="158" ht="15.75" customHeight="1">
      <c r="A158" s="27"/>
      <c r="B158" s="28"/>
      <c r="C158" s="23">
        <v>1.0</v>
      </c>
      <c r="D158" s="23" t="s">
        <v>125</v>
      </c>
      <c r="I158" s="31" t="s">
        <v>38</v>
      </c>
      <c r="K158" s="21"/>
      <c r="M158" s="27"/>
      <c r="N158" s="28"/>
      <c r="O158" s="23">
        <v>1.0</v>
      </c>
      <c r="P158" s="23" t="s">
        <v>125</v>
      </c>
      <c r="U158" s="31" t="s">
        <v>38</v>
      </c>
    </row>
    <row r="159">
      <c r="A159" s="27"/>
      <c r="B159" s="28"/>
      <c r="C159" s="23">
        <v>2.0</v>
      </c>
      <c r="D159" s="23" t="s">
        <v>126</v>
      </c>
      <c r="I159" s="31"/>
      <c r="K159" s="21"/>
      <c r="M159" s="27"/>
      <c r="N159" s="28"/>
      <c r="O159" s="23">
        <v>2.0</v>
      </c>
      <c r="P159" s="23" t="s">
        <v>126</v>
      </c>
      <c r="U159" s="31"/>
    </row>
    <row r="160">
      <c r="A160" s="27"/>
      <c r="B160" s="28"/>
      <c r="C160" s="23">
        <v>3.0</v>
      </c>
      <c r="D160" s="23" t="s">
        <v>127</v>
      </c>
      <c r="I160" s="31"/>
      <c r="K160" s="21"/>
      <c r="M160" s="27"/>
      <c r="N160" s="28"/>
      <c r="O160" s="23">
        <v>3.0</v>
      </c>
      <c r="P160" s="23" t="s">
        <v>127</v>
      </c>
      <c r="U160" s="31"/>
    </row>
    <row r="161" ht="15.75" customHeight="1">
      <c r="A161" s="27"/>
      <c r="B161" s="28"/>
      <c r="C161" s="23">
        <v>4.0</v>
      </c>
      <c r="D161" s="23" t="s">
        <v>128</v>
      </c>
      <c r="I161" s="31"/>
      <c r="K161" s="21"/>
      <c r="M161" s="27"/>
      <c r="N161" s="28"/>
      <c r="O161" s="23">
        <v>4.0</v>
      </c>
      <c r="P161" s="23" t="s">
        <v>128</v>
      </c>
      <c r="U161" s="31"/>
    </row>
    <row r="162">
      <c r="B162" s="28"/>
      <c r="C162" s="27"/>
      <c r="D162" s="27"/>
      <c r="E162" s="27"/>
      <c r="F162" s="27"/>
      <c r="G162" s="27"/>
      <c r="H162" s="27"/>
      <c r="I162" s="30"/>
      <c r="K162" s="21"/>
      <c r="N162" s="28"/>
      <c r="O162" s="27"/>
      <c r="P162" s="27"/>
      <c r="Q162" s="27"/>
      <c r="R162" s="27"/>
      <c r="S162" s="27"/>
      <c r="T162" s="27"/>
      <c r="U162" s="30"/>
    </row>
    <row r="163">
      <c r="A163" s="27"/>
      <c r="B163" s="28"/>
      <c r="C163" s="27"/>
      <c r="D163" s="27"/>
      <c r="E163" s="27"/>
      <c r="F163" s="27"/>
      <c r="G163" s="27"/>
      <c r="H163" s="27"/>
      <c r="I163" s="30"/>
      <c r="K163" s="21"/>
      <c r="M163" s="27"/>
      <c r="N163" s="28"/>
      <c r="O163" s="27"/>
      <c r="P163" s="27"/>
      <c r="Q163" s="27"/>
      <c r="R163" s="27"/>
      <c r="S163" s="27"/>
      <c r="T163" s="27"/>
      <c r="U163" s="30"/>
    </row>
    <row r="164">
      <c r="A164" s="27" t="str">
        <f>A156</f>
        <v>Question</v>
      </c>
      <c r="B164" s="28">
        <f>B156+1</f>
        <v>21</v>
      </c>
      <c r="C164" s="35" t="s">
        <v>51</v>
      </c>
      <c r="I164" s="30"/>
      <c r="K164" s="21"/>
      <c r="M164" s="27" t="str">
        <f>M156</f>
        <v>Question</v>
      </c>
      <c r="N164" s="28">
        <f>N156+1</f>
        <v>21</v>
      </c>
      <c r="O164" s="35" t="s">
        <v>51</v>
      </c>
      <c r="U164" s="30"/>
    </row>
    <row r="165" ht="47.25" customHeight="1">
      <c r="B165" s="28"/>
      <c r="C165" s="34" t="str">
        <f>IMAGE("https://media.zecodeek-it.com/dtc/ss-share/questions/question-652.png",1)</f>
        <v/>
      </c>
      <c r="I165" s="30"/>
      <c r="K165" s="21"/>
      <c r="N165" s="28"/>
      <c r="O165" s="34" t="str">
        <f>IMAGE("https://media.zecodeek-it.com/dtc/ss-share/questions/question-652.png",1)</f>
        <v/>
      </c>
      <c r="U165" s="30"/>
    </row>
    <row r="166" ht="15.75" customHeight="1">
      <c r="A166" s="27"/>
      <c r="B166" s="28"/>
      <c r="C166" s="23">
        <v>1.0</v>
      </c>
      <c r="D166" s="23" t="s">
        <v>129</v>
      </c>
      <c r="I166" s="31"/>
      <c r="K166" s="21"/>
      <c r="M166" s="27"/>
      <c r="N166" s="28"/>
      <c r="O166" s="23">
        <v>1.0</v>
      </c>
      <c r="P166" s="23" t="s">
        <v>129</v>
      </c>
      <c r="U166" s="31"/>
    </row>
    <row r="167">
      <c r="A167" s="27"/>
      <c r="B167" s="28"/>
      <c r="C167" s="23">
        <v>2.0</v>
      </c>
      <c r="D167" s="23" t="s">
        <v>130</v>
      </c>
      <c r="I167" s="31"/>
      <c r="K167" s="21"/>
      <c r="M167" s="27"/>
      <c r="N167" s="28"/>
      <c r="O167" s="23">
        <v>2.0</v>
      </c>
      <c r="P167" s="23" t="s">
        <v>130</v>
      </c>
      <c r="U167" s="31"/>
    </row>
    <row r="168">
      <c r="A168" s="27"/>
      <c r="B168" s="28"/>
      <c r="C168" s="23">
        <v>3.0</v>
      </c>
      <c r="D168" s="23" t="s">
        <v>131</v>
      </c>
      <c r="I168" s="31"/>
      <c r="K168" s="21"/>
      <c r="M168" s="27"/>
      <c r="N168" s="28"/>
      <c r="O168" s="23">
        <v>3.0</v>
      </c>
      <c r="P168" s="23" t="s">
        <v>131</v>
      </c>
      <c r="U168" s="31"/>
    </row>
    <row r="169" ht="15.75" customHeight="1">
      <c r="A169" s="27"/>
      <c r="B169" s="28"/>
      <c r="C169" s="23">
        <v>4.0</v>
      </c>
      <c r="D169" s="23" t="s">
        <v>132</v>
      </c>
      <c r="I169" s="31" t="s">
        <v>38</v>
      </c>
      <c r="K169" s="21"/>
      <c r="M169" s="27"/>
      <c r="N169" s="28"/>
      <c r="O169" s="23">
        <v>4.0</v>
      </c>
      <c r="P169" s="23" t="s">
        <v>132</v>
      </c>
      <c r="U169" s="31" t="s">
        <v>38</v>
      </c>
    </row>
    <row r="170">
      <c r="B170" s="28"/>
      <c r="C170" s="27"/>
      <c r="D170" s="27"/>
      <c r="E170" s="27"/>
      <c r="F170" s="27"/>
      <c r="G170" s="27"/>
      <c r="H170" s="27"/>
      <c r="I170" s="30"/>
      <c r="K170" s="21"/>
      <c r="N170" s="28"/>
      <c r="O170" s="27"/>
      <c r="P170" s="27"/>
      <c r="Q170" s="27"/>
      <c r="R170" s="27"/>
      <c r="S170" s="27"/>
      <c r="T170" s="27"/>
      <c r="U170" s="30"/>
    </row>
    <row r="171">
      <c r="A171" s="27"/>
      <c r="B171" s="28"/>
      <c r="C171" s="27"/>
      <c r="D171" s="27"/>
      <c r="E171" s="27"/>
      <c r="F171" s="27"/>
      <c r="G171" s="27"/>
      <c r="H171" s="27"/>
      <c r="I171" s="30"/>
      <c r="K171" s="21"/>
      <c r="M171" s="27"/>
      <c r="N171" s="28"/>
      <c r="O171" s="27"/>
      <c r="P171" s="27"/>
      <c r="Q171" s="27"/>
      <c r="R171" s="27"/>
      <c r="S171" s="27"/>
      <c r="T171" s="27"/>
      <c r="U171" s="30"/>
    </row>
    <row r="172">
      <c r="A172" s="27" t="str">
        <f>A164</f>
        <v>Question</v>
      </c>
      <c r="B172" s="28">
        <f>B164+1</f>
        <v>22</v>
      </c>
      <c r="C172" s="35" t="s">
        <v>51</v>
      </c>
      <c r="I172" s="30"/>
      <c r="K172" s="21"/>
      <c r="M172" s="27" t="str">
        <f>M164</f>
        <v>Question</v>
      </c>
      <c r="N172" s="28">
        <f>N164+1</f>
        <v>22</v>
      </c>
      <c r="O172" s="35" t="s">
        <v>51</v>
      </c>
      <c r="U172" s="30"/>
    </row>
    <row r="173" ht="47.25" customHeight="1">
      <c r="B173" s="28"/>
      <c r="C173" s="37" t="str">
        <f>IMAGE("https://media.zecodeek-it.com/dtc/ss-share/questions/question-625.png",1)</f>
        <v/>
      </c>
      <c r="I173" s="30"/>
      <c r="K173" s="21"/>
      <c r="N173" s="28"/>
      <c r="O173" s="34" t="str">
        <f>IMAGE("https://media.zecodeek-it.com/dtc/ss-share/questions/question-625.png",1)</f>
        <v/>
      </c>
      <c r="U173" s="30"/>
    </row>
    <row r="174" ht="15.75" customHeight="1">
      <c r="A174" s="27"/>
      <c r="B174" s="28"/>
      <c r="C174" s="23">
        <v>1.0</v>
      </c>
      <c r="D174" s="23" t="s">
        <v>133</v>
      </c>
      <c r="I174" s="31"/>
      <c r="K174" s="21"/>
      <c r="M174" s="27"/>
      <c r="N174" s="28"/>
      <c r="O174" s="23">
        <v>1.0</v>
      </c>
      <c r="P174" s="23" t="s">
        <v>133</v>
      </c>
      <c r="U174" s="31"/>
    </row>
    <row r="175">
      <c r="A175" s="27"/>
      <c r="B175" s="28"/>
      <c r="C175" s="23">
        <v>2.0</v>
      </c>
      <c r="D175" s="23" t="s">
        <v>134</v>
      </c>
      <c r="I175" s="31"/>
      <c r="K175" s="21"/>
      <c r="M175" s="27"/>
      <c r="N175" s="28"/>
      <c r="O175" s="23">
        <v>2.0</v>
      </c>
      <c r="P175" s="23" t="s">
        <v>134</v>
      </c>
      <c r="U175" s="31"/>
    </row>
    <row r="176">
      <c r="A176" s="27"/>
      <c r="B176" s="28"/>
      <c r="C176" s="23">
        <v>3.0</v>
      </c>
      <c r="D176" s="23" t="s">
        <v>135</v>
      </c>
      <c r="I176" s="31"/>
      <c r="K176" s="21"/>
      <c r="M176" s="27"/>
      <c r="N176" s="28"/>
      <c r="O176" s="23">
        <v>3.0</v>
      </c>
      <c r="P176" s="23" t="s">
        <v>135</v>
      </c>
      <c r="U176" s="31"/>
    </row>
    <row r="177" ht="15.75" customHeight="1">
      <c r="A177" s="27"/>
      <c r="B177" s="28"/>
      <c r="C177" s="23">
        <v>4.0</v>
      </c>
      <c r="D177" s="23" t="s">
        <v>136</v>
      </c>
      <c r="I177" s="31" t="s">
        <v>38</v>
      </c>
      <c r="K177" s="21"/>
      <c r="M177" s="27"/>
      <c r="N177" s="28"/>
      <c r="O177" s="23">
        <v>4.0</v>
      </c>
      <c r="P177" s="23" t="s">
        <v>136</v>
      </c>
      <c r="U177" s="31" t="s">
        <v>38</v>
      </c>
    </row>
    <row r="178">
      <c r="B178" s="28"/>
      <c r="C178" s="27"/>
      <c r="D178" s="27"/>
      <c r="E178" s="27"/>
      <c r="F178" s="27"/>
      <c r="G178" s="27"/>
      <c r="H178" s="27"/>
      <c r="I178" s="30"/>
      <c r="K178" s="21"/>
      <c r="N178" s="28"/>
      <c r="O178" s="27"/>
      <c r="P178" s="27"/>
      <c r="Q178" s="27"/>
      <c r="R178" s="27"/>
      <c r="S178" s="27"/>
      <c r="T178" s="27"/>
      <c r="U178" s="30"/>
    </row>
    <row r="179">
      <c r="A179" s="27"/>
      <c r="B179" s="28"/>
      <c r="C179" s="27"/>
      <c r="D179" s="27"/>
      <c r="E179" s="27"/>
      <c r="F179" s="27"/>
      <c r="G179" s="27"/>
      <c r="H179" s="27"/>
      <c r="I179" s="30"/>
      <c r="K179" s="21"/>
      <c r="M179" s="27"/>
      <c r="N179" s="28"/>
      <c r="O179" s="27"/>
      <c r="P179" s="27"/>
      <c r="Q179" s="27"/>
      <c r="R179" s="27"/>
      <c r="S179" s="27"/>
      <c r="T179" s="27"/>
      <c r="U179" s="30"/>
    </row>
    <row r="180">
      <c r="A180" s="27" t="str">
        <f>A172</f>
        <v>Question</v>
      </c>
      <c r="B180" s="28">
        <f>B172+1</f>
        <v>23</v>
      </c>
      <c r="C180" s="35" t="s">
        <v>51</v>
      </c>
      <c r="I180" s="30"/>
      <c r="K180" s="21"/>
      <c r="M180" s="27" t="str">
        <f>M172</f>
        <v>Question</v>
      </c>
      <c r="N180" s="28">
        <f>N172+1</f>
        <v>23</v>
      </c>
      <c r="O180" s="35" t="s">
        <v>51</v>
      </c>
      <c r="U180" s="30"/>
    </row>
    <row r="181" ht="47.25" customHeight="1">
      <c r="B181" s="28"/>
      <c r="C181" s="34" t="str">
        <f>IMAGE("https://media.zecodeek-it.com/dtc/ss-share/questions/question-643.png",1)</f>
        <v/>
      </c>
      <c r="I181" s="30"/>
      <c r="K181" s="21"/>
      <c r="N181" s="28"/>
      <c r="O181" s="34" t="str">
        <f>IMAGE("https://media.zecodeek-it.com/dtc/ss-share/questions/question-643.png",1)</f>
        <v/>
      </c>
      <c r="U181" s="30"/>
    </row>
    <row r="182" ht="15.75" customHeight="1">
      <c r="A182" s="27"/>
      <c r="B182" s="28"/>
      <c r="C182" s="23">
        <v>1.0</v>
      </c>
      <c r="D182" s="23" t="s">
        <v>137</v>
      </c>
      <c r="I182" s="31"/>
      <c r="K182" s="21"/>
      <c r="M182" s="27"/>
      <c r="N182" s="28"/>
      <c r="O182" s="23">
        <v>1.0</v>
      </c>
      <c r="P182" s="23" t="s">
        <v>137</v>
      </c>
      <c r="U182" s="31"/>
    </row>
    <row r="183">
      <c r="A183" s="27"/>
      <c r="B183" s="28"/>
      <c r="C183" s="23">
        <v>2.0</v>
      </c>
      <c r="D183" s="23" t="s">
        <v>138</v>
      </c>
      <c r="I183" s="31"/>
      <c r="K183" s="21"/>
      <c r="M183" s="27"/>
      <c r="N183" s="28"/>
      <c r="O183" s="23">
        <v>2.0</v>
      </c>
      <c r="P183" s="23" t="s">
        <v>138</v>
      </c>
      <c r="U183" s="31"/>
    </row>
    <row r="184">
      <c r="A184" s="27"/>
      <c r="B184" s="28"/>
      <c r="C184" s="23">
        <v>3.0</v>
      </c>
      <c r="D184" s="23" t="s">
        <v>139</v>
      </c>
      <c r="I184" s="31"/>
      <c r="K184" s="21"/>
      <c r="M184" s="27"/>
      <c r="N184" s="28"/>
      <c r="O184" s="23">
        <v>3.0</v>
      </c>
      <c r="P184" s="23" t="s">
        <v>139</v>
      </c>
      <c r="U184" s="31"/>
    </row>
    <row r="185" ht="15.75" customHeight="1">
      <c r="A185" s="27"/>
      <c r="B185" s="28"/>
      <c r="C185" s="23">
        <v>4.0</v>
      </c>
      <c r="D185" s="23" t="s">
        <v>140</v>
      </c>
      <c r="I185" s="31" t="s">
        <v>38</v>
      </c>
      <c r="K185" s="21"/>
      <c r="M185" s="27"/>
      <c r="N185" s="28"/>
      <c r="O185" s="23">
        <v>4.0</v>
      </c>
      <c r="P185" s="23" t="s">
        <v>140</v>
      </c>
      <c r="U185" s="31" t="s">
        <v>38</v>
      </c>
    </row>
    <row r="186">
      <c r="B186" s="28"/>
      <c r="C186" s="27"/>
      <c r="D186" s="27"/>
      <c r="E186" s="27"/>
      <c r="F186" s="27"/>
      <c r="G186" s="27"/>
      <c r="H186" s="27"/>
      <c r="I186" s="30"/>
      <c r="K186" s="21"/>
      <c r="N186" s="28"/>
      <c r="O186" s="27"/>
      <c r="P186" s="27"/>
      <c r="Q186" s="27"/>
      <c r="R186" s="27"/>
      <c r="S186" s="27"/>
      <c r="T186" s="27"/>
      <c r="U186" s="30"/>
    </row>
    <row r="187">
      <c r="A187" s="27"/>
      <c r="B187" s="28"/>
      <c r="C187" s="27"/>
      <c r="D187" s="27"/>
      <c r="E187" s="27"/>
      <c r="F187" s="27"/>
      <c r="G187" s="27"/>
      <c r="H187" s="27"/>
      <c r="I187" s="30"/>
      <c r="K187" s="21"/>
      <c r="M187" s="27"/>
      <c r="N187" s="28"/>
      <c r="O187" s="27"/>
      <c r="P187" s="27"/>
      <c r="Q187" s="27"/>
      <c r="R187" s="27"/>
      <c r="S187" s="27"/>
      <c r="T187" s="27"/>
      <c r="U187" s="30"/>
    </row>
    <row r="188">
      <c r="A188" s="27" t="str">
        <f>A180</f>
        <v>Question</v>
      </c>
      <c r="B188" s="28">
        <f>B180+1</f>
        <v>24</v>
      </c>
      <c r="C188" s="35" t="s">
        <v>51</v>
      </c>
      <c r="I188" s="30"/>
      <c r="K188" s="21"/>
      <c r="M188" s="27" t="str">
        <f>M180</f>
        <v>Question</v>
      </c>
      <c r="N188" s="28">
        <f>N180+1</f>
        <v>24</v>
      </c>
      <c r="O188" s="35" t="s">
        <v>51</v>
      </c>
      <c r="U188" s="30"/>
    </row>
    <row r="189" ht="47.25" customHeight="1">
      <c r="B189" s="28"/>
      <c r="C189" s="34" t="str">
        <f>IMAGE("https://media.zecodeek-it.com/dtc/ss-share/questions/question-623.png",1)</f>
        <v/>
      </c>
      <c r="I189" s="30"/>
      <c r="K189" s="21"/>
      <c r="N189" s="28"/>
      <c r="O189" s="34" t="str">
        <f>IMAGE("https://media.zecodeek-it.com/dtc/ss-share/questions/question-623.png",1)</f>
        <v/>
      </c>
      <c r="U189" s="30"/>
    </row>
    <row r="190" ht="15.75" customHeight="1">
      <c r="A190" s="27"/>
      <c r="B190" s="28"/>
      <c r="C190" s="23">
        <v>1.0</v>
      </c>
      <c r="D190" s="23" t="s">
        <v>141</v>
      </c>
      <c r="I190" s="31" t="s">
        <v>38</v>
      </c>
      <c r="K190" s="21"/>
      <c r="M190" s="27"/>
      <c r="N190" s="28"/>
      <c r="O190" s="23">
        <v>1.0</v>
      </c>
      <c r="P190" s="23" t="s">
        <v>141</v>
      </c>
      <c r="U190" s="31" t="s">
        <v>38</v>
      </c>
    </row>
    <row r="191">
      <c r="A191" s="27"/>
      <c r="B191" s="28"/>
      <c r="C191" s="23">
        <v>2.0</v>
      </c>
      <c r="D191" s="23" t="s">
        <v>142</v>
      </c>
      <c r="I191" s="31"/>
      <c r="K191" s="21"/>
      <c r="M191" s="27"/>
      <c r="N191" s="28"/>
      <c r="O191" s="23">
        <v>2.0</v>
      </c>
      <c r="P191" s="23" t="s">
        <v>142</v>
      </c>
      <c r="U191" s="31"/>
    </row>
    <row r="192">
      <c r="A192" s="27"/>
      <c r="B192" s="28"/>
      <c r="C192" s="23">
        <v>3.0</v>
      </c>
      <c r="D192" s="23" t="s">
        <v>143</v>
      </c>
      <c r="I192" s="31"/>
      <c r="K192" s="21"/>
      <c r="M192" s="27"/>
      <c r="N192" s="28"/>
      <c r="O192" s="23">
        <v>3.0</v>
      </c>
      <c r="P192" s="23" t="s">
        <v>143</v>
      </c>
      <c r="U192" s="31"/>
    </row>
    <row r="193" ht="15.75" customHeight="1">
      <c r="A193" s="27"/>
      <c r="B193" s="28"/>
      <c r="C193" s="23">
        <v>4.0</v>
      </c>
      <c r="D193" s="23" t="s">
        <v>144</v>
      </c>
      <c r="I193" s="31"/>
      <c r="K193" s="21"/>
      <c r="M193" s="27"/>
      <c r="N193" s="28"/>
      <c r="O193" s="23">
        <v>4.0</v>
      </c>
      <c r="P193" s="23" t="s">
        <v>144</v>
      </c>
      <c r="U193" s="31"/>
    </row>
    <row r="194">
      <c r="B194" s="28"/>
      <c r="C194" s="27"/>
      <c r="D194" s="27"/>
      <c r="E194" s="27"/>
      <c r="F194" s="27"/>
      <c r="G194" s="27"/>
      <c r="H194" s="27"/>
      <c r="I194" s="30"/>
      <c r="K194" s="21"/>
      <c r="N194" s="28"/>
      <c r="O194" s="27"/>
      <c r="P194" s="27"/>
      <c r="Q194" s="27"/>
      <c r="R194" s="27"/>
      <c r="S194" s="27"/>
      <c r="T194" s="27"/>
      <c r="U194" s="30"/>
    </row>
    <row r="195">
      <c r="A195" s="27"/>
      <c r="B195" s="28"/>
      <c r="C195" s="27"/>
      <c r="D195" s="27"/>
      <c r="E195" s="27"/>
      <c r="F195" s="27"/>
      <c r="G195" s="27"/>
      <c r="H195" s="27"/>
      <c r="I195" s="30"/>
      <c r="K195" s="21"/>
      <c r="M195" s="27"/>
      <c r="N195" s="28"/>
      <c r="O195" s="27"/>
      <c r="P195" s="27"/>
      <c r="Q195" s="27"/>
      <c r="R195" s="27"/>
      <c r="S195" s="27"/>
      <c r="T195" s="27"/>
      <c r="U195" s="30"/>
    </row>
    <row r="196">
      <c r="A196" s="27" t="str">
        <f>A188</f>
        <v>Question</v>
      </c>
      <c r="B196" s="28">
        <f>B188+1</f>
        <v>25</v>
      </c>
      <c r="C196" s="35" t="s">
        <v>51</v>
      </c>
      <c r="I196" s="30"/>
      <c r="K196" s="21"/>
      <c r="M196" s="27" t="str">
        <f>M188</f>
        <v>Question</v>
      </c>
      <c r="N196" s="28">
        <f>N188+1</f>
        <v>25</v>
      </c>
      <c r="O196" s="35" t="s">
        <v>51</v>
      </c>
      <c r="U196" s="30"/>
    </row>
    <row r="197" ht="47.25" customHeight="1">
      <c r="B197" s="28"/>
      <c r="C197" s="34" t="str">
        <f>IMAGE("https://media.zecodeek-it.com/dtc/ss-share/questions/question-632.png",1)</f>
        <v/>
      </c>
      <c r="I197" s="30"/>
      <c r="K197" s="21"/>
      <c r="N197" s="28"/>
      <c r="O197" s="34" t="str">
        <f>IMAGE("https://media.zecodeek-it.com/dtc/ss-share/questions/question-632.png",1)</f>
        <v/>
      </c>
      <c r="U197" s="30"/>
    </row>
    <row r="198" ht="15.75" customHeight="1">
      <c r="A198" s="27"/>
      <c r="B198" s="28"/>
      <c r="C198" s="23">
        <v>1.0</v>
      </c>
      <c r="D198" s="23" t="s">
        <v>105</v>
      </c>
      <c r="I198" s="31"/>
      <c r="K198" s="21"/>
      <c r="M198" s="27"/>
      <c r="N198" s="28"/>
      <c r="O198" s="23">
        <v>1.0</v>
      </c>
      <c r="P198" s="23" t="s">
        <v>105</v>
      </c>
      <c r="U198" s="31"/>
    </row>
    <row r="199">
      <c r="A199" s="27"/>
      <c r="B199" s="28"/>
      <c r="C199" s="23">
        <v>2.0</v>
      </c>
      <c r="D199" s="23" t="s">
        <v>143</v>
      </c>
      <c r="I199" s="31"/>
      <c r="K199" s="21"/>
      <c r="M199" s="27"/>
      <c r="N199" s="28"/>
      <c r="O199" s="23">
        <v>2.0</v>
      </c>
      <c r="P199" s="23" t="s">
        <v>143</v>
      </c>
      <c r="U199" s="31"/>
    </row>
    <row r="200" ht="15.75" customHeight="1">
      <c r="A200" s="27"/>
      <c r="B200" s="28"/>
      <c r="C200" s="23">
        <v>3.0</v>
      </c>
      <c r="D200" s="23" t="s">
        <v>105</v>
      </c>
      <c r="I200" s="31"/>
      <c r="K200" s="21"/>
      <c r="M200" s="27"/>
      <c r="N200" s="28"/>
      <c r="O200" s="23">
        <v>3.0</v>
      </c>
      <c r="P200" s="23" t="s">
        <v>105</v>
      </c>
      <c r="U200" s="31"/>
    </row>
    <row r="201" ht="15.75" customHeight="1">
      <c r="A201" s="27"/>
      <c r="B201" s="28"/>
      <c r="C201" s="23">
        <v>4.0</v>
      </c>
      <c r="D201" s="23" t="s">
        <v>145</v>
      </c>
      <c r="I201" s="31" t="s">
        <v>38</v>
      </c>
      <c r="K201" s="21"/>
      <c r="M201" s="27"/>
      <c r="N201" s="28"/>
      <c r="O201" s="23">
        <v>4.0</v>
      </c>
      <c r="P201" s="23" t="s">
        <v>145</v>
      </c>
      <c r="U201" s="31" t="s">
        <v>38</v>
      </c>
    </row>
    <row r="202">
      <c r="B202" s="28"/>
      <c r="C202" s="27"/>
      <c r="D202" s="27"/>
      <c r="E202" s="27"/>
      <c r="F202" s="27"/>
      <c r="G202" s="27"/>
      <c r="H202" s="27"/>
      <c r="I202" s="30"/>
      <c r="K202" s="21"/>
      <c r="N202" s="28"/>
      <c r="O202" s="27"/>
      <c r="P202" s="27"/>
      <c r="Q202" s="27"/>
      <c r="R202" s="27"/>
      <c r="S202" s="27"/>
      <c r="T202" s="27"/>
      <c r="U202" s="30"/>
    </row>
    <row r="203">
      <c r="A203" s="27"/>
      <c r="B203" s="28"/>
      <c r="C203" s="27"/>
      <c r="D203" s="27"/>
      <c r="E203" s="27"/>
      <c r="F203" s="27"/>
      <c r="G203" s="27"/>
      <c r="H203" s="27"/>
      <c r="I203" s="30"/>
      <c r="K203" s="21"/>
      <c r="M203" s="27"/>
      <c r="N203" s="28"/>
      <c r="O203" s="27"/>
      <c r="P203" s="27"/>
      <c r="Q203" s="27"/>
      <c r="R203" s="27"/>
      <c r="S203" s="27"/>
      <c r="T203" s="27"/>
      <c r="U203" s="30"/>
    </row>
    <row r="204">
      <c r="A204" s="27" t="str">
        <f>A196</f>
        <v>Question</v>
      </c>
      <c r="B204" s="28">
        <f>B196+1</f>
        <v>26</v>
      </c>
      <c r="C204" s="35" t="s">
        <v>51</v>
      </c>
      <c r="I204" s="30"/>
      <c r="K204" s="21"/>
      <c r="M204" s="27" t="str">
        <f>M196</f>
        <v>Question</v>
      </c>
      <c r="N204" s="28">
        <f>N196+1</f>
        <v>26</v>
      </c>
      <c r="O204" s="35" t="s">
        <v>51</v>
      </c>
      <c r="U204" s="30"/>
    </row>
    <row r="205" ht="47.25" customHeight="1">
      <c r="B205" s="28"/>
      <c r="C205" s="34" t="str">
        <f>IMAGE("https://media.zecodeek-it.com/dtc/ss-share/questions/question-581.png",1)</f>
        <v/>
      </c>
      <c r="I205" s="30"/>
      <c r="K205" s="21"/>
      <c r="N205" s="28"/>
      <c r="O205" s="34" t="str">
        <f>IMAGE("https://media.zecodeek-it.com/dtc/ss-share/questions/question-581.png",1)</f>
        <v/>
      </c>
      <c r="U205" s="30"/>
    </row>
    <row r="206" ht="15.75" customHeight="1">
      <c r="A206" s="27"/>
      <c r="B206" s="28"/>
      <c r="C206" s="23">
        <v>1.0</v>
      </c>
      <c r="D206" s="23" t="s">
        <v>146</v>
      </c>
      <c r="I206" s="31"/>
      <c r="K206" s="21"/>
      <c r="M206" s="27"/>
      <c r="N206" s="28"/>
      <c r="O206" s="23">
        <v>1.0</v>
      </c>
      <c r="P206" s="23" t="s">
        <v>146</v>
      </c>
      <c r="U206" s="31"/>
    </row>
    <row r="207">
      <c r="A207" s="27"/>
      <c r="B207" s="28"/>
      <c r="C207" s="23">
        <v>2.0</v>
      </c>
      <c r="D207" s="23" t="s">
        <v>147</v>
      </c>
      <c r="I207" s="31"/>
      <c r="K207" s="21"/>
      <c r="M207" s="27"/>
      <c r="N207" s="28"/>
      <c r="O207" s="23">
        <v>2.0</v>
      </c>
      <c r="P207" s="23" t="s">
        <v>147</v>
      </c>
      <c r="U207" s="31"/>
    </row>
    <row r="208" ht="15.75" customHeight="1">
      <c r="A208" s="27"/>
      <c r="B208" s="28"/>
      <c r="C208" s="23">
        <v>3.0</v>
      </c>
      <c r="D208" s="23" t="s">
        <v>148</v>
      </c>
      <c r="I208" s="31"/>
      <c r="K208" s="21"/>
      <c r="M208" s="27"/>
      <c r="N208" s="28"/>
      <c r="O208" s="23">
        <v>3.0</v>
      </c>
      <c r="P208" s="23" t="s">
        <v>148</v>
      </c>
      <c r="U208" s="31"/>
    </row>
    <row r="209" ht="15.75" customHeight="1">
      <c r="A209" s="27"/>
      <c r="B209" s="28"/>
      <c r="C209" s="23">
        <v>4.0</v>
      </c>
      <c r="D209" s="23" t="s">
        <v>149</v>
      </c>
      <c r="I209" s="31" t="s">
        <v>38</v>
      </c>
      <c r="K209" s="21"/>
      <c r="M209" s="27"/>
      <c r="N209" s="28"/>
      <c r="O209" s="23">
        <v>4.0</v>
      </c>
      <c r="P209" s="23" t="s">
        <v>149</v>
      </c>
      <c r="U209" s="31" t="s">
        <v>38</v>
      </c>
    </row>
    <row r="210">
      <c r="B210" s="28"/>
      <c r="C210" s="27"/>
      <c r="D210" s="27"/>
      <c r="E210" s="27"/>
      <c r="F210" s="27"/>
      <c r="G210" s="27"/>
      <c r="H210" s="27"/>
      <c r="I210" s="30"/>
      <c r="K210" s="21"/>
      <c r="N210" s="28"/>
      <c r="O210" s="27"/>
      <c r="P210" s="27"/>
      <c r="Q210" s="27"/>
      <c r="R210" s="27"/>
      <c r="S210" s="27"/>
      <c r="T210" s="27"/>
      <c r="U210" s="30"/>
    </row>
    <row r="211">
      <c r="A211" s="27"/>
      <c r="B211" s="28"/>
      <c r="C211" s="27"/>
      <c r="D211" s="27"/>
      <c r="E211" s="27"/>
      <c r="F211" s="27"/>
      <c r="G211" s="27"/>
      <c r="H211" s="27"/>
      <c r="I211" s="30"/>
      <c r="K211" s="21"/>
      <c r="M211" s="27"/>
      <c r="N211" s="28"/>
      <c r="O211" s="27"/>
      <c r="P211" s="27"/>
      <c r="Q211" s="27"/>
      <c r="R211" s="27"/>
      <c r="S211" s="27"/>
      <c r="T211" s="27"/>
      <c r="U211" s="30"/>
    </row>
    <row r="212">
      <c r="A212" s="27" t="str">
        <f>A204</f>
        <v>Question</v>
      </c>
      <c r="B212" s="28">
        <f>B204+1</f>
        <v>27</v>
      </c>
      <c r="C212" s="35" t="s">
        <v>51</v>
      </c>
      <c r="I212" s="30"/>
      <c r="K212" s="21"/>
      <c r="M212" s="27" t="str">
        <f>M204</f>
        <v>Question</v>
      </c>
      <c r="N212" s="28">
        <f>N204+1</f>
        <v>27</v>
      </c>
      <c r="O212" s="35" t="s">
        <v>51</v>
      </c>
      <c r="U212" s="30"/>
    </row>
    <row r="213" ht="47.25" customHeight="1">
      <c r="B213" s="28"/>
      <c r="C213" s="34" t="str">
        <f>IMAGE("https://media.zecodeek-it.com/dtc/ss-share/questions/question-687.png",1)</f>
        <v/>
      </c>
      <c r="I213" s="30"/>
      <c r="K213" s="21"/>
      <c r="N213" s="28"/>
      <c r="O213" s="34" t="str">
        <f>IMAGE("https://media.zecodeek-it.com/dtc/ss-share/questions/question-687.png",1)</f>
        <v/>
      </c>
      <c r="U213" s="30"/>
    </row>
    <row r="214" ht="15.75" customHeight="1">
      <c r="A214" s="27"/>
      <c r="B214" s="28"/>
      <c r="C214" s="23">
        <v>1.0</v>
      </c>
      <c r="D214" s="23" t="s">
        <v>150</v>
      </c>
      <c r="I214" s="31" t="s">
        <v>38</v>
      </c>
      <c r="K214" s="21"/>
      <c r="M214" s="27"/>
      <c r="N214" s="28"/>
      <c r="O214" s="23">
        <v>1.0</v>
      </c>
      <c r="P214" s="23" t="s">
        <v>150</v>
      </c>
      <c r="U214" s="31" t="s">
        <v>38</v>
      </c>
    </row>
    <row r="215">
      <c r="A215" s="27"/>
      <c r="B215" s="28"/>
      <c r="C215" s="23">
        <v>2.0</v>
      </c>
      <c r="D215" s="23" t="s">
        <v>151</v>
      </c>
      <c r="I215" s="31"/>
      <c r="K215" s="21"/>
      <c r="M215" s="27"/>
      <c r="N215" s="28"/>
      <c r="O215" s="23">
        <v>2.0</v>
      </c>
      <c r="P215" s="23" t="s">
        <v>151</v>
      </c>
      <c r="U215" s="31"/>
    </row>
    <row r="216" ht="15.75" customHeight="1">
      <c r="A216" s="27"/>
      <c r="B216" s="28"/>
      <c r="C216" s="23">
        <v>3.0</v>
      </c>
      <c r="D216" s="23" t="s">
        <v>152</v>
      </c>
      <c r="I216" s="31"/>
      <c r="K216" s="21"/>
      <c r="M216" s="27"/>
      <c r="N216" s="28"/>
      <c r="O216" s="23">
        <v>3.0</v>
      </c>
      <c r="P216" s="23" t="s">
        <v>152</v>
      </c>
      <c r="U216" s="31"/>
    </row>
    <row r="217" ht="15.75" customHeight="1">
      <c r="A217" s="27"/>
      <c r="B217" s="28"/>
      <c r="C217" s="23">
        <v>4.0</v>
      </c>
      <c r="D217" s="23" t="s">
        <v>153</v>
      </c>
      <c r="I217" s="31"/>
      <c r="K217" s="21"/>
      <c r="M217" s="27"/>
      <c r="N217" s="28"/>
      <c r="O217" s="23">
        <v>4.0</v>
      </c>
      <c r="P217" s="23" t="s">
        <v>153</v>
      </c>
      <c r="U217" s="31"/>
    </row>
    <row r="218">
      <c r="B218" s="28"/>
      <c r="C218" s="27"/>
      <c r="D218" s="27"/>
      <c r="E218" s="27"/>
      <c r="F218" s="27"/>
      <c r="G218" s="27"/>
      <c r="H218" s="27"/>
      <c r="I218" s="30"/>
      <c r="K218" s="21"/>
      <c r="N218" s="28"/>
      <c r="O218" s="27"/>
      <c r="P218" s="27"/>
      <c r="Q218" s="27"/>
      <c r="R218" s="27"/>
      <c r="S218" s="27"/>
      <c r="T218" s="27"/>
      <c r="U218" s="30"/>
    </row>
    <row r="219">
      <c r="A219" s="27"/>
      <c r="B219" s="28"/>
      <c r="C219" s="27"/>
      <c r="D219" s="27"/>
      <c r="E219" s="27"/>
      <c r="F219" s="27"/>
      <c r="G219" s="27"/>
      <c r="H219" s="27"/>
      <c r="I219" s="30"/>
      <c r="K219" s="21"/>
      <c r="M219" s="27"/>
      <c r="N219" s="28"/>
      <c r="O219" s="27"/>
      <c r="P219" s="27"/>
      <c r="Q219" s="27"/>
      <c r="R219" s="27"/>
      <c r="S219" s="27"/>
      <c r="T219" s="27"/>
      <c r="U219" s="30"/>
    </row>
    <row r="220">
      <c r="A220" s="27" t="str">
        <f>A212</f>
        <v>Question</v>
      </c>
      <c r="B220" s="28">
        <f>B212+1</f>
        <v>28</v>
      </c>
      <c r="C220" s="35" t="s">
        <v>51</v>
      </c>
      <c r="I220" s="30"/>
      <c r="K220" s="21"/>
      <c r="M220" s="27" t="str">
        <f>M212</f>
        <v>Question</v>
      </c>
      <c r="N220" s="28">
        <f>N212+1</f>
        <v>28</v>
      </c>
      <c r="O220" s="35" t="s">
        <v>51</v>
      </c>
      <c r="U220" s="30"/>
    </row>
    <row r="221" ht="47.25" customHeight="1">
      <c r="B221" s="28"/>
      <c r="C221" s="34" t="str">
        <f>IMAGE("https://media.zecodeek-it.com/dtc/ss-share/questions/question-589.png",1)</f>
        <v/>
      </c>
      <c r="I221" s="30"/>
      <c r="K221" s="21"/>
      <c r="N221" s="28"/>
      <c r="O221" s="34" t="str">
        <f>IMAGE("https://media.zecodeek-it.com/dtc/ss-share/questions/question-589.png",1)</f>
        <v/>
      </c>
      <c r="U221" s="30"/>
    </row>
    <row r="222" ht="15.75" customHeight="1">
      <c r="A222" s="27"/>
      <c r="B222" s="28"/>
      <c r="C222" s="23">
        <v>1.0</v>
      </c>
      <c r="D222" s="23" t="s">
        <v>154</v>
      </c>
      <c r="I222" s="31"/>
      <c r="K222" s="21"/>
      <c r="M222" s="27"/>
      <c r="N222" s="28"/>
      <c r="O222" s="23">
        <v>1.0</v>
      </c>
      <c r="P222" s="23" t="s">
        <v>154</v>
      </c>
      <c r="U222" s="31"/>
    </row>
    <row r="223">
      <c r="A223" s="27"/>
      <c r="B223" s="28"/>
      <c r="C223" s="23">
        <v>2.0</v>
      </c>
      <c r="D223" s="23" t="s">
        <v>139</v>
      </c>
      <c r="I223" s="31"/>
      <c r="K223" s="21"/>
      <c r="M223" s="27"/>
      <c r="N223" s="28"/>
      <c r="O223" s="23">
        <v>2.0</v>
      </c>
      <c r="P223" s="23" t="s">
        <v>139</v>
      </c>
      <c r="U223" s="31"/>
    </row>
    <row r="224" ht="15.75" customHeight="1">
      <c r="A224" s="27"/>
      <c r="B224" s="28"/>
      <c r="C224" s="23">
        <v>3.0</v>
      </c>
      <c r="D224" s="23" t="s">
        <v>155</v>
      </c>
      <c r="I224" s="31"/>
      <c r="K224" s="21"/>
      <c r="M224" s="27"/>
      <c r="N224" s="28"/>
      <c r="O224" s="23">
        <v>3.0</v>
      </c>
      <c r="P224" s="23" t="s">
        <v>155</v>
      </c>
      <c r="U224" s="31"/>
    </row>
    <row r="225" ht="15.75" customHeight="1">
      <c r="A225" s="27"/>
      <c r="B225" s="28"/>
      <c r="C225" s="23">
        <v>4.0</v>
      </c>
      <c r="D225" s="23" t="s">
        <v>156</v>
      </c>
      <c r="I225" s="31" t="s">
        <v>38</v>
      </c>
      <c r="K225" s="21"/>
      <c r="M225" s="27"/>
      <c r="N225" s="28"/>
      <c r="O225" s="23">
        <v>4.0</v>
      </c>
      <c r="P225" s="23" t="s">
        <v>156</v>
      </c>
      <c r="U225" s="31" t="s">
        <v>38</v>
      </c>
    </row>
    <row r="226">
      <c r="B226" s="28"/>
      <c r="C226" s="27"/>
      <c r="D226" s="27"/>
      <c r="E226" s="27"/>
      <c r="F226" s="27"/>
      <c r="G226" s="27"/>
      <c r="H226" s="27"/>
      <c r="I226" s="30"/>
      <c r="K226" s="21"/>
      <c r="N226" s="28"/>
      <c r="O226" s="27"/>
      <c r="P226" s="27"/>
      <c r="Q226" s="27"/>
      <c r="R226" s="27"/>
      <c r="S226" s="27"/>
      <c r="T226" s="27"/>
      <c r="U226" s="30"/>
    </row>
    <row r="227">
      <c r="A227" s="27"/>
      <c r="B227" s="28"/>
      <c r="C227" s="27"/>
      <c r="D227" s="27"/>
      <c r="E227" s="27"/>
      <c r="F227" s="27"/>
      <c r="G227" s="27"/>
      <c r="H227" s="27"/>
      <c r="I227" s="30"/>
      <c r="K227" s="21"/>
      <c r="M227" s="27"/>
      <c r="N227" s="28"/>
      <c r="O227" s="27"/>
      <c r="P227" s="27"/>
      <c r="Q227" s="27"/>
      <c r="R227" s="27"/>
      <c r="S227" s="27"/>
      <c r="T227" s="27"/>
      <c r="U227" s="30"/>
    </row>
    <row r="228">
      <c r="A228" s="27" t="str">
        <f>A220</f>
        <v>Question</v>
      </c>
      <c r="B228" s="28">
        <f>B220+1</f>
        <v>29</v>
      </c>
      <c r="C228" s="35" t="s">
        <v>51</v>
      </c>
      <c r="I228" s="30"/>
      <c r="K228" s="21"/>
      <c r="M228" s="27" t="str">
        <f>M220</f>
        <v>Question</v>
      </c>
      <c r="N228" s="28">
        <f>N220+1</f>
        <v>29</v>
      </c>
      <c r="O228" s="35" t="s">
        <v>51</v>
      </c>
      <c r="U228" s="30"/>
    </row>
    <row r="229" ht="47.25" customHeight="1">
      <c r="B229" s="28"/>
      <c r="C229" s="34" t="str">
        <f>IMAGE("https://media.zecodeek-it.com/dtc/ss-share/questions/question-577.png",1)</f>
        <v/>
      </c>
      <c r="I229" s="30"/>
      <c r="K229" s="21"/>
      <c r="N229" s="28"/>
      <c r="O229" s="34" t="str">
        <f>IMAGE("https://media.zecodeek-it.com/dtc/ss-share/questions/question-577.png",1)</f>
        <v/>
      </c>
      <c r="U229" s="30"/>
    </row>
    <row r="230" ht="15.75" customHeight="1">
      <c r="A230" s="27"/>
      <c r="B230" s="28"/>
      <c r="C230" s="23">
        <v>1.0</v>
      </c>
      <c r="D230" s="23" t="s">
        <v>157</v>
      </c>
      <c r="I230" s="31"/>
      <c r="K230" s="21"/>
      <c r="M230" s="27"/>
      <c r="N230" s="28"/>
      <c r="O230" s="23">
        <v>1.0</v>
      </c>
      <c r="P230" s="23" t="s">
        <v>157</v>
      </c>
      <c r="U230" s="31"/>
    </row>
    <row r="231" ht="15.75" customHeight="1">
      <c r="A231" s="27"/>
      <c r="B231" s="28"/>
      <c r="C231" s="23">
        <v>2.0</v>
      </c>
      <c r="D231" s="23" t="s">
        <v>158</v>
      </c>
      <c r="I231" s="31" t="s">
        <v>38</v>
      </c>
      <c r="K231" s="21"/>
      <c r="M231" s="27"/>
      <c r="N231" s="28"/>
      <c r="O231" s="23">
        <v>2.0</v>
      </c>
      <c r="P231" s="23" t="s">
        <v>158</v>
      </c>
      <c r="U231" s="31" t="s">
        <v>38</v>
      </c>
    </row>
    <row r="232" ht="15.75" customHeight="1">
      <c r="A232" s="27"/>
      <c r="B232" s="28"/>
      <c r="C232" s="23">
        <v>3.0</v>
      </c>
      <c r="D232" s="23" t="s">
        <v>159</v>
      </c>
      <c r="I232" s="31"/>
      <c r="K232" s="21"/>
      <c r="M232" s="27"/>
      <c r="N232" s="28"/>
      <c r="O232" s="23">
        <v>3.0</v>
      </c>
      <c r="P232" s="23" t="s">
        <v>159</v>
      </c>
      <c r="U232" s="31"/>
    </row>
    <row r="233" ht="15.75" customHeight="1">
      <c r="A233" s="27"/>
      <c r="B233" s="28"/>
      <c r="C233" s="23">
        <v>4.0</v>
      </c>
      <c r="D233" s="23" t="s">
        <v>160</v>
      </c>
      <c r="I233" s="31"/>
      <c r="K233" s="21"/>
      <c r="M233" s="27"/>
      <c r="N233" s="28"/>
      <c r="O233" s="23">
        <v>4.0</v>
      </c>
      <c r="P233" s="23" t="s">
        <v>160</v>
      </c>
      <c r="U233" s="31"/>
    </row>
    <row r="234">
      <c r="B234" s="28"/>
      <c r="C234" s="27"/>
      <c r="D234" s="27"/>
      <c r="E234" s="27"/>
      <c r="F234" s="27"/>
      <c r="G234" s="27"/>
      <c r="H234" s="27"/>
      <c r="I234" s="30"/>
      <c r="K234" s="21"/>
      <c r="N234" s="28"/>
      <c r="O234" s="27"/>
      <c r="P234" s="27"/>
      <c r="Q234" s="27"/>
      <c r="R234" s="27"/>
      <c r="S234" s="27"/>
      <c r="T234" s="27"/>
      <c r="U234" s="30"/>
    </row>
    <row r="235">
      <c r="A235" s="27"/>
      <c r="B235" s="28"/>
      <c r="C235" s="27"/>
      <c r="D235" s="27"/>
      <c r="E235" s="27"/>
      <c r="F235" s="27"/>
      <c r="G235" s="27"/>
      <c r="H235" s="27"/>
      <c r="I235" s="30"/>
      <c r="K235" s="21"/>
      <c r="M235" s="27"/>
      <c r="N235" s="28"/>
      <c r="O235" s="27"/>
      <c r="P235" s="27"/>
      <c r="Q235" s="27"/>
      <c r="R235" s="27"/>
      <c r="S235" s="27"/>
      <c r="T235" s="27"/>
      <c r="U235" s="30"/>
    </row>
    <row r="236">
      <c r="A236" s="27" t="str">
        <f>A228</f>
        <v>Question</v>
      </c>
      <c r="B236" s="28">
        <f>B228+1</f>
        <v>30</v>
      </c>
      <c r="C236" s="35" t="s">
        <v>51</v>
      </c>
      <c r="I236" s="30"/>
      <c r="K236" s="21"/>
      <c r="M236" s="27" t="str">
        <f>M228</f>
        <v>Question</v>
      </c>
      <c r="N236" s="28">
        <f>N228+1</f>
        <v>30</v>
      </c>
      <c r="O236" s="35" t="s">
        <v>51</v>
      </c>
      <c r="U236" s="30"/>
    </row>
    <row r="237" ht="47.25" customHeight="1">
      <c r="B237" s="28"/>
      <c r="C237" s="34" t="str">
        <f>IMAGE("https://media.zecodeek-it.com/dtc/ss-share/questions/question-656.png",1)</f>
        <v/>
      </c>
      <c r="I237" s="30"/>
      <c r="K237" s="21"/>
      <c r="N237" s="28"/>
      <c r="O237" s="34" t="str">
        <f>IMAGE("https://media.zecodeek-it.com/dtc/ss-share/questions/question-656.png",1)</f>
        <v/>
      </c>
      <c r="U237" s="30"/>
    </row>
    <row r="238" ht="15.75" customHeight="1">
      <c r="A238" s="27"/>
      <c r="B238" s="28"/>
      <c r="C238" s="23">
        <v>1.0</v>
      </c>
      <c r="D238" s="23" t="s">
        <v>161</v>
      </c>
      <c r="I238" s="31"/>
      <c r="K238" s="21"/>
      <c r="M238" s="27"/>
      <c r="N238" s="28"/>
      <c r="O238" s="23">
        <v>1.0</v>
      </c>
      <c r="P238" s="23" t="s">
        <v>161</v>
      </c>
      <c r="U238" s="31"/>
    </row>
    <row r="239" ht="15.75" customHeight="1">
      <c r="A239" s="27"/>
      <c r="B239" s="28"/>
      <c r="C239" s="23">
        <v>2.0</v>
      </c>
      <c r="D239" s="23" t="s">
        <v>162</v>
      </c>
      <c r="I239" s="31"/>
      <c r="K239" s="21"/>
      <c r="M239" s="27"/>
      <c r="N239" s="28"/>
      <c r="O239" s="23">
        <v>2.0</v>
      </c>
      <c r="P239" s="23" t="s">
        <v>162</v>
      </c>
      <c r="U239" s="31"/>
    </row>
    <row r="240" ht="15.75" customHeight="1">
      <c r="A240" s="27"/>
      <c r="B240" s="28"/>
      <c r="C240" s="23">
        <v>3.0</v>
      </c>
      <c r="D240" s="23" t="s">
        <v>105</v>
      </c>
      <c r="I240" s="31"/>
      <c r="K240" s="21"/>
      <c r="M240" s="27"/>
      <c r="N240" s="28"/>
      <c r="O240" s="23">
        <v>3.0</v>
      </c>
      <c r="P240" s="23" t="s">
        <v>105</v>
      </c>
      <c r="U240" s="31"/>
    </row>
    <row r="241" ht="15.75" customHeight="1">
      <c r="A241" s="27"/>
      <c r="B241" s="28"/>
      <c r="C241" s="23">
        <v>4.0</v>
      </c>
      <c r="D241" s="23" t="s">
        <v>163</v>
      </c>
      <c r="I241" s="31" t="s">
        <v>38</v>
      </c>
      <c r="K241" s="21"/>
      <c r="M241" s="27"/>
      <c r="N241" s="28"/>
      <c r="O241" s="23">
        <v>4.0</v>
      </c>
      <c r="P241" s="23" t="s">
        <v>163</v>
      </c>
      <c r="U241" s="31" t="s">
        <v>38</v>
      </c>
    </row>
    <row r="242">
      <c r="B242" s="28"/>
      <c r="C242" s="27"/>
      <c r="D242" s="27"/>
      <c r="E242" s="27"/>
      <c r="F242" s="27"/>
      <c r="G242" s="27"/>
      <c r="H242" s="27"/>
      <c r="I242" s="30"/>
      <c r="K242" s="21"/>
      <c r="N242" s="28"/>
      <c r="O242" s="27"/>
      <c r="P242" s="27"/>
      <c r="Q242" s="27"/>
      <c r="R242" s="27"/>
      <c r="S242" s="27"/>
      <c r="T242" s="27"/>
      <c r="U242" s="30"/>
    </row>
    <row r="243">
      <c r="A243" s="27"/>
      <c r="B243" s="28"/>
      <c r="C243" s="27"/>
      <c r="D243" s="27"/>
      <c r="E243" s="27"/>
      <c r="F243" s="27"/>
      <c r="G243" s="27"/>
      <c r="H243" s="27"/>
      <c r="I243" s="30"/>
      <c r="K243" s="21"/>
      <c r="M243" s="27"/>
      <c r="N243" s="28"/>
      <c r="O243" s="27"/>
      <c r="P243" s="27"/>
      <c r="Q243" s="27"/>
      <c r="R243" s="27"/>
      <c r="S243" s="27"/>
      <c r="T243" s="27"/>
      <c r="U243" s="30"/>
    </row>
    <row r="244">
      <c r="A244" s="27" t="str">
        <f>A236</f>
        <v>Question</v>
      </c>
      <c r="B244" s="28">
        <f>B236+1</f>
        <v>31</v>
      </c>
      <c r="C244" s="35" t="s">
        <v>51</v>
      </c>
      <c r="I244" s="30"/>
      <c r="K244" s="21"/>
      <c r="M244" s="27" t="str">
        <f>M236</f>
        <v>Question</v>
      </c>
      <c r="N244" s="28">
        <f>N236+1</f>
        <v>31</v>
      </c>
      <c r="O244" s="35" t="s">
        <v>51</v>
      </c>
      <c r="U244" s="30"/>
    </row>
    <row r="245" ht="47.25" customHeight="1">
      <c r="B245" s="28"/>
      <c r="C245" s="34" t="str">
        <f>IMAGE("https://media.zecodeek-it.com/dtc/ss-share/questions/question-5647.png",1)</f>
        <v/>
      </c>
      <c r="I245" s="30"/>
      <c r="K245" s="21"/>
      <c r="N245" s="28"/>
      <c r="O245" s="34" t="str">
        <f>IMAGE("https://media.zecodeek-it.com/dtc/ss-share/questions/question-5647.png",1)</f>
        <v/>
      </c>
      <c r="U245" s="30"/>
    </row>
    <row r="246" ht="15.75" customHeight="1">
      <c r="A246" s="27"/>
      <c r="B246" s="28"/>
      <c r="C246" s="23">
        <v>1.0</v>
      </c>
      <c r="D246" s="23" t="s">
        <v>164</v>
      </c>
      <c r="I246" s="31" t="s">
        <v>38</v>
      </c>
      <c r="K246" s="21"/>
      <c r="M246" s="27"/>
      <c r="N246" s="28"/>
      <c r="O246" s="23">
        <v>1.0</v>
      </c>
      <c r="P246" s="23" t="s">
        <v>164</v>
      </c>
      <c r="U246" s="31" t="s">
        <v>38</v>
      </c>
    </row>
    <row r="247">
      <c r="A247" s="27"/>
      <c r="B247" s="28"/>
      <c r="C247" s="23">
        <v>2.0</v>
      </c>
      <c r="D247" s="23" t="s">
        <v>165</v>
      </c>
      <c r="I247" s="31"/>
      <c r="K247" s="21"/>
      <c r="M247" s="27"/>
      <c r="N247" s="28"/>
      <c r="O247" s="23">
        <v>2.0</v>
      </c>
      <c r="P247" s="23" t="s">
        <v>165</v>
      </c>
      <c r="U247" s="31"/>
    </row>
    <row r="248" ht="15.75" customHeight="1">
      <c r="A248" s="27"/>
      <c r="B248" s="28"/>
      <c r="C248" s="23">
        <v>3.0</v>
      </c>
      <c r="D248" s="23" t="s">
        <v>166</v>
      </c>
      <c r="I248" s="31"/>
      <c r="K248" s="21"/>
      <c r="M248" s="27"/>
      <c r="N248" s="28"/>
      <c r="O248" s="23">
        <v>3.0</v>
      </c>
      <c r="P248" s="23" t="s">
        <v>166</v>
      </c>
      <c r="U248" s="31"/>
    </row>
    <row r="249" ht="15.75" customHeight="1">
      <c r="A249" s="27"/>
      <c r="B249" s="28"/>
      <c r="C249" s="23">
        <v>4.0</v>
      </c>
      <c r="D249" s="23" t="s">
        <v>167</v>
      </c>
      <c r="I249" s="31"/>
      <c r="K249" s="21"/>
      <c r="M249" s="27"/>
      <c r="N249" s="28"/>
      <c r="O249" s="23">
        <v>4.0</v>
      </c>
      <c r="P249" s="23" t="s">
        <v>167</v>
      </c>
      <c r="U249" s="31"/>
    </row>
    <row r="250">
      <c r="B250" s="28"/>
      <c r="C250" s="27"/>
      <c r="D250" s="27"/>
      <c r="E250" s="27"/>
      <c r="F250" s="27"/>
      <c r="G250" s="27"/>
      <c r="H250" s="27"/>
      <c r="I250" s="30"/>
      <c r="K250" s="21"/>
      <c r="N250" s="28"/>
      <c r="O250" s="27"/>
      <c r="P250" s="27"/>
      <c r="Q250" s="27"/>
      <c r="R250" s="27"/>
      <c r="S250" s="27"/>
      <c r="T250" s="27"/>
      <c r="U250" s="30"/>
    </row>
    <row r="251">
      <c r="A251" s="27"/>
      <c r="B251" s="28"/>
      <c r="C251" s="27"/>
      <c r="D251" s="27"/>
      <c r="E251" s="27"/>
      <c r="F251" s="27"/>
      <c r="G251" s="27"/>
      <c r="H251" s="27"/>
      <c r="I251" s="30"/>
      <c r="K251" s="21"/>
      <c r="M251" s="27"/>
      <c r="N251" s="28"/>
      <c r="O251" s="27"/>
      <c r="P251" s="27"/>
      <c r="Q251" s="27"/>
      <c r="R251" s="27"/>
      <c r="S251" s="27"/>
      <c r="T251" s="27"/>
      <c r="U251" s="30"/>
    </row>
    <row r="252">
      <c r="A252" s="27" t="str">
        <f>A244</f>
        <v>Question</v>
      </c>
      <c r="B252" s="28">
        <f>B244+1</f>
        <v>32</v>
      </c>
      <c r="C252" s="35" t="s">
        <v>51</v>
      </c>
      <c r="I252" s="30"/>
      <c r="K252" s="21"/>
      <c r="M252" s="27" t="str">
        <f>M244</f>
        <v>Question</v>
      </c>
      <c r="N252" s="28">
        <f>N244+1</f>
        <v>32</v>
      </c>
      <c r="O252" s="35" t="s">
        <v>51</v>
      </c>
      <c r="U252" s="30"/>
    </row>
    <row r="253" ht="47.25" customHeight="1">
      <c r="B253" s="28"/>
      <c r="C253" s="34" t="str">
        <f>IMAGE("https://media.zecodeek-it.com/dtc/ss-share/questions/question-654.png",1)</f>
        <v/>
      </c>
      <c r="I253" s="30"/>
      <c r="K253" s="21"/>
      <c r="N253" s="28"/>
      <c r="O253" s="34" t="str">
        <f>IMAGE("https://media.zecodeek-it.com/dtc/ss-share/questions/question-654.png",1)</f>
        <v/>
      </c>
      <c r="U253" s="30"/>
    </row>
    <row r="254" ht="15.75" customHeight="1">
      <c r="A254" s="27"/>
      <c r="B254" s="28"/>
      <c r="C254" s="23">
        <v>1.0</v>
      </c>
      <c r="D254" s="23" t="s">
        <v>168</v>
      </c>
      <c r="I254" s="31" t="s">
        <v>38</v>
      </c>
      <c r="K254" s="21"/>
      <c r="M254" s="27"/>
      <c r="N254" s="28"/>
      <c r="O254" s="23">
        <v>1.0</v>
      </c>
      <c r="P254" s="23" t="s">
        <v>168</v>
      </c>
      <c r="U254" s="31" t="s">
        <v>38</v>
      </c>
    </row>
    <row r="255">
      <c r="A255" s="27"/>
      <c r="B255" s="28"/>
      <c r="C255" s="23">
        <v>2.0</v>
      </c>
      <c r="D255" s="23" t="s">
        <v>169</v>
      </c>
      <c r="I255" s="31"/>
      <c r="K255" s="21"/>
      <c r="M255" s="27"/>
      <c r="N255" s="28"/>
      <c r="O255" s="23">
        <v>2.0</v>
      </c>
      <c r="P255" s="23" t="s">
        <v>169</v>
      </c>
      <c r="U255" s="31"/>
    </row>
    <row r="256" ht="15.75" customHeight="1">
      <c r="A256" s="27"/>
      <c r="B256" s="28"/>
      <c r="C256" s="23">
        <v>3.0</v>
      </c>
      <c r="D256" s="23" t="s">
        <v>170</v>
      </c>
      <c r="I256" s="31"/>
      <c r="K256" s="21"/>
      <c r="M256" s="27"/>
      <c r="N256" s="28"/>
      <c r="O256" s="23">
        <v>3.0</v>
      </c>
      <c r="P256" s="23" t="s">
        <v>170</v>
      </c>
      <c r="U256" s="31"/>
    </row>
    <row r="257" ht="15.75" customHeight="1">
      <c r="A257" s="27"/>
      <c r="B257" s="28"/>
      <c r="C257" s="23">
        <v>4.0</v>
      </c>
      <c r="D257" s="23" t="s">
        <v>171</v>
      </c>
      <c r="I257" s="31"/>
      <c r="K257" s="21"/>
      <c r="M257" s="27"/>
      <c r="N257" s="28"/>
      <c r="O257" s="23">
        <v>4.0</v>
      </c>
      <c r="P257" s="23" t="s">
        <v>171</v>
      </c>
      <c r="U257" s="31"/>
    </row>
    <row r="258">
      <c r="B258" s="28"/>
      <c r="C258" s="27"/>
      <c r="D258" s="27"/>
      <c r="E258" s="27"/>
      <c r="F258" s="27"/>
      <c r="G258" s="27"/>
      <c r="H258" s="27"/>
      <c r="I258" s="30"/>
      <c r="K258" s="21"/>
      <c r="N258" s="28"/>
      <c r="O258" s="27"/>
      <c r="P258" s="27"/>
      <c r="Q258" s="27"/>
      <c r="R258" s="27"/>
      <c r="S258" s="27"/>
      <c r="T258" s="27"/>
      <c r="U258" s="30"/>
    </row>
    <row r="259">
      <c r="A259" s="27"/>
      <c r="B259" s="28"/>
      <c r="C259" s="27"/>
      <c r="D259" s="27"/>
      <c r="E259" s="27"/>
      <c r="F259" s="27"/>
      <c r="G259" s="27"/>
      <c r="H259" s="27"/>
      <c r="I259" s="30"/>
      <c r="K259" s="21"/>
      <c r="M259" s="27"/>
      <c r="N259" s="28"/>
      <c r="O259" s="27"/>
      <c r="P259" s="27"/>
      <c r="Q259" s="27"/>
      <c r="R259" s="27"/>
      <c r="S259" s="27"/>
      <c r="T259" s="27"/>
      <c r="U259" s="30"/>
    </row>
    <row r="260">
      <c r="A260" s="27" t="str">
        <f>A252</f>
        <v>Question</v>
      </c>
      <c r="B260" s="28">
        <f>B252+1</f>
        <v>33</v>
      </c>
      <c r="C260" s="35" t="s">
        <v>51</v>
      </c>
      <c r="I260" s="30"/>
      <c r="K260" s="21"/>
      <c r="M260" s="27" t="str">
        <f>M252</f>
        <v>Question</v>
      </c>
      <c r="N260" s="28">
        <f>N252+1</f>
        <v>33</v>
      </c>
      <c r="O260" s="35" t="s">
        <v>51</v>
      </c>
      <c r="U260" s="30"/>
    </row>
    <row r="261" ht="47.25" customHeight="1">
      <c r="B261" s="28"/>
      <c r="C261" s="34" t="str">
        <f>IMAGE("https://media.zecodeek-it.com/dtc/ss-share/questions/question-671.png",1)</f>
        <v/>
      </c>
      <c r="I261" s="30"/>
      <c r="K261" s="21"/>
      <c r="N261" s="28"/>
      <c r="O261" s="34" t="str">
        <f>IMAGE("https://media.zecodeek-it.com/dtc/ss-share/questions/question-671.png",1)</f>
        <v/>
      </c>
      <c r="U261" s="30"/>
    </row>
    <row r="262" ht="15.75" customHeight="1">
      <c r="A262" s="27"/>
      <c r="B262" s="28"/>
      <c r="C262" s="23">
        <v>1.0</v>
      </c>
      <c r="D262" s="23" t="s">
        <v>172</v>
      </c>
      <c r="I262" s="31" t="s">
        <v>38</v>
      </c>
      <c r="K262" s="21"/>
      <c r="M262" s="27"/>
      <c r="N262" s="28"/>
      <c r="O262" s="23">
        <v>1.0</v>
      </c>
      <c r="P262" s="23" t="s">
        <v>172</v>
      </c>
      <c r="U262" s="31" t="s">
        <v>38</v>
      </c>
    </row>
    <row r="263" ht="15.75" customHeight="1">
      <c r="A263" s="27"/>
      <c r="B263" s="28"/>
      <c r="C263" s="23">
        <v>2.0</v>
      </c>
      <c r="D263" s="23" t="s">
        <v>173</v>
      </c>
      <c r="I263" s="31"/>
      <c r="K263" s="21"/>
      <c r="M263" s="27"/>
      <c r="N263" s="28"/>
      <c r="O263" s="23">
        <v>2.0</v>
      </c>
      <c r="P263" s="23" t="s">
        <v>173</v>
      </c>
      <c r="U263" s="31"/>
    </row>
    <row r="264" ht="15.75" customHeight="1">
      <c r="A264" s="27"/>
      <c r="B264" s="28"/>
      <c r="C264" s="23">
        <v>3.0</v>
      </c>
      <c r="D264" s="23" t="s">
        <v>174</v>
      </c>
      <c r="I264" s="31"/>
      <c r="K264" s="21"/>
      <c r="M264" s="27"/>
      <c r="N264" s="28"/>
      <c r="O264" s="23">
        <v>3.0</v>
      </c>
      <c r="P264" s="23" t="s">
        <v>174</v>
      </c>
      <c r="U264" s="31"/>
    </row>
    <row r="265" ht="15.75" customHeight="1">
      <c r="A265" s="27"/>
      <c r="B265" s="28"/>
      <c r="C265" s="23">
        <v>4.0</v>
      </c>
      <c r="D265" s="23" t="s">
        <v>175</v>
      </c>
      <c r="I265" s="31"/>
      <c r="K265" s="21"/>
      <c r="M265" s="27"/>
      <c r="N265" s="28"/>
      <c r="O265" s="23">
        <v>4.0</v>
      </c>
      <c r="P265" s="23" t="s">
        <v>175</v>
      </c>
      <c r="U265" s="31"/>
    </row>
    <row r="266">
      <c r="B266" s="28"/>
      <c r="C266" s="27"/>
      <c r="D266" s="27"/>
      <c r="E266" s="27"/>
      <c r="F266" s="27"/>
      <c r="G266" s="27"/>
      <c r="H266" s="27"/>
      <c r="I266" s="30"/>
      <c r="K266" s="21"/>
      <c r="N266" s="28"/>
      <c r="O266" s="27"/>
      <c r="P266" s="27"/>
      <c r="Q266" s="27"/>
      <c r="R266" s="27"/>
      <c r="S266" s="27"/>
      <c r="T266" s="27"/>
      <c r="U266" s="30"/>
    </row>
    <row r="267">
      <c r="A267" s="27"/>
      <c r="B267" s="28"/>
      <c r="C267" s="27"/>
      <c r="D267" s="27"/>
      <c r="E267" s="27"/>
      <c r="F267" s="27"/>
      <c r="G267" s="27"/>
      <c r="H267" s="27"/>
      <c r="I267" s="30"/>
      <c r="K267" s="21"/>
      <c r="M267" s="27"/>
      <c r="N267" s="28"/>
      <c r="O267" s="27"/>
      <c r="P267" s="27"/>
      <c r="Q267" s="27"/>
      <c r="R267" s="27"/>
      <c r="S267" s="27"/>
      <c r="T267" s="27"/>
      <c r="U267" s="30"/>
    </row>
    <row r="268">
      <c r="A268" s="27" t="str">
        <f>A260</f>
        <v>Question</v>
      </c>
      <c r="B268" s="28">
        <f>B260+1</f>
        <v>34</v>
      </c>
      <c r="C268" s="35" t="s">
        <v>51</v>
      </c>
      <c r="I268" s="30"/>
      <c r="K268" s="21"/>
      <c r="M268" s="27" t="str">
        <f>M260</f>
        <v>Question</v>
      </c>
      <c r="N268" s="28">
        <f>N260+1</f>
        <v>34</v>
      </c>
      <c r="O268" s="35" t="s">
        <v>51</v>
      </c>
      <c r="U268" s="30"/>
    </row>
    <row r="269" ht="47.25" customHeight="1">
      <c r="B269" s="28"/>
      <c r="C269" s="34" t="str">
        <f>IMAGE("https://media.zecodeek-it.com/dtc/ss-share/questions/question-681.jpg",1)</f>
        <v/>
      </c>
      <c r="I269" s="30"/>
      <c r="K269" s="21"/>
      <c r="N269" s="28"/>
      <c r="O269" s="34" t="str">
        <f>IMAGE("https://media.zecodeek-it.com/dtc/ss-share/questions/question-681.jpg",1)</f>
        <v/>
      </c>
      <c r="U269" s="30"/>
    </row>
    <row r="270" ht="15.75" customHeight="1">
      <c r="A270" s="27"/>
      <c r="B270" s="28"/>
      <c r="C270" s="23">
        <v>1.0</v>
      </c>
      <c r="D270" s="23" t="s">
        <v>113</v>
      </c>
      <c r="I270" s="31"/>
      <c r="K270" s="21"/>
      <c r="M270" s="27"/>
      <c r="N270" s="28"/>
      <c r="O270" s="23">
        <v>1.0</v>
      </c>
      <c r="P270" s="23" t="s">
        <v>113</v>
      </c>
      <c r="U270" s="31"/>
    </row>
    <row r="271" ht="15.75" customHeight="1">
      <c r="A271" s="27"/>
      <c r="B271" s="28"/>
      <c r="C271" s="23">
        <v>2.0</v>
      </c>
      <c r="D271" s="23" t="s">
        <v>176</v>
      </c>
      <c r="I271" s="31"/>
      <c r="K271" s="21"/>
      <c r="M271" s="27"/>
      <c r="N271" s="28"/>
      <c r="O271" s="23">
        <v>2.0</v>
      </c>
      <c r="P271" s="23" t="s">
        <v>176</v>
      </c>
      <c r="U271" s="31"/>
    </row>
    <row r="272" ht="15.75" customHeight="1">
      <c r="A272" s="27"/>
      <c r="B272" s="28"/>
      <c r="C272" s="23">
        <v>3.0</v>
      </c>
      <c r="D272" s="23" t="s">
        <v>177</v>
      </c>
      <c r="I272" s="31"/>
      <c r="K272" s="21"/>
      <c r="M272" s="27"/>
      <c r="N272" s="28"/>
      <c r="O272" s="23">
        <v>3.0</v>
      </c>
      <c r="P272" s="23" t="s">
        <v>177</v>
      </c>
      <c r="U272" s="31"/>
    </row>
    <row r="273" ht="15.75" customHeight="1">
      <c r="A273" s="27"/>
      <c r="B273" s="28"/>
      <c r="C273" s="23">
        <v>4.0</v>
      </c>
      <c r="D273" s="23" t="s">
        <v>178</v>
      </c>
      <c r="I273" s="31" t="s">
        <v>38</v>
      </c>
      <c r="K273" s="21"/>
      <c r="M273" s="27"/>
      <c r="N273" s="28"/>
      <c r="O273" s="23">
        <v>4.0</v>
      </c>
      <c r="P273" s="23" t="s">
        <v>178</v>
      </c>
      <c r="U273" s="31" t="s">
        <v>38</v>
      </c>
    </row>
    <row r="274">
      <c r="B274" s="28"/>
      <c r="C274" s="27"/>
      <c r="D274" s="27"/>
      <c r="E274" s="27"/>
      <c r="F274" s="27"/>
      <c r="G274" s="27"/>
      <c r="H274" s="27"/>
      <c r="I274" s="30"/>
      <c r="K274" s="21"/>
      <c r="N274" s="28"/>
      <c r="O274" s="27"/>
      <c r="P274" s="27"/>
      <c r="Q274" s="27"/>
      <c r="R274" s="27"/>
      <c r="S274" s="27"/>
      <c r="T274" s="27"/>
      <c r="U274" s="30"/>
    </row>
    <row r="275">
      <c r="A275" s="27"/>
      <c r="B275" s="28"/>
      <c r="C275" s="27"/>
      <c r="D275" s="27"/>
      <c r="E275" s="27"/>
      <c r="F275" s="27"/>
      <c r="G275" s="27"/>
      <c r="H275" s="27"/>
      <c r="I275" s="30"/>
      <c r="K275" s="21"/>
      <c r="M275" s="27"/>
      <c r="N275" s="28"/>
      <c r="O275" s="27"/>
      <c r="P275" s="27"/>
      <c r="Q275" s="27"/>
      <c r="R275" s="27"/>
      <c r="S275" s="27"/>
      <c r="T275" s="27"/>
      <c r="U275" s="30"/>
    </row>
    <row r="276">
      <c r="A276" s="27" t="str">
        <f>A268</f>
        <v>Question</v>
      </c>
      <c r="B276" s="28">
        <f>B268+1</f>
        <v>35</v>
      </c>
      <c r="C276" s="35" t="s">
        <v>51</v>
      </c>
      <c r="I276" s="30"/>
      <c r="K276" s="21"/>
      <c r="M276" s="27" t="str">
        <f>M268</f>
        <v>Question</v>
      </c>
      <c r="N276" s="28">
        <f>N268+1</f>
        <v>35</v>
      </c>
      <c r="O276" s="35" t="s">
        <v>51</v>
      </c>
      <c r="U276" s="30"/>
    </row>
    <row r="277" ht="47.25" customHeight="1">
      <c r="B277" s="28"/>
      <c r="C277" s="34" t="str">
        <f>IMAGE("https://media.zecodeek-it.com/dtc/ss-share/questions/question-653.png",1)</f>
        <v/>
      </c>
      <c r="I277" s="30"/>
      <c r="K277" s="21"/>
      <c r="N277" s="28"/>
      <c r="O277" s="34" t="str">
        <f>IMAGE("https://media.zecodeek-it.com/dtc/ss-share/questions/question-653.png",1)</f>
        <v/>
      </c>
      <c r="U277" s="30"/>
    </row>
    <row r="278" ht="15.75" customHeight="1">
      <c r="A278" s="27"/>
      <c r="B278" s="28"/>
      <c r="C278" s="23">
        <v>1.0</v>
      </c>
      <c r="D278" s="23" t="s">
        <v>179</v>
      </c>
      <c r="I278" s="31" t="s">
        <v>38</v>
      </c>
      <c r="K278" s="21"/>
      <c r="M278" s="27"/>
      <c r="N278" s="28"/>
      <c r="O278" s="23">
        <v>1.0</v>
      </c>
      <c r="P278" s="23" t="s">
        <v>179</v>
      </c>
      <c r="U278" s="31" t="s">
        <v>38</v>
      </c>
    </row>
    <row r="279" ht="15.75" customHeight="1">
      <c r="A279" s="27"/>
      <c r="B279" s="28"/>
      <c r="C279" s="23">
        <v>2.0</v>
      </c>
      <c r="D279" s="23" t="s">
        <v>180</v>
      </c>
      <c r="I279" s="31"/>
      <c r="K279" s="21"/>
      <c r="M279" s="27"/>
      <c r="N279" s="28"/>
      <c r="O279" s="23">
        <v>2.0</v>
      </c>
      <c r="P279" s="23" t="s">
        <v>180</v>
      </c>
      <c r="U279" s="31"/>
    </row>
    <row r="280" ht="15.75" customHeight="1">
      <c r="A280" s="27"/>
      <c r="B280" s="28"/>
      <c r="C280" s="23">
        <v>3.0</v>
      </c>
      <c r="D280" s="23" t="s">
        <v>171</v>
      </c>
      <c r="I280" s="31"/>
      <c r="K280" s="21"/>
      <c r="M280" s="27"/>
      <c r="N280" s="28"/>
      <c r="O280" s="23">
        <v>3.0</v>
      </c>
      <c r="P280" s="23" t="s">
        <v>171</v>
      </c>
      <c r="U280" s="31"/>
    </row>
    <row r="281" ht="15.75" customHeight="1">
      <c r="A281" s="27"/>
      <c r="B281" s="28"/>
      <c r="C281" s="23">
        <v>4.0</v>
      </c>
      <c r="D281" s="23" t="s">
        <v>178</v>
      </c>
      <c r="I281" s="31"/>
      <c r="K281" s="21"/>
      <c r="M281" s="27"/>
      <c r="N281" s="28"/>
      <c r="O281" s="23">
        <v>4.0</v>
      </c>
      <c r="P281" s="23" t="s">
        <v>178</v>
      </c>
      <c r="U281" s="31"/>
    </row>
    <row r="282">
      <c r="B282" s="28"/>
      <c r="C282" s="27"/>
      <c r="D282" s="27"/>
      <c r="E282" s="27"/>
      <c r="F282" s="27"/>
      <c r="G282" s="27"/>
      <c r="H282" s="27"/>
      <c r="I282" s="30"/>
      <c r="K282" s="21"/>
      <c r="N282" s="28"/>
      <c r="O282" s="27"/>
      <c r="P282" s="27"/>
      <c r="Q282" s="27"/>
      <c r="R282" s="27"/>
      <c r="S282" s="27"/>
      <c r="T282" s="27"/>
      <c r="U282" s="30"/>
    </row>
    <row r="283">
      <c r="A283" s="27"/>
      <c r="B283" s="28"/>
      <c r="C283" s="27"/>
      <c r="D283" s="27"/>
      <c r="E283" s="27"/>
      <c r="F283" s="27"/>
      <c r="G283" s="27"/>
      <c r="H283" s="27"/>
      <c r="I283" s="30"/>
      <c r="K283" s="21"/>
      <c r="M283" s="27"/>
      <c r="N283" s="28"/>
      <c r="O283" s="27"/>
      <c r="P283" s="27"/>
      <c r="Q283" s="27"/>
      <c r="R283" s="27"/>
      <c r="S283" s="27"/>
      <c r="T283" s="27"/>
      <c r="U283" s="30"/>
    </row>
    <row r="284">
      <c r="A284" s="27" t="str">
        <f>A276</f>
        <v>Question</v>
      </c>
      <c r="B284" s="28">
        <f>B276+1</f>
        <v>36</v>
      </c>
      <c r="C284" s="35" t="s">
        <v>51</v>
      </c>
      <c r="I284" s="30"/>
      <c r="K284" s="21"/>
      <c r="M284" s="27" t="str">
        <f>M276</f>
        <v>Question</v>
      </c>
      <c r="N284" s="28">
        <f>N276+1</f>
        <v>36</v>
      </c>
      <c r="O284" s="35" t="s">
        <v>51</v>
      </c>
      <c r="U284" s="30"/>
    </row>
    <row r="285" ht="47.25" customHeight="1">
      <c r="B285" s="28"/>
      <c r="C285" s="34" t="str">
        <f>IMAGE("https://media.zecodeek-it.com/dtc/ss-share/questions/question-640.png",1)</f>
        <v/>
      </c>
      <c r="I285" s="30"/>
      <c r="K285" s="21"/>
      <c r="N285" s="28"/>
      <c r="O285" s="34" t="str">
        <f>IMAGE("https://media.zecodeek-it.com/dtc/ss-share/questions/question-640.png",1)</f>
        <v/>
      </c>
      <c r="U285" s="30"/>
    </row>
    <row r="286" ht="15.75" customHeight="1">
      <c r="A286" s="27"/>
      <c r="B286" s="28"/>
      <c r="C286" s="23">
        <v>1.0</v>
      </c>
      <c r="D286" s="23" t="s">
        <v>181</v>
      </c>
      <c r="I286" s="31" t="s">
        <v>38</v>
      </c>
      <c r="K286" s="21"/>
      <c r="M286" s="27"/>
      <c r="N286" s="28"/>
      <c r="O286" s="23">
        <v>1.0</v>
      </c>
      <c r="P286" s="23" t="s">
        <v>181</v>
      </c>
      <c r="U286" s="31" t="s">
        <v>38</v>
      </c>
    </row>
    <row r="287" ht="15.75" customHeight="1">
      <c r="A287" s="27"/>
      <c r="B287" s="28"/>
      <c r="C287" s="23">
        <v>2.0</v>
      </c>
      <c r="D287" s="23" t="s">
        <v>182</v>
      </c>
      <c r="I287" s="31"/>
      <c r="K287" s="21"/>
      <c r="M287" s="27"/>
      <c r="N287" s="28"/>
      <c r="O287" s="23">
        <v>2.0</v>
      </c>
      <c r="P287" s="23" t="s">
        <v>182</v>
      </c>
      <c r="U287" s="31"/>
    </row>
    <row r="288" ht="15.75" customHeight="1">
      <c r="A288" s="27"/>
      <c r="B288" s="28"/>
      <c r="C288" s="23">
        <v>3.0</v>
      </c>
      <c r="D288" s="23" t="s">
        <v>183</v>
      </c>
      <c r="I288" s="31"/>
      <c r="K288" s="21"/>
      <c r="M288" s="27"/>
      <c r="N288" s="28"/>
      <c r="O288" s="23">
        <v>3.0</v>
      </c>
      <c r="P288" s="23" t="s">
        <v>183</v>
      </c>
      <c r="U288" s="31"/>
    </row>
    <row r="289" ht="15.75" customHeight="1">
      <c r="A289" s="27"/>
      <c r="B289" s="28"/>
      <c r="C289" s="23">
        <v>4.0</v>
      </c>
      <c r="D289" s="23" t="s">
        <v>184</v>
      </c>
      <c r="I289" s="31"/>
      <c r="K289" s="21"/>
      <c r="M289" s="27"/>
      <c r="N289" s="28"/>
      <c r="O289" s="23">
        <v>4.0</v>
      </c>
      <c r="P289" s="23" t="s">
        <v>184</v>
      </c>
      <c r="U289" s="31"/>
    </row>
    <row r="290">
      <c r="B290" s="28"/>
      <c r="C290" s="27"/>
      <c r="D290" s="27"/>
      <c r="E290" s="27"/>
      <c r="F290" s="27"/>
      <c r="G290" s="27"/>
      <c r="H290" s="27"/>
      <c r="I290" s="30"/>
      <c r="K290" s="21"/>
      <c r="N290" s="28"/>
      <c r="O290" s="27"/>
      <c r="P290" s="27"/>
      <c r="Q290" s="27"/>
      <c r="R290" s="27"/>
      <c r="S290" s="27"/>
      <c r="T290" s="27"/>
      <c r="U290" s="30"/>
    </row>
    <row r="291">
      <c r="A291" s="27"/>
      <c r="B291" s="28"/>
      <c r="C291" s="27"/>
      <c r="D291" s="27"/>
      <c r="E291" s="27"/>
      <c r="F291" s="27"/>
      <c r="G291" s="27"/>
      <c r="H291" s="27"/>
      <c r="I291" s="30"/>
      <c r="K291" s="21"/>
      <c r="M291" s="27"/>
      <c r="N291" s="28"/>
      <c r="O291" s="27"/>
      <c r="P291" s="27"/>
      <c r="Q291" s="27"/>
      <c r="R291" s="27"/>
      <c r="S291" s="27"/>
      <c r="T291" s="27"/>
      <c r="U291" s="30"/>
    </row>
    <row r="292">
      <c r="A292" s="27" t="str">
        <f>A284</f>
        <v>Question</v>
      </c>
      <c r="B292" s="28">
        <f>B284+1</f>
        <v>37</v>
      </c>
      <c r="C292" s="35" t="s">
        <v>51</v>
      </c>
      <c r="I292" s="30"/>
      <c r="K292" s="21"/>
      <c r="M292" s="27" t="str">
        <f>M284</f>
        <v>Question</v>
      </c>
      <c r="N292" s="28">
        <f>N284+1</f>
        <v>37</v>
      </c>
      <c r="O292" s="35" t="s">
        <v>51</v>
      </c>
      <c r="U292" s="30"/>
    </row>
    <row r="293" ht="47.25" customHeight="1">
      <c r="B293" s="28"/>
      <c r="C293" s="34" t="str">
        <f>IMAGE("https://media.zecodeek-it.com/dtc/ss-share/questions/question-634.png",1)</f>
        <v/>
      </c>
      <c r="I293" s="30"/>
      <c r="K293" s="21"/>
      <c r="N293" s="28"/>
      <c r="O293" s="34" t="str">
        <f>IMAGE("https://media.zecodeek-it.com/dtc/ss-share/questions/question-634.png",1)</f>
        <v/>
      </c>
      <c r="U293" s="30"/>
    </row>
    <row r="294" ht="15.75" customHeight="1">
      <c r="A294" s="27"/>
      <c r="B294" s="28"/>
      <c r="C294" s="23">
        <v>1.0</v>
      </c>
      <c r="D294" s="23" t="s">
        <v>185</v>
      </c>
      <c r="I294" s="31"/>
      <c r="K294" s="21"/>
      <c r="M294" s="27"/>
      <c r="N294" s="28"/>
      <c r="O294" s="23">
        <v>1.0</v>
      </c>
      <c r="P294" s="23" t="s">
        <v>185</v>
      </c>
      <c r="U294" s="31"/>
    </row>
    <row r="295" ht="15.75" customHeight="1">
      <c r="A295" s="27"/>
      <c r="B295" s="28"/>
      <c r="C295" s="23">
        <v>2.0</v>
      </c>
      <c r="D295" s="23" t="s">
        <v>186</v>
      </c>
      <c r="I295" s="31"/>
      <c r="K295" s="21"/>
      <c r="M295" s="27"/>
      <c r="N295" s="28"/>
      <c r="O295" s="23">
        <v>2.0</v>
      </c>
      <c r="P295" s="23" t="s">
        <v>186</v>
      </c>
      <c r="U295" s="31"/>
    </row>
    <row r="296" ht="15.75" customHeight="1">
      <c r="A296" s="27"/>
      <c r="B296" s="28"/>
      <c r="C296" s="23">
        <v>3.0</v>
      </c>
      <c r="D296" s="23" t="s">
        <v>187</v>
      </c>
      <c r="I296" s="31"/>
      <c r="K296" s="21"/>
      <c r="M296" s="27"/>
      <c r="N296" s="28"/>
      <c r="O296" s="23">
        <v>3.0</v>
      </c>
      <c r="P296" s="23" t="s">
        <v>187</v>
      </c>
      <c r="U296" s="31"/>
    </row>
    <row r="297" ht="15.75" customHeight="1">
      <c r="A297" s="27"/>
      <c r="B297" s="28"/>
      <c r="C297" s="23">
        <v>4.0</v>
      </c>
      <c r="D297" s="23" t="s">
        <v>188</v>
      </c>
      <c r="I297" s="31" t="s">
        <v>38</v>
      </c>
      <c r="K297" s="21"/>
      <c r="M297" s="27"/>
      <c r="N297" s="28"/>
      <c r="O297" s="23">
        <v>4.0</v>
      </c>
      <c r="P297" s="23" t="s">
        <v>188</v>
      </c>
      <c r="U297" s="31" t="s">
        <v>38</v>
      </c>
    </row>
    <row r="298">
      <c r="B298" s="28"/>
      <c r="C298" s="27"/>
      <c r="D298" s="27"/>
      <c r="E298" s="27"/>
      <c r="F298" s="27"/>
      <c r="G298" s="27"/>
      <c r="H298" s="27"/>
      <c r="I298" s="30"/>
      <c r="K298" s="21"/>
      <c r="N298" s="28"/>
      <c r="O298" s="27"/>
      <c r="P298" s="27"/>
      <c r="Q298" s="27"/>
      <c r="R298" s="27"/>
      <c r="S298" s="27"/>
      <c r="T298" s="27"/>
      <c r="U298" s="30"/>
    </row>
    <row r="299">
      <c r="A299" s="27"/>
      <c r="B299" s="28"/>
      <c r="C299" s="27"/>
      <c r="D299" s="27"/>
      <c r="E299" s="27"/>
      <c r="F299" s="27"/>
      <c r="G299" s="27"/>
      <c r="H299" s="27"/>
      <c r="I299" s="30"/>
      <c r="K299" s="21"/>
      <c r="M299" s="27"/>
      <c r="N299" s="28"/>
      <c r="O299" s="27"/>
      <c r="P299" s="27"/>
      <c r="Q299" s="27"/>
      <c r="R299" s="27"/>
      <c r="S299" s="27"/>
      <c r="T299" s="27"/>
      <c r="U299" s="30"/>
    </row>
    <row r="300">
      <c r="A300" s="27" t="str">
        <f>A292</f>
        <v>Question</v>
      </c>
      <c r="B300" s="28">
        <f>B292+1</f>
        <v>38</v>
      </c>
      <c r="C300" s="35" t="s">
        <v>51</v>
      </c>
      <c r="I300" s="30"/>
      <c r="K300" s="21"/>
      <c r="M300" s="27" t="str">
        <f>M292</f>
        <v>Question</v>
      </c>
      <c r="N300" s="28">
        <f>N292+1</f>
        <v>38</v>
      </c>
      <c r="O300" s="35" t="s">
        <v>51</v>
      </c>
      <c r="U300" s="30"/>
    </row>
    <row r="301" ht="47.25" customHeight="1">
      <c r="B301" s="28"/>
      <c r="C301" s="34" t="str">
        <f>IMAGE("https://media.zecodeek-it.com/dtc/ss-share/questions/question-689.png",1)</f>
        <v/>
      </c>
      <c r="I301" s="30"/>
      <c r="K301" s="21"/>
      <c r="N301" s="28"/>
      <c r="O301" s="34" t="str">
        <f>IMAGE("https://media.zecodeek-it.com/dtc/ss-share/questions/question-689.png",1)</f>
        <v/>
      </c>
      <c r="U301" s="30"/>
    </row>
    <row r="302" ht="15.75" customHeight="1">
      <c r="A302" s="27"/>
      <c r="B302" s="28"/>
      <c r="C302" s="23">
        <v>1.0</v>
      </c>
      <c r="D302" s="23" t="s">
        <v>189</v>
      </c>
      <c r="I302" s="31"/>
      <c r="K302" s="21"/>
      <c r="M302" s="27"/>
      <c r="N302" s="28"/>
      <c r="O302" s="23">
        <v>1.0</v>
      </c>
      <c r="P302" s="23" t="s">
        <v>189</v>
      </c>
      <c r="U302" s="31"/>
    </row>
    <row r="303" ht="15.75" customHeight="1">
      <c r="A303" s="27"/>
      <c r="B303" s="28"/>
      <c r="C303" s="23">
        <v>2.0</v>
      </c>
      <c r="D303" s="23" t="s">
        <v>190</v>
      </c>
      <c r="I303" s="31" t="s">
        <v>38</v>
      </c>
      <c r="K303" s="21"/>
      <c r="M303" s="27"/>
      <c r="N303" s="28"/>
      <c r="O303" s="23">
        <v>2.0</v>
      </c>
      <c r="P303" s="23" t="s">
        <v>190</v>
      </c>
      <c r="U303" s="31" t="s">
        <v>38</v>
      </c>
    </row>
    <row r="304" ht="15.75" customHeight="1">
      <c r="A304" s="27"/>
      <c r="B304" s="28"/>
      <c r="C304" s="23">
        <v>3.0</v>
      </c>
      <c r="D304" s="23" t="s">
        <v>191</v>
      </c>
      <c r="I304" s="31"/>
      <c r="K304" s="21"/>
      <c r="M304" s="27"/>
      <c r="N304" s="28"/>
      <c r="O304" s="23">
        <v>3.0</v>
      </c>
      <c r="P304" s="23" t="s">
        <v>191</v>
      </c>
      <c r="U304" s="31"/>
    </row>
    <row r="305" ht="15.75" customHeight="1">
      <c r="A305" s="27"/>
      <c r="B305" s="28"/>
      <c r="C305" s="23">
        <v>4.0</v>
      </c>
      <c r="D305" s="23" t="s">
        <v>116</v>
      </c>
      <c r="I305" s="31"/>
      <c r="K305" s="21"/>
      <c r="M305" s="27"/>
      <c r="N305" s="28"/>
      <c r="O305" s="23">
        <v>4.0</v>
      </c>
      <c r="P305" s="23" t="s">
        <v>116</v>
      </c>
      <c r="U305" s="31"/>
    </row>
    <row r="306">
      <c r="B306" s="28"/>
      <c r="C306" s="27"/>
      <c r="D306" s="27"/>
      <c r="E306" s="27"/>
      <c r="F306" s="27"/>
      <c r="G306" s="27"/>
      <c r="H306" s="27"/>
      <c r="I306" s="30"/>
      <c r="K306" s="21"/>
      <c r="N306" s="28"/>
      <c r="O306" s="27"/>
      <c r="P306" s="27"/>
      <c r="Q306" s="27"/>
      <c r="R306" s="27"/>
      <c r="S306" s="27"/>
      <c r="T306" s="27"/>
      <c r="U306" s="30"/>
    </row>
    <row r="307">
      <c r="A307" s="27"/>
      <c r="B307" s="28"/>
      <c r="C307" s="27"/>
      <c r="D307" s="27"/>
      <c r="E307" s="27"/>
      <c r="F307" s="27"/>
      <c r="G307" s="27"/>
      <c r="H307" s="27"/>
      <c r="I307" s="30"/>
      <c r="K307" s="21"/>
      <c r="M307" s="27"/>
      <c r="N307" s="28"/>
      <c r="O307" s="27"/>
      <c r="P307" s="27"/>
      <c r="Q307" s="27"/>
      <c r="R307" s="27"/>
      <c r="S307" s="27"/>
      <c r="T307" s="27"/>
      <c r="U307" s="30"/>
    </row>
    <row r="308">
      <c r="A308" s="27" t="str">
        <f>A300</f>
        <v>Question</v>
      </c>
      <c r="B308" s="28">
        <f>B300+1</f>
        <v>39</v>
      </c>
      <c r="C308" s="35" t="s">
        <v>51</v>
      </c>
      <c r="I308" s="30"/>
      <c r="K308" s="21"/>
      <c r="M308" s="27" t="str">
        <f>M300</f>
        <v>Question</v>
      </c>
      <c r="N308" s="28">
        <f>N300+1</f>
        <v>39</v>
      </c>
      <c r="O308" s="35" t="s">
        <v>51</v>
      </c>
      <c r="U308" s="30"/>
    </row>
    <row r="309" ht="47.25" customHeight="1">
      <c r="B309" s="28"/>
      <c r="C309" s="34" t="str">
        <f>IMAGE("https://media.zecodeek-it.com/dtc/ss-share/questions/question-618.png",1)</f>
        <v/>
      </c>
      <c r="I309" s="30"/>
      <c r="K309" s="21"/>
      <c r="N309" s="28"/>
      <c r="O309" s="34" t="str">
        <f>IMAGE("https://media.zecodeek-it.com/dtc/ss-share/questions/question-618.png",1)</f>
        <v/>
      </c>
      <c r="U309" s="30"/>
    </row>
    <row r="310" ht="15.75" customHeight="1">
      <c r="A310" s="27"/>
      <c r="B310" s="28"/>
      <c r="C310" s="23">
        <v>1.0</v>
      </c>
      <c r="D310" s="23" t="s">
        <v>170</v>
      </c>
      <c r="I310" s="31"/>
      <c r="K310" s="21"/>
      <c r="M310" s="27"/>
      <c r="N310" s="28"/>
      <c r="O310" s="23">
        <v>1.0</v>
      </c>
      <c r="P310" s="23" t="s">
        <v>170</v>
      </c>
      <c r="U310" s="31"/>
    </row>
    <row r="311" ht="15.75" customHeight="1">
      <c r="A311" s="27"/>
      <c r="B311" s="28"/>
      <c r="C311" s="23">
        <v>2.0</v>
      </c>
      <c r="D311" s="23" t="s">
        <v>192</v>
      </c>
      <c r="I311" s="31" t="s">
        <v>38</v>
      </c>
      <c r="K311" s="21"/>
      <c r="M311" s="27"/>
      <c r="N311" s="28"/>
      <c r="O311" s="23">
        <v>2.0</v>
      </c>
      <c r="P311" s="23" t="s">
        <v>192</v>
      </c>
      <c r="U311" s="31" t="s">
        <v>38</v>
      </c>
    </row>
    <row r="312" ht="15.75" customHeight="1">
      <c r="A312" s="27"/>
      <c r="B312" s="28"/>
      <c r="C312" s="23">
        <v>3.0</v>
      </c>
      <c r="D312" s="23" t="s">
        <v>193</v>
      </c>
      <c r="I312" s="31"/>
      <c r="K312" s="21"/>
      <c r="M312" s="27"/>
      <c r="N312" s="28"/>
      <c r="O312" s="23">
        <v>3.0</v>
      </c>
      <c r="P312" s="23" t="s">
        <v>193</v>
      </c>
      <c r="U312" s="31"/>
    </row>
    <row r="313" ht="15.75" customHeight="1">
      <c r="A313" s="27"/>
      <c r="B313" s="28"/>
      <c r="C313" s="23">
        <v>4.0</v>
      </c>
      <c r="D313" s="23" t="s">
        <v>194</v>
      </c>
      <c r="I313" s="31"/>
      <c r="K313" s="21"/>
      <c r="M313" s="27"/>
      <c r="N313" s="28"/>
      <c r="O313" s="23">
        <v>4.0</v>
      </c>
      <c r="P313" s="23" t="s">
        <v>194</v>
      </c>
      <c r="U313" s="31"/>
    </row>
    <row r="314">
      <c r="B314" s="28"/>
      <c r="C314" s="27"/>
      <c r="D314" s="27"/>
      <c r="E314" s="27"/>
      <c r="F314" s="27"/>
      <c r="G314" s="27"/>
      <c r="H314" s="27"/>
      <c r="I314" s="30"/>
      <c r="K314" s="21"/>
      <c r="N314" s="28"/>
      <c r="O314" s="27"/>
      <c r="P314" s="27"/>
      <c r="Q314" s="27"/>
      <c r="R314" s="27"/>
      <c r="S314" s="27"/>
      <c r="T314" s="27"/>
      <c r="U314" s="30"/>
    </row>
    <row r="315">
      <c r="A315" s="27"/>
      <c r="B315" s="28"/>
      <c r="C315" s="27"/>
      <c r="D315" s="27"/>
      <c r="E315" s="27"/>
      <c r="F315" s="27"/>
      <c r="G315" s="27"/>
      <c r="H315" s="27"/>
      <c r="I315" s="30"/>
      <c r="K315" s="21"/>
      <c r="M315" s="27"/>
      <c r="N315" s="28"/>
      <c r="O315" s="27"/>
      <c r="P315" s="27"/>
      <c r="Q315" s="27"/>
      <c r="R315" s="27"/>
      <c r="S315" s="27"/>
      <c r="T315" s="27"/>
      <c r="U315" s="30"/>
    </row>
    <row r="316">
      <c r="A316" s="27" t="str">
        <f>A308</f>
        <v>Question</v>
      </c>
      <c r="B316" s="28">
        <f>B308+1</f>
        <v>40</v>
      </c>
      <c r="C316" s="35" t="s">
        <v>51</v>
      </c>
      <c r="I316" s="30"/>
      <c r="K316" s="21"/>
      <c r="M316" s="27" t="str">
        <f>M308</f>
        <v>Question</v>
      </c>
      <c r="N316" s="28">
        <f>N308+1</f>
        <v>40</v>
      </c>
      <c r="O316" s="35" t="s">
        <v>51</v>
      </c>
      <c r="U316" s="30"/>
    </row>
    <row r="317" ht="47.25" customHeight="1">
      <c r="B317" s="28"/>
      <c r="C317" s="34" t="str">
        <f>IMAGE("https://media.zecodeek-it.com/dtc/ss-share/questions/question-596.png",1)</f>
        <v/>
      </c>
      <c r="I317" s="30"/>
      <c r="K317" s="21"/>
      <c r="N317" s="28"/>
      <c r="O317" s="34" t="str">
        <f>IMAGE("https://media.zecodeek-it.com/dtc/ss-share/questions/question-596.png",1)</f>
        <v/>
      </c>
      <c r="U317" s="30"/>
    </row>
    <row r="318" ht="15.75" customHeight="1">
      <c r="A318" s="27"/>
      <c r="B318" s="28"/>
      <c r="C318" s="23">
        <v>1.0</v>
      </c>
      <c r="D318" s="23" t="s">
        <v>195</v>
      </c>
      <c r="I318" s="31" t="s">
        <v>38</v>
      </c>
      <c r="K318" s="21"/>
      <c r="M318" s="27"/>
      <c r="N318" s="28"/>
      <c r="O318" s="23">
        <v>1.0</v>
      </c>
      <c r="P318" s="23" t="s">
        <v>195</v>
      </c>
      <c r="U318" s="31" t="s">
        <v>38</v>
      </c>
    </row>
    <row r="319" ht="15.75" customHeight="1">
      <c r="A319" s="27"/>
      <c r="B319" s="28"/>
      <c r="C319" s="23">
        <v>2.0</v>
      </c>
      <c r="D319" s="23" t="s">
        <v>196</v>
      </c>
      <c r="I319" s="31"/>
      <c r="K319" s="21"/>
      <c r="M319" s="27"/>
      <c r="N319" s="28"/>
      <c r="O319" s="23">
        <v>2.0</v>
      </c>
      <c r="P319" s="23" t="s">
        <v>196</v>
      </c>
      <c r="U319" s="31"/>
    </row>
    <row r="320" ht="15.75" customHeight="1">
      <c r="A320" s="27"/>
      <c r="B320" s="28"/>
      <c r="C320" s="23">
        <v>3.0</v>
      </c>
      <c r="D320" s="23" t="s">
        <v>197</v>
      </c>
      <c r="I320" s="31"/>
      <c r="K320" s="21"/>
      <c r="M320" s="27"/>
      <c r="N320" s="28"/>
      <c r="O320" s="23">
        <v>3.0</v>
      </c>
      <c r="P320" s="23" t="s">
        <v>197</v>
      </c>
      <c r="U320" s="31"/>
    </row>
    <row r="321" ht="15.75" customHeight="1">
      <c r="A321" s="27"/>
      <c r="B321" s="28"/>
      <c r="C321" s="23">
        <v>4.0</v>
      </c>
      <c r="D321" s="23" t="s">
        <v>198</v>
      </c>
      <c r="I321" s="31"/>
      <c r="K321" s="21"/>
      <c r="M321" s="27"/>
      <c r="N321" s="28"/>
      <c r="O321" s="23">
        <v>4.0</v>
      </c>
      <c r="P321" s="23" t="s">
        <v>198</v>
      </c>
      <c r="U321" s="31"/>
    </row>
    <row r="322">
      <c r="B322" s="28"/>
      <c r="C322" s="27"/>
      <c r="D322" s="27"/>
      <c r="E322" s="27"/>
      <c r="F322" s="27"/>
      <c r="G322" s="27"/>
      <c r="H322" s="27"/>
      <c r="I322" s="30"/>
      <c r="K322" s="21"/>
      <c r="N322" s="28"/>
      <c r="O322" s="27"/>
      <c r="P322" s="27"/>
      <c r="Q322" s="27"/>
      <c r="R322" s="27"/>
      <c r="S322" s="27"/>
      <c r="T322" s="27"/>
      <c r="U322" s="30"/>
    </row>
    <row r="323">
      <c r="A323" s="27"/>
      <c r="B323" s="28"/>
      <c r="C323" s="27"/>
      <c r="D323" s="27"/>
      <c r="E323" s="27"/>
      <c r="F323" s="27"/>
      <c r="G323" s="27"/>
      <c r="H323" s="27"/>
      <c r="I323" s="30"/>
      <c r="K323" s="21"/>
      <c r="M323" s="27"/>
      <c r="N323" s="28"/>
      <c r="O323" s="27"/>
      <c r="P323" s="27"/>
      <c r="Q323" s="27"/>
      <c r="R323" s="27"/>
      <c r="S323" s="27"/>
      <c r="T323" s="27"/>
      <c r="U323" s="30"/>
    </row>
    <row r="324">
      <c r="A324" s="27" t="str">
        <f>A316</f>
        <v>Question</v>
      </c>
      <c r="B324" s="28">
        <f>B316+1</f>
        <v>41</v>
      </c>
      <c r="C324" s="35" t="s">
        <v>51</v>
      </c>
      <c r="I324" s="30"/>
      <c r="K324" s="21"/>
      <c r="M324" s="27" t="str">
        <f>M316</f>
        <v>Question</v>
      </c>
      <c r="N324" s="28">
        <f>N316+1</f>
        <v>41</v>
      </c>
      <c r="O324" s="35" t="s">
        <v>51</v>
      </c>
      <c r="U324" s="30"/>
    </row>
    <row r="325" ht="47.25" customHeight="1">
      <c r="B325" s="28"/>
      <c r="C325" s="34" t="str">
        <f>IMAGE("https://media.zecodeek-it.com/dtc/ss-share/questions/question-583.png",1)</f>
        <v/>
      </c>
      <c r="I325" s="30"/>
      <c r="K325" s="21"/>
      <c r="N325" s="28"/>
      <c r="O325" s="34" t="str">
        <f>IMAGE("https://media.zecodeek-it.com/dtc/ss-share/questions/question-583.png",1)</f>
        <v/>
      </c>
      <c r="U325" s="30"/>
    </row>
    <row r="326" ht="15.75" customHeight="1">
      <c r="A326" s="27"/>
      <c r="B326" s="28"/>
      <c r="C326" s="23">
        <v>1.0</v>
      </c>
      <c r="D326" s="23" t="s">
        <v>199</v>
      </c>
      <c r="I326" s="31"/>
      <c r="K326" s="21"/>
      <c r="M326" s="27"/>
      <c r="N326" s="28"/>
      <c r="O326" s="23">
        <v>1.0</v>
      </c>
      <c r="P326" s="23" t="s">
        <v>199</v>
      </c>
      <c r="U326" s="31"/>
    </row>
    <row r="327" ht="15.75" customHeight="1">
      <c r="A327" s="27"/>
      <c r="B327" s="28"/>
      <c r="C327" s="23">
        <v>2.0</v>
      </c>
      <c r="D327" s="23" t="s">
        <v>200</v>
      </c>
      <c r="I327" s="31"/>
      <c r="K327" s="21"/>
      <c r="M327" s="27"/>
      <c r="N327" s="28"/>
      <c r="O327" s="23">
        <v>2.0</v>
      </c>
      <c r="P327" s="23" t="s">
        <v>200</v>
      </c>
      <c r="U327" s="31"/>
    </row>
    <row r="328" ht="15.75" customHeight="1">
      <c r="A328" s="27"/>
      <c r="B328" s="28"/>
      <c r="C328" s="23">
        <v>3.0</v>
      </c>
      <c r="D328" s="23" t="s">
        <v>201</v>
      </c>
      <c r="I328" s="31"/>
      <c r="K328" s="21"/>
      <c r="M328" s="27"/>
      <c r="N328" s="28"/>
      <c r="O328" s="23">
        <v>3.0</v>
      </c>
      <c r="P328" s="23" t="s">
        <v>201</v>
      </c>
      <c r="U328" s="31"/>
    </row>
    <row r="329" ht="15.75" customHeight="1">
      <c r="A329" s="27"/>
      <c r="B329" s="28"/>
      <c r="C329" s="23">
        <v>4.0</v>
      </c>
      <c r="D329" s="23" t="s">
        <v>202</v>
      </c>
      <c r="I329" s="31" t="s">
        <v>38</v>
      </c>
      <c r="K329" s="21"/>
      <c r="M329" s="27"/>
      <c r="N329" s="28"/>
      <c r="O329" s="23">
        <v>4.0</v>
      </c>
      <c r="P329" s="23" t="s">
        <v>202</v>
      </c>
      <c r="U329" s="31" t="s">
        <v>38</v>
      </c>
    </row>
    <row r="330">
      <c r="B330" s="28"/>
      <c r="C330" s="27"/>
      <c r="D330" s="27"/>
      <c r="E330" s="27"/>
      <c r="F330" s="27"/>
      <c r="G330" s="27"/>
      <c r="H330" s="27"/>
      <c r="I330" s="30"/>
      <c r="K330" s="21"/>
      <c r="N330" s="28"/>
      <c r="O330" s="27"/>
      <c r="P330" s="27"/>
      <c r="Q330" s="27"/>
      <c r="R330" s="27"/>
      <c r="S330" s="27"/>
      <c r="T330" s="27"/>
      <c r="U330" s="30"/>
    </row>
    <row r="331">
      <c r="A331" s="27"/>
      <c r="B331" s="28"/>
      <c r="C331" s="27"/>
      <c r="D331" s="27"/>
      <c r="E331" s="27"/>
      <c r="F331" s="27"/>
      <c r="G331" s="27"/>
      <c r="H331" s="27"/>
      <c r="I331" s="30"/>
      <c r="K331" s="21"/>
      <c r="M331" s="27"/>
      <c r="N331" s="28"/>
      <c r="O331" s="27"/>
      <c r="P331" s="27"/>
      <c r="Q331" s="27"/>
      <c r="R331" s="27"/>
      <c r="S331" s="27"/>
      <c r="T331" s="27"/>
      <c r="U331" s="30"/>
    </row>
    <row r="332">
      <c r="A332" s="27" t="str">
        <f>A324</f>
        <v>Question</v>
      </c>
      <c r="B332" s="28">
        <f>B324+1</f>
        <v>42</v>
      </c>
      <c r="C332" s="35" t="s">
        <v>51</v>
      </c>
      <c r="I332" s="30"/>
      <c r="K332" s="21"/>
      <c r="M332" s="27" t="str">
        <f>M324</f>
        <v>Question</v>
      </c>
      <c r="N332" s="28">
        <f>N324+1</f>
        <v>42</v>
      </c>
      <c r="O332" s="35" t="s">
        <v>51</v>
      </c>
      <c r="U332" s="30"/>
    </row>
    <row r="333" ht="47.25" customHeight="1">
      <c r="B333" s="28"/>
      <c r="C333" s="34" t="str">
        <f>IMAGE("https://media.zecodeek-it.com/dtc/ss-share/questions/question-659.jpg",1)</f>
        <v/>
      </c>
      <c r="I333" s="30"/>
      <c r="K333" s="21"/>
      <c r="N333" s="28"/>
      <c r="O333" s="34" t="str">
        <f>IMAGE("https://media.zecodeek-it.com/dtc/ss-share/questions/question-659.jpg",1)</f>
        <v/>
      </c>
      <c r="U333" s="30"/>
    </row>
    <row r="334" ht="15.75" customHeight="1">
      <c r="A334" s="27"/>
      <c r="B334" s="28"/>
      <c r="C334" s="23">
        <v>1.0</v>
      </c>
      <c r="D334" s="23" t="s">
        <v>203</v>
      </c>
      <c r="I334" s="31" t="s">
        <v>38</v>
      </c>
      <c r="K334" s="21"/>
      <c r="M334" s="27"/>
      <c r="N334" s="28"/>
      <c r="O334" s="23">
        <v>1.0</v>
      </c>
      <c r="P334" s="23" t="s">
        <v>203</v>
      </c>
      <c r="U334" s="31" t="s">
        <v>38</v>
      </c>
    </row>
    <row r="335" ht="15.75" customHeight="1">
      <c r="A335" s="27"/>
      <c r="B335" s="28"/>
      <c r="C335" s="23">
        <v>2.0</v>
      </c>
      <c r="D335" s="23" t="s">
        <v>204</v>
      </c>
      <c r="I335" s="31"/>
      <c r="K335" s="21"/>
      <c r="M335" s="27"/>
      <c r="N335" s="28"/>
      <c r="O335" s="23">
        <v>2.0</v>
      </c>
      <c r="P335" s="23" t="s">
        <v>204</v>
      </c>
      <c r="U335" s="31"/>
    </row>
    <row r="336" ht="15.75" customHeight="1">
      <c r="A336" s="27"/>
      <c r="B336" s="28"/>
      <c r="C336" s="23">
        <v>3.0</v>
      </c>
      <c r="D336" s="23" t="s">
        <v>205</v>
      </c>
      <c r="I336" s="31"/>
      <c r="K336" s="21"/>
      <c r="M336" s="27"/>
      <c r="N336" s="28"/>
      <c r="O336" s="23">
        <v>3.0</v>
      </c>
      <c r="P336" s="23" t="s">
        <v>205</v>
      </c>
      <c r="U336" s="31"/>
    </row>
    <row r="337" ht="15.75" customHeight="1">
      <c r="A337" s="27"/>
      <c r="B337" s="28"/>
      <c r="C337" s="23">
        <v>4.0</v>
      </c>
      <c r="D337" s="23" t="s">
        <v>206</v>
      </c>
      <c r="I337" s="31"/>
      <c r="K337" s="21"/>
      <c r="M337" s="27"/>
      <c r="N337" s="28"/>
      <c r="O337" s="23">
        <v>4.0</v>
      </c>
      <c r="P337" s="23" t="s">
        <v>206</v>
      </c>
      <c r="U337" s="31"/>
    </row>
    <row r="338">
      <c r="B338" s="28"/>
      <c r="C338" s="27"/>
      <c r="D338" s="27"/>
      <c r="E338" s="27"/>
      <c r="F338" s="27"/>
      <c r="G338" s="27"/>
      <c r="H338" s="27"/>
      <c r="I338" s="30"/>
      <c r="K338" s="21"/>
      <c r="N338" s="28"/>
      <c r="O338" s="27"/>
      <c r="P338" s="27"/>
      <c r="Q338" s="27"/>
      <c r="R338" s="27"/>
      <c r="S338" s="27"/>
      <c r="T338" s="27"/>
      <c r="U338" s="30"/>
    </row>
    <row r="339">
      <c r="A339" s="27"/>
      <c r="B339" s="28"/>
      <c r="C339" s="27"/>
      <c r="D339" s="27"/>
      <c r="E339" s="27"/>
      <c r="F339" s="27"/>
      <c r="G339" s="27"/>
      <c r="H339" s="27"/>
      <c r="I339" s="30"/>
      <c r="K339" s="21"/>
      <c r="M339" s="27"/>
      <c r="N339" s="28"/>
      <c r="O339" s="27"/>
      <c r="P339" s="27"/>
      <c r="Q339" s="27"/>
      <c r="R339" s="27"/>
      <c r="S339" s="27"/>
      <c r="T339" s="27"/>
      <c r="U339" s="30"/>
    </row>
    <row r="340">
      <c r="A340" s="27" t="str">
        <f>A332</f>
        <v>Question</v>
      </c>
      <c r="B340" s="28">
        <f>B332+1</f>
        <v>43</v>
      </c>
      <c r="C340" s="35" t="s">
        <v>51</v>
      </c>
      <c r="I340" s="30"/>
      <c r="K340" s="21"/>
      <c r="M340" s="27" t="str">
        <f>M332</f>
        <v>Question</v>
      </c>
      <c r="N340" s="28">
        <f>N332+1</f>
        <v>43</v>
      </c>
      <c r="O340" s="35" t="s">
        <v>51</v>
      </c>
      <c r="U340" s="30"/>
    </row>
    <row r="341" ht="47.25" customHeight="1">
      <c r="B341" s="28"/>
      <c r="C341" s="34" t="str">
        <f>IMAGE("https://media.zecodeek-it.com/dtc/ss-share/questions/question-638.png",1)</f>
        <v/>
      </c>
      <c r="I341" s="30"/>
      <c r="K341" s="21"/>
      <c r="N341" s="28"/>
      <c r="O341" s="34" t="str">
        <f>IMAGE("https://media.zecodeek-it.com/dtc/ss-share/questions/question-638.png",1)</f>
        <v/>
      </c>
      <c r="U341" s="30"/>
    </row>
    <row r="342" ht="15.75" customHeight="1">
      <c r="A342" s="27"/>
      <c r="B342" s="28"/>
      <c r="C342" s="23">
        <v>1.0</v>
      </c>
      <c r="D342" s="23" t="s">
        <v>207</v>
      </c>
      <c r="I342" s="31"/>
      <c r="K342" s="21"/>
      <c r="M342" s="27"/>
      <c r="N342" s="28"/>
      <c r="O342" s="23">
        <v>1.0</v>
      </c>
      <c r="P342" s="23" t="s">
        <v>207</v>
      </c>
      <c r="U342" s="31"/>
    </row>
    <row r="343" ht="15.75" customHeight="1">
      <c r="A343" s="27"/>
      <c r="B343" s="28"/>
      <c r="C343" s="23">
        <v>2.0</v>
      </c>
      <c r="D343" s="23" t="s">
        <v>208</v>
      </c>
      <c r="I343" s="31" t="s">
        <v>38</v>
      </c>
      <c r="K343" s="21"/>
      <c r="M343" s="27"/>
      <c r="N343" s="28"/>
      <c r="O343" s="23">
        <v>2.0</v>
      </c>
      <c r="P343" s="23" t="s">
        <v>208</v>
      </c>
      <c r="U343" s="31" t="s">
        <v>38</v>
      </c>
    </row>
    <row r="344" ht="15.75" customHeight="1">
      <c r="A344" s="27"/>
      <c r="B344" s="28"/>
      <c r="C344" s="23">
        <v>3.0</v>
      </c>
      <c r="D344" s="23" t="s">
        <v>209</v>
      </c>
      <c r="I344" s="31"/>
      <c r="K344" s="21"/>
      <c r="M344" s="27"/>
      <c r="N344" s="28"/>
      <c r="O344" s="23">
        <v>3.0</v>
      </c>
      <c r="P344" s="23" t="s">
        <v>209</v>
      </c>
      <c r="U344" s="31"/>
    </row>
    <row r="345" ht="15.75" customHeight="1">
      <c r="A345" s="27"/>
      <c r="B345" s="28"/>
      <c r="C345" s="23">
        <v>4.0</v>
      </c>
      <c r="D345" s="23" t="s">
        <v>210</v>
      </c>
      <c r="I345" s="31"/>
      <c r="K345" s="21"/>
      <c r="M345" s="27"/>
      <c r="N345" s="28"/>
      <c r="O345" s="23">
        <v>4.0</v>
      </c>
      <c r="P345" s="23" t="s">
        <v>210</v>
      </c>
      <c r="U345" s="31"/>
    </row>
    <row r="346">
      <c r="B346" s="28"/>
      <c r="C346" s="27"/>
      <c r="D346" s="27"/>
      <c r="E346" s="27"/>
      <c r="F346" s="27"/>
      <c r="G346" s="27"/>
      <c r="H346" s="27"/>
      <c r="I346" s="30"/>
      <c r="K346" s="21"/>
      <c r="N346" s="28"/>
      <c r="O346" s="27"/>
      <c r="P346" s="27"/>
      <c r="Q346" s="27"/>
      <c r="R346" s="27"/>
      <c r="S346" s="27"/>
      <c r="T346" s="27"/>
      <c r="U346" s="30"/>
    </row>
    <row r="347">
      <c r="A347" s="27"/>
      <c r="B347" s="28"/>
      <c r="C347" s="27"/>
      <c r="D347" s="27"/>
      <c r="E347" s="27"/>
      <c r="F347" s="27"/>
      <c r="G347" s="27"/>
      <c r="H347" s="27"/>
      <c r="I347" s="30"/>
      <c r="K347" s="21"/>
      <c r="M347" s="27"/>
      <c r="N347" s="28"/>
      <c r="O347" s="27"/>
      <c r="P347" s="27"/>
      <c r="Q347" s="27"/>
      <c r="R347" s="27"/>
      <c r="S347" s="27"/>
      <c r="T347" s="27"/>
      <c r="U347" s="30"/>
    </row>
    <row r="348">
      <c r="A348" s="27" t="str">
        <f>A340</f>
        <v>Question</v>
      </c>
      <c r="B348" s="28">
        <f>B340+1</f>
        <v>44</v>
      </c>
      <c r="C348" s="35" t="s">
        <v>51</v>
      </c>
      <c r="I348" s="30"/>
      <c r="K348" s="21"/>
      <c r="M348" s="27" t="str">
        <f>M340</f>
        <v>Question</v>
      </c>
      <c r="N348" s="28">
        <f>N340+1</f>
        <v>44</v>
      </c>
      <c r="O348" s="35" t="s">
        <v>51</v>
      </c>
      <c r="U348" s="30"/>
    </row>
    <row r="349" ht="47.25" customHeight="1">
      <c r="B349" s="28"/>
      <c r="C349" s="38" t="str">
        <f>IMAGE("https://media.zecodeek-it.com/dtc/ss-share/questions/question-630.png",1)</f>
        <v/>
      </c>
      <c r="I349" s="30"/>
      <c r="K349" s="21"/>
      <c r="N349" s="28"/>
      <c r="O349" s="38" t="str">
        <f>IMAGE("https://media.zecodeek-it.com/dtc/ss-share/questions/question-630.png",1)</f>
        <v/>
      </c>
      <c r="U349" s="30"/>
    </row>
    <row r="350" ht="15.75" customHeight="1">
      <c r="A350" s="27"/>
      <c r="B350" s="28"/>
      <c r="C350" s="23">
        <v>1.0</v>
      </c>
      <c r="D350" s="23" t="s">
        <v>211</v>
      </c>
      <c r="I350" s="31" t="s">
        <v>38</v>
      </c>
      <c r="K350" s="21"/>
      <c r="M350" s="27"/>
      <c r="N350" s="28"/>
      <c r="O350" s="23">
        <v>1.0</v>
      </c>
      <c r="P350" s="23" t="s">
        <v>211</v>
      </c>
      <c r="U350" s="31" t="s">
        <v>38</v>
      </c>
    </row>
    <row r="351" ht="15.75" customHeight="1">
      <c r="A351" s="27"/>
      <c r="B351" s="28"/>
      <c r="C351" s="23">
        <v>2.0</v>
      </c>
      <c r="D351" s="23" t="s">
        <v>212</v>
      </c>
      <c r="I351" s="31"/>
      <c r="K351" s="21"/>
      <c r="M351" s="27"/>
      <c r="N351" s="28"/>
      <c r="O351" s="23">
        <v>2.0</v>
      </c>
      <c r="P351" s="23" t="s">
        <v>212</v>
      </c>
      <c r="U351" s="31"/>
    </row>
    <row r="352" ht="15.75" customHeight="1">
      <c r="A352" s="27"/>
      <c r="B352" s="28"/>
      <c r="C352" s="23">
        <v>3.0</v>
      </c>
      <c r="D352" s="23" t="s">
        <v>93</v>
      </c>
      <c r="I352" s="31"/>
      <c r="K352" s="21"/>
      <c r="M352" s="27"/>
      <c r="N352" s="28"/>
      <c r="O352" s="23">
        <v>3.0</v>
      </c>
      <c r="P352" s="23" t="s">
        <v>93</v>
      </c>
      <c r="U352" s="31"/>
    </row>
    <row r="353" ht="15.75" customHeight="1">
      <c r="A353" s="27"/>
      <c r="B353" s="28"/>
      <c r="C353" s="23">
        <v>4.0</v>
      </c>
      <c r="D353" s="23" t="s">
        <v>206</v>
      </c>
      <c r="I353" s="31"/>
      <c r="K353" s="21"/>
      <c r="M353" s="27"/>
      <c r="N353" s="28"/>
      <c r="O353" s="23">
        <v>4.0</v>
      </c>
      <c r="P353" s="23" t="s">
        <v>206</v>
      </c>
      <c r="U353" s="31"/>
    </row>
    <row r="354">
      <c r="B354" s="28"/>
      <c r="C354" s="27"/>
      <c r="D354" s="27"/>
      <c r="E354" s="27"/>
      <c r="F354" s="27"/>
      <c r="G354" s="27"/>
      <c r="H354" s="27"/>
      <c r="I354" s="30"/>
      <c r="K354" s="21"/>
      <c r="N354" s="28"/>
      <c r="O354" s="27"/>
      <c r="P354" s="27"/>
      <c r="Q354" s="27"/>
      <c r="R354" s="27"/>
      <c r="S354" s="27"/>
      <c r="T354" s="27"/>
      <c r="U354" s="30"/>
    </row>
    <row r="355">
      <c r="A355" s="27"/>
      <c r="B355" s="28"/>
      <c r="C355" s="27"/>
      <c r="D355" s="27"/>
      <c r="E355" s="27"/>
      <c r="F355" s="27"/>
      <c r="G355" s="27"/>
      <c r="H355" s="27"/>
      <c r="I355" s="30"/>
      <c r="K355" s="21"/>
      <c r="M355" s="27"/>
      <c r="N355" s="28"/>
      <c r="O355" s="27"/>
      <c r="P355" s="27"/>
      <c r="Q355" s="27"/>
      <c r="R355" s="27"/>
      <c r="S355" s="27"/>
      <c r="T355" s="27"/>
      <c r="U355" s="30"/>
    </row>
    <row r="356">
      <c r="A356" s="27" t="str">
        <f>A348</f>
        <v>Question</v>
      </c>
      <c r="B356" s="28">
        <f>B348+1</f>
        <v>45</v>
      </c>
      <c r="C356" s="35" t="s">
        <v>51</v>
      </c>
      <c r="I356" s="30"/>
      <c r="K356" s="21"/>
      <c r="M356" s="27" t="str">
        <f>M348</f>
        <v>Question</v>
      </c>
      <c r="N356" s="28">
        <f>N348+1</f>
        <v>45</v>
      </c>
      <c r="O356" s="35" t="s">
        <v>51</v>
      </c>
      <c r="U356" s="30"/>
    </row>
    <row r="357" ht="47.25" customHeight="1">
      <c r="B357" s="28"/>
      <c r="C357" s="38" t="str">
        <f>IMAGE("https://media.zecodeek-it.com/dtc/ss-share/questions/question-5634.png",1)</f>
        <v/>
      </c>
      <c r="I357" s="30"/>
      <c r="K357" s="21"/>
      <c r="N357" s="28"/>
      <c r="O357" s="38" t="str">
        <f>IMAGE("https://media.zecodeek-it.com/dtc/ss-share/questions/question-5634.png",1)</f>
        <v/>
      </c>
      <c r="U357" s="30"/>
    </row>
    <row r="358" ht="15.75" customHeight="1">
      <c r="A358" s="27"/>
      <c r="B358" s="28"/>
      <c r="C358" s="23">
        <v>1.0</v>
      </c>
      <c r="D358" s="23" t="s">
        <v>180</v>
      </c>
      <c r="I358" s="31"/>
      <c r="K358" s="21"/>
      <c r="M358" s="27"/>
      <c r="N358" s="28"/>
      <c r="O358" s="23">
        <v>1.0</v>
      </c>
      <c r="P358" s="23" t="s">
        <v>180</v>
      </c>
      <c r="U358" s="31"/>
    </row>
    <row r="359" ht="15.75" customHeight="1">
      <c r="A359" s="27"/>
      <c r="B359" s="28"/>
      <c r="C359" s="23">
        <v>2.0</v>
      </c>
      <c r="D359" s="23" t="s">
        <v>213</v>
      </c>
      <c r="I359" s="31"/>
      <c r="K359" s="21"/>
      <c r="M359" s="27"/>
      <c r="N359" s="28"/>
      <c r="O359" s="23">
        <v>2.0</v>
      </c>
      <c r="P359" s="23" t="s">
        <v>213</v>
      </c>
      <c r="U359" s="31"/>
    </row>
    <row r="360" ht="15.75" customHeight="1">
      <c r="A360" s="27"/>
      <c r="B360" s="28"/>
      <c r="C360" s="23">
        <v>3.0</v>
      </c>
      <c r="D360" s="23" t="s">
        <v>180</v>
      </c>
      <c r="I360" s="31"/>
      <c r="K360" s="21"/>
      <c r="M360" s="27"/>
      <c r="N360" s="28"/>
      <c r="O360" s="23">
        <v>3.0</v>
      </c>
      <c r="P360" s="23" t="s">
        <v>180</v>
      </c>
      <c r="U360" s="31"/>
    </row>
    <row r="361" ht="15.75" customHeight="1">
      <c r="A361" s="27"/>
      <c r="B361" s="28"/>
      <c r="C361" s="23">
        <v>4.0</v>
      </c>
      <c r="D361" s="23" t="s">
        <v>214</v>
      </c>
      <c r="I361" s="31" t="s">
        <v>38</v>
      </c>
      <c r="K361" s="21"/>
      <c r="M361" s="27"/>
      <c r="N361" s="28"/>
      <c r="O361" s="23">
        <v>4.0</v>
      </c>
      <c r="P361" s="23" t="s">
        <v>214</v>
      </c>
      <c r="U361" s="31" t="s">
        <v>38</v>
      </c>
    </row>
    <row r="362">
      <c r="A362" s="39"/>
      <c r="B362" s="40"/>
      <c r="C362" s="40"/>
      <c r="D362" s="40"/>
      <c r="E362" s="40"/>
      <c r="F362" s="40"/>
      <c r="G362" s="40"/>
      <c r="H362" s="40"/>
      <c r="I362" s="41"/>
      <c r="K362" s="21"/>
      <c r="M362" s="39"/>
      <c r="N362" s="40"/>
      <c r="O362" s="40"/>
      <c r="P362" s="40"/>
      <c r="Q362" s="40"/>
      <c r="R362" s="40"/>
      <c r="S362" s="40"/>
      <c r="T362" s="40"/>
      <c r="U362" s="41"/>
    </row>
    <row r="363">
      <c r="A363" s="40"/>
      <c r="B363" s="40"/>
      <c r="C363" s="40"/>
      <c r="D363" s="40"/>
      <c r="E363" s="40"/>
      <c r="F363" s="40"/>
      <c r="G363" s="40"/>
      <c r="H363" s="40"/>
      <c r="I363" s="41"/>
      <c r="K363" s="21"/>
      <c r="M363" s="40"/>
      <c r="N363" s="40"/>
      <c r="O363" s="40"/>
      <c r="P363" s="40"/>
      <c r="Q363" s="40"/>
      <c r="R363" s="40"/>
      <c r="S363" s="40"/>
      <c r="T363" s="40"/>
      <c r="U363" s="41"/>
    </row>
    <row r="364">
      <c r="A364" s="42" t="str">
        <f>A356</f>
        <v>Question</v>
      </c>
      <c r="B364" s="43">
        <f>B356+1</f>
        <v>46</v>
      </c>
      <c r="C364" s="44" t="s">
        <v>51</v>
      </c>
      <c r="I364" s="30"/>
      <c r="K364" s="21"/>
      <c r="M364" s="42" t="str">
        <f>M356</f>
        <v>Question</v>
      </c>
      <c r="N364" s="43">
        <f>N356+1</f>
        <v>46</v>
      </c>
      <c r="O364" s="44" t="s">
        <v>51</v>
      </c>
      <c r="U364" s="30"/>
    </row>
    <row r="365" ht="47.25" customHeight="1">
      <c r="A365" s="39"/>
      <c r="B365" s="40"/>
      <c r="C365" s="45" t="str">
        <f>IMAGE("https://media.zecodeek-it.com/dtc/ss-share/questions/question-670.png",1)</f>
        <v/>
      </c>
      <c r="I365" s="30"/>
      <c r="K365" s="21"/>
      <c r="M365" s="39"/>
      <c r="N365" s="40"/>
      <c r="O365" s="45" t="str">
        <f>IMAGE("https://media.zecodeek-it.com/dtc/ss-share/questions/question-670.png",1)</f>
        <v/>
      </c>
      <c r="U365" s="30"/>
    </row>
    <row r="366" ht="15.75" customHeight="1">
      <c r="A366" s="40"/>
      <c r="B366" s="40"/>
      <c r="C366" s="46">
        <v>1.0</v>
      </c>
      <c r="D366" s="42" t="s">
        <v>180</v>
      </c>
      <c r="I366" s="31"/>
      <c r="K366" s="21"/>
      <c r="M366" s="40"/>
      <c r="N366" s="40"/>
      <c r="O366" s="46">
        <v>1.0</v>
      </c>
      <c r="P366" s="42" t="s">
        <v>180</v>
      </c>
      <c r="U366" s="31"/>
    </row>
    <row r="367" ht="15.75" customHeight="1">
      <c r="A367" s="40"/>
      <c r="B367" s="40"/>
      <c r="C367" s="46">
        <v>2.0</v>
      </c>
      <c r="D367" s="47" t="s">
        <v>215</v>
      </c>
      <c r="I367" s="31"/>
      <c r="K367" s="21"/>
      <c r="M367" s="40"/>
      <c r="N367" s="40"/>
      <c r="O367" s="46">
        <v>2.0</v>
      </c>
      <c r="P367" s="47" t="s">
        <v>215</v>
      </c>
      <c r="U367" s="31"/>
    </row>
    <row r="368" ht="15.75" customHeight="1">
      <c r="A368" s="40"/>
      <c r="B368" s="40"/>
      <c r="C368" s="46">
        <v>3.0</v>
      </c>
      <c r="D368" s="47" t="s">
        <v>216</v>
      </c>
      <c r="I368" s="31"/>
      <c r="K368" s="21"/>
      <c r="M368" s="40"/>
      <c r="N368" s="40"/>
      <c r="O368" s="46">
        <v>3.0</v>
      </c>
      <c r="P368" s="47" t="s">
        <v>216</v>
      </c>
      <c r="U368" s="31"/>
    </row>
    <row r="369" ht="15.75" customHeight="1">
      <c r="A369" s="40"/>
      <c r="B369" s="40"/>
      <c r="C369" s="46">
        <v>4.0</v>
      </c>
      <c r="D369" s="48" t="s">
        <v>217</v>
      </c>
      <c r="I369" s="31" t="s">
        <v>38</v>
      </c>
      <c r="K369" s="21"/>
      <c r="M369" s="40"/>
      <c r="N369" s="40"/>
      <c r="O369" s="46">
        <v>4.0</v>
      </c>
      <c r="P369" s="48" t="s">
        <v>217</v>
      </c>
      <c r="U369" s="31" t="s">
        <v>38</v>
      </c>
    </row>
    <row r="370">
      <c r="B370" s="28"/>
      <c r="C370" s="27"/>
      <c r="D370" s="27"/>
      <c r="E370" s="27"/>
      <c r="F370" s="27"/>
      <c r="G370" s="27"/>
      <c r="H370" s="27"/>
      <c r="I370" s="30"/>
      <c r="K370" s="21"/>
      <c r="N370" s="28"/>
      <c r="O370" s="27"/>
      <c r="P370" s="27"/>
      <c r="Q370" s="27"/>
      <c r="R370" s="27"/>
      <c r="S370" s="27"/>
      <c r="T370" s="27"/>
      <c r="U370" s="30"/>
    </row>
    <row r="371">
      <c r="A371" s="27"/>
      <c r="B371" s="28"/>
      <c r="C371" s="27"/>
      <c r="D371" s="27"/>
      <c r="E371" s="27"/>
      <c r="F371" s="27"/>
      <c r="G371" s="27"/>
      <c r="H371" s="27"/>
      <c r="I371" s="30"/>
      <c r="K371" s="21"/>
      <c r="M371" s="27"/>
      <c r="N371" s="28"/>
      <c r="O371" s="27"/>
      <c r="P371" s="27"/>
      <c r="Q371" s="27"/>
      <c r="R371" s="27"/>
      <c r="S371" s="27"/>
      <c r="T371" s="27"/>
      <c r="U371" s="30"/>
    </row>
    <row r="372">
      <c r="A372" s="27" t="str">
        <f>A364</f>
        <v>Question</v>
      </c>
      <c r="B372" s="28">
        <f>B364+1</f>
        <v>47</v>
      </c>
      <c r="C372" s="35" t="s">
        <v>51</v>
      </c>
      <c r="I372" s="30"/>
      <c r="K372" s="21"/>
      <c r="M372" s="27" t="str">
        <f>M364</f>
        <v>Question</v>
      </c>
      <c r="N372" s="28">
        <f>N364+1</f>
        <v>47</v>
      </c>
      <c r="O372" s="35" t="s">
        <v>51</v>
      </c>
      <c r="U372" s="30"/>
    </row>
    <row r="373" ht="47.25" customHeight="1">
      <c r="B373" s="28"/>
      <c r="C373" s="38" t="str">
        <f>IMAGE("https://media.zecodeek-it.com/dtc/ss-share/questions/question-645.png",1)</f>
        <v/>
      </c>
      <c r="I373" s="30"/>
      <c r="K373" s="21"/>
      <c r="N373" s="28"/>
      <c r="O373" s="38" t="str">
        <f>IMAGE("https://media.zecodeek-it.com/dtc/ss-share/questions/question-645.png",1)</f>
        <v/>
      </c>
      <c r="U373" s="30"/>
    </row>
    <row r="374" ht="15.75" customHeight="1">
      <c r="A374" s="27"/>
      <c r="B374" s="28"/>
      <c r="C374" s="23">
        <v>1.0</v>
      </c>
      <c r="D374" s="23" t="s">
        <v>218</v>
      </c>
      <c r="I374" s="31" t="s">
        <v>38</v>
      </c>
      <c r="K374" s="21"/>
      <c r="M374" s="27"/>
      <c r="N374" s="28"/>
      <c r="O374" s="23">
        <v>1.0</v>
      </c>
      <c r="P374" s="23" t="s">
        <v>218</v>
      </c>
      <c r="U374" s="31" t="s">
        <v>38</v>
      </c>
    </row>
    <row r="375" ht="15.75" customHeight="1">
      <c r="A375" s="27"/>
      <c r="B375" s="28"/>
      <c r="C375" s="23">
        <v>2.0</v>
      </c>
      <c r="D375" s="23" t="s">
        <v>219</v>
      </c>
      <c r="I375" s="31"/>
      <c r="K375" s="21"/>
      <c r="M375" s="27"/>
      <c r="N375" s="28"/>
      <c r="O375" s="23">
        <v>2.0</v>
      </c>
      <c r="P375" s="23" t="s">
        <v>219</v>
      </c>
      <c r="U375" s="31"/>
    </row>
    <row r="376" ht="15.75" customHeight="1">
      <c r="A376" s="27"/>
      <c r="B376" s="28"/>
      <c r="C376" s="23">
        <v>3.0</v>
      </c>
      <c r="D376" s="23" t="s">
        <v>220</v>
      </c>
      <c r="I376" s="31"/>
      <c r="K376" s="21"/>
      <c r="M376" s="27"/>
      <c r="N376" s="28"/>
      <c r="O376" s="23">
        <v>3.0</v>
      </c>
      <c r="P376" s="23" t="s">
        <v>220</v>
      </c>
      <c r="U376" s="31"/>
    </row>
    <row r="377" ht="15.75" customHeight="1">
      <c r="A377" s="27"/>
      <c r="B377" s="28"/>
      <c r="C377" s="23">
        <v>4.0</v>
      </c>
      <c r="D377" s="23" t="s">
        <v>221</v>
      </c>
      <c r="I377" s="31"/>
      <c r="K377" s="21"/>
      <c r="M377" s="27"/>
      <c r="N377" s="28"/>
      <c r="O377" s="23">
        <v>4.0</v>
      </c>
      <c r="P377" s="23" t="s">
        <v>221</v>
      </c>
      <c r="U377" s="31"/>
    </row>
    <row r="378">
      <c r="B378" s="28"/>
      <c r="C378" s="27"/>
      <c r="D378" s="27"/>
      <c r="E378" s="27"/>
      <c r="F378" s="27"/>
      <c r="G378" s="27"/>
      <c r="H378" s="27"/>
      <c r="I378" s="30"/>
      <c r="K378" s="21"/>
      <c r="N378" s="28"/>
      <c r="O378" s="27"/>
      <c r="P378" s="27"/>
      <c r="Q378" s="27"/>
      <c r="R378" s="27"/>
      <c r="S378" s="27"/>
      <c r="T378" s="27"/>
      <c r="U378" s="30"/>
    </row>
    <row r="379">
      <c r="A379" s="27"/>
      <c r="B379" s="28"/>
      <c r="C379" s="27"/>
      <c r="D379" s="27"/>
      <c r="E379" s="27"/>
      <c r="F379" s="27"/>
      <c r="G379" s="27"/>
      <c r="H379" s="27"/>
      <c r="I379" s="30"/>
      <c r="K379" s="21"/>
      <c r="M379" s="27"/>
      <c r="N379" s="28"/>
      <c r="O379" s="27"/>
      <c r="P379" s="27"/>
      <c r="Q379" s="27"/>
      <c r="R379" s="27"/>
      <c r="S379" s="27"/>
      <c r="T379" s="27"/>
      <c r="U379" s="30"/>
    </row>
    <row r="380">
      <c r="A380" s="27" t="str">
        <f>A372</f>
        <v>Question</v>
      </c>
      <c r="B380" s="28">
        <f>B372+1</f>
        <v>48</v>
      </c>
      <c r="C380" s="35" t="s">
        <v>51</v>
      </c>
      <c r="I380" s="30"/>
      <c r="K380" s="21"/>
      <c r="M380" s="27" t="str">
        <f>M372</f>
        <v>Question</v>
      </c>
      <c r="N380" s="28">
        <f>N372+1</f>
        <v>48</v>
      </c>
      <c r="O380" s="35" t="s">
        <v>51</v>
      </c>
      <c r="U380" s="30"/>
    </row>
    <row r="381" ht="47.25" customHeight="1">
      <c r="B381" s="28"/>
      <c r="C381" s="38" t="str">
        <f>IMAGE("https://media.zecodeek-it.com/dtc/ss-share/questions/question-642.png",1)</f>
        <v/>
      </c>
      <c r="I381" s="30"/>
      <c r="K381" s="21"/>
      <c r="N381" s="28"/>
      <c r="O381" s="38" t="str">
        <f>IMAGE("https://media.zecodeek-it.com/dtc/ss-share/questions/question-642.png",1)</f>
        <v/>
      </c>
      <c r="U381" s="30"/>
    </row>
    <row r="382" ht="15.75" customHeight="1">
      <c r="A382" s="27"/>
      <c r="B382" s="28"/>
      <c r="C382" s="23">
        <v>1.0</v>
      </c>
      <c r="D382" s="23" t="s">
        <v>222</v>
      </c>
      <c r="I382" s="31"/>
      <c r="K382" s="21"/>
      <c r="M382" s="27"/>
      <c r="N382" s="28"/>
      <c r="O382" s="23">
        <v>1.0</v>
      </c>
      <c r="P382" s="23" t="s">
        <v>222</v>
      </c>
      <c r="U382" s="31"/>
    </row>
    <row r="383" ht="15.75" customHeight="1">
      <c r="A383" s="27"/>
      <c r="B383" s="28"/>
      <c r="C383" s="23">
        <v>2.0</v>
      </c>
      <c r="D383" s="23" t="s">
        <v>223</v>
      </c>
      <c r="I383" s="31" t="s">
        <v>38</v>
      </c>
      <c r="K383" s="21"/>
      <c r="M383" s="27"/>
      <c r="N383" s="28"/>
      <c r="O383" s="23">
        <v>2.0</v>
      </c>
      <c r="P383" s="23" t="s">
        <v>223</v>
      </c>
      <c r="U383" s="31" t="s">
        <v>38</v>
      </c>
    </row>
    <row r="384" ht="15.75" customHeight="1">
      <c r="A384" s="27"/>
      <c r="B384" s="28"/>
      <c r="C384" s="23">
        <v>3.0</v>
      </c>
      <c r="D384" s="23" t="s">
        <v>224</v>
      </c>
      <c r="I384" s="31"/>
      <c r="K384" s="21"/>
      <c r="M384" s="27"/>
      <c r="N384" s="28"/>
      <c r="O384" s="23">
        <v>3.0</v>
      </c>
      <c r="P384" s="23" t="s">
        <v>224</v>
      </c>
      <c r="U384" s="31"/>
    </row>
    <row r="385" ht="15.75" customHeight="1">
      <c r="A385" s="27"/>
      <c r="B385" s="28"/>
      <c r="C385" s="23">
        <v>4.0</v>
      </c>
      <c r="D385" s="23" t="s">
        <v>225</v>
      </c>
      <c r="I385" s="31"/>
      <c r="K385" s="21"/>
      <c r="M385" s="27"/>
      <c r="N385" s="28"/>
      <c r="O385" s="23">
        <v>4.0</v>
      </c>
      <c r="P385" s="23" t="s">
        <v>225</v>
      </c>
      <c r="U385" s="31"/>
    </row>
    <row r="386">
      <c r="B386" s="28"/>
      <c r="C386" s="27"/>
      <c r="D386" s="27"/>
      <c r="E386" s="27"/>
      <c r="F386" s="27"/>
      <c r="G386" s="27"/>
      <c r="H386" s="27"/>
      <c r="I386" s="30"/>
      <c r="K386" s="21"/>
      <c r="N386" s="28"/>
      <c r="O386" s="27"/>
      <c r="P386" s="27"/>
      <c r="Q386" s="27"/>
      <c r="R386" s="27"/>
      <c r="S386" s="27"/>
      <c r="T386" s="27"/>
      <c r="U386" s="30"/>
    </row>
    <row r="387">
      <c r="A387" s="27"/>
      <c r="B387" s="28"/>
      <c r="C387" s="27"/>
      <c r="D387" s="27"/>
      <c r="E387" s="27"/>
      <c r="F387" s="27"/>
      <c r="G387" s="27"/>
      <c r="H387" s="27"/>
      <c r="I387" s="30"/>
      <c r="K387" s="21"/>
      <c r="M387" s="27"/>
      <c r="N387" s="28"/>
      <c r="O387" s="27"/>
      <c r="P387" s="27"/>
      <c r="Q387" s="27"/>
      <c r="R387" s="27"/>
      <c r="S387" s="27"/>
      <c r="T387" s="27"/>
      <c r="U387" s="30"/>
    </row>
    <row r="388">
      <c r="A388" s="27" t="str">
        <f>A380</f>
        <v>Question</v>
      </c>
      <c r="B388" s="28">
        <f>B380+1</f>
        <v>49</v>
      </c>
      <c r="C388" s="35" t="s">
        <v>51</v>
      </c>
      <c r="I388" s="30"/>
      <c r="K388" s="21"/>
      <c r="M388" s="27" t="str">
        <f>M380</f>
        <v>Question</v>
      </c>
      <c r="N388" s="28">
        <f>N380+1</f>
        <v>49</v>
      </c>
      <c r="O388" s="35" t="s">
        <v>51</v>
      </c>
      <c r="U388" s="30"/>
    </row>
    <row r="389" ht="47.25" customHeight="1">
      <c r="B389" s="28"/>
      <c r="C389" s="38" t="str">
        <f>IMAGE("https://media.zecodeek-it.com/dtc/ss-share/questions/question-662.png",1)</f>
        <v/>
      </c>
      <c r="I389" s="30"/>
      <c r="K389" s="21"/>
      <c r="N389" s="28"/>
      <c r="O389" s="38" t="str">
        <f>IMAGE("https://media.zecodeek-it.com/dtc/ss-share/questions/question-662.png",1)</f>
        <v/>
      </c>
      <c r="U389" s="30"/>
    </row>
    <row r="390" ht="15.75" customHeight="1">
      <c r="A390" s="27"/>
      <c r="B390" s="28"/>
      <c r="C390" s="23">
        <v>1.0</v>
      </c>
      <c r="D390" s="23" t="s">
        <v>226</v>
      </c>
      <c r="I390" s="31" t="s">
        <v>38</v>
      </c>
      <c r="K390" s="21"/>
      <c r="M390" s="27"/>
      <c r="N390" s="28"/>
      <c r="O390" s="23">
        <v>1.0</v>
      </c>
      <c r="P390" s="23" t="s">
        <v>226</v>
      </c>
      <c r="U390" s="31" t="s">
        <v>38</v>
      </c>
    </row>
    <row r="391" ht="15.75" customHeight="1">
      <c r="A391" s="27"/>
      <c r="B391" s="28"/>
      <c r="C391" s="23">
        <v>2.0</v>
      </c>
      <c r="D391" s="23" t="s">
        <v>227</v>
      </c>
      <c r="I391" s="31"/>
      <c r="K391" s="21"/>
      <c r="M391" s="27"/>
      <c r="N391" s="28"/>
      <c r="O391" s="23">
        <v>2.0</v>
      </c>
      <c r="P391" s="23" t="s">
        <v>227</v>
      </c>
      <c r="U391" s="31"/>
    </row>
    <row r="392" ht="15.75" customHeight="1">
      <c r="A392" s="27"/>
      <c r="B392" s="28"/>
      <c r="C392" s="23">
        <v>3.0</v>
      </c>
      <c r="D392" s="23" t="s">
        <v>105</v>
      </c>
      <c r="I392" s="31"/>
      <c r="K392" s="21"/>
      <c r="M392" s="27"/>
      <c r="N392" s="28"/>
      <c r="O392" s="23">
        <v>3.0</v>
      </c>
      <c r="P392" s="23" t="s">
        <v>105</v>
      </c>
      <c r="U392" s="31"/>
    </row>
    <row r="393" ht="15.75" customHeight="1">
      <c r="A393" s="27"/>
      <c r="B393" s="28"/>
      <c r="C393" s="23">
        <v>4.0</v>
      </c>
      <c r="D393" s="23" t="s">
        <v>228</v>
      </c>
      <c r="I393" s="31"/>
      <c r="K393" s="21"/>
      <c r="M393" s="27"/>
      <c r="N393" s="28"/>
      <c r="O393" s="23">
        <v>4.0</v>
      </c>
      <c r="P393" s="23" t="s">
        <v>228</v>
      </c>
      <c r="U393" s="31"/>
    </row>
    <row r="394">
      <c r="B394" s="28"/>
      <c r="C394" s="27"/>
      <c r="D394" s="27"/>
      <c r="E394" s="27"/>
      <c r="F394" s="27"/>
      <c r="G394" s="27"/>
      <c r="H394" s="27"/>
      <c r="I394" s="30"/>
      <c r="K394" s="21"/>
      <c r="N394" s="28"/>
      <c r="O394" s="27"/>
      <c r="P394" s="27"/>
      <c r="Q394" s="27"/>
      <c r="R394" s="27"/>
      <c r="S394" s="27"/>
      <c r="T394" s="27"/>
      <c r="U394" s="30"/>
    </row>
    <row r="395">
      <c r="A395" s="27"/>
      <c r="B395" s="28"/>
      <c r="C395" s="27"/>
      <c r="D395" s="27"/>
      <c r="E395" s="27"/>
      <c r="F395" s="27"/>
      <c r="G395" s="27"/>
      <c r="H395" s="27"/>
      <c r="I395" s="30"/>
      <c r="K395" s="21"/>
      <c r="M395" s="27"/>
      <c r="N395" s="28"/>
      <c r="O395" s="27"/>
      <c r="P395" s="27"/>
      <c r="Q395" s="27"/>
      <c r="R395" s="27"/>
      <c r="S395" s="27"/>
      <c r="T395" s="27"/>
      <c r="U395" s="30"/>
    </row>
    <row r="396">
      <c r="A396" s="27" t="str">
        <f>A388</f>
        <v>Question</v>
      </c>
      <c r="B396" s="28">
        <f>B388+1</f>
        <v>50</v>
      </c>
      <c r="C396" s="35" t="s">
        <v>51</v>
      </c>
      <c r="I396" s="30"/>
      <c r="K396" s="21"/>
      <c r="M396" s="27" t="str">
        <f>M388</f>
        <v>Question</v>
      </c>
      <c r="N396" s="28">
        <f>N388+1</f>
        <v>50</v>
      </c>
      <c r="O396" s="35" t="s">
        <v>51</v>
      </c>
      <c r="U396" s="30"/>
    </row>
    <row r="397" ht="47.25" customHeight="1">
      <c r="B397" s="28"/>
      <c r="C397" s="38" t="str">
        <f>IMAGE("https://media.zecodeek-it.com/dtc/ss-share/questions/question-5636.png",1)</f>
        <v/>
      </c>
      <c r="I397" s="30"/>
      <c r="K397" s="21"/>
      <c r="N397" s="28"/>
      <c r="O397" s="38" t="str">
        <f>IMAGE("https://media.zecodeek-it.com/dtc/ss-share/questions/question-5636.png",1)</f>
        <v/>
      </c>
      <c r="U397" s="30"/>
    </row>
    <row r="398" ht="15.75" customHeight="1">
      <c r="A398" s="27"/>
      <c r="B398" s="28"/>
      <c r="C398" s="23">
        <v>1.0</v>
      </c>
      <c r="D398" s="23" t="s">
        <v>229</v>
      </c>
      <c r="I398" s="31"/>
      <c r="K398" s="21"/>
      <c r="M398" s="27"/>
      <c r="N398" s="28"/>
      <c r="O398" s="23">
        <v>1.0</v>
      </c>
      <c r="P398" s="23" t="s">
        <v>229</v>
      </c>
      <c r="U398" s="31"/>
    </row>
    <row r="399" ht="15.75" customHeight="1">
      <c r="A399" s="27"/>
      <c r="B399" s="28"/>
      <c r="C399" s="23">
        <v>2.0</v>
      </c>
      <c r="D399" s="23" t="s">
        <v>230</v>
      </c>
      <c r="I399" s="31"/>
      <c r="K399" s="21"/>
      <c r="M399" s="27"/>
      <c r="N399" s="28"/>
      <c r="O399" s="23">
        <v>2.0</v>
      </c>
      <c r="P399" s="23" t="s">
        <v>230</v>
      </c>
      <c r="U399" s="31"/>
    </row>
    <row r="400" ht="15.75" customHeight="1">
      <c r="A400" s="27"/>
      <c r="B400" s="28"/>
      <c r="C400" s="23">
        <v>3.0</v>
      </c>
      <c r="D400" s="23" t="s">
        <v>231</v>
      </c>
      <c r="I400" s="31"/>
      <c r="K400" s="21"/>
      <c r="M400" s="27"/>
      <c r="N400" s="28"/>
      <c r="O400" s="23">
        <v>3.0</v>
      </c>
      <c r="P400" s="23" t="s">
        <v>231</v>
      </c>
      <c r="U400" s="31"/>
    </row>
    <row r="401" ht="15.75" customHeight="1">
      <c r="A401" s="27"/>
      <c r="B401" s="28"/>
      <c r="C401" s="23">
        <v>4.0</v>
      </c>
      <c r="D401" s="23" t="s">
        <v>232</v>
      </c>
      <c r="I401" s="31" t="s">
        <v>38</v>
      </c>
      <c r="K401" s="21"/>
      <c r="M401" s="27"/>
      <c r="N401" s="28"/>
      <c r="O401" s="23">
        <v>4.0</v>
      </c>
      <c r="P401" s="23" t="s">
        <v>232</v>
      </c>
      <c r="U401" s="31" t="s">
        <v>38</v>
      </c>
    </row>
    <row r="402">
      <c r="B402" s="28"/>
      <c r="C402" s="27"/>
      <c r="D402" s="27"/>
      <c r="E402" s="27"/>
      <c r="F402" s="27"/>
      <c r="G402" s="27"/>
      <c r="H402" s="27"/>
      <c r="I402" s="30"/>
      <c r="K402" s="21"/>
      <c r="N402" s="28"/>
      <c r="O402" s="27"/>
      <c r="P402" s="27"/>
      <c r="Q402" s="27"/>
      <c r="R402" s="27"/>
      <c r="S402" s="27"/>
      <c r="T402" s="27"/>
      <c r="U402" s="30"/>
    </row>
    <row r="403">
      <c r="A403" s="27"/>
      <c r="B403" s="28"/>
      <c r="C403" s="27"/>
      <c r="D403" s="27"/>
      <c r="E403" s="27"/>
      <c r="F403" s="27"/>
      <c r="G403" s="27"/>
      <c r="H403" s="27"/>
      <c r="I403" s="30"/>
      <c r="K403" s="21"/>
      <c r="M403" s="27"/>
      <c r="N403" s="28"/>
      <c r="O403" s="27"/>
      <c r="P403" s="27"/>
      <c r="Q403" s="27"/>
      <c r="R403" s="27"/>
      <c r="S403" s="27"/>
      <c r="T403" s="27"/>
      <c r="U403" s="30"/>
    </row>
    <row r="404">
      <c r="A404" s="27" t="str">
        <f>A396</f>
        <v>Question</v>
      </c>
      <c r="B404" s="28">
        <f>B396+1</f>
        <v>51</v>
      </c>
      <c r="C404" s="35" t="s">
        <v>51</v>
      </c>
      <c r="I404" s="30"/>
      <c r="K404" s="21"/>
      <c r="M404" s="27" t="str">
        <f>M396</f>
        <v>Question</v>
      </c>
      <c r="N404" s="28">
        <f>N396+1</f>
        <v>51</v>
      </c>
      <c r="O404" s="35" t="s">
        <v>51</v>
      </c>
      <c r="U404" s="30"/>
    </row>
    <row r="405" ht="47.25" customHeight="1">
      <c r="B405" s="28"/>
      <c r="C405" s="38" t="str">
        <f>IMAGE("https://media.zecodeek-it.com/dtc/ss-share/questions/question-663.png",1)</f>
        <v/>
      </c>
      <c r="I405" s="30"/>
      <c r="K405" s="21"/>
      <c r="N405" s="28"/>
      <c r="O405" s="38" t="str">
        <f>IMAGE("https://media.zecodeek-it.com/dtc/ss-share/questions/question-663.png",1)</f>
        <v/>
      </c>
      <c r="U405" s="30"/>
    </row>
    <row r="406" ht="15.75" customHeight="1">
      <c r="A406" s="27"/>
      <c r="B406" s="28"/>
      <c r="C406" s="23">
        <v>1.0</v>
      </c>
      <c r="D406" s="23" t="s">
        <v>105</v>
      </c>
      <c r="I406" s="31"/>
      <c r="K406" s="21"/>
      <c r="M406" s="27"/>
      <c r="N406" s="28"/>
      <c r="O406" s="23">
        <v>1.0</v>
      </c>
      <c r="P406" s="23" t="s">
        <v>105</v>
      </c>
      <c r="U406" s="31"/>
    </row>
    <row r="407" ht="15.75" customHeight="1">
      <c r="A407" s="27"/>
      <c r="B407" s="28"/>
      <c r="C407" s="23">
        <v>2.0</v>
      </c>
      <c r="D407" s="23" t="s">
        <v>233</v>
      </c>
      <c r="I407" s="31"/>
      <c r="K407" s="21"/>
      <c r="M407" s="27"/>
      <c r="N407" s="28"/>
      <c r="O407" s="23">
        <v>2.0</v>
      </c>
      <c r="P407" s="23" t="s">
        <v>233</v>
      </c>
      <c r="U407" s="31"/>
    </row>
    <row r="408" ht="15.75" customHeight="1">
      <c r="A408" s="27"/>
      <c r="B408" s="28"/>
      <c r="C408" s="23">
        <v>3.0</v>
      </c>
      <c r="D408" s="23" t="s">
        <v>105</v>
      </c>
      <c r="I408" s="31"/>
      <c r="K408" s="21"/>
      <c r="M408" s="27"/>
      <c r="N408" s="28"/>
      <c r="O408" s="23">
        <v>3.0</v>
      </c>
      <c r="P408" s="23" t="s">
        <v>105</v>
      </c>
      <c r="U408" s="31"/>
    </row>
    <row r="409" ht="15.75" customHeight="1">
      <c r="A409" s="27"/>
      <c r="B409" s="28"/>
      <c r="C409" s="23">
        <v>4.0</v>
      </c>
      <c r="D409" s="23" t="s">
        <v>234</v>
      </c>
      <c r="I409" s="31" t="s">
        <v>38</v>
      </c>
      <c r="K409" s="21"/>
      <c r="M409" s="27"/>
      <c r="N409" s="28"/>
      <c r="O409" s="23">
        <v>4.0</v>
      </c>
      <c r="P409" s="23" t="s">
        <v>234</v>
      </c>
      <c r="U409" s="31" t="s">
        <v>38</v>
      </c>
    </row>
    <row r="410">
      <c r="B410" s="28"/>
      <c r="C410" s="27"/>
      <c r="D410" s="27"/>
      <c r="E410" s="27"/>
      <c r="F410" s="27"/>
      <c r="G410" s="27"/>
      <c r="H410" s="27"/>
      <c r="I410" s="30"/>
      <c r="K410" s="21"/>
      <c r="N410" s="28"/>
      <c r="O410" s="27"/>
      <c r="P410" s="27"/>
      <c r="Q410" s="27"/>
      <c r="R410" s="27"/>
      <c r="S410" s="27"/>
      <c r="T410" s="27"/>
      <c r="U410" s="30"/>
    </row>
    <row r="411">
      <c r="A411" s="27"/>
      <c r="B411" s="28"/>
      <c r="C411" s="27"/>
      <c r="D411" s="27"/>
      <c r="E411" s="27"/>
      <c r="F411" s="27"/>
      <c r="G411" s="27"/>
      <c r="H411" s="27"/>
      <c r="I411" s="30"/>
      <c r="K411" s="21"/>
      <c r="M411" s="27"/>
      <c r="N411" s="28"/>
      <c r="O411" s="27"/>
      <c r="P411" s="27"/>
      <c r="Q411" s="27"/>
      <c r="R411" s="27"/>
      <c r="S411" s="27"/>
      <c r="T411" s="27"/>
      <c r="U411" s="30"/>
    </row>
    <row r="412">
      <c r="A412" s="27" t="str">
        <f>A404</f>
        <v>Question</v>
      </c>
      <c r="B412" s="28">
        <f>B404+1</f>
        <v>52</v>
      </c>
      <c r="C412" s="35" t="s">
        <v>51</v>
      </c>
      <c r="I412" s="30"/>
      <c r="K412" s="21"/>
      <c r="M412" s="27" t="str">
        <f>M404</f>
        <v>Question</v>
      </c>
      <c r="N412" s="28">
        <f>N404+1</f>
        <v>52</v>
      </c>
      <c r="O412" s="35" t="s">
        <v>51</v>
      </c>
      <c r="U412" s="30"/>
    </row>
    <row r="413" ht="47.25" customHeight="1">
      <c r="B413" s="28"/>
      <c r="C413" s="38" t="str">
        <f>IMAGE("https://media.zecodeek-it.com/dtc/ss-share/questions/question-588.png",1)</f>
        <v/>
      </c>
      <c r="I413" s="30"/>
      <c r="K413" s="21"/>
      <c r="N413" s="28"/>
      <c r="O413" s="38" t="str">
        <f>IMAGE("https://media.zecodeek-it.com/dtc/ss-share/questions/question-588.png",1)</f>
        <v/>
      </c>
      <c r="U413" s="30"/>
    </row>
    <row r="414" ht="15.75" customHeight="1">
      <c r="A414" s="27"/>
      <c r="B414" s="28"/>
      <c r="C414" s="23">
        <v>1.0</v>
      </c>
      <c r="D414" s="23" t="s">
        <v>235</v>
      </c>
      <c r="I414" s="31"/>
      <c r="K414" s="21"/>
      <c r="M414" s="27"/>
      <c r="N414" s="28"/>
      <c r="O414" s="23">
        <v>1.0</v>
      </c>
      <c r="P414" s="23" t="s">
        <v>235</v>
      </c>
      <c r="U414" s="31"/>
    </row>
    <row r="415" ht="15.75" customHeight="1">
      <c r="A415" s="27"/>
      <c r="B415" s="28"/>
      <c r="C415" s="23">
        <v>2.0</v>
      </c>
      <c r="D415" s="23" t="s">
        <v>129</v>
      </c>
      <c r="I415" s="31"/>
      <c r="K415" s="21"/>
      <c r="M415" s="27"/>
      <c r="N415" s="28"/>
      <c r="O415" s="23">
        <v>2.0</v>
      </c>
      <c r="P415" s="23" t="s">
        <v>129</v>
      </c>
      <c r="U415" s="31"/>
    </row>
    <row r="416" ht="15.75" customHeight="1">
      <c r="A416" s="27"/>
      <c r="B416" s="28"/>
      <c r="C416" s="23">
        <v>3.0</v>
      </c>
      <c r="D416" s="23" t="s">
        <v>236</v>
      </c>
      <c r="I416" s="31"/>
      <c r="K416" s="21"/>
      <c r="M416" s="27"/>
      <c r="N416" s="28"/>
      <c r="O416" s="23">
        <v>3.0</v>
      </c>
      <c r="P416" s="23" t="s">
        <v>236</v>
      </c>
      <c r="U416" s="31"/>
    </row>
    <row r="417" ht="15.75" customHeight="1">
      <c r="A417" s="27"/>
      <c r="B417" s="28"/>
      <c r="C417" s="23">
        <v>4.0</v>
      </c>
      <c r="D417" s="23" t="s">
        <v>237</v>
      </c>
      <c r="I417" s="31" t="s">
        <v>38</v>
      </c>
      <c r="K417" s="21"/>
      <c r="M417" s="27"/>
      <c r="N417" s="28"/>
      <c r="O417" s="23">
        <v>4.0</v>
      </c>
      <c r="P417" s="23" t="s">
        <v>237</v>
      </c>
      <c r="U417" s="31" t="s">
        <v>38</v>
      </c>
    </row>
    <row r="418">
      <c r="B418" s="28"/>
      <c r="C418" s="27"/>
      <c r="D418" s="27"/>
      <c r="E418" s="27"/>
      <c r="F418" s="27"/>
      <c r="G418" s="27"/>
      <c r="H418" s="27"/>
      <c r="I418" s="30"/>
      <c r="K418" s="21"/>
      <c r="N418" s="28"/>
      <c r="O418" s="27"/>
      <c r="P418" s="27"/>
      <c r="Q418" s="27"/>
      <c r="R418" s="27"/>
      <c r="S418" s="27"/>
      <c r="T418" s="27"/>
      <c r="U418" s="30"/>
    </row>
    <row r="419">
      <c r="A419" s="27"/>
      <c r="B419" s="28"/>
      <c r="C419" s="27"/>
      <c r="D419" s="27"/>
      <c r="E419" s="27"/>
      <c r="F419" s="27"/>
      <c r="G419" s="27"/>
      <c r="H419" s="27"/>
      <c r="I419" s="30"/>
      <c r="K419" s="21"/>
      <c r="M419" s="27"/>
      <c r="N419" s="28"/>
      <c r="O419" s="27"/>
      <c r="P419" s="27"/>
      <c r="Q419" s="27"/>
      <c r="R419" s="27"/>
      <c r="S419" s="27"/>
      <c r="T419" s="27"/>
      <c r="U419" s="30"/>
    </row>
    <row r="420">
      <c r="A420" s="27" t="str">
        <f>A412</f>
        <v>Question</v>
      </c>
      <c r="B420" s="28">
        <f>B412+1</f>
        <v>53</v>
      </c>
      <c r="C420" s="35" t="s">
        <v>51</v>
      </c>
      <c r="I420" s="30"/>
      <c r="K420" s="21"/>
      <c r="M420" s="27" t="str">
        <f>M412</f>
        <v>Question</v>
      </c>
      <c r="N420" s="28">
        <f>N412+1</f>
        <v>53</v>
      </c>
      <c r="O420" s="35" t="s">
        <v>51</v>
      </c>
      <c r="U420" s="30"/>
    </row>
    <row r="421" ht="47.25" customHeight="1">
      <c r="B421" s="28"/>
      <c r="C421" s="38" t="str">
        <f>IMAGE("https://media.zecodeek-it.com/dtc/ss-share/questions/question-646.png",1)</f>
        <v/>
      </c>
      <c r="I421" s="30"/>
      <c r="K421" s="21"/>
      <c r="N421" s="28"/>
      <c r="O421" s="38" t="str">
        <f>IMAGE("https://media.zecodeek-it.com/dtc/ss-share/questions/question-646.png",1)</f>
        <v/>
      </c>
      <c r="U421" s="30"/>
    </row>
    <row r="422" ht="15.75" customHeight="1">
      <c r="A422" s="27"/>
      <c r="B422" s="28"/>
      <c r="C422" s="23">
        <v>1.0</v>
      </c>
      <c r="D422" s="23" t="s">
        <v>238</v>
      </c>
      <c r="I422" s="31" t="s">
        <v>38</v>
      </c>
      <c r="K422" s="21"/>
      <c r="M422" s="27"/>
      <c r="N422" s="28"/>
      <c r="O422" s="23">
        <v>1.0</v>
      </c>
      <c r="P422" s="23" t="s">
        <v>238</v>
      </c>
      <c r="U422" s="31" t="s">
        <v>38</v>
      </c>
    </row>
    <row r="423" ht="15.75" customHeight="1">
      <c r="A423" s="27"/>
      <c r="B423" s="28"/>
      <c r="C423" s="23">
        <v>2.0</v>
      </c>
      <c r="D423" s="23" t="s">
        <v>144</v>
      </c>
      <c r="I423" s="31"/>
      <c r="K423" s="21"/>
      <c r="M423" s="27"/>
      <c r="N423" s="28"/>
      <c r="O423" s="23">
        <v>2.0</v>
      </c>
      <c r="P423" s="23" t="s">
        <v>144</v>
      </c>
      <c r="U423" s="31"/>
    </row>
    <row r="424" ht="15.75" customHeight="1">
      <c r="A424" s="27"/>
      <c r="B424" s="28"/>
      <c r="C424" s="23">
        <v>3.0</v>
      </c>
      <c r="D424" s="23" t="s">
        <v>170</v>
      </c>
      <c r="I424" s="31"/>
      <c r="K424" s="21"/>
      <c r="M424" s="27"/>
      <c r="N424" s="28"/>
      <c r="O424" s="23">
        <v>3.0</v>
      </c>
      <c r="P424" s="23" t="s">
        <v>170</v>
      </c>
      <c r="U424" s="31"/>
    </row>
    <row r="425" ht="15.75" customHeight="1">
      <c r="A425" s="27"/>
      <c r="B425" s="28"/>
      <c r="C425" s="23">
        <v>4.0</v>
      </c>
      <c r="D425" s="23" t="s">
        <v>239</v>
      </c>
      <c r="I425" s="31"/>
      <c r="K425" s="21"/>
      <c r="M425" s="27"/>
      <c r="N425" s="28"/>
      <c r="O425" s="23">
        <v>4.0</v>
      </c>
      <c r="P425" s="23" t="s">
        <v>239</v>
      </c>
      <c r="U425" s="31"/>
    </row>
    <row r="426">
      <c r="B426" s="28"/>
      <c r="C426" s="27"/>
      <c r="D426" s="27"/>
      <c r="E426" s="27"/>
      <c r="F426" s="27"/>
      <c r="G426" s="27"/>
      <c r="H426" s="27"/>
      <c r="I426" s="30"/>
      <c r="K426" s="21"/>
      <c r="N426" s="28"/>
      <c r="O426" s="27"/>
      <c r="P426" s="27"/>
      <c r="Q426" s="27"/>
      <c r="R426" s="27"/>
      <c r="S426" s="27"/>
      <c r="T426" s="27"/>
      <c r="U426" s="30"/>
    </row>
    <row r="427">
      <c r="A427" s="27"/>
      <c r="B427" s="28"/>
      <c r="C427" s="27"/>
      <c r="D427" s="27"/>
      <c r="E427" s="27"/>
      <c r="F427" s="27"/>
      <c r="G427" s="27"/>
      <c r="H427" s="27"/>
      <c r="I427" s="30"/>
      <c r="K427" s="21"/>
      <c r="M427" s="27"/>
      <c r="N427" s="28"/>
      <c r="O427" s="27"/>
      <c r="P427" s="27"/>
      <c r="Q427" s="27"/>
      <c r="R427" s="27"/>
      <c r="S427" s="27"/>
      <c r="T427" s="27"/>
      <c r="U427" s="30"/>
    </row>
    <row r="428">
      <c r="A428" s="27" t="str">
        <f>A420</f>
        <v>Question</v>
      </c>
      <c r="B428" s="28">
        <f>B420+1</f>
        <v>54</v>
      </c>
      <c r="C428" s="35" t="s">
        <v>51</v>
      </c>
      <c r="I428" s="30"/>
      <c r="K428" s="21"/>
      <c r="M428" s="27" t="str">
        <f>M420</f>
        <v>Question</v>
      </c>
      <c r="N428" s="28">
        <f>N420+1</f>
        <v>54</v>
      </c>
      <c r="O428" s="35" t="s">
        <v>51</v>
      </c>
      <c r="U428" s="30"/>
    </row>
    <row r="429" ht="47.25" customHeight="1">
      <c r="B429" s="28"/>
      <c r="C429" s="38" t="str">
        <f>IMAGE("https://media.zecodeek-it.com/dtc/ss-share/questions/question-614.png",1)</f>
        <v/>
      </c>
      <c r="I429" s="30"/>
      <c r="K429" s="21"/>
      <c r="N429" s="28"/>
      <c r="O429" s="38" t="str">
        <f>IMAGE("https://media.zecodeek-it.com/dtc/ss-share/questions/question-614.png",1)</f>
        <v/>
      </c>
      <c r="U429" s="30"/>
    </row>
    <row r="430" ht="15.75" customHeight="1">
      <c r="A430" s="27"/>
      <c r="B430" s="28"/>
      <c r="C430" s="23">
        <v>1.0</v>
      </c>
      <c r="D430" s="23" t="s">
        <v>240</v>
      </c>
      <c r="I430" s="31" t="s">
        <v>38</v>
      </c>
      <c r="K430" s="21"/>
      <c r="M430" s="27"/>
      <c r="N430" s="28"/>
      <c r="O430" s="23">
        <v>1.0</v>
      </c>
      <c r="P430" s="23" t="s">
        <v>240</v>
      </c>
      <c r="U430" s="31" t="s">
        <v>38</v>
      </c>
    </row>
    <row r="431" ht="15.75" customHeight="1">
      <c r="A431" s="27"/>
      <c r="B431" s="28"/>
      <c r="C431" s="23">
        <v>2.0</v>
      </c>
      <c r="D431" s="23" t="s">
        <v>241</v>
      </c>
      <c r="I431" s="31"/>
      <c r="K431" s="21"/>
      <c r="M431" s="27"/>
      <c r="N431" s="28"/>
      <c r="O431" s="23">
        <v>2.0</v>
      </c>
      <c r="P431" s="23" t="s">
        <v>241</v>
      </c>
      <c r="U431" s="31"/>
    </row>
    <row r="432" ht="15.75" customHeight="1">
      <c r="A432" s="27"/>
      <c r="B432" s="28"/>
      <c r="C432" s="23">
        <v>3.0</v>
      </c>
      <c r="D432" s="23" t="s">
        <v>242</v>
      </c>
      <c r="I432" s="31"/>
      <c r="K432" s="21"/>
      <c r="M432" s="27"/>
      <c r="N432" s="28"/>
      <c r="O432" s="23">
        <v>3.0</v>
      </c>
      <c r="P432" s="23" t="s">
        <v>242</v>
      </c>
      <c r="U432" s="31"/>
    </row>
    <row r="433" ht="15.75" customHeight="1">
      <c r="A433" s="27"/>
      <c r="B433" s="28"/>
      <c r="C433" s="23">
        <v>4.0</v>
      </c>
      <c r="D433" s="23" t="s">
        <v>243</v>
      </c>
      <c r="I433" s="31"/>
      <c r="K433" s="21"/>
      <c r="M433" s="27"/>
      <c r="N433" s="28"/>
      <c r="O433" s="23">
        <v>4.0</v>
      </c>
      <c r="P433" s="23" t="s">
        <v>243</v>
      </c>
      <c r="U433" s="31"/>
    </row>
    <row r="434">
      <c r="B434" s="28"/>
      <c r="C434" s="27"/>
      <c r="D434" s="27"/>
      <c r="E434" s="27"/>
      <c r="F434" s="27"/>
      <c r="G434" s="27"/>
      <c r="H434" s="27"/>
      <c r="I434" s="30"/>
      <c r="K434" s="21"/>
      <c r="N434" s="28"/>
      <c r="O434" s="27"/>
      <c r="P434" s="27"/>
      <c r="Q434" s="27"/>
      <c r="R434" s="27"/>
      <c r="S434" s="27"/>
      <c r="T434" s="27"/>
      <c r="U434" s="30"/>
    </row>
    <row r="435">
      <c r="A435" s="27"/>
      <c r="B435" s="28"/>
      <c r="C435" s="27"/>
      <c r="D435" s="27"/>
      <c r="E435" s="27"/>
      <c r="F435" s="27"/>
      <c r="G435" s="27"/>
      <c r="H435" s="27"/>
      <c r="I435" s="30"/>
      <c r="K435" s="21"/>
      <c r="M435" s="27"/>
      <c r="N435" s="28"/>
      <c r="O435" s="27"/>
      <c r="P435" s="27"/>
      <c r="Q435" s="27"/>
      <c r="R435" s="27"/>
      <c r="S435" s="27"/>
      <c r="T435" s="27"/>
      <c r="U435" s="30"/>
    </row>
    <row r="436">
      <c r="A436" s="27" t="str">
        <f>A428</f>
        <v>Question</v>
      </c>
      <c r="B436" s="28">
        <f>B428+1</f>
        <v>55</v>
      </c>
      <c r="C436" s="35" t="s">
        <v>51</v>
      </c>
      <c r="I436" s="30"/>
      <c r="K436" s="21"/>
      <c r="M436" s="27" t="str">
        <f>M428</f>
        <v>Question</v>
      </c>
      <c r="N436" s="28">
        <f>N428+1</f>
        <v>55</v>
      </c>
      <c r="O436" s="35" t="s">
        <v>51</v>
      </c>
      <c r="U436" s="30"/>
    </row>
    <row r="437" ht="47.25" customHeight="1">
      <c r="B437" s="28"/>
      <c r="C437" s="38" t="str">
        <f>IMAGE("https://media.zecodeek-it.com/dtc/ss-share/questions/question-658.jpg",1)</f>
        <v/>
      </c>
      <c r="I437" s="30"/>
      <c r="K437" s="21"/>
      <c r="N437" s="28"/>
      <c r="O437" s="38" t="str">
        <f>IMAGE("https://media.zecodeek-it.com/dtc/ss-share/questions/question-658.jpg",1)</f>
        <v/>
      </c>
      <c r="U437" s="30"/>
    </row>
    <row r="438" ht="15.75" customHeight="1">
      <c r="A438" s="27"/>
      <c r="B438" s="28"/>
      <c r="C438" s="23">
        <v>1.0</v>
      </c>
      <c r="D438" s="23" t="s">
        <v>129</v>
      </c>
      <c r="I438" s="31" t="s">
        <v>38</v>
      </c>
      <c r="K438" s="21"/>
      <c r="M438" s="27"/>
      <c r="N438" s="28"/>
      <c r="O438" s="23">
        <v>1.0</v>
      </c>
      <c r="P438" s="23" t="s">
        <v>129</v>
      </c>
      <c r="U438" s="31" t="s">
        <v>38</v>
      </c>
    </row>
    <row r="439" ht="15.75" customHeight="1">
      <c r="A439" s="27"/>
      <c r="B439" s="28"/>
      <c r="C439" s="23">
        <v>2.0</v>
      </c>
      <c r="D439" s="23" t="s">
        <v>244</v>
      </c>
      <c r="I439" s="31"/>
      <c r="K439" s="21"/>
      <c r="M439" s="27"/>
      <c r="N439" s="28"/>
      <c r="O439" s="23">
        <v>2.0</v>
      </c>
      <c r="P439" s="23" t="s">
        <v>244</v>
      </c>
      <c r="U439" s="31"/>
    </row>
    <row r="440" ht="15.75" customHeight="1">
      <c r="A440" s="27"/>
      <c r="B440" s="28"/>
      <c r="C440" s="23">
        <v>3.0</v>
      </c>
      <c r="D440" s="23" t="s">
        <v>170</v>
      </c>
      <c r="I440" s="31"/>
      <c r="K440" s="21"/>
      <c r="M440" s="27"/>
      <c r="N440" s="28"/>
      <c r="O440" s="23">
        <v>3.0</v>
      </c>
      <c r="P440" s="23" t="s">
        <v>170</v>
      </c>
      <c r="U440" s="31"/>
    </row>
    <row r="441" ht="15.75" customHeight="1">
      <c r="A441" s="27"/>
      <c r="B441" s="28"/>
      <c r="C441" s="23">
        <v>4.0</v>
      </c>
      <c r="D441" s="23" t="s">
        <v>245</v>
      </c>
      <c r="I441" s="31"/>
      <c r="K441" s="21"/>
      <c r="M441" s="27"/>
      <c r="N441" s="28"/>
      <c r="O441" s="23">
        <v>4.0</v>
      </c>
      <c r="P441" s="23" t="s">
        <v>245</v>
      </c>
      <c r="U441" s="31"/>
    </row>
    <row r="442">
      <c r="B442" s="28"/>
      <c r="C442" s="27"/>
      <c r="D442" s="27"/>
      <c r="E442" s="27"/>
      <c r="F442" s="27"/>
      <c r="G442" s="27"/>
      <c r="H442" s="27"/>
      <c r="I442" s="30"/>
      <c r="K442" s="21"/>
      <c r="N442" s="28"/>
      <c r="O442" s="27"/>
      <c r="P442" s="27"/>
      <c r="Q442" s="27"/>
      <c r="R442" s="27"/>
      <c r="S442" s="27"/>
      <c r="T442" s="27"/>
      <c r="U442" s="30"/>
    </row>
    <row r="443">
      <c r="A443" s="27"/>
      <c r="B443" s="28"/>
      <c r="C443" s="27"/>
      <c r="D443" s="27"/>
      <c r="E443" s="27"/>
      <c r="F443" s="27"/>
      <c r="G443" s="27"/>
      <c r="H443" s="27"/>
      <c r="I443" s="30"/>
      <c r="K443" s="21"/>
      <c r="M443" s="27"/>
      <c r="N443" s="28"/>
      <c r="O443" s="27"/>
      <c r="P443" s="27"/>
      <c r="Q443" s="27"/>
      <c r="R443" s="27"/>
      <c r="S443" s="27"/>
      <c r="T443" s="27"/>
      <c r="U443" s="30"/>
    </row>
    <row r="444">
      <c r="A444" s="27" t="str">
        <f>A436</f>
        <v>Question</v>
      </c>
      <c r="B444" s="28">
        <f>B436+1</f>
        <v>56</v>
      </c>
      <c r="C444" s="35" t="s">
        <v>51</v>
      </c>
      <c r="I444" s="30"/>
      <c r="K444" s="21"/>
      <c r="M444" s="27" t="str">
        <f>M436</f>
        <v>Question</v>
      </c>
      <c r="N444" s="28">
        <f>N436+1</f>
        <v>56</v>
      </c>
      <c r="O444" s="35" t="s">
        <v>51</v>
      </c>
      <c r="U444" s="30"/>
    </row>
    <row r="445" ht="47.25" customHeight="1">
      <c r="B445" s="28"/>
      <c r="C445" s="38" t="str">
        <f>IMAGE("https://media.zecodeek-it.com/dtc/ss-share/questions/question-627.png",1)</f>
        <v/>
      </c>
      <c r="I445" s="30"/>
      <c r="K445" s="21"/>
      <c r="N445" s="28"/>
      <c r="O445" s="38" t="str">
        <f>IMAGE("https://media.zecodeek-it.com/dtc/ss-share/questions/question-627.png",1)</f>
        <v/>
      </c>
      <c r="U445" s="30"/>
    </row>
    <row r="446" ht="15.75" customHeight="1">
      <c r="A446" s="27"/>
      <c r="B446" s="28"/>
      <c r="C446" s="23">
        <v>1.0</v>
      </c>
      <c r="D446" s="23" t="s">
        <v>246</v>
      </c>
      <c r="I446" s="31"/>
      <c r="K446" s="21"/>
      <c r="M446" s="27"/>
      <c r="N446" s="28"/>
      <c r="O446" s="23">
        <v>1.0</v>
      </c>
      <c r="P446" s="23" t="s">
        <v>246</v>
      </c>
      <c r="U446" s="31"/>
    </row>
    <row r="447" ht="15.75" customHeight="1">
      <c r="A447" s="27"/>
      <c r="B447" s="28"/>
      <c r="C447" s="23">
        <v>2.0</v>
      </c>
      <c r="D447" s="23" t="s">
        <v>247</v>
      </c>
      <c r="I447" s="31"/>
      <c r="K447" s="21"/>
      <c r="M447" s="27"/>
      <c r="N447" s="28"/>
      <c r="O447" s="23">
        <v>2.0</v>
      </c>
      <c r="P447" s="23" t="s">
        <v>247</v>
      </c>
      <c r="U447" s="31"/>
    </row>
    <row r="448" ht="15.75" customHeight="1">
      <c r="A448" s="27"/>
      <c r="B448" s="28"/>
      <c r="C448" s="23">
        <v>3.0</v>
      </c>
      <c r="D448" s="23" t="s">
        <v>246</v>
      </c>
      <c r="I448" s="31"/>
      <c r="K448" s="21"/>
      <c r="M448" s="27"/>
      <c r="N448" s="28"/>
      <c r="O448" s="23">
        <v>3.0</v>
      </c>
      <c r="P448" s="23" t="s">
        <v>246</v>
      </c>
      <c r="U448" s="31"/>
    </row>
    <row r="449" ht="15.75" customHeight="1">
      <c r="A449" s="27"/>
      <c r="B449" s="28"/>
      <c r="C449" s="23">
        <v>4.0</v>
      </c>
      <c r="D449" s="23" t="s">
        <v>248</v>
      </c>
      <c r="I449" s="31" t="s">
        <v>38</v>
      </c>
      <c r="K449" s="21"/>
      <c r="M449" s="27"/>
      <c r="N449" s="28"/>
      <c r="O449" s="23">
        <v>4.0</v>
      </c>
      <c r="P449" s="23" t="s">
        <v>248</v>
      </c>
      <c r="U449" s="31" t="s">
        <v>38</v>
      </c>
    </row>
    <row r="450">
      <c r="B450" s="28"/>
      <c r="C450" s="27"/>
      <c r="D450" s="27"/>
      <c r="E450" s="27"/>
      <c r="F450" s="27"/>
      <c r="G450" s="27"/>
      <c r="H450" s="27"/>
      <c r="I450" s="30"/>
      <c r="K450" s="21"/>
      <c r="N450" s="28"/>
      <c r="O450" s="27"/>
      <c r="P450" s="27"/>
      <c r="Q450" s="27"/>
      <c r="R450" s="27"/>
      <c r="S450" s="27"/>
      <c r="T450" s="27"/>
      <c r="U450" s="30"/>
    </row>
    <row r="451">
      <c r="A451" s="27"/>
      <c r="B451" s="28"/>
      <c r="C451" s="27"/>
      <c r="D451" s="27"/>
      <c r="E451" s="27"/>
      <c r="F451" s="27"/>
      <c r="G451" s="27"/>
      <c r="H451" s="27"/>
      <c r="I451" s="30"/>
      <c r="K451" s="21"/>
      <c r="M451" s="27"/>
      <c r="N451" s="28"/>
      <c r="O451" s="27"/>
      <c r="P451" s="27"/>
      <c r="Q451" s="27"/>
      <c r="R451" s="27"/>
      <c r="S451" s="27"/>
      <c r="T451" s="27"/>
      <c r="U451" s="30"/>
    </row>
    <row r="452">
      <c r="A452" s="27" t="str">
        <f>A444</f>
        <v>Question</v>
      </c>
      <c r="B452" s="28">
        <f>B444+1</f>
        <v>57</v>
      </c>
      <c r="C452" s="35" t="s">
        <v>51</v>
      </c>
      <c r="I452" s="30"/>
      <c r="K452" s="21"/>
      <c r="M452" s="27" t="str">
        <f>M444</f>
        <v>Question</v>
      </c>
      <c r="N452" s="28">
        <f>N444+1</f>
        <v>57</v>
      </c>
      <c r="O452" s="35" t="s">
        <v>51</v>
      </c>
      <c r="U452" s="30"/>
    </row>
    <row r="453" ht="47.25" customHeight="1">
      <c r="B453" s="28"/>
      <c r="C453" s="38" t="str">
        <f>IMAGE("https://media.zecodeek-it.com/dtc/ss-share/questions/question-628.png",1)</f>
        <v/>
      </c>
      <c r="I453" s="30"/>
      <c r="K453" s="21"/>
      <c r="N453" s="28"/>
      <c r="O453" s="38" t="str">
        <f>IMAGE("https://media.zecodeek-it.com/dtc/ss-share/questions/question-628.png",1)</f>
        <v/>
      </c>
      <c r="U453" s="30"/>
    </row>
    <row r="454" ht="15.75" customHeight="1">
      <c r="A454" s="27"/>
      <c r="B454" s="28"/>
      <c r="C454" s="23">
        <v>1.0</v>
      </c>
      <c r="D454" s="23" t="s">
        <v>249</v>
      </c>
      <c r="I454" s="31" t="s">
        <v>38</v>
      </c>
      <c r="K454" s="21"/>
      <c r="M454" s="27"/>
      <c r="N454" s="28"/>
      <c r="O454" s="23">
        <v>1.0</v>
      </c>
      <c r="P454" s="23" t="s">
        <v>249</v>
      </c>
      <c r="U454" s="31" t="s">
        <v>38</v>
      </c>
    </row>
    <row r="455" ht="15.75" customHeight="1">
      <c r="A455" s="27"/>
      <c r="B455" s="28"/>
      <c r="C455" s="23">
        <v>2.0</v>
      </c>
      <c r="D455" s="23" t="s">
        <v>220</v>
      </c>
      <c r="I455" s="31"/>
      <c r="K455" s="21"/>
      <c r="M455" s="27"/>
      <c r="N455" s="28"/>
      <c r="O455" s="23">
        <v>2.0</v>
      </c>
      <c r="P455" s="23" t="s">
        <v>220</v>
      </c>
      <c r="U455" s="31"/>
    </row>
    <row r="456" ht="15.75" customHeight="1">
      <c r="A456" s="27"/>
      <c r="B456" s="28"/>
      <c r="C456" s="23">
        <v>3.0</v>
      </c>
      <c r="D456" s="23" t="s">
        <v>250</v>
      </c>
      <c r="I456" s="31"/>
      <c r="K456" s="21"/>
      <c r="M456" s="27"/>
      <c r="N456" s="28"/>
      <c r="O456" s="23">
        <v>3.0</v>
      </c>
      <c r="P456" s="23" t="s">
        <v>250</v>
      </c>
      <c r="U456" s="31"/>
    </row>
    <row r="457" ht="15.75" customHeight="1">
      <c r="A457" s="27"/>
      <c r="B457" s="28"/>
      <c r="C457" s="23">
        <v>4.0</v>
      </c>
      <c r="D457" s="23" t="s">
        <v>251</v>
      </c>
      <c r="I457" s="31"/>
      <c r="K457" s="21"/>
      <c r="M457" s="27"/>
      <c r="N457" s="28"/>
      <c r="O457" s="23">
        <v>4.0</v>
      </c>
      <c r="P457" s="23" t="s">
        <v>251</v>
      </c>
      <c r="U457" s="31"/>
    </row>
    <row r="458">
      <c r="B458" s="28"/>
      <c r="C458" s="27"/>
      <c r="D458" s="27"/>
      <c r="E458" s="27"/>
      <c r="F458" s="27"/>
      <c r="G458" s="27"/>
      <c r="H458" s="27"/>
      <c r="I458" s="30"/>
      <c r="K458" s="21"/>
      <c r="N458" s="28"/>
      <c r="O458" s="27"/>
      <c r="P458" s="27"/>
      <c r="Q458" s="27"/>
      <c r="R458" s="27"/>
      <c r="S458" s="27"/>
      <c r="T458" s="27"/>
      <c r="U458" s="30"/>
    </row>
    <row r="459">
      <c r="A459" s="27"/>
      <c r="B459" s="28"/>
      <c r="C459" s="27"/>
      <c r="D459" s="27"/>
      <c r="E459" s="27"/>
      <c r="F459" s="27"/>
      <c r="G459" s="27"/>
      <c r="H459" s="27"/>
      <c r="I459" s="30"/>
      <c r="K459" s="21"/>
      <c r="M459" s="27"/>
      <c r="N459" s="28"/>
      <c r="O459" s="27"/>
      <c r="P459" s="27"/>
      <c r="Q459" s="27"/>
      <c r="R459" s="27"/>
      <c r="S459" s="27"/>
      <c r="T459" s="27"/>
      <c r="U459" s="30"/>
    </row>
    <row r="460">
      <c r="A460" s="27" t="str">
        <f>A452</f>
        <v>Question</v>
      </c>
      <c r="B460" s="28">
        <f>B452+1</f>
        <v>58</v>
      </c>
      <c r="C460" s="35" t="s">
        <v>51</v>
      </c>
      <c r="I460" s="30"/>
      <c r="K460" s="21"/>
      <c r="M460" s="27" t="str">
        <f>M452</f>
        <v>Question</v>
      </c>
      <c r="N460" s="28">
        <f>N452+1</f>
        <v>58</v>
      </c>
      <c r="O460" s="35" t="s">
        <v>51</v>
      </c>
      <c r="U460" s="30"/>
    </row>
    <row r="461" ht="47.25" customHeight="1">
      <c r="B461" s="28"/>
      <c r="C461" s="38" t="str">
        <f>IMAGE("https://media.zecodeek-it.com/dtc/ss-share/questions/question-600.png",1)</f>
        <v/>
      </c>
      <c r="I461" s="30"/>
      <c r="K461" s="21"/>
      <c r="N461" s="28"/>
      <c r="O461" s="38" t="str">
        <f>IMAGE("https://media.zecodeek-it.com/dtc/ss-share/questions/question-600.png",1)</f>
        <v/>
      </c>
      <c r="U461" s="30"/>
    </row>
    <row r="462" ht="15.75" customHeight="1">
      <c r="A462" s="27"/>
      <c r="B462" s="28"/>
      <c r="C462" s="23">
        <v>1.0</v>
      </c>
      <c r="D462" s="23" t="s">
        <v>252</v>
      </c>
      <c r="I462" s="31" t="s">
        <v>38</v>
      </c>
      <c r="K462" s="21"/>
      <c r="M462" s="27"/>
      <c r="N462" s="28"/>
      <c r="O462" s="23">
        <v>1.0</v>
      </c>
      <c r="P462" s="23" t="s">
        <v>252</v>
      </c>
      <c r="U462" s="31" t="s">
        <v>38</v>
      </c>
    </row>
    <row r="463" ht="15.75" customHeight="1">
      <c r="A463" s="27"/>
      <c r="B463" s="28"/>
      <c r="C463" s="23">
        <v>2.0</v>
      </c>
      <c r="D463" s="23" t="s">
        <v>253</v>
      </c>
      <c r="I463" s="31"/>
      <c r="K463" s="21"/>
      <c r="M463" s="27"/>
      <c r="N463" s="28"/>
      <c r="O463" s="23">
        <v>2.0</v>
      </c>
      <c r="P463" s="23" t="s">
        <v>253</v>
      </c>
      <c r="U463" s="31"/>
    </row>
    <row r="464" ht="15.75" customHeight="1">
      <c r="A464" s="27"/>
      <c r="B464" s="28"/>
      <c r="C464" s="23">
        <v>3.0</v>
      </c>
      <c r="D464" s="23" t="s">
        <v>254</v>
      </c>
      <c r="I464" s="31"/>
      <c r="K464" s="21"/>
      <c r="M464" s="27"/>
      <c r="N464" s="28"/>
      <c r="O464" s="23">
        <v>3.0</v>
      </c>
      <c r="P464" s="23" t="s">
        <v>254</v>
      </c>
      <c r="U464" s="31"/>
    </row>
    <row r="465" ht="15.75" customHeight="1">
      <c r="A465" s="27"/>
      <c r="B465" s="28"/>
      <c r="C465" s="23">
        <v>4.0</v>
      </c>
      <c r="D465" s="23" t="s">
        <v>255</v>
      </c>
      <c r="I465" s="31"/>
      <c r="K465" s="21"/>
      <c r="M465" s="27"/>
      <c r="N465" s="28"/>
      <c r="O465" s="23">
        <v>4.0</v>
      </c>
      <c r="P465" s="23" t="s">
        <v>255</v>
      </c>
      <c r="U465" s="31"/>
    </row>
    <row r="466">
      <c r="B466" s="28"/>
      <c r="C466" s="27"/>
      <c r="D466" s="27"/>
      <c r="E466" s="27"/>
      <c r="F466" s="27"/>
      <c r="G466" s="27"/>
      <c r="H466" s="27"/>
      <c r="I466" s="30"/>
      <c r="K466" s="21"/>
      <c r="N466" s="28"/>
      <c r="O466" s="27"/>
      <c r="P466" s="27"/>
      <c r="Q466" s="27"/>
      <c r="R466" s="27"/>
      <c r="S466" s="27"/>
      <c r="T466" s="27"/>
      <c r="U466" s="30"/>
    </row>
    <row r="467">
      <c r="A467" s="27"/>
      <c r="B467" s="28"/>
      <c r="C467" s="27"/>
      <c r="D467" s="27"/>
      <c r="E467" s="27"/>
      <c r="F467" s="27"/>
      <c r="G467" s="27"/>
      <c r="H467" s="27"/>
      <c r="I467" s="30"/>
      <c r="K467" s="21"/>
      <c r="M467" s="27"/>
      <c r="N467" s="28"/>
      <c r="O467" s="27"/>
      <c r="P467" s="27"/>
      <c r="Q467" s="27"/>
      <c r="R467" s="27"/>
      <c r="S467" s="27"/>
      <c r="T467" s="27"/>
      <c r="U467" s="30"/>
    </row>
    <row r="468">
      <c r="A468" s="27" t="str">
        <f>A460</f>
        <v>Question</v>
      </c>
      <c r="B468" s="28">
        <f>B460+1</f>
        <v>59</v>
      </c>
      <c r="C468" s="35" t="s">
        <v>51</v>
      </c>
      <c r="I468" s="30"/>
      <c r="K468" s="21"/>
      <c r="M468" s="27" t="str">
        <f>M460</f>
        <v>Question</v>
      </c>
      <c r="N468" s="28">
        <f>N460+1</f>
        <v>59</v>
      </c>
      <c r="O468" s="35" t="s">
        <v>51</v>
      </c>
      <c r="U468" s="30"/>
    </row>
    <row r="469" ht="47.25" customHeight="1">
      <c r="B469" s="28"/>
      <c r="C469" s="38" t="str">
        <f>IMAGE("https://media.zecodeek-it.com/dtc/ss-share/questions/question-690.png",1)</f>
        <v/>
      </c>
      <c r="I469" s="30"/>
      <c r="K469" s="21"/>
      <c r="N469" s="24" t="s">
        <v>256</v>
      </c>
      <c r="O469" s="38" t="str">
        <f>IMAGE("https://media.zecodeek-it.com/dtc/ss-share/questions/question-690.png",1)</f>
        <v/>
      </c>
      <c r="U469" s="30"/>
    </row>
    <row r="470" ht="15.75" customHeight="1">
      <c r="A470" s="27"/>
      <c r="B470" s="28"/>
      <c r="C470" s="23">
        <v>1.0</v>
      </c>
      <c r="D470" s="23" t="s">
        <v>257</v>
      </c>
      <c r="I470" s="31"/>
      <c r="K470" s="21"/>
      <c r="M470" s="27"/>
      <c r="N470" s="28"/>
      <c r="O470" s="23">
        <v>1.0</v>
      </c>
      <c r="P470" s="23" t="s">
        <v>257</v>
      </c>
      <c r="U470" s="31"/>
    </row>
    <row r="471" ht="15.75" customHeight="1">
      <c r="A471" s="27"/>
      <c r="B471" s="28"/>
      <c r="C471" s="23">
        <v>2.0</v>
      </c>
      <c r="D471" s="23" t="s">
        <v>258</v>
      </c>
      <c r="I471" s="31"/>
      <c r="K471" s="21"/>
      <c r="M471" s="27"/>
      <c r="N471" s="28"/>
      <c r="O471" s="23">
        <v>2.0</v>
      </c>
      <c r="P471" s="23" t="s">
        <v>258</v>
      </c>
      <c r="U471" s="31"/>
    </row>
    <row r="472" ht="15.75" customHeight="1">
      <c r="A472" s="27"/>
      <c r="B472" s="28"/>
      <c r="C472" s="23">
        <v>3.0</v>
      </c>
      <c r="D472" s="23" t="s">
        <v>259</v>
      </c>
      <c r="I472" s="31"/>
      <c r="K472" s="21"/>
      <c r="M472" s="27"/>
      <c r="N472" s="28"/>
      <c r="O472" s="23">
        <v>3.0</v>
      </c>
      <c r="P472" s="23" t="s">
        <v>259</v>
      </c>
      <c r="U472" s="31"/>
    </row>
    <row r="473" ht="15.75" customHeight="1">
      <c r="A473" s="27"/>
      <c r="B473" s="28"/>
      <c r="C473" s="23">
        <v>4.0</v>
      </c>
      <c r="D473" s="23" t="s">
        <v>260</v>
      </c>
      <c r="I473" s="31" t="s">
        <v>38</v>
      </c>
      <c r="K473" s="21"/>
      <c r="M473" s="27"/>
      <c r="N473" s="28"/>
      <c r="O473" s="23">
        <v>4.0</v>
      </c>
      <c r="P473" s="23" t="s">
        <v>260</v>
      </c>
      <c r="U473" s="31" t="s">
        <v>38</v>
      </c>
    </row>
    <row r="474">
      <c r="B474" s="28"/>
      <c r="C474" s="27"/>
      <c r="D474" s="27"/>
      <c r="E474" s="27"/>
      <c r="F474" s="27"/>
      <c r="G474" s="27"/>
      <c r="H474" s="27"/>
      <c r="I474" s="30"/>
      <c r="K474" s="21"/>
      <c r="N474" s="28"/>
      <c r="O474" s="27"/>
      <c r="P474" s="27"/>
      <c r="Q474" s="27"/>
      <c r="R474" s="27"/>
      <c r="S474" s="27"/>
      <c r="T474" s="27"/>
      <c r="U474" s="30"/>
    </row>
    <row r="475">
      <c r="A475" s="27"/>
      <c r="B475" s="28"/>
      <c r="C475" s="27"/>
      <c r="D475" s="27"/>
      <c r="E475" s="27"/>
      <c r="F475" s="27"/>
      <c r="G475" s="27"/>
      <c r="H475" s="27"/>
      <c r="I475" s="30"/>
      <c r="K475" s="21"/>
      <c r="M475" s="27"/>
      <c r="N475" s="28"/>
      <c r="O475" s="27"/>
      <c r="P475" s="27"/>
      <c r="Q475" s="27"/>
      <c r="R475" s="27"/>
      <c r="S475" s="27"/>
      <c r="T475" s="27"/>
      <c r="U475" s="30"/>
    </row>
    <row r="476">
      <c r="A476" s="27" t="str">
        <f>A468</f>
        <v>Question</v>
      </c>
      <c r="B476" s="28">
        <f>B468+1</f>
        <v>60</v>
      </c>
      <c r="C476" s="35" t="s">
        <v>51</v>
      </c>
      <c r="I476" s="30"/>
      <c r="K476" s="21"/>
      <c r="M476" s="27" t="str">
        <f>M468</f>
        <v>Question</v>
      </c>
      <c r="N476" s="28">
        <f>N468+1</f>
        <v>60</v>
      </c>
      <c r="O476" s="35" t="s">
        <v>51</v>
      </c>
      <c r="U476" s="30"/>
    </row>
    <row r="477" ht="47.25" customHeight="1">
      <c r="B477" s="28"/>
      <c r="C477" s="38" t="str">
        <f>IMAGE("https://media.zecodeek-it.com/dtc/ss-share/questions/question-585.png",1)</f>
        <v/>
      </c>
      <c r="I477" s="30"/>
      <c r="K477" s="21"/>
      <c r="N477" s="28"/>
      <c r="O477" s="38" t="str">
        <f>IMAGE("https://media.zecodeek-it.com/dtc/ss-share/questions/question-585.png",1)</f>
        <v/>
      </c>
      <c r="U477" s="30"/>
    </row>
    <row r="478" ht="15.75" customHeight="1">
      <c r="A478" s="27"/>
      <c r="B478" s="28"/>
      <c r="C478" s="23">
        <v>1.0</v>
      </c>
      <c r="D478" s="23" t="s">
        <v>261</v>
      </c>
      <c r="I478" s="31" t="s">
        <v>38</v>
      </c>
      <c r="K478" s="21"/>
      <c r="M478" s="27"/>
      <c r="N478" s="28"/>
      <c r="O478" s="23">
        <v>1.0</v>
      </c>
      <c r="P478" s="23" t="s">
        <v>261</v>
      </c>
      <c r="U478" s="31" t="s">
        <v>38</v>
      </c>
    </row>
    <row r="479" ht="15.75" customHeight="1">
      <c r="A479" s="27"/>
      <c r="B479" s="28"/>
      <c r="C479" s="23">
        <v>2.0</v>
      </c>
      <c r="D479" s="23" t="s">
        <v>262</v>
      </c>
      <c r="I479" s="31"/>
      <c r="K479" s="21"/>
      <c r="M479" s="27"/>
      <c r="N479" s="28"/>
      <c r="O479" s="23">
        <v>2.0</v>
      </c>
      <c r="P479" s="23" t="s">
        <v>262</v>
      </c>
      <c r="U479" s="31"/>
    </row>
    <row r="480" ht="15.75" customHeight="1">
      <c r="A480" s="27"/>
      <c r="B480" s="28"/>
      <c r="C480" s="23">
        <v>3.0</v>
      </c>
      <c r="D480" s="23" t="s">
        <v>263</v>
      </c>
      <c r="I480" s="31"/>
      <c r="K480" s="21"/>
      <c r="M480" s="27"/>
      <c r="N480" s="28"/>
      <c r="O480" s="23">
        <v>3.0</v>
      </c>
      <c r="P480" s="23" t="s">
        <v>263</v>
      </c>
      <c r="U480" s="31"/>
    </row>
    <row r="481" ht="15.75" customHeight="1">
      <c r="A481" s="27"/>
      <c r="B481" s="28"/>
      <c r="C481" s="23">
        <v>4.0</v>
      </c>
      <c r="D481" s="23" t="s">
        <v>264</v>
      </c>
      <c r="I481" s="31"/>
      <c r="K481" s="21"/>
      <c r="M481" s="27"/>
      <c r="N481" s="28"/>
      <c r="O481" s="23">
        <v>4.0</v>
      </c>
      <c r="P481" s="23" t="s">
        <v>264</v>
      </c>
      <c r="U481" s="31"/>
    </row>
    <row r="482">
      <c r="B482" s="28"/>
      <c r="C482" s="27"/>
      <c r="D482" s="27"/>
      <c r="E482" s="27"/>
      <c r="F482" s="27"/>
      <c r="G482" s="27"/>
      <c r="H482" s="27"/>
      <c r="I482" s="30"/>
      <c r="K482" s="21"/>
      <c r="N482" s="28"/>
      <c r="O482" s="27"/>
      <c r="P482" s="27"/>
      <c r="Q482" s="27"/>
      <c r="R482" s="27"/>
      <c r="S482" s="27"/>
      <c r="T482" s="27"/>
      <c r="U482" s="30"/>
    </row>
    <row r="483">
      <c r="A483" s="27"/>
      <c r="B483" s="28"/>
      <c r="C483" s="27"/>
      <c r="D483" s="27"/>
      <c r="E483" s="27"/>
      <c r="F483" s="27"/>
      <c r="G483" s="27"/>
      <c r="H483" s="27"/>
      <c r="I483" s="30"/>
      <c r="K483" s="21"/>
      <c r="M483" s="27"/>
      <c r="N483" s="28"/>
      <c r="O483" s="27"/>
      <c r="P483" s="27"/>
      <c r="Q483" s="27"/>
      <c r="R483" s="27"/>
      <c r="S483" s="27"/>
      <c r="T483" s="27"/>
      <c r="U483" s="30"/>
    </row>
    <row r="484">
      <c r="A484" s="27" t="str">
        <f>A476</f>
        <v>Question</v>
      </c>
      <c r="B484" s="28">
        <f>B476+1</f>
        <v>61</v>
      </c>
      <c r="C484" s="35" t="s">
        <v>51</v>
      </c>
      <c r="I484" s="30"/>
      <c r="K484" s="21"/>
      <c r="M484" s="27" t="str">
        <f>M476</f>
        <v>Question</v>
      </c>
      <c r="N484" s="28">
        <f>N476+1</f>
        <v>61</v>
      </c>
      <c r="O484" s="35" t="s">
        <v>51</v>
      </c>
      <c r="U484" s="30"/>
    </row>
    <row r="485" ht="47.25" customHeight="1">
      <c r="B485" s="28"/>
      <c r="C485" s="38" t="str">
        <f>IMAGE("https://media.zecodeek-it.com/dtc/ss-share/questions/question-667.png",1)</f>
        <v/>
      </c>
      <c r="I485" s="30"/>
      <c r="K485" s="21"/>
      <c r="N485" s="28"/>
      <c r="O485" s="38" t="str">
        <f>IMAGE("https://media.zecodeek-it.com/dtc/ss-share/questions/question-667.png",1)</f>
        <v/>
      </c>
      <c r="U485" s="30"/>
    </row>
    <row r="486" ht="15.75" customHeight="1">
      <c r="A486" s="27"/>
      <c r="B486" s="28"/>
      <c r="C486" s="23">
        <v>1.0</v>
      </c>
      <c r="D486" s="23" t="s">
        <v>265</v>
      </c>
      <c r="I486" s="31"/>
      <c r="K486" s="21"/>
      <c r="M486" s="27"/>
      <c r="N486" s="28"/>
      <c r="O486" s="23">
        <v>1.0</v>
      </c>
      <c r="P486" s="23" t="s">
        <v>265</v>
      </c>
      <c r="U486" s="31"/>
    </row>
    <row r="487" ht="15.75" customHeight="1">
      <c r="A487" s="27"/>
      <c r="B487" s="28"/>
      <c r="C487" s="23">
        <v>2.0</v>
      </c>
      <c r="D487" s="23" t="s">
        <v>266</v>
      </c>
      <c r="I487" s="31"/>
      <c r="K487" s="21"/>
      <c r="M487" s="27"/>
      <c r="N487" s="28"/>
      <c r="O487" s="23">
        <v>2.0</v>
      </c>
      <c r="P487" s="23" t="s">
        <v>266</v>
      </c>
      <c r="U487" s="31"/>
    </row>
    <row r="488" ht="15.75" customHeight="1">
      <c r="A488" s="27"/>
      <c r="B488" s="28"/>
      <c r="C488" s="23">
        <v>3.0</v>
      </c>
      <c r="D488" s="23" t="s">
        <v>267</v>
      </c>
      <c r="I488" s="31" t="s">
        <v>38</v>
      </c>
      <c r="K488" s="21"/>
      <c r="M488" s="27"/>
      <c r="N488" s="28"/>
      <c r="O488" s="23">
        <v>3.0</v>
      </c>
      <c r="P488" s="23" t="s">
        <v>267</v>
      </c>
      <c r="U488" s="31" t="s">
        <v>38</v>
      </c>
    </row>
    <row r="489" ht="15.75" customHeight="1">
      <c r="A489" s="27"/>
      <c r="B489" s="28"/>
      <c r="C489" s="23">
        <v>4.0</v>
      </c>
      <c r="D489" s="23" t="s">
        <v>268</v>
      </c>
      <c r="I489" s="31"/>
      <c r="K489" s="21"/>
      <c r="M489" s="27"/>
      <c r="N489" s="28"/>
      <c r="O489" s="23">
        <v>4.0</v>
      </c>
      <c r="P489" s="23" t="s">
        <v>268</v>
      </c>
      <c r="U489" s="31"/>
    </row>
    <row r="490">
      <c r="B490" s="28"/>
      <c r="C490" s="27"/>
      <c r="D490" s="27"/>
      <c r="E490" s="27"/>
      <c r="F490" s="27"/>
      <c r="G490" s="27"/>
      <c r="H490" s="27"/>
      <c r="I490" s="30"/>
      <c r="K490" s="21"/>
      <c r="N490" s="28"/>
      <c r="O490" s="27"/>
      <c r="P490" s="27"/>
      <c r="Q490" s="27"/>
      <c r="R490" s="27"/>
      <c r="S490" s="27"/>
      <c r="T490" s="27"/>
      <c r="U490" s="30"/>
    </row>
    <row r="491">
      <c r="A491" s="27"/>
      <c r="B491" s="28"/>
      <c r="C491" s="27"/>
      <c r="D491" s="27"/>
      <c r="E491" s="27"/>
      <c r="F491" s="27"/>
      <c r="G491" s="27"/>
      <c r="H491" s="27"/>
      <c r="I491" s="30"/>
      <c r="K491" s="21"/>
      <c r="M491" s="27"/>
      <c r="N491" s="28"/>
      <c r="O491" s="27"/>
      <c r="P491" s="27"/>
      <c r="Q491" s="27"/>
      <c r="R491" s="27"/>
      <c r="S491" s="27"/>
      <c r="T491" s="27"/>
      <c r="U491" s="30"/>
    </row>
    <row r="492">
      <c r="A492" s="27" t="str">
        <f>A484</f>
        <v>Question</v>
      </c>
      <c r="B492" s="28">
        <f>B484+1</f>
        <v>62</v>
      </c>
      <c r="C492" s="35" t="s">
        <v>51</v>
      </c>
      <c r="I492" s="30"/>
      <c r="K492" s="21"/>
      <c r="M492" s="27" t="str">
        <f>M484</f>
        <v>Question</v>
      </c>
      <c r="N492" s="28">
        <f>N484+1</f>
        <v>62</v>
      </c>
      <c r="O492" s="35" t="s">
        <v>51</v>
      </c>
      <c r="U492" s="30"/>
    </row>
    <row r="493" ht="47.25" customHeight="1">
      <c r="B493" s="28"/>
      <c r="C493" s="38" t="str">
        <f>IMAGE("https://media.zecodeek-it.com/dtc/ss-share/questions/question-668.png",1)</f>
        <v/>
      </c>
      <c r="I493" s="30"/>
      <c r="K493" s="21"/>
      <c r="N493" s="28"/>
      <c r="O493" s="38" t="str">
        <f>IMAGE("https://media.zecodeek-it.com/dtc/ss-share/questions/question-668.png",1)</f>
        <v/>
      </c>
      <c r="U493" s="30"/>
    </row>
    <row r="494" ht="15.75" customHeight="1">
      <c r="A494" s="27"/>
      <c r="B494" s="28"/>
      <c r="C494" s="23">
        <v>1.0</v>
      </c>
      <c r="D494" s="23" t="s">
        <v>269</v>
      </c>
      <c r="I494" s="31" t="s">
        <v>38</v>
      </c>
      <c r="K494" s="21"/>
      <c r="M494" s="27"/>
      <c r="N494" s="28"/>
      <c r="O494" s="23">
        <v>1.0</v>
      </c>
      <c r="P494" s="23" t="s">
        <v>269</v>
      </c>
      <c r="U494" s="31" t="s">
        <v>38</v>
      </c>
    </row>
    <row r="495" ht="15.75" customHeight="1">
      <c r="A495" s="27"/>
      <c r="B495" s="28"/>
      <c r="C495" s="23">
        <v>2.0</v>
      </c>
      <c r="D495" s="23" t="s">
        <v>270</v>
      </c>
      <c r="I495" s="31"/>
      <c r="K495" s="21"/>
      <c r="M495" s="27"/>
      <c r="N495" s="28"/>
      <c r="O495" s="23">
        <v>2.0</v>
      </c>
      <c r="P495" s="23" t="s">
        <v>270</v>
      </c>
      <c r="U495" s="31"/>
    </row>
    <row r="496" ht="15.75" customHeight="1">
      <c r="A496" s="27"/>
      <c r="B496" s="28"/>
      <c r="C496" s="23">
        <v>3.0</v>
      </c>
      <c r="D496" s="23" t="s">
        <v>271</v>
      </c>
      <c r="I496" s="31"/>
      <c r="K496" s="21"/>
      <c r="M496" s="27"/>
      <c r="N496" s="28"/>
      <c r="O496" s="23">
        <v>3.0</v>
      </c>
      <c r="P496" s="23" t="s">
        <v>271</v>
      </c>
      <c r="U496" s="31"/>
    </row>
    <row r="497" ht="15.75" customHeight="1">
      <c r="A497" s="27"/>
      <c r="B497" s="28"/>
      <c r="C497" s="23">
        <v>4.0</v>
      </c>
      <c r="D497" s="23" t="s">
        <v>272</v>
      </c>
      <c r="I497" s="31"/>
      <c r="K497" s="21"/>
      <c r="M497" s="27"/>
      <c r="N497" s="28"/>
      <c r="O497" s="23">
        <v>4.0</v>
      </c>
      <c r="P497" s="23" t="s">
        <v>272</v>
      </c>
      <c r="U497" s="31"/>
    </row>
    <row r="498">
      <c r="B498" s="28"/>
      <c r="C498" s="27"/>
      <c r="D498" s="27"/>
      <c r="E498" s="27"/>
      <c r="F498" s="27"/>
      <c r="G498" s="27"/>
      <c r="H498" s="27"/>
      <c r="I498" s="30"/>
      <c r="K498" s="21"/>
      <c r="N498" s="28"/>
      <c r="O498" s="27"/>
      <c r="P498" s="27"/>
      <c r="Q498" s="27"/>
      <c r="R498" s="27"/>
      <c r="S498" s="27"/>
      <c r="T498" s="27"/>
      <c r="U498" s="30"/>
    </row>
    <row r="499">
      <c r="A499" s="27"/>
      <c r="B499" s="28"/>
      <c r="C499" s="27"/>
      <c r="D499" s="27"/>
      <c r="E499" s="27"/>
      <c r="F499" s="27"/>
      <c r="G499" s="27"/>
      <c r="H499" s="27"/>
      <c r="I499" s="30"/>
      <c r="K499" s="21"/>
      <c r="M499" s="27"/>
      <c r="N499" s="28"/>
      <c r="O499" s="27"/>
      <c r="P499" s="27"/>
      <c r="Q499" s="27"/>
      <c r="R499" s="27"/>
      <c r="S499" s="27"/>
      <c r="T499" s="27"/>
      <c r="U499" s="30"/>
    </row>
    <row r="500">
      <c r="A500" s="27" t="str">
        <f>A492</f>
        <v>Question</v>
      </c>
      <c r="B500" s="28">
        <f>B492+1</f>
        <v>63</v>
      </c>
      <c r="C500" s="35" t="s">
        <v>51</v>
      </c>
      <c r="I500" s="30"/>
      <c r="K500" s="21"/>
      <c r="M500" s="27" t="str">
        <f>M492</f>
        <v>Question</v>
      </c>
      <c r="N500" s="28">
        <f>N492+1</f>
        <v>63</v>
      </c>
      <c r="O500" s="35" t="s">
        <v>51</v>
      </c>
      <c r="U500" s="30"/>
    </row>
    <row r="501" ht="47.25" customHeight="1">
      <c r="B501" s="28"/>
      <c r="C501" s="38" t="str">
        <f>IMAGE("https://media.zecodeek-it.com/dtc/ss-share/questions/question-637.png",1)</f>
        <v/>
      </c>
      <c r="I501" s="30"/>
      <c r="K501" s="21"/>
      <c r="N501" s="28"/>
      <c r="O501" s="38" t="str">
        <f>IMAGE("https://media.zecodeek-it.com/dtc/ss-share/questions/question-637.png",1)</f>
        <v/>
      </c>
      <c r="U501" s="30"/>
    </row>
    <row r="502" ht="15.75" customHeight="1">
      <c r="A502" s="27"/>
      <c r="B502" s="28"/>
      <c r="C502" s="23">
        <v>1.0</v>
      </c>
      <c r="D502" s="23" t="s">
        <v>273</v>
      </c>
      <c r="I502" s="31" t="s">
        <v>38</v>
      </c>
      <c r="K502" s="21"/>
      <c r="M502" s="27"/>
      <c r="N502" s="28"/>
      <c r="O502" s="23">
        <v>1.0</v>
      </c>
      <c r="P502" s="23" t="s">
        <v>273</v>
      </c>
      <c r="U502" s="31" t="s">
        <v>38</v>
      </c>
    </row>
    <row r="503" ht="15.75" customHeight="1">
      <c r="A503" s="27"/>
      <c r="B503" s="28"/>
      <c r="C503" s="23">
        <v>2.0</v>
      </c>
      <c r="D503" s="23" t="s">
        <v>274</v>
      </c>
      <c r="I503" s="31"/>
      <c r="K503" s="21"/>
      <c r="M503" s="27"/>
      <c r="N503" s="28"/>
      <c r="O503" s="23">
        <v>2.0</v>
      </c>
      <c r="P503" s="23" t="s">
        <v>274</v>
      </c>
      <c r="U503" s="31"/>
    </row>
    <row r="504" ht="15.75" customHeight="1">
      <c r="A504" s="27"/>
      <c r="B504" s="28"/>
      <c r="C504" s="23">
        <v>3.0</v>
      </c>
      <c r="D504" s="23" t="s">
        <v>250</v>
      </c>
      <c r="I504" s="31"/>
      <c r="K504" s="21"/>
      <c r="M504" s="27"/>
      <c r="N504" s="28"/>
      <c r="O504" s="23">
        <v>3.0</v>
      </c>
      <c r="P504" s="23" t="s">
        <v>250</v>
      </c>
      <c r="U504" s="31"/>
    </row>
    <row r="505" ht="15.75" customHeight="1">
      <c r="A505" s="27"/>
      <c r="B505" s="28"/>
      <c r="C505" s="23">
        <v>4.0</v>
      </c>
      <c r="D505" s="23" t="s">
        <v>275</v>
      </c>
      <c r="I505" s="31"/>
      <c r="K505" s="21"/>
      <c r="M505" s="27"/>
      <c r="N505" s="28"/>
      <c r="O505" s="23">
        <v>4.0</v>
      </c>
      <c r="P505" s="23" t="s">
        <v>275</v>
      </c>
      <c r="U505" s="31"/>
    </row>
    <row r="506">
      <c r="B506" s="28"/>
      <c r="C506" s="27"/>
      <c r="D506" s="27"/>
      <c r="E506" s="27"/>
      <c r="F506" s="27"/>
      <c r="G506" s="27"/>
      <c r="H506" s="27"/>
      <c r="I506" s="30"/>
      <c r="K506" s="21"/>
      <c r="N506" s="28"/>
      <c r="O506" s="27"/>
      <c r="P506" s="27"/>
      <c r="Q506" s="27"/>
      <c r="R506" s="27"/>
      <c r="S506" s="27"/>
      <c r="T506" s="27"/>
      <c r="U506" s="30"/>
    </row>
    <row r="507">
      <c r="A507" s="27"/>
      <c r="B507" s="28"/>
      <c r="C507" s="27"/>
      <c r="D507" s="27"/>
      <c r="E507" s="27"/>
      <c r="F507" s="27"/>
      <c r="G507" s="27"/>
      <c r="H507" s="27"/>
      <c r="I507" s="30"/>
      <c r="K507" s="21"/>
      <c r="M507" s="27"/>
      <c r="N507" s="28"/>
      <c r="O507" s="27"/>
      <c r="P507" s="27"/>
      <c r="Q507" s="27"/>
      <c r="R507" s="27"/>
      <c r="S507" s="27"/>
      <c r="T507" s="27"/>
      <c r="U507" s="30"/>
    </row>
    <row r="508">
      <c r="A508" s="27" t="str">
        <f>A500</f>
        <v>Question</v>
      </c>
      <c r="B508" s="28">
        <f>B500+1</f>
        <v>64</v>
      </c>
      <c r="C508" s="35" t="s">
        <v>51</v>
      </c>
      <c r="I508" s="30"/>
      <c r="K508" s="21"/>
      <c r="M508" s="27" t="str">
        <f>M500</f>
        <v>Question</v>
      </c>
      <c r="N508" s="28">
        <f>N500+1</f>
        <v>64</v>
      </c>
      <c r="O508" s="35" t="s">
        <v>51</v>
      </c>
      <c r="U508" s="30"/>
    </row>
    <row r="509" ht="47.25" customHeight="1">
      <c r="B509" s="28"/>
      <c r="C509" s="38" t="str">
        <f>IMAGE("https://media.zecodeek-it.com/dtc/ss-share/questions/question-633.png",1)</f>
        <v/>
      </c>
      <c r="I509" s="30"/>
      <c r="K509" s="21"/>
      <c r="N509" s="28"/>
      <c r="O509" s="38" t="str">
        <f>IMAGE("https://media.zecodeek-it.com/dtc/ss-share/questions/question-633.png",1)</f>
        <v/>
      </c>
      <c r="U509" s="30"/>
    </row>
    <row r="510" ht="15.75" customHeight="1">
      <c r="A510" s="27"/>
      <c r="B510" s="28"/>
      <c r="C510" s="23">
        <v>1.0</v>
      </c>
      <c r="D510" s="23" t="s">
        <v>276</v>
      </c>
      <c r="I510" s="31"/>
      <c r="K510" s="21"/>
      <c r="M510" s="27"/>
      <c r="N510" s="28"/>
      <c r="O510" s="23">
        <v>1.0</v>
      </c>
      <c r="P510" s="23" t="s">
        <v>276</v>
      </c>
      <c r="U510" s="31"/>
    </row>
    <row r="511" ht="15.75" customHeight="1">
      <c r="A511" s="27"/>
      <c r="B511" s="28"/>
      <c r="C511" s="23">
        <v>2.0</v>
      </c>
      <c r="D511" s="23" t="s">
        <v>277</v>
      </c>
      <c r="I511" s="31"/>
      <c r="K511" s="21"/>
      <c r="M511" s="27"/>
      <c r="N511" s="28"/>
      <c r="O511" s="23">
        <v>2.0</v>
      </c>
      <c r="P511" s="23" t="s">
        <v>277</v>
      </c>
      <c r="U511" s="31"/>
    </row>
    <row r="512" ht="15.75" customHeight="1">
      <c r="A512" s="27"/>
      <c r="B512" s="28"/>
      <c r="C512" s="23">
        <v>3.0</v>
      </c>
      <c r="D512" s="23" t="s">
        <v>278</v>
      </c>
      <c r="I512" s="31"/>
      <c r="K512" s="21"/>
      <c r="M512" s="27"/>
      <c r="N512" s="28"/>
      <c r="O512" s="23">
        <v>3.0</v>
      </c>
      <c r="P512" s="23" t="s">
        <v>278</v>
      </c>
      <c r="U512" s="31"/>
    </row>
    <row r="513" ht="15.75" customHeight="1">
      <c r="A513" s="27"/>
      <c r="B513" s="28"/>
      <c r="C513" s="23">
        <v>4.0</v>
      </c>
      <c r="D513" s="23" t="s">
        <v>279</v>
      </c>
      <c r="I513" s="31" t="s">
        <v>38</v>
      </c>
      <c r="K513" s="21"/>
      <c r="M513" s="27"/>
      <c r="N513" s="28"/>
      <c r="O513" s="23">
        <v>4.0</v>
      </c>
      <c r="P513" s="23" t="s">
        <v>279</v>
      </c>
      <c r="U513" s="31" t="s">
        <v>38</v>
      </c>
    </row>
    <row r="514">
      <c r="B514" s="28"/>
      <c r="C514" s="27"/>
      <c r="D514" s="27"/>
      <c r="E514" s="27"/>
      <c r="F514" s="27"/>
      <c r="G514" s="27"/>
      <c r="H514" s="27"/>
      <c r="I514" s="30"/>
      <c r="K514" s="21"/>
      <c r="N514" s="28"/>
      <c r="O514" s="27"/>
      <c r="P514" s="27"/>
      <c r="Q514" s="27"/>
      <c r="R514" s="27"/>
      <c r="S514" s="27"/>
      <c r="T514" s="27"/>
      <c r="U514" s="30"/>
    </row>
    <row r="515">
      <c r="A515" s="27"/>
      <c r="B515" s="28"/>
      <c r="C515" s="27"/>
      <c r="D515" s="27"/>
      <c r="E515" s="27"/>
      <c r="F515" s="27"/>
      <c r="G515" s="27"/>
      <c r="H515" s="27"/>
      <c r="I515" s="30"/>
      <c r="K515" s="21"/>
      <c r="M515" s="27"/>
      <c r="N515" s="28"/>
      <c r="O515" s="27"/>
      <c r="P515" s="27"/>
      <c r="Q515" s="27"/>
      <c r="R515" s="27"/>
      <c r="S515" s="27"/>
      <c r="T515" s="27"/>
      <c r="U515" s="30"/>
    </row>
    <row r="516">
      <c r="A516" s="27" t="str">
        <f>A508</f>
        <v>Question</v>
      </c>
      <c r="B516" s="28">
        <f>B508+1</f>
        <v>65</v>
      </c>
      <c r="C516" s="35" t="s">
        <v>51</v>
      </c>
      <c r="I516" s="30"/>
      <c r="K516" s="21"/>
      <c r="M516" s="27" t="str">
        <f>M508</f>
        <v>Question</v>
      </c>
      <c r="N516" s="28">
        <f>N508+1</f>
        <v>65</v>
      </c>
      <c r="O516" s="35" t="s">
        <v>51</v>
      </c>
      <c r="U516" s="30"/>
    </row>
    <row r="517" ht="47.25" customHeight="1">
      <c r="B517" s="28"/>
      <c r="C517" s="38" t="str">
        <f>IMAGE("https://media.zecodeek-it.com/dtc/ss-share/questions/question-597.png",1)</f>
        <v/>
      </c>
      <c r="I517" s="30"/>
      <c r="K517" s="21"/>
      <c r="N517" s="28"/>
      <c r="O517" s="38" t="str">
        <f>IMAGE("https://media.zecodeek-it.com/dtc/ss-share/questions/question-597.png",1)</f>
        <v/>
      </c>
      <c r="U517" s="30"/>
    </row>
    <row r="518" ht="15.75" customHeight="1">
      <c r="A518" s="27"/>
      <c r="B518" s="28"/>
      <c r="C518" s="23">
        <v>1.0</v>
      </c>
      <c r="D518" s="23" t="s">
        <v>280</v>
      </c>
      <c r="I518" s="31"/>
      <c r="K518" s="21"/>
      <c r="M518" s="27"/>
      <c r="N518" s="28"/>
      <c r="O518" s="23">
        <v>1.0</v>
      </c>
      <c r="P518" s="23" t="s">
        <v>280</v>
      </c>
      <c r="U518" s="31"/>
    </row>
    <row r="519" ht="15.75" customHeight="1">
      <c r="A519" s="27"/>
      <c r="B519" s="28"/>
      <c r="C519" s="23">
        <v>2.0</v>
      </c>
      <c r="D519" s="23" t="s">
        <v>241</v>
      </c>
      <c r="I519" s="31" t="s">
        <v>38</v>
      </c>
      <c r="K519" s="21"/>
      <c r="M519" s="27"/>
      <c r="N519" s="28"/>
      <c r="O519" s="23">
        <v>2.0</v>
      </c>
      <c r="P519" s="23" t="s">
        <v>241</v>
      </c>
      <c r="U519" s="31" t="s">
        <v>38</v>
      </c>
    </row>
    <row r="520" ht="15.75" customHeight="1">
      <c r="A520" s="27"/>
      <c r="B520" s="28"/>
      <c r="C520" s="23">
        <v>3.0</v>
      </c>
      <c r="D520" s="23" t="s">
        <v>281</v>
      </c>
      <c r="I520" s="31"/>
      <c r="K520" s="21"/>
      <c r="M520" s="27"/>
      <c r="N520" s="28"/>
      <c r="O520" s="23">
        <v>3.0</v>
      </c>
      <c r="P520" s="23" t="s">
        <v>281</v>
      </c>
      <c r="U520" s="31"/>
    </row>
    <row r="521" ht="15.75" customHeight="1">
      <c r="A521" s="27"/>
      <c r="B521" s="28"/>
      <c r="C521" s="23">
        <v>4.0</v>
      </c>
      <c r="D521" s="23" t="s">
        <v>282</v>
      </c>
      <c r="I521" s="31"/>
      <c r="K521" s="21"/>
      <c r="M521" s="27"/>
      <c r="N521" s="28"/>
      <c r="O521" s="23">
        <v>4.0</v>
      </c>
      <c r="P521" s="23" t="s">
        <v>282</v>
      </c>
      <c r="U521" s="31"/>
    </row>
    <row r="522">
      <c r="B522" s="28"/>
      <c r="C522" s="27"/>
      <c r="D522" s="27"/>
      <c r="E522" s="27"/>
      <c r="F522" s="27"/>
      <c r="G522" s="27"/>
      <c r="H522" s="27"/>
      <c r="I522" s="30"/>
      <c r="K522" s="21"/>
      <c r="N522" s="28"/>
      <c r="O522" s="27"/>
      <c r="P522" s="27"/>
      <c r="Q522" s="27"/>
      <c r="R522" s="27"/>
      <c r="S522" s="27"/>
      <c r="T522" s="27"/>
      <c r="U522" s="30"/>
    </row>
    <row r="523">
      <c r="A523" s="27"/>
      <c r="B523" s="28"/>
      <c r="C523" s="27"/>
      <c r="D523" s="27"/>
      <c r="E523" s="27"/>
      <c r="F523" s="27"/>
      <c r="G523" s="27"/>
      <c r="H523" s="27"/>
      <c r="I523" s="30"/>
      <c r="K523" s="21"/>
      <c r="M523" s="27"/>
      <c r="N523" s="28"/>
      <c r="O523" s="27"/>
      <c r="P523" s="27"/>
      <c r="Q523" s="27"/>
      <c r="R523" s="27"/>
      <c r="S523" s="27"/>
      <c r="T523" s="27"/>
      <c r="U523" s="30"/>
    </row>
    <row r="524">
      <c r="A524" s="27" t="str">
        <f>A516</f>
        <v>Question</v>
      </c>
      <c r="B524" s="28">
        <f>B516+1</f>
        <v>66</v>
      </c>
      <c r="C524" s="35" t="s">
        <v>51</v>
      </c>
      <c r="I524" s="30"/>
      <c r="K524" s="21"/>
      <c r="M524" s="27" t="str">
        <f>M516</f>
        <v>Question</v>
      </c>
      <c r="N524" s="28">
        <f>N516+1</f>
        <v>66</v>
      </c>
      <c r="O524" s="35" t="s">
        <v>51</v>
      </c>
      <c r="U524" s="30"/>
    </row>
    <row r="525" ht="47.25" customHeight="1">
      <c r="B525" s="28"/>
      <c r="C525" s="38" t="str">
        <f>IMAGE("https://media.zecodeek-it.com/dtc/ss-share/questions/question-616.png",1)</f>
        <v/>
      </c>
      <c r="I525" s="30"/>
      <c r="K525" s="21"/>
      <c r="N525" s="28"/>
      <c r="O525" s="38" t="str">
        <f>IMAGE("https://media.zecodeek-it.com/dtc/ss-share/questions/question-616.png",1)</f>
        <v/>
      </c>
      <c r="U525" s="30"/>
    </row>
    <row r="526" ht="15.75" customHeight="1">
      <c r="B526" s="28"/>
      <c r="C526" s="23">
        <v>1.0</v>
      </c>
      <c r="D526" s="23" t="s">
        <v>283</v>
      </c>
      <c r="I526" s="31"/>
      <c r="K526" s="21"/>
      <c r="M526" s="27"/>
      <c r="N526" s="28"/>
      <c r="O526" s="23">
        <v>1.0</v>
      </c>
      <c r="P526" s="23" t="s">
        <v>283</v>
      </c>
      <c r="U526" s="31"/>
    </row>
    <row r="527" ht="15.75" customHeight="1">
      <c r="A527" s="27"/>
      <c r="B527" s="28"/>
      <c r="C527" s="23">
        <v>2.0</v>
      </c>
      <c r="D527" s="23" t="s">
        <v>284</v>
      </c>
      <c r="I527" s="31" t="s">
        <v>38</v>
      </c>
      <c r="K527" s="21"/>
      <c r="M527" s="27"/>
      <c r="N527" s="28"/>
      <c r="O527" s="23">
        <v>2.0</v>
      </c>
      <c r="P527" s="23" t="s">
        <v>284</v>
      </c>
      <c r="U527" s="31" t="s">
        <v>38</v>
      </c>
    </row>
    <row r="528" ht="15.75" customHeight="1">
      <c r="A528" s="27"/>
      <c r="B528" s="28"/>
      <c r="C528" s="23">
        <v>3.0</v>
      </c>
      <c r="D528" s="23" t="s">
        <v>285</v>
      </c>
      <c r="I528" s="31"/>
      <c r="K528" s="21"/>
      <c r="M528" s="27"/>
      <c r="N528" s="28"/>
      <c r="O528" s="23">
        <v>3.0</v>
      </c>
      <c r="P528" s="23" t="s">
        <v>285</v>
      </c>
      <c r="U528" s="31"/>
    </row>
    <row r="529" ht="15.75" customHeight="1">
      <c r="A529" s="27"/>
      <c r="B529" s="28"/>
      <c r="C529" s="23">
        <v>4.0</v>
      </c>
      <c r="D529" s="23" t="s">
        <v>286</v>
      </c>
      <c r="I529" s="31"/>
      <c r="K529" s="21"/>
      <c r="M529" s="27"/>
      <c r="N529" s="28"/>
      <c r="O529" s="23">
        <v>4.0</v>
      </c>
      <c r="P529" s="23" t="s">
        <v>286</v>
      </c>
      <c r="U529" s="31"/>
    </row>
    <row r="530">
      <c r="B530" s="28"/>
      <c r="C530" s="27"/>
      <c r="D530" s="27"/>
      <c r="E530" s="27"/>
      <c r="F530" s="27"/>
      <c r="G530" s="27"/>
      <c r="H530" s="27"/>
      <c r="I530" s="30"/>
      <c r="K530" s="21"/>
      <c r="N530" s="28"/>
      <c r="O530" s="27"/>
      <c r="P530" s="27"/>
      <c r="Q530" s="27"/>
      <c r="R530" s="27"/>
      <c r="S530" s="27"/>
      <c r="T530" s="27"/>
      <c r="U530" s="30"/>
    </row>
    <row r="531">
      <c r="A531" s="27"/>
      <c r="B531" s="28"/>
      <c r="C531" s="27"/>
      <c r="D531" s="27"/>
      <c r="E531" s="27"/>
      <c r="F531" s="27"/>
      <c r="G531" s="27"/>
      <c r="H531" s="27"/>
      <c r="I531" s="30"/>
      <c r="K531" s="21"/>
      <c r="M531" s="27"/>
      <c r="N531" s="28"/>
      <c r="O531" s="27"/>
      <c r="P531" s="27"/>
      <c r="Q531" s="27"/>
      <c r="R531" s="27"/>
      <c r="S531" s="27"/>
      <c r="T531" s="27"/>
      <c r="U531" s="30"/>
    </row>
    <row r="532">
      <c r="A532" s="27" t="str">
        <f>A524</f>
        <v>Question</v>
      </c>
      <c r="B532" s="28">
        <f>B524+1</f>
        <v>67</v>
      </c>
      <c r="C532" s="35" t="s">
        <v>51</v>
      </c>
      <c r="I532" s="30"/>
      <c r="K532" s="21"/>
      <c r="M532" s="27" t="str">
        <f>M524</f>
        <v>Question</v>
      </c>
      <c r="N532" s="28">
        <f>N524+1</f>
        <v>67</v>
      </c>
      <c r="O532" s="35" t="s">
        <v>51</v>
      </c>
      <c r="U532" s="30"/>
    </row>
    <row r="533" ht="47.25" customHeight="1">
      <c r="B533" s="28"/>
      <c r="C533" s="38" t="str">
        <f>IMAGE("https://media.zecodeek-it.com/dtc/ss-share/questions/question-606.png",1)</f>
        <v/>
      </c>
      <c r="I533" s="30"/>
      <c r="K533" s="21"/>
      <c r="N533" s="28"/>
      <c r="O533" s="38" t="str">
        <f>IMAGE("https://media.zecodeek-it.com/dtc/ss-share/questions/question-606.png",1)</f>
        <v/>
      </c>
      <c r="U533" s="30"/>
    </row>
    <row r="534" ht="15.75" customHeight="1">
      <c r="B534" s="28"/>
      <c r="C534" s="23">
        <v>1.0</v>
      </c>
      <c r="D534" s="23" t="s">
        <v>287</v>
      </c>
      <c r="I534" s="31"/>
      <c r="K534" s="21"/>
      <c r="N534" s="28"/>
      <c r="O534" s="23">
        <v>1.0</v>
      </c>
      <c r="P534" s="23" t="s">
        <v>287</v>
      </c>
      <c r="U534" s="31"/>
    </row>
    <row r="535" ht="15.75" customHeight="1">
      <c r="A535" s="27"/>
      <c r="B535" s="28"/>
      <c r="C535" s="23">
        <v>2.0</v>
      </c>
      <c r="D535" s="23" t="s">
        <v>288</v>
      </c>
      <c r="I535" s="31"/>
      <c r="K535" s="21"/>
      <c r="M535" s="27"/>
      <c r="N535" s="28"/>
      <c r="O535" s="23">
        <v>2.0</v>
      </c>
      <c r="P535" s="23" t="s">
        <v>288</v>
      </c>
      <c r="U535" s="31"/>
    </row>
    <row r="536" ht="15.75" customHeight="1">
      <c r="A536" s="27"/>
      <c r="B536" s="28"/>
      <c r="C536" s="23">
        <v>3.0</v>
      </c>
      <c r="D536" s="23" t="s">
        <v>289</v>
      </c>
      <c r="I536" s="31"/>
      <c r="K536" s="21"/>
      <c r="M536" s="27"/>
      <c r="N536" s="28"/>
      <c r="O536" s="23">
        <v>3.0</v>
      </c>
      <c r="P536" s="23" t="s">
        <v>289</v>
      </c>
      <c r="U536" s="31"/>
    </row>
    <row r="537" ht="15.75" customHeight="1">
      <c r="A537" s="27"/>
      <c r="B537" s="28"/>
      <c r="C537" s="23">
        <v>4.0</v>
      </c>
      <c r="D537" s="23" t="s">
        <v>290</v>
      </c>
      <c r="I537" s="31" t="s">
        <v>38</v>
      </c>
      <c r="K537" s="21"/>
      <c r="M537" s="27"/>
      <c r="N537" s="28"/>
      <c r="O537" s="23">
        <v>4.0</v>
      </c>
      <c r="P537" s="23" t="s">
        <v>290</v>
      </c>
      <c r="U537" s="31" t="s">
        <v>38</v>
      </c>
    </row>
    <row r="538">
      <c r="B538" s="28"/>
      <c r="C538" s="27"/>
      <c r="D538" s="27"/>
      <c r="E538" s="27"/>
      <c r="F538" s="27"/>
      <c r="G538" s="27"/>
      <c r="H538" s="27"/>
      <c r="I538" s="30"/>
      <c r="K538" s="21"/>
      <c r="N538" s="28"/>
      <c r="O538" s="27"/>
      <c r="P538" s="27"/>
      <c r="Q538" s="27"/>
      <c r="R538" s="27"/>
      <c r="S538" s="27"/>
      <c r="T538" s="27"/>
      <c r="U538" s="30"/>
    </row>
    <row r="539">
      <c r="A539" s="27"/>
      <c r="B539" s="28"/>
      <c r="C539" s="27"/>
      <c r="D539" s="27"/>
      <c r="E539" s="27"/>
      <c r="F539" s="27"/>
      <c r="G539" s="27"/>
      <c r="H539" s="27"/>
      <c r="I539" s="30"/>
      <c r="K539" s="21"/>
      <c r="M539" s="27"/>
      <c r="N539" s="28"/>
      <c r="O539" s="27"/>
      <c r="P539" s="27"/>
      <c r="Q539" s="27"/>
      <c r="R539" s="27"/>
      <c r="S539" s="27"/>
      <c r="T539" s="27"/>
      <c r="U539" s="30"/>
    </row>
    <row r="540">
      <c r="A540" s="27" t="str">
        <f>A532</f>
        <v>Question</v>
      </c>
      <c r="B540" s="28">
        <f>B532+1</f>
        <v>68</v>
      </c>
      <c r="C540" s="35" t="s">
        <v>51</v>
      </c>
      <c r="I540" s="30"/>
      <c r="K540" s="21"/>
      <c r="M540" s="27" t="str">
        <f>M532</f>
        <v>Question</v>
      </c>
      <c r="N540" s="28">
        <f>N532+1</f>
        <v>68</v>
      </c>
      <c r="O540" s="35" t="s">
        <v>51</v>
      </c>
      <c r="U540" s="30"/>
    </row>
    <row r="541" ht="47.25" customHeight="1">
      <c r="B541" s="28"/>
      <c r="C541" s="38" t="str">
        <f>IMAGE("https://media.zecodeek-it.com/dtc/ss-share/questions/question-655.png",1)</f>
        <v/>
      </c>
      <c r="I541" s="30"/>
      <c r="K541" s="21"/>
      <c r="N541" s="28"/>
      <c r="O541" s="38" t="str">
        <f>IMAGE("https://media.zecodeek-it.com/dtc/ss-share/questions/question-655.png",1)</f>
        <v/>
      </c>
      <c r="U541" s="30"/>
    </row>
    <row r="542" ht="15.75" customHeight="1">
      <c r="B542" s="28"/>
      <c r="C542" s="23">
        <v>1.0</v>
      </c>
      <c r="D542" s="23" t="s">
        <v>291</v>
      </c>
      <c r="I542" s="31" t="s">
        <v>38</v>
      </c>
      <c r="K542" s="21"/>
      <c r="N542" s="28"/>
      <c r="O542" s="23">
        <v>1.0</v>
      </c>
      <c r="P542" s="23" t="s">
        <v>291</v>
      </c>
      <c r="U542" s="31" t="s">
        <v>38</v>
      </c>
    </row>
    <row r="543" ht="15.75" customHeight="1">
      <c r="A543" s="27"/>
      <c r="B543" s="28"/>
      <c r="C543" s="23">
        <v>2.0</v>
      </c>
      <c r="D543" s="23" t="s">
        <v>292</v>
      </c>
      <c r="I543" s="31"/>
      <c r="K543" s="21"/>
      <c r="M543" s="27"/>
      <c r="N543" s="28"/>
      <c r="O543" s="23">
        <v>2.0</v>
      </c>
      <c r="P543" s="23" t="s">
        <v>292</v>
      </c>
      <c r="U543" s="31"/>
    </row>
    <row r="544" ht="15.75" customHeight="1">
      <c r="A544" s="27"/>
      <c r="B544" s="28"/>
      <c r="C544" s="23">
        <v>3.0</v>
      </c>
      <c r="D544" s="23" t="s">
        <v>293</v>
      </c>
      <c r="I544" s="31"/>
      <c r="K544" s="21"/>
      <c r="M544" s="27"/>
      <c r="N544" s="28"/>
      <c r="O544" s="23">
        <v>3.0</v>
      </c>
      <c r="P544" s="23" t="s">
        <v>293</v>
      </c>
      <c r="U544" s="31"/>
    </row>
    <row r="545" ht="15.75" customHeight="1">
      <c r="A545" s="27"/>
      <c r="B545" s="28"/>
      <c r="C545" s="23">
        <v>4.0</v>
      </c>
      <c r="D545" s="23" t="s">
        <v>294</v>
      </c>
      <c r="I545" s="31"/>
      <c r="K545" s="21"/>
      <c r="M545" s="27"/>
      <c r="N545" s="28"/>
      <c r="O545" s="23">
        <v>4.0</v>
      </c>
      <c r="P545" s="23" t="s">
        <v>294</v>
      </c>
      <c r="U545" s="31"/>
    </row>
    <row r="546">
      <c r="B546" s="28"/>
      <c r="C546" s="27"/>
      <c r="D546" s="27"/>
      <c r="E546" s="27"/>
      <c r="F546" s="27"/>
      <c r="G546" s="27"/>
      <c r="H546" s="27"/>
      <c r="I546" s="30"/>
      <c r="K546" s="21"/>
      <c r="N546" s="28"/>
      <c r="O546" s="27"/>
      <c r="P546" s="27"/>
      <c r="Q546" s="27"/>
      <c r="R546" s="27"/>
      <c r="S546" s="27"/>
      <c r="T546" s="27"/>
      <c r="U546" s="30"/>
    </row>
    <row r="547">
      <c r="A547" s="27"/>
      <c r="B547" s="28"/>
      <c r="C547" s="27"/>
      <c r="D547" s="27"/>
      <c r="E547" s="27"/>
      <c r="F547" s="27"/>
      <c r="G547" s="27"/>
      <c r="H547" s="27"/>
      <c r="I547" s="30"/>
      <c r="K547" s="21"/>
      <c r="M547" s="27"/>
      <c r="N547" s="28"/>
      <c r="O547" s="27"/>
      <c r="P547" s="27"/>
      <c r="Q547" s="27"/>
      <c r="R547" s="27"/>
      <c r="S547" s="27"/>
      <c r="T547" s="27"/>
      <c r="U547" s="30"/>
    </row>
    <row r="548">
      <c r="A548" s="27" t="str">
        <f>A540</f>
        <v>Question</v>
      </c>
      <c r="B548" s="28">
        <f>B540+1</f>
        <v>69</v>
      </c>
      <c r="C548" s="35" t="s">
        <v>51</v>
      </c>
      <c r="I548" s="30"/>
      <c r="K548" s="21"/>
      <c r="M548" s="27" t="str">
        <f>M540</f>
        <v>Question</v>
      </c>
      <c r="N548" s="28">
        <f>N540+1</f>
        <v>69</v>
      </c>
      <c r="O548" s="35" t="s">
        <v>51</v>
      </c>
      <c r="U548" s="30"/>
    </row>
    <row r="549" ht="47.25" customHeight="1">
      <c r="B549" s="28"/>
      <c r="C549" s="38" t="str">
        <f>IMAGE("https://media.zecodeek-it.com/dtc/ss-share/questions/question-647.png",1)</f>
        <v/>
      </c>
      <c r="I549" s="30"/>
      <c r="K549" s="21"/>
      <c r="N549" s="28"/>
      <c r="O549" s="38" t="str">
        <f>IMAGE("https://media.zecodeek-it.com/dtc/ss-share/questions/question-647.png",1)</f>
        <v/>
      </c>
      <c r="U549" s="30"/>
    </row>
    <row r="550" ht="15.75" customHeight="1">
      <c r="B550" s="28"/>
      <c r="C550" s="23">
        <v>1.0</v>
      </c>
      <c r="D550" s="23" t="s">
        <v>295</v>
      </c>
      <c r="I550" s="31"/>
      <c r="K550" s="21"/>
      <c r="N550" s="28"/>
      <c r="O550" s="23">
        <v>1.0</v>
      </c>
      <c r="P550" s="23" t="s">
        <v>295</v>
      </c>
      <c r="U550" s="31"/>
    </row>
    <row r="551" ht="15.75" customHeight="1">
      <c r="A551" s="27"/>
      <c r="B551" s="28"/>
      <c r="C551" s="23">
        <v>2.0</v>
      </c>
      <c r="D551" s="23" t="s">
        <v>296</v>
      </c>
      <c r="I551" s="31" t="s">
        <v>38</v>
      </c>
      <c r="K551" s="21"/>
      <c r="M551" s="27"/>
      <c r="N551" s="28"/>
      <c r="O551" s="23">
        <v>2.0</v>
      </c>
      <c r="P551" s="23" t="s">
        <v>296</v>
      </c>
      <c r="U551" s="31" t="s">
        <v>38</v>
      </c>
    </row>
    <row r="552" ht="15.75" customHeight="1">
      <c r="A552" s="27"/>
      <c r="B552" s="28"/>
      <c r="C552" s="23">
        <v>3.0</v>
      </c>
      <c r="D552" s="23" t="s">
        <v>297</v>
      </c>
      <c r="I552" s="31"/>
      <c r="K552" s="21"/>
      <c r="M552" s="27"/>
      <c r="N552" s="28"/>
      <c r="O552" s="23">
        <v>3.0</v>
      </c>
      <c r="P552" s="23" t="s">
        <v>297</v>
      </c>
      <c r="U552" s="31"/>
    </row>
    <row r="553" ht="15.75" customHeight="1">
      <c r="A553" s="27"/>
      <c r="B553" s="28"/>
      <c r="C553" s="23">
        <v>4.0</v>
      </c>
      <c r="D553" s="23" t="s">
        <v>298</v>
      </c>
      <c r="I553" s="31"/>
      <c r="K553" s="21"/>
      <c r="M553" s="27"/>
      <c r="N553" s="28"/>
      <c r="O553" s="23">
        <v>4.0</v>
      </c>
      <c r="P553" s="23" t="s">
        <v>298</v>
      </c>
      <c r="U553" s="31"/>
    </row>
    <row r="554">
      <c r="B554" s="28"/>
      <c r="C554" s="27"/>
      <c r="D554" s="27"/>
      <c r="E554" s="27"/>
      <c r="F554" s="27"/>
      <c r="G554" s="27"/>
      <c r="H554" s="27"/>
      <c r="I554" s="30"/>
      <c r="K554" s="21"/>
      <c r="N554" s="28"/>
      <c r="O554" s="27"/>
      <c r="P554" s="27"/>
      <c r="Q554" s="27"/>
      <c r="R554" s="27"/>
      <c r="S554" s="27"/>
      <c r="T554" s="27"/>
      <c r="U554" s="30"/>
    </row>
    <row r="555">
      <c r="A555" s="27"/>
      <c r="B555" s="28"/>
      <c r="C555" s="27"/>
      <c r="D555" s="27"/>
      <c r="E555" s="27"/>
      <c r="F555" s="27"/>
      <c r="G555" s="27"/>
      <c r="H555" s="27"/>
      <c r="I555" s="30"/>
      <c r="K555" s="21"/>
      <c r="M555" s="27"/>
      <c r="N555" s="28"/>
      <c r="O555" s="27"/>
      <c r="P555" s="27"/>
      <c r="Q555" s="27"/>
      <c r="R555" s="27"/>
      <c r="S555" s="27"/>
      <c r="T555" s="27"/>
      <c r="U555" s="30"/>
    </row>
    <row r="556">
      <c r="A556" s="27" t="str">
        <f>A548</f>
        <v>Question</v>
      </c>
      <c r="B556" s="28">
        <f>B548+1</f>
        <v>70</v>
      </c>
      <c r="C556" s="35" t="s">
        <v>51</v>
      </c>
      <c r="I556" s="30"/>
      <c r="K556" s="21"/>
      <c r="M556" s="27" t="str">
        <f>M548</f>
        <v>Question</v>
      </c>
      <c r="N556" s="28">
        <f>N548+1</f>
        <v>70</v>
      </c>
      <c r="O556" s="35" t="s">
        <v>51</v>
      </c>
      <c r="U556" s="30"/>
    </row>
    <row r="557" ht="47.25" customHeight="1">
      <c r="B557" s="28"/>
      <c r="C557" s="38" t="str">
        <f>IMAGE("https://media.zecodeek-it.com/dtc/ss-share/questions/question-609.jpg",1)</f>
        <v/>
      </c>
      <c r="I557" s="30"/>
      <c r="K557" s="21"/>
      <c r="N557" s="28"/>
      <c r="O557" s="38" t="str">
        <f>IMAGE("https://media.zecodeek-it.com/dtc/ss-share/questions/question-609.jpg",1)</f>
        <v/>
      </c>
      <c r="U557" s="30"/>
    </row>
    <row r="558" ht="15.75" customHeight="1">
      <c r="B558" s="28"/>
      <c r="C558" s="23">
        <v>1.0</v>
      </c>
      <c r="D558" s="23" t="s">
        <v>299</v>
      </c>
      <c r="I558" s="31"/>
      <c r="K558" s="21"/>
      <c r="N558" s="28"/>
      <c r="O558" s="23">
        <v>1.0</v>
      </c>
      <c r="P558" s="23" t="s">
        <v>299</v>
      </c>
      <c r="U558" s="31"/>
    </row>
    <row r="559" ht="15.75" customHeight="1">
      <c r="A559" s="27"/>
      <c r="B559" s="28"/>
      <c r="C559" s="23">
        <v>2.0</v>
      </c>
      <c r="D559" s="23" t="s">
        <v>300</v>
      </c>
      <c r="I559" s="31" t="s">
        <v>38</v>
      </c>
      <c r="K559" s="21"/>
      <c r="M559" s="27"/>
      <c r="N559" s="28"/>
      <c r="O559" s="23">
        <v>2.0</v>
      </c>
      <c r="P559" s="23" t="s">
        <v>300</v>
      </c>
      <c r="U559" s="31" t="s">
        <v>38</v>
      </c>
    </row>
    <row r="560" ht="15.75" customHeight="1">
      <c r="A560" s="27"/>
      <c r="B560" s="28"/>
      <c r="C560" s="23">
        <v>3.0</v>
      </c>
      <c r="D560" s="23" t="s">
        <v>301</v>
      </c>
      <c r="I560" s="31"/>
      <c r="K560" s="21"/>
      <c r="M560" s="27"/>
      <c r="N560" s="28"/>
      <c r="O560" s="23">
        <v>3.0</v>
      </c>
      <c r="P560" s="23" t="s">
        <v>301</v>
      </c>
      <c r="U560" s="31"/>
    </row>
    <row r="561" ht="15.75" customHeight="1">
      <c r="A561" s="27"/>
      <c r="B561" s="28"/>
      <c r="C561" s="23">
        <v>4.0</v>
      </c>
      <c r="D561" s="23" t="s">
        <v>302</v>
      </c>
      <c r="I561" s="31"/>
      <c r="K561" s="21"/>
      <c r="M561" s="27"/>
      <c r="N561" s="28"/>
      <c r="O561" s="23">
        <v>4.0</v>
      </c>
      <c r="P561" s="23" t="s">
        <v>302</v>
      </c>
      <c r="U561" s="31"/>
    </row>
    <row r="562">
      <c r="B562" s="28"/>
      <c r="C562" s="27"/>
      <c r="D562" s="27"/>
      <c r="E562" s="27"/>
      <c r="F562" s="27"/>
      <c r="G562" s="27"/>
      <c r="H562" s="27"/>
      <c r="I562" s="30"/>
      <c r="K562" s="21"/>
      <c r="N562" s="28"/>
      <c r="O562" s="27"/>
      <c r="P562" s="27"/>
      <c r="Q562" s="27"/>
      <c r="R562" s="27"/>
      <c r="S562" s="27"/>
      <c r="T562" s="27"/>
      <c r="U562" s="30"/>
    </row>
    <row r="563">
      <c r="A563" s="27"/>
      <c r="B563" s="28"/>
      <c r="C563" s="27"/>
      <c r="D563" s="27"/>
      <c r="E563" s="27"/>
      <c r="F563" s="27"/>
      <c r="G563" s="27"/>
      <c r="H563" s="27"/>
      <c r="I563" s="30"/>
      <c r="K563" s="21"/>
      <c r="M563" s="27"/>
      <c r="N563" s="28"/>
      <c r="O563" s="27"/>
      <c r="P563" s="27"/>
      <c r="Q563" s="27"/>
      <c r="R563" s="27"/>
      <c r="S563" s="27"/>
      <c r="T563" s="27"/>
      <c r="U563" s="30"/>
    </row>
    <row r="564">
      <c r="A564" s="27" t="str">
        <f>A556</f>
        <v>Question</v>
      </c>
      <c r="B564" s="28">
        <f>B556+1</f>
        <v>71</v>
      </c>
      <c r="C564" s="35" t="s">
        <v>51</v>
      </c>
      <c r="I564" s="30"/>
      <c r="K564" s="21"/>
      <c r="M564" s="27" t="str">
        <f>M556</f>
        <v>Question</v>
      </c>
      <c r="N564" s="28">
        <f>N556+1</f>
        <v>71</v>
      </c>
      <c r="O564" s="35" t="s">
        <v>51</v>
      </c>
      <c r="U564" s="30"/>
    </row>
    <row r="565" ht="47.25" customHeight="1">
      <c r="B565" s="28"/>
      <c r="C565" s="38" t="str">
        <f>IMAGE("https://media.zecodeek-it.com/dtc/ss-share/questions/question-619.png",1)</f>
        <v/>
      </c>
      <c r="I565" s="30"/>
      <c r="K565" s="21"/>
      <c r="N565" s="28"/>
      <c r="O565" s="38" t="str">
        <f>IMAGE("https://media.zecodeek-it.com/dtc/ss-share/questions/question-619.png",1)</f>
        <v/>
      </c>
      <c r="U565" s="30"/>
    </row>
    <row r="566" ht="15.75" customHeight="1">
      <c r="B566" s="28"/>
      <c r="C566" s="23">
        <v>1.0</v>
      </c>
      <c r="D566" s="23" t="s">
        <v>303</v>
      </c>
      <c r="I566" s="31" t="s">
        <v>38</v>
      </c>
      <c r="K566" s="21"/>
      <c r="N566" s="28"/>
      <c r="O566" s="23">
        <v>1.0</v>
      </c>
      <c r="P566" s="23" t="s">
        <v>303</v>
      </c>
      <c r="U566" s="31" t="s">
        <v>38</v>
      </c>
    </row>
    <row r="567" ht="15.75" customHeight="1">
      <c r="A567" s="27"/>
      <c r="B567" s="28"/>
      <c r="C567" s="23">
        <v>2.0</v>
      </c>
      <c r="D567" s="23" t="s">
        <v>304</v>
      </c>
      <c r="I567" s="31"/>
      <c r="K567" s="21"/>
      <c r="M567" s="27"/>
      <c r="N567" s="28"/>
      <c r="O567" s="23">
        <v>2.0</v>
      </c>
      <c r="P567" s="23" t="s">
        <v>304</v>
      </c>
      <c r="U567" s="31"/>
    </row>
    <row r="568" ht="15.75" customHeight="1">
      <c r="A568" s="27"/>
      <c r="B568" s="28"/>
      <c r="C568" s="23">
        <v>3.0</v>
      </c>
      <c r="D568" s="23" t="s">
        <v>305</v>
      </c>
      <c r="I568" s="31"/>
      <c r="K568" s="21"/>
      <c r="M568" s="27"/>
      <c r="N568" s="28"/>
      <c r="O568" s="23">
        <v>3.0</v>
      </c>
      <c r="P568" s="23" t="s">
        <v>305</v>
      </c>
      <c r="U568" s="31"/>
    </row>
    <row r="569" ht="15.75" customHeight="1">
      <c r="A569" s="27"/>
      <c r="B569" s="28"/>
      <c r="C569" s="23">
        <v>4.0</v>
      </c>
      <c r="D569" s="23" t="s">
        <v>306</v>
      </c>
      <c r="I569" s="31"/>
      <c r="K569" s="21"/>
      <c r="M569" s="27"/>
      <c r="N569" s="28"/>
      <c r="O569" s="23">
        <v>4.0</v>
      </c>
      <c r="P569" s="23" t="s">
        <v>306</v>
      </c>
      <c r="U569" s="31"/>
    </row>
    <row r="570">
      <c r="B570" s="28"/>
      <c r="C570" s="27"/>
      <c r="D570" s="27"/>
      <c r="E570" s="27"/>
      <c r="F570" s="27"/>
      <c r="G570" s="27"/>
      <c r="H570" s="27"/>
      <c r="I570" s="30"/>
      <c r="K570" s="21"/>
      <c r="N570" s="28"/>
      <c r="O570" s="27"/>
      <c r="P570" s="27"/>
      <c r="Q570" s="27"/>
      <c r="R570" s="27"/>
      <c r="S570" s="27"/>
      <c r="T570" s="27"/>
      <c r="U570" s="30"/>
    </row>
    <row r="571">
      <c r="A571" s="27"/>
      <c r="B571" s="28"/>
      <c r="C571" s="27"/>
      <c r="D571" s="27"/>
      <c r="E571" s="27"/>
      <c r="F571" s="27"/>
      <c r="G571" s="27"/>
      <c r="H571" s="27"/>
      <c r="I571" s="30"/>
      <c r="K571" s="21"/>
      <c r="M571" s="27"/>
      <c r="N571" s="28"/>
      <c r="O571" s="27"/>
      <c r="P571" s="27"/>
      <c r="Q571" s="27"/>
      <c r="R571" s="27"/>
      <c r="S571" s="27"/>
      <c r="T571" s="27"/>
      <c r="U571" s="30"/>
    </row>
    <row r="572">
      <c r="A572" s="27" t="str">
        <f>A564</f>
        <v>Question</v>
      </c>
      <c r="B572" s="28">
        <f>B564+1</f>
        <v>72</v>
      </c>
      <c r="C572" s="35" t="s">
        <v>51</v>
      </c>
      <c r="I572" s="30"/>
      <c r="K572" s="21"/>
      <c r="M572" s="27" t="str">
        <f>M564</f>
        <v>Question</v>
      </c>
      <c r="N572" s="28">
        <f>N564+1</f>
        <v>72</v>
      </c>
      <c r="O572" s="35" t="s">
        <v>51</v>
      </c>
      <c r="U572" s="30"/>
    </row>
    <row r="573" ht="47.25" customHeight="1">
      <c r="B573" s="28"/>
      <c r="C573" s="38" t="str">
        <f>IMAGE("https://media.zecodeek-it.com/dtc/ss-share/questions/question-624.png",1)</f>
        <v/>
      </c>
      <c r="I573" s="30"/>
      <c r="K573" s="21"/>
      <c r="N573" s="28"/>
      <c r="O573" s="38" t="str">
        <f>IMAGE("https://media.zecodeek-it.com/dtc/ss-share/questions/question-624.png",1)</f>
        <v/>
      </c>
      <c r="U573" s="30"/>
    </row>
    <row r="574" ht="15.75" customHeight="1">
      <c r="B574" s="28"/>
      <c r="C574" s="23">
        <v>1.0</v>
      </c>
      <c r="D574" s="23" t="s">
        <v>307</v>
      </c>
      <c r="I574" s="31" t="s">
        <v>38</v>
      </c>
      <c r="K574" s="21"/>
      <c r="N574" s="28"/>
      <c r="O574" s="23">
        <v>1.0</v>
      </c>
      <c r="P574" s="23" t="s">
        <v>307</v>
      </c>
      <c r="U574" s="31" t="s">
        <v>38</v>
      </c>
    </row>
    <row r="575" ht="15.75" customHeight="1">
      <c r="A575" s="27"/>
      <c r="B575" s="28"/>
      <c r="C575" s="23">
        <v>2.0</v>
      </c>
      <c r="D575" s="23" t="s">
        <v>308</v>
      </c>
      <c r="I575" s="31"/>
      <c r="K575" s="21"/>
      <c r="M575" s="27"/>
      <c r="N575" s="28"/>
      <c r="O575" s="23">
        <v>2.0</v>
      </c>
      <c r="P575" s="23" t="s">
        <v>308</v>
      </c>
      <c r="U575" s="31"/>
    </row>
    <row r="576" ht="15.75" customHeight="1">
      <c r="A576" s="27"/>
      <c r="B576" s="28"/>
      <c r="C576" s="23">
        <v>3.0</v>
      </c>
      <c r="D576" s="23" t="s">
        <v>209</v>
      </c>
      <c r="I576" s="31"/>
      <c r="K576" s="21"/>
      <c r="M576" s="27"/>
      <c r="N576" s="28"/>
      <c r="O576" s="23">
        <v>3.0</v>
      </c>
      <c r="P576" s="23" t="s">
        <v>209</v>
      </c>
      <c r="U576" s="31"/>
    </row>
    <row r="577" ht="15.75" customHeight="1">
      <c r="A577" s="27"/>
      <c r="B577" s="28"/>
      <c r="C577" s="23">
        <v>4.0</v>
      </c>
      <c r="D577" s="23" t="s">
        <v>309</v>
      </c>
      <c r="I577" s="31"/>
      <c r="K577" s="21"/>
      <c r="M577" s="27"/>
      <c r="N577" s="28"/>
      <c r="O577" s="23">
        <v>4.0</v>
      </c>
      <c r="P577" s="23" t="s">
        <v>309</v>
      </c>
      <c r="U577" s="31"/>
    </row>
    <row r="578">
      <c r="B578" s="28"/>
      <c r="C578" s="27"/>
      <c r="D578" s="27"/>
      <c r="E578" s="27"/>
      <c r="F578" s="27"/>
      <c r="G578" s="27"/>
      <c r="H578" s="27"/>
      <c r="I578" s="30"/>
      <c r="K578" s="21"/>
      <c r="N578" s="28"/>
      <c r="O578" s="27"/>
      <c r="P578" s="27"/>
      <c r="Q578" s="27"/>
      <c r="R578" s="27"/>
      <c r="S578" s="27"/>
      <c r="T578" s="27"/>
      <c r="U578" s="30"/>
    </row>
    <row r="579">
      <c r="A579" s="27"/>
      <c r="B579" s="28"/>
      <c r="C579" s="27"/>
      <c r="D579" s="27"/>
      <c r="E579" s="27"/>
      <c r="F579" s="27"/>
      <c r="G579" s="27"/>
      <c r="H579" s="27"/>
      <c r="I579" s="30"/>
      <c r="K579" s="21"/>
      <c r="M579" s="27"/>
      <c r="N579" s="28"/>
      <c r="O579" s="27"/>
      <c r="P579" s="27"/>
      <c r="Q579" s="27"/>
      <c r="R579" s="27"/>
      <c r="S579" s="27"/>
      <c r="T579" s="27"/>
      <c r="U579" s="30"/>
    </row>
    <row r="580">
      <c r="A580" s="27" t="str">
        <f>A572</f>
        <v>Question</v>
      </c>
      <c r="B580" s="28">
        <f>B572+1</f>
        <v>73</v>
      </c>
      <c r="C580" s="35" t="s">
        <v>51</v>
      </c>
      <c r="I580" s="30"/>
      <c r="K580" s="21"/>
      <c r="M580" s="27" t="str">
        <f>M572</f>
        <v>Question</v>
      </c>
      <c r="N580" s="28">
        <f>N572+1</f>
        <v>73</v>
      </c>
      <c r="O580" s="35" t="s">
        <v>51</v>
      </c>
      <c r="U580" s="30"/>
    </row>
    <row r="581" ht="47.25" customHeight="1">
      <c r="B581" s="28"/>
      <c r="C581" s="38" t="str">
        <f>IMAGE("https://media.zecodeek-it.com/dtc/ss-share/questions/question-629.png",1)</f>
        <v/>
      </c>
      <c r="I581" s="30"/>
      <c r="K581" s="21"/>
      <c r="N581" s="28"/>
      <c r="O581" s="38" t="str">
        <f>IMAGE("https://media.zecodeek-it.com/dtc/ss-share/questions/question-629.png",1)</f>
        <v/>
      </c>
      <c r="U581" s="30"/>
    </row>
    <row r="582" ht="15.75" customHeight="1">
      <c r="B582" s="28"/>
      <c r="C582" s="23">
        <v>1.0</v>
      </c>
      <c r="D582" s="23" t="s">
        <v>310</v>
      </c>
      <c r="I582" s="31"/>
      <c r="K582" s="21"/>
      <c r="N582" s="28"/>
      <c r="O582" s="23">
        <v>1.0</v>
      </c>
      <c r="P582" s="23" t="s">
        <v>310</v>
      </c>
      <c r="U582" s="31"/>
    </row>
    <row r="583" ht="15.75" customHeight="1">
      <c r="A583" s="27"/>
      <c r="B583" s="28"/>
      <c r="C583" s="23">
        <v>2.0</v>
      </c>
      <c r="D583" s="23" t="s">
        <v>311</v>
      </c>
      <c r="I583" s="31"/>
      <c r="K583" s="21"/>
      <c r="M583" s="27"/>
      <c r="N583" s="28"/>
      <c r="O583" s="23">
        <v>2.0</v>
      </c>
      <c r="P583" s="23" t="s">
        <v>311</v>
      </c>
      <c r="U583" s="31"/>
    </row>
    <row r="584" ht="15.75" customHeight="1">
      <c r="A584" s="27"/>
      <c r="B584" s="28"/>
      <c r="C584" s="23">
        <v>3.0</v>
      </c>
      <c r="D584" s="23" t="s">
        <v>105</v>
      </c>
      <c r="I584" s="31"/>
      <c r="K584" s="21"/>
      <c r="M584" s="27"/>
      <c r="N584" s="28"/>
      <c r="O584" s="23">
        <v>3.0</v>
      </c>
      <c r="P584" s="23" t="s">
        <v>105</v>
      </c>
      <c r="U584" s="31"/>
    </row>
    <row r="585" ht="15.75" customHeight="1">
      <c r="A585" s="27"/>
      <c r="B585" s="28"/>
      <c r="C585" s="23">
        <v>4.0</v>
      </c>
      <c r="D585" s="23" t="s">
        <v>312</v>
      </c>
      <c r="I585" s="31" t="s">
        <v>38</v>
      </c>
      <c r="K585" s="21"/>
      <c r="M585" s="27"/>
      <c r="N585" s="28"/>
      <c r="O585" s="23">
        <v>4.0</v>
      </c>
      <c r="P585" s="23" t="s">
        <v>312</v>
      </c>
      <c r="U585" s="31" t="s">
        <v>38</v>
      </c>
    </row>
    <row r="586">
      <c r="B586" s="28"/>
      <c r="C586" s="27"/>
      <c r="D586" s="27"/>
      <c r="E586" s="27"/>
      <c r="F586" s="27"/>
      <c r="G586" s="27"/>
      <c r="H586" s="27"/>
      <c r="I586" s="30"/>
      <c r="K586" s="21"/>
      <c r="N586" s="28"/>
      <c r="O586" s="27"/>
      <c r="P586" s="27"/>
      <c r="Q586" s="27"/>
      <c r="R586" s="27"/>
      <c r="S586" s="27"/>
      <c r="T586" s="27"/>
      <c r="U586" s="30"/>
    </row>
    <row r="587">
      <c r="A587" s="27"/>
      <c r="B587" s="28"/>
      <c r="C587" s="27"/>
      <c r="D587" s="27"/>
      <c r="E587" s="27"/>
      <c r="F587" s="27"/>
      <c r="G587" s="27"/>
      <c r="H587" s="27"/>
      <c r="I587" s="30"/>
      <c r="K587" s="21"/>
      <c r="M587" s="27"/>
      <c r="N587" s="28"/>
      <c r="O587" s="27"/>
      <c r="P587" s="27"/>
      <c r="Q587" s="27"/>
      <c r="R587" s="27"/>
      <c r="S587" s="27"/>
      <c r="T587" s="27"/>
      <c r="U587" s="30"/>
    </row>
    <row r="588">
      <c r="A588" s="27" t="str">
        <f>A580</f>
        <v>Question</v>
      </c>
      <c r="B588" s="28">
        <f>B580+1</f>
        <v>74</v>
      </c>
      <c r="C588" s="35" t="s">
        <v>51</v>
      </c>
      <c r="I588" s="30"/>
      <c r="K588" s="21"/>
      <c r="M588" s="27" t="str">
        <f>M580</f>
        <v>Question</v>
      </c>
      <c r="N588" s="28">
        <f>N580+1</f>
        <v>74</v>
      </c>
      <c r="O588" s="35" t="s">
        <v>51</v>
      </c>
      <c r="U588" s="30"/>
    </row>
    <row r="589" ht="47.25" customHeight="1">
      <c r="B589" s="28"/>
      <c r="C589" s="38" t="str">
        <f>IMAGE("https://media.zecodeek-it.com/dtc/ss-share/questions/question-648.png",1)</f>
        <v/>
      </c>
      <c r="I589" s="30"/>
      <c r="K589" s="21"/>
      <c r="N589" s="28"/>
      <c r="O589" s="38" t="str">
        <f>IMAGE("https://media.zecodeek-it.com/dtc/ss-share/questions/question-648.png",1)</f>
        <v/>
      </c>
      <c r="U589" s="30"/>
    </row>
    <row r="590" ht="15.75" customHeight="1">
      <c r="B590" s="28"/>
      <c r="C590" s="23">
        <v>1.0</v>
      </c>
      <c r="D590" s="23" t="s">
        <v>313</v>
      </c>
      <c r="I590" s="31"/>
      <c r="K590" s="21"/>
      <c r="N590" s="28"/>
      <c r="O590" s="23">
        <v>1.0</v>
      </c>
      <c r="P590" s="23" t="s">
        <v>313</v>
      </c>
      <c r="U590" s="31"/>
    </row>
    <row r="591" ht="15.75" customHeight="1">
      <c r="A591" s="27"/>
      <c r="B591" s="28"/>
      <c r="C591" s="23">
        <v>2.0</v>
      </c>
      <c r="D591" s="23" t="s">
        <v>314</v>
      </c>
      <c r="I591" s="31"/>
      <c r="K591" s="21"/>
      <c r="M591" s="27"/>
      <c r="N591" s="28"/>
      <c r="O591" s="23">
        <v>2.0</v>
      </c>
      <c r="P591" s="23" t="s">
        <v>314</v>
      </c>
      <c r="U591" s="31"/>
    </row>
    <row r="592" ht="15.75" customHeight="1">
      <c r="A592" s="27"/>
      <c r="B592" s="28"/>
      <c r="C592" s="23">
        <v>3.0</v>
      </c>
      <c r="D592" s="23" t="s">
        <v>315</v>
      </c>
      <c r="I592" s="31"/>
      <c r="K592" s="21"/>
      <c r="M592" s="27"/>
      <c r="N592" s="28"/>
      <c r="O592" s="23">
        <v>3.0</v>
      </c>
      <c r="P592" s="23" t="s">
        <v>315</v>
      </c>
      <c r="U592" s="31"/>
    </row>
    <row r="593" ht="15.75" customHeight="1">
      <c r="A593" s="27"/>
      <c r="B593" s="28"/>
      <c r="C593" s="23">
        <v>4.0</v>
      </c>
      <c r="D593" s="23" t="s">
        <v>316</v>
      </c>
      <c r="I593" s="31" t="s">
        <v>38</v>
      </c>
      <c r="K593" s="21"/>
      <c r="M593" s="27"/>
      <c r="N593" s="28"/>
      <c r="O593" s="23">
        <v>4.0</v>
      </c>
      <c r="P593" s="23" t="s">
        <v>316</v>
      </c>
      <c r="U593" s="31" t="s">
        <v>38</v>
      </c>
    </row>
    <row r="594">
      <c r="B594" s="28"/>
      <c r="C594" s="27"/>
      <c r="D594" s="27"/>
      <c r="E594" s="27"/>
      <c r="F594" s="27"/>
      <c r="G594" s="27"/>
      <c r="H594" s="27"/>
      <c r="I594" s="30"/>
      <c r="K594" s="21"/>
      <c r="N594" s="28"/>
      <c r="O594" s="27"/>
      <c r="P594" s="27"/>
      <c r="Q594" s="27"/>
      <c r="R594" s="27"/>
      <c r="S594" s="27"/>
      <c r="T594" s="27"/>
      <c r="U594" s="30"/>
    </row>
    <row r="595">
      <c r="A595" s="27"/>
      <c r="B595" s="28"/>
      <c r="C595" s="27"/>
      <c r="D595" s="27"/>
      <c r="E595" s="27"/>
      <c r="F595" s="27"/>
      <c r="G595" s="27"/>
      <c r="H595" s="27"/>
      <c r="I595" s="30"/>
      <c r="K595" s="21"/>
      <c r="M595" s="27"/>
      <c r="N595" s="28"/>
      <c r="O595" s="27"/>
      <c r="P595" s="27"/>
      <c r="Q595" s="27"/>
      <c r="R595" s="27"/>
      <c r="S595" s="27"/>
      <c r="T595" s="27"/>
      <c r="U595" s="30"/>
    </row>
    <row r="596">
      <c r="A596" s="27" t="str">
        <f>A588</f>
        <v>Question</v>
      </c>
      <c r="B596" s="28">
        <f>B588+1</f>
        <v>75</v>
      </c>
      <c r="C596" s="35" t="s">
        <v>51</v>
      </c>
      <c r="I596" s="30"/>
      <c r="K596" s="21"/>
      <c r="M596" s="27" t="str">
        <f>M588</f>
        <v>Question</v>
      </c>
      <c r="N596" s="28">
        <f>N588+1</f>
        <v>75</v>
      </c>
      <c r="O596" s="35" t="s">
        <v>51</v>
      </c>
      <c r="U596" s="30"/>
    </row>
    <row r="597" ht="47.25" customHeight="1">
      <c r="B597" s="28"/>
      <c r="C597" s="38" t="str">
        <f>IMAGE("https://media.zecodeek-it.com/dtc/ss-share/questions/question-579.png",1)</f>
        <v/>
      </c>
      <c r="I597" s="30"/>
      <c r="K597" s="21"/>
      <c r="N597" s="28"/>
      <c r="O597" s="38" t="str">
        <f>IMAGE("https://media.zecodeek-it.com/dtc/ss-share/questions/question-579.png",1)</f>
        <v/>
      </c>
      <c r="U597" s="30"/>
    </row>
    <row r="598" ht="15.75" customHeight="1">
      <c r="B598" s="28"/>
      <c r="C598" s="23">
        <v>1.0</v>
      </c>
      <c r="D598" s="23" t="s">
        <v>317</v>
      </c>
      <c r="I598" s="31"/>
      <c r="K598" s="21"/>
      <c r="N598" s="28"/>
      <c r="O598" s="23">
        <v>1.0</v>
      </c>
      <c r="P598" s="23" t="s">
        <v>317</v>
      </c>
      <c r="U598" s="31"/>
    </row>
    <row r="599" ht="15.75" customHeight="1">
      <c r="A599" s="27"/>
      <c r="B599" s="28"/>
      <c r="C599" s="23">
        <v>2.0</v>
      </c>
      <c r="D599" s="23" t="s">
        <v>129</v>
      </c>
      <c r="I599" s="31"/>
      <c r="K599" s="21"/>
      <c r="M599" s="27"/>
      <c r="N599" s="28"/>
      <c r="O599" s="23">
        <v>2.0</v>
      </c>
      <c r="P599" s="23" t="s">
        <v>129</v>
      </c>
      <c r="U599" s="31"/>
    </row>
    <row r="600" ht="15.75" customHeight="1">
      <c r="A600" s="27"/>
      <c r="B600" s="28"/>
      <c r="C600" s="23">
        <v>3.0</v>
      </c>
      <c r="D600" s="23" t="s">
        <v>318</v>
      </c>
      <c r="I600" s="31" t="s">
        <v>38</v>
      </c>
      <c r="K600" s="21"/>
      <c r="M600" s="27"/>
      <c r="N600" s="28"/>
      <c r="O600" s="23">
        <v>3.0</v>
      </c>
      <c r="P600" s="23" t="s">
        <v>318</v>
      </c>
      <c r="U600" s="31" t="s">
        <v>38</v>
      </c>
    </row>
    <row r="601" ht="15.75" customHeight="1">
      <c r="A601" s="27"/>
      <c r="B601" s="28"/>
      <c r="C601" s="23">
        <v>4.0</v>
      </c>
      <c r="D601" s="23" t="s">
        <v>319</v>
      </c>
      <c r="I601" s="31"/>
      <c r="K601" s="21"/>
      <c r="M601" s="27"/>
      <c r="N601" s="28"/>
      <c r="O601" s="23">
        <v>4.0</v>
      </c>
      <c r="P601" s="23" t="s">
        <v>319</v>
      </c>
      <c r="U601" s="31"/>
    </row>
    <row r="602">
      <c r="B602" s="28"/>
      <c r="C602" s="27"/>
      <c r="D602" s="27"/>
      <c r="E602" s="27"/>
      <c r="F602" s="27"/>
      <c r="G602" s="27"/>
      <c r="H602" s="27"/>
      <c r="I602" s="30"/>
      <c r="K602" s="21"/>
      <c r="N602" s="28"/>
      <c r="O602" s="27"/>
      <c r="P602" s="27"/>
      <c r="Q602" s="27"/>
      <c r="R602" s="27"/>
      <c r="S602" s="27"/>
      <c r="T602" s="27"/>
      <c r="U602" s="30"/>
    </row>
    <row r="603">
      <c r="A603" s="27"/>
      <c r="B603" s="28"/>
      <c r="C603" s="27"/>
      <c r="D603" s="27"/>
      <c r="E603" s="27"/>
      <c r="F603" s="27"/>
      <c r="G603" s="27"/>
      <c r="H603" s="27"/>
      <c r="I603" s="30"/>
      <c r="K603" s="21"/>
      <c r="M603" s="27"/>
      <c r="N603" s="28"/>
      <c r="O603" s="27"/>
      <c r="P603" s="27"/>
      <c r="Q603" s="27"/>
      <c r="R603" s="27"/>
      <c r="S603" s="27"/>
      <c r="T603" s="27"/>
      <c r="U603" s="30"/>
    </row>
    <row r="604">
      <c r="A604" s="27" t="str">
        <f>A596</f>
        <v>Question</v>
      </c>
      <c r="B604" s="28">
        <f>B596+1</f>
        <v>76</v>
      </c>
      <c r="C604" s="35" t="s">
        <v>51</v>
      </c>
      <c r="I604" s="30"/>
      <c r="K604" s="21"/>
      <c r="M604" s="27" t="str">
        <f>M596</f>
        <v>Question</v>
      </c>
      <c r="N604" s="28">
        <f>N596+1</f>
        <v>76</v>
      </c>
      <c r="O604" s="35" t="s">
        <v>51</v>
      </c>
      <c r="U604" s="30"/>
    </row>
    <row r="605" ht="47.25" customHeight="1">
      <c r="B605" s="28"/>
      <c r="C605" s="38" t="str">
        <f>IMAGE("https://media.zecodeek-it.com/dtc/ss-share/questions/question-5660.png",1)</f>
        <v/>
      </c>
      <c r="I605" s="30"/>
      <c r="K605" s="21"/>
      <c r="N605" s="28"/>
      <c r="O605" s="38" t="str">
        <f>IMAGE("https://media.zecodeek-it.com/dtc/ss-share/questions/question-5660.png",1)</f>
        <v/>
      </c>
      <c r="U605" s="30"/>
    </row>
    <row r="606" ht="15.75" customHeight="1">
      <c r="B606" s="28"/>
      <c r="C606" s="23">
        <v>1.0</v>
      </c>
      <c r="D606" s="23" t="s">
        <v>320</v>
      </c>
      <c r="I606" s="31"/>
      <c r="K606" s="21"/>
      <c r="N606" s="28"/>
      <c r="O606" s="23">
        <v>1.0</v>
      </c>
      <c r="P606" s="23" t="s">
        <v>320</v>
      </c>
      <c r="U606" s="31"/>
    </row>
    <row r="607" ht="15.75" customHeight="1">
      <c r="A607" s="27"/>
      <c r="B607" s="28"/>
      <c r="C607" s="23">
        <v>2.0</v>
      </c>
      <c r="D607" s="23" t="s">
        <v>321</v>
      </c>
      <c r="I607" s="31"/>
      <c r="K607" s="21"/>
      <c r="M607" s="27"/>
      <c r="N607" s="28"/>
      <c r="O607" s="23">
        <v>2.0</v>
      </c>
      <c r="P607" s="23" t="s">
        <v>321</v>
      </c>
      <c r="U607" s="31"/>
    </row>
    <row r="608" ht="15.75" customHeight="1">
      <c r="A608" s="27"/>
      <c r="B608" s="28"/>
      <c r="C608" s="23">
        <v>3.0</v>
      </c>
      <c r="D608" s="23" t="s">
        <v>322</v>
      </c>
      <c r="I608" s="31" t="s">
        <v>38</v>
      </c>
      <c r="K608" s="21"/>
      <c r="M608" s="27"/>
      <c r="N608" s="28"/>
      <c r="O608" s="23">
        <v>3.0</v>
      </c>
      <c r="P608" s="23" t="s">
        <v>322</v>
      </c>
      <c r="U608" s="31" t="s">
        <v>38</v>
      </c>
    </row>
    <row r="609" ht="15.75" customHeight="1">
      <c r="A609" s="27"/>
      <c r="B609" s="28"/>
      <c r="C609" s="23">
        <v>4.0</v>
      </c>
      <c r="D609" s="23" t="s">
        <v>323</v>
      </c>
      <c r="I609" s="31"/>
      <c r="K609" s="21"/>
      <c r="M609" s="27"/>
      <c r="N609" s="28"/>
      <c r="O609" s="23">
        <v>4.0</v>
      </c>
      <c r="P609" s="23" t="s">
        <v>323</v>
      </c>
      <c r="U609" s="31"/>
    </row>
    <row r="610">
      <c r="B610" s="28"/>
      <c r="C610" s="27"/>
      <c r="D610" s="27"/>
      <c r="E610" s="27"/>
      <c r="F610" s="27"/>
      <c r="G610" s="27"/>
      <c r="H610" s="27"/>
      <c r="I610" s="30"/>
      <c r="K610" s="21"/>
      <c r="N610" s="28"/>
      <c r="O610" s="27"/>
      <c r="P610" s="27"/>
      <c r="Q610" s="27"/>
      <c r="R610" s="27"/>
      <c r="S610" s="27"/>
      <c r="T610" s="27"/>
      <c r="U610" s="30"/>
    </row>
    <row r="611">
      <c r="A611" s="27"/>
      <c r="B611" s="28"/>
      <c r="C611" s="27"/>
      <c r="D611" s="27"/>
      <c r="E611" s="27"/>
      <c r="F611" s="27"/>
      <c r="G611" s="27"/>
      <c r="H611" s="27"/>
      <c r="I611" s="30"/>
      <c r="K611" s="21"/>
      <c r="M611" s="27"/>
      <c r="N611" s="28"/>
      <c r="O611" s="27"/>
      <c r="P611" s="27"/>
      <c r="Q611" s="27"/>
      <c r="R611" s="27"/>
      <c r="S611" s="27"/>
      <c r="T611" s="27"/>
      <c r="U611" s="30"/>
    </row>
    <row r="612">
      <c r="A612" s="27" t="str">
        <f>A604</f>
        <v>Question</v>
      </c>
      <c r="B612" s="28">
        <f>B604+1</f>
        <v>77</v>
      </c>
      <c r="C612" s="35" t="s">
        <v>51</v>
      </c>
      <c r="I612" s="30"/>
      <c r="K612" s="21"/>
      <c r="M612" s="27" t="str">
        <f>M604</f>
        <v>Question</v>
      </c>
      <c r="N612" s="28">
        <f>N604+1</f>
        <v>77</v>
      </c>
      <c r="O612" s="35" t="s">
        <v>51</v>
      </c>
      <c r="U612" s="30"/>
    </row>
    <row r="613" ht="47.25" customHeight="1">
      <c r="B613" s="28"/>
      <c r="C613" s="38" t="str">
        <f>IMAGE("https://media.zecodeek-it.com/dtc/ss-share/questions/question-641.png",1)</f>
        <v/>
      </c>
      <c r="I613" s="30"/>
      <c r="K613" s="21"/>
      <c r="N613" s="28"/>
      <c r="O613" s="38" t="str">
        <f>IMAGE("https://media.zecodeek-it.com/dtc/ss-share/questions/question-641.png",1)</f>
        <v/>
      </c>
      <c r="U613" s="30"/>
    </row>
    <row r="614" ht="15.75" customHeight="1">
      <c r="B614" s="28"/>
      <c r="C614" s="23">
        <v>1.0</v>
      </c>
      <c r="D614" s="23" t="s">
        <v>324</v>
      </c>
      <c r="I614" s="31" t="s">
        <v>38</v>
      </c>
      <c r="K614" s="21"/>
      <c r="N614" s="28"/>
      <c r="O614" s="23">
        <v>1.0</v>
      </c>
      <c r="P614" s="23" t="s">
        <v>324</v>
      </c>
      <c r="U614" s="31" t="s">
        <v>38</v>
      </c>
    </row>
    <row r="615" ht="15.75" customHeight="1">
      <c r="A615" s="27"/>
      <c r="B615" s="28"/>
      <c r="C615" s="23">
        <v>2.0</v>
      </c>
      <c r="D615" s="23" t="s">
        <v>325</v>
      </c>
      <c r="I615" s="31"/>
      <c r="K615" s="21"/>
      <c r="M615" s="27"/>
      <c r="N615" s="28"/>
      <c r="O615" s="23">
        <v>2.0</v>
      </c>
      <c r="P615" s="23" t="s">
        <v>325</v>
      </c>
      <c r="U615" s="31"/>
    </row>
    <row r="616" ht="15.75" customHeight="1">
      <c r="A616" s="27"/>
      <c r="B616" s="28"/>
      <c r="C616" s="23">
        <v>3.0</v>
      </c>
      <c r="D616" s="23" t="s">
        <v>326</v>
      </c>
      <c r="I616" s="31"/>
      <c r="K616" s="21"/>
      <c r="M616" s="27"/>
      <c r="N616" s="28"/>
      <c r="O616" s="23">
        <v>3.0</v>
      </c>
      <c r="P616" s="23" t="s">
        <v>326</v>
      </c>
      <c r="U616" s="31"/>
    </row>
    <row r="617" ht="15.75" customHeight="1">
      <c r="A617" s="27"/>
      <c r="B617" s="28"/>
      <c r="C617" s="23">
        <v>4.0</v>
      </c>
      <c r="D617" s="23" t="s">
        <v>327</v>
      </c>
      <c r="I617" s="31"/>
      <c r="K617" s="21"/>
      <c r="M617" s="27"/>
      <c r="N617" s="28"/>
      <c r="O617" s="23">
        <v>4.0</v>
      </c>
      <c r="P617" s="23" t="s">
        <v>327</v>
      </c>
      <c r="U617" s="31"/>
    </row>
    <row r="618">
      <c r="B618" s="28"/>
      <c r="C618" s="27"/>
      <c r="D618" s="27"/>
      <c r="E618" s="27"/>
      <c r="F618" s="27"/>
      <c r="G618" s="27"/>
      <c r="H618" s="27"/>
      <c r="I618" s="30"/>
      <c r="K618" s="21"/>
      <c r="N618" s="28"/>
      <c r="O618" s="27"/>
      <c r="P618" s="27"/>
      <c r="Q618" s="27"/>
      <c r="R618" s="27"/>
      <c r="S618" s="27"/>
      <c r="T618" s="27"/>
      <c r="U618" s="30"/>
    </row>
    <row r="619">
      <c r="A619" s="27"/>
      <c r="B619" s="28"/>
      <c r="C619" s="27"/>
      <c r="D619" s="27"/>
      <c r="E619" s="27"/>
      <c r="F619" s="27"/>
      <c r="G619" s="27"/>
      <c r="H619" s="27"/>
      <c r="I619" s="30"/>
      <c r="K619" s="21"/>
      <c r="M619" s="27"/>
      <c r="N619" s="28"/>
      <c r="O619" s="27"/>
      <c r="P619" s="27"/>
      <c r="Q619" s="27"/>
      <c r="R619" s="27"/>
      <c r="S619" s="27"/>
      <c r="T619" s="27"/>
      <c r="U619" s="30"/>
    </row>
    <row r="620">
      <c r="A620" s="27" t="str">
        <f>A612</f>
        <v>Question</v>
      </c>
      <c r="B620" s="28">
        <f>B612+1</f>
        <v>78</v>
      </c>
      <c r="C620" s="35" t="s">
        <v>51</v>
      </c>
      <c r="I620" s="30"/>
      <c r="K620" s="21"/>
      <c r="M620" s="27" t="str">
        <f>M612</f>
        <v>Question</v>
      </c>
      <c r="N620" s="28">
        <f>N612+1</f>
        <v>78</v>
      </c>
      <c r="O620" s="35" t="s">
        <v>51</v>
      </c>
      <c r="U620" s="30"/>
    </row>
    <row r="621" ht="47.25" customHeight="1">
      <c r="B621" s="28"/>
      <c r="C621" s="38" t="str">
        <f>IMAGE("https://media.zecodeek-it.com/dtc/ss-share/questions/question-622.png",1)</f>
        <v/>
      </c>
      <c r="I621" s="30"/>
      <c r="K621" s="21"/>
      <c r="N621" s="28"/>
      <c r="O621" s="38" t="str">
        <f>IMAGE("https://media.zecodeek-it.com/dtc/ss-share/questions/question-622.png",1)</f>
        <v/>
      </c>
      <c r="U621" s="30"/>
    </row>
    <row r="622" ht="15.75" customHeight="1">
      <c r="B622" s="28"/>
      <c r="C622" s="23">
        <v>1.0</v>
      </c>
      <c r="D622" s="23" t="s">
        <v>328</v>
      </c>
      <c r="I622" s="31"/>
      <c r="K622" s="21"/>
      <c r="N622" s="28"/>
      <c r="O622" s="23">
        <v>1.0</v>
      </c>
      <c r="P622" s="23" t="s">
        <v>328</v>
      </c>
      <c r="U622" s="31"/>
    </row>
    <row r="623" ht="15.75" customHeight="1">
      <c r="A623" s="27"/>
      <c r="B623" s="28"/>
      <c r="C623" s="23">
        <v>2.0</v>
      </c>
      <c r="D623" s="23" t="s">
        <v>329</v>
      </c>
      <c r="I623" s="31" t="s">
        <v>38</v>
      </c>
      <c r="K623" s="21"/>
      <c r="M623" s="27"/>
      <c r="N623" s="28"/>
      <c r="O623" s="23">
        <v>2.0</v>
      </c>
      <c r="P623" s="23" t="s">
        <v>329</v>
      </c>
      <c r="U623" s="31" t="s">
        <v>38</v>
      </c>
    </row>
    <row r="624" ht="15.75" customHeight="1">
      <c r="A624" s="27"/>
      <c r="B624" s="28"/>
      <c r="C624" s="23">
        <v>3.0</v>
      </c>
      <c r="D624" s="23" t="s">
        <v>330</v>
      </c>
      <c r="I624" s="31"/>
      <c r="K624" s="21"/>
      <c r="M624" s="27"/>
      <c r="N624" s="28"/>
      <c r="O624" s="23">
        <v>3.0</v>
      </c>
      <c r="P624" s="23" t="s">
        <v>330</v>
      </c>
      <c r="U624" s="31"/>
    </row>
    <row r="625" ht="15.75" customHeight="1">
      <c r="A625" s="27"/>
      <c r="B625" s="28"/>
      <c r="C625" s="23">
        <v>4.0</v>
      </c>
      <c r="D625" s="23" t="s">
        <v>331</v>
      </c>
      <c r="I625" s="31"/>
      <c r="K625" s="21"/>
      <c r="M625" s="27"/>
      <c r="N625" s="28"/>
      <c r="O625" s="23">
        <v>4.0</v>
      </c>
      <c r="P625" s="23" t="s">
        <v>331</v>
      </c>
      <c r="U625" s="31"/>
    </row>
    <row r="626">
      <c r="B626" s="28"/>
      <c r="C626" s="27"/>
      <c r="D626" s="27"/>
      <c r="E626" s="27"/>
      <c r="F626" s="27"/>
      <c r="G626" s="27"/>
      <c r="H626" s="27"/>
      <c r="I626" s="30"/>
      <c r="K626" s="21"/>
      <c r="N626" s="28"/>
      <c r="O626" s="27"/>
      <c r="P626" s="27"/>
      <c r="Q626" s="27"/>
      <c r="R626" s="27"/>
      <c r="S626" s="27"/>
      <c r="T626" s="27"/>
      <c r="U626" s="30"/>
    </row>
    <row r="627">
      <c r="A627" s="27"/>
      <c r="B627" s="28"/>
      <c r="C627" s="27"/>
      <c r="D627" s="27"/>
      <c r="E627" s="27"/>
      <c r="F627" s="27"/>
      <c r="G627" s="27"/>
      <c r="H627" s="27"/>
      <c r="I627" s="30"/>
      <c r="K627" s="21"/>
      <c r="M627" s="27"/>
      <c r="N627" s="28"/>
      <c r="O627" s="27"/>
      <c r="P627" s="27"/>
      <c r="Q627" s="27"/>
      <c r="R627" s="27"/>
      <c r="S627" s="27"/>
      <c r="T627" s="27"/>
      <c r="U627" s="30"/>
    </row>
    <row r="628">
      <c r="A628" s="27" t="str">
        <f>A620</f>
        <v>Question</v>
      </c>
      <c r="B628" s="28">
        <f>B620+1</f>
        <v>79</v>
      </c>
      <c r="C628" s="35" t="s">
        <v>51</v>
      </c>
      <c r="I628" s="30"/>
      <c r="K628" s="21"/>
      <c r="M628" s="27" t="str">
        <f>M620</f>
        <v>Question</v>
      </c>
      <c r="N628" s="28">
        <f>N620+1</f>
        <v>79</v>
      </c>
      <c r="O628" s="35" t="s">
        <v>51</v>
      </c>
      <c r="U628" s="30"/>
    </row>
    <row r="629" ht="47.25" customHeight="1">
      <c r="B629" s="28"/>
      <c r="C629" s="38" t="str">
        <f>IMAGE("https://media.zecodeek-it.com/dtc/ss-share/questions/question-620.png",1)</f>
        <v/>
      </c>
      <c r="I629" s="30"/>
      <c r="K629" s="21"/>
      <c r="N629" s="28"/>
      <c r="O629" s="38" t="str">
        <f>IMAGE("https://media.zecodeek-it.com/dtc/ss-share/questions/question-620.png",1)</f>
        <v/>
      </c>
      <c r="U629" s="30"/>
    </row>
    <row r="630" ht="15.75" customHeight="1">
      <c r="B630" s="28"/>
      <c r="C630" s="23">
        <v>1.0</v>
      </c>
      <c r="D630" s="23" t="s">
        <v>332</v>
      </c>
      <c r="I630" s="31"/>
      <c r="K630" s="21"/>
      <c r="N630" s="28"/>
      <c r="O630" s="23">
        <v>1.0</v>
      </c>
      <c r="P630" s="23" t="s">
        <v>332</v>
      </c>
      <c r="U630" s="31"/>
    </row>
    <row r="631" ht="15.75" customHeight="1">
      <c r="A631" s="27"/>
      <c r="B631" s="28"/>
      <c r="C631" s="23">
        <v>2.0</v>
      </c>
      <c r="D631" s="23" t="s">
        <v>333</v>
      </c>
      <c r="I631" s="31"/>
      <c r="K631" s="21"/>
      <c r="M631" s="27"/>
      <c r="N631" s="28"/>
      <c r="O631" s="23">
        <v>2.0</v>
      </c>
      <c r="P631" s="23" t="s">
        <v>333</v>
      </c>
      <c r="U631" s="31"/>
    </row>
    <row r="632" ht="15.75" customHeight="1">
      <c r="A632" s="27"/>
      <c r="B632" s="28"/>
      <c r="C632" s="23">
        <v>3.0</v>
      </c>
      <c r="D632" s="49" t="s">
        <v>334</v>
      </c>
      <c r="I632" s="31"/>
      <c r="K632" s="21"/>
      <c r="M632" s="27"/>
      <c r="N632" s="28"/>
      <c r="O632" s="23">
        <v>3.0</v>
      </c>
      <c r="P632" s="49" t="s">
        <v>334</v>
      </c>
      <c r="U632" s="31"/>
    </row>
    <row r="633" ht="15.75" customHeight="1">
      <c r="A633" s="27"/>
      <c r="B633" s="28"/>
      <c r="C633" s="23">
        <v>4.0</v>
      </c>
      <c r="D633" s="23" t="s">
        <v>335</v>
      </c>
      <c r="I633" s="31" t="s">
        <v>38</v>
      </c>
      <c r="K633" s="21"/>
      <c r="M633" s="27"/>
      <c r="N633" s="28"/>
      <c r="O633" s="23">
        <v>4.0</v>
      </c>
      <c r="P633" s="23" t="s">
        <v>335</v>
      </c>
      <c r="U633" s="31" t="s">
        <v>38</v>
      </c>
    </row>
    <row r="634">
      <c r="B634" s="28"/>
      <c r="C634" s="27"/>
      <c r="D634" s="27"/>
      <c r="E634" s="27"/>
      <c r="F634" s="27"/>
      <c r="G634" s="27"/>
      <c r="H634" s="27"/>
      <c r="I634" s="30"/>
      <c r="K634" s="21"/>
      <c r="N634" s="28"/>
      <c r="O634" s="27"/>
      <c r="P634" s="27"/>
      <c r="Q634" s="27"/>
      <c r="R634" s="27"/>
      <c r="S634" s="27"/>
      <c r="T634" s="27"/>
      <c r="U634" s="30"/>
    </row>
    <row r="635">
      <c r="A635" s="27"/>
      <c r="B635" s="28"/>
      <c r="C635" s="27"/>
      <c r="D635" s="27"/>
      <c r="E635" s="27"/>
      <c r="F635" s="27"/>
      <c r="G635" s="27"/>
      <c r="H635" s="27"/>
      <c r="I635" s="30"/>
      <c r="K635" s="21"/>
      <c r="M635" s="27"/>
      <c r="N635" s="28"/>
      <c r="O635" s="27"/>
      <c r="P635" s="27"/>
      <c r="Q635" s="27"/>
      <c r="R635" s="27"/>
      <c r="S635" s="27"/>
      <c r="T635" s="27"/>
      <c r="U635" s="30"/>
    </row>
    <row r="636">
      <c r="A636" s="27" t="str">
        <f>A628</f>
        <v>Question</v>
      </c>
      <c r="B636" s="28">
        <f>B628+1</f>
        <v>80</v>
      </c>
      <c r="C636" s="35" t="s">
        <v>51</v>
      </c>
      <c r="I636" s="30"/>
      <c r="K636" s="21"/>
      <c r="M636" s="27" t="str">
        <f>M628</f>
        <v>Question</v>
      </c>
      <c r="N636" s="28">
        <f>N628+1</f>
        <v>80</v>
      </c>
      <c r="O636" s="35" t="s">
        <v>51</v>
      </c>
      <c r="U636" s="30"/>
    </row>
    <row r="637" ht="47.25" customHeight="1">
      <c r="B637" s="28"/>
      <c r="C637" s="38" t="str">
        <f>IMAGE("https://media.zecodeek-it.com/dtc/ss-share/questions/question-5649.png",1)</f>
        <v/>
      </c>
      <c r="I637" s="30"/>
      <c r="K637" s="21"/>
      <c r="N637" s="28"/>
      <c r="O637" s="38" t="str">
        <f>IMAGE("https://media.zecodeek-it.com/dtc/ss-share/questions/question-5649.png",1)</f>
        <v/>
      </c>
      <c r="U637" s="30"/>
    </row>
    <row r="638" ht="15.75" customHeight="1">
      <c r="B638" s="28"/>
      <c r="C638" s="23">
        <v>1.0</v>
      </c>
      <c r="D638" s="23" t="s">
        <v>336</v>
      </c>
      <c r="I638" s="31" t="s">
        <v>38</v>
      </c>
      <c r="K638" s="21"/>
      <c r="N638" s="28"/>
      <c r="O638" s="23">
        <v>1.0</v>
      </c>
      <c r="P638" s="23" t="s">
        <v>336</v>
      </c>
      <c r="U638" s="31" t="s">
        <v>38</v>
      </c>
    </row>
    <row r="639" ht="15.75" customHeight="1">
      <c r="A639" s="27"/>
      <c r="B639" s="28"/>
      <c r="C639" s="23">
        <v>2.0</v>
      </c>
      <c r="D639" s="23" t="s">
        <v>337</v>
      </c>
      <c r="I639" s="31"/>
      <c r="K639" s="21"/>
      <c r="M639" s="27"/>
      <c r="N639" s="28"/>
      <c r="O639" s="23">
        <v>2.0</v>
      </c>
      <c r="P639" s="23" t="s">
        <v>337</v>
      </c>
      <c r="U639" s="31"/>
    </row>
    <row r="640" ht="15.75" customHeight="1">
      <c r="A640" s="27"/>
      <c r="B640" s="28"/>
      <c r="C640" s="23">
        <v>3.0</v>
      </c>
      <c r="D640" s="49" t="s">
        <v>338</v>
      </c>
      <c r="I640" s="31"/>
      <c r="K640" s="21"/>
      <c r="M640" s="27"/>
      <c r="N640" s="28"/>
      <c r="O640" s="23">
        <v>3.0</v>
      </c>
      <c r="P640" s="49" t="s">
        <v>338</v>
      </c>
      <c r="U640" s="31"/>
    </row>
    <row r="641" ht="15.75" customHeight="1">
      <c r="A641" s="27"/>
      <c r="B641" s="28"/>
      <c r="C641" s="23">
        <v>4.0</v>
      </c>
      <c r="D641" s="23" t="s">
        <v>339</v>
      </c>
      <c r="I641" s="31"/>
      <c r="K641" s="21"/>
      <c r="M641" s="27"/>
      <c r="N641" s="28"/>
      <c r="O641" s="23">
        <v>4.0</v>
      </c>
      <c r="P641" s="23" t="s">
        <v>339</v>
      </c>
      <c r="U641" s="31"/>
    </row>
    <row r="642">
      <c r="B642" s="28"/>
      <c r="C642" s="27"/>
      <c r="D642" s="27"/>
      <c r="E642" s="27"/>
      <c r="F642" s="27"/>
      <c r="G642" s="27"/>
      <c r="H642" s="27"/>
      <c r="I642" s="30"/>
      <c r="K642" s="21"/>
      <c r="N642" s="28"/>
      <c r="O642" s="27"/>
      <c r="P642" s="27"/>
      <c r="Q642" s="27"/>
      <c r="R642" s="27"/>
      <c r="S642" s="27"/>
      <c r="T642" s="27"/>
      <c r="U642" s="30"/>
    </row>
    <row r="643">
      <c r="A643" s="27"/>
      <c r="B643" s="28"/>
      <c r="C643" s="27"/>
      <c r="D643" s="27"/>
      <c r="E643" s="27"/>
      <c r="F643" s="27"/>
      <c r="G643" s="27"/>
      <c r="H643" s="27"/>
      <c r="I643" s="30"/>
      <c r="K643" s="21"/>
      <c r="M643" s="27"/>
      <c r="N643" s="28"/>
      <c r="O643" s="27"/>
      <c r="P643" s="27"/>
      <c r="Q643" s="27"/>
      <c r="R643" s="27"/>
      <c r="S643" s="27"/>
      <c r="T643" s="27"/>
      <c r="U643" s="30"/>
    </row>
    <row r="644">
      <c r="A644" s="27" t="str">
        <f>A636</f>
        <v>Question</v>
      </c>
      <c r="B644" s="28">
        <f>B636+1</f>
        <v>81</v>
      </c>
      <c r="C644" s="35" t="s">
        <v>51</v>
      </c>
      <c r="I644" s="30"/>
      <c r="K644" s="21"/>
      <c r="M644" s="27" t="str">
        <f>M636</f>
        <v>Question</v>
      </c>
      <c r="N644" s="28">
        <f>N636+1</f>
        <v>81</v>
      </c>
      <c r="O644" s="35" t="s">
        <v>51</v>
      </c>
      <c r="U644" s="30"/>
    </row>
    <row r="645" ht="47.25" customHeight="1">
      <c r="B645" s="28"/>
      <c r="C645" s="38" t="str">
        <f>IMAGE("https://media.zecodeek-it.com/dtc/ss-share/questions/question-626.png",1)</f>
        <v/>
      </c>
      <c r="I645" s="30"/>
      <c r="K645" s="21"/>
      <c r="N645" s="28"/>
      <c r="O645" s="38" t="str">
        <f>IMAGE("https://media.zecodeek-it.com/dtc/ss-share/questions/question-626.png",1)</f>
        <v/>
      </c>
      <c r="U645" s="30"/>
    </row>
    <row r="646" ht="15.75" customHeight="1">
      <c r="B646" s="28"/>
      <c r="C646" s="23">
        <v>1.0</v>
      </c>
      <c r="D646" s="23" t="s">
        <v>340</v>
      </c>
      <c r="I646" s="31"/>
      <c r="K646" s="21"/>
      <c r="N646" s="28"/>
      <c r="O646" s="23">
        <v>1.0</v>
      </c>
      <c r="P646" s="23" t="s">
        <v>340</v>
      </c>
      <c r="U646" s="31"/>
    </row>
    <row r="647" ht="15.75" customHeight="1">
      <c r="A647" s="27"/>
      <c r="B647" s="28"/>
      <c r="C647" s="23">
        <v>2.0</v>
      </c>
      <c r="D647" s="23" t="s">
        <v>341</v>
      </c>
      <c r="I647" s="31"/>
      <c r="K647" s="21"/>
      <c r="M647" s="27"/>
      <c r="N647" s="28"/>
      <c r="O647" s="23">
        <v>2.0</v>
      </c>
      <c r="P647" s="23" t="s">
        <v>341</v>
      </c>
      <c r="U647" s="31"/>
    </row>
    <row r="648" ht="15.75" customHeight="1">
      <c r="A648" s="27"/>
      <c r="B648" s="28"/>
      <c r="C648" s="23">
        <v>3.0</v>
      </c>
      <c r="D648" s="49" t="s">
        <v>180</v>
      </c>
      <c r="I648" s="31" t="s">
        <v>38</v>
      </c>
      <c r="K648" s="21"/>
      <c r="M648" s="27"/>
      <c r="N648" s="28"/>
      <c r="O648" s="23">
        <v>3.0</v>
      </c>
      <c r="P648" s="49" t="s">
        <v>180</v>
      </c>
      <c r="U648" s="31" t="s">
        <v>38</v>
      </c>
    </row>
    <row r="649" ht="15.75" customHeight="1">
      <c r="A649" s="27"/>
      <c r="B649" s="28"/>
      <c r="C649" s="23">
        <v>4.0</v>
      </c>
      <c r="D649" s="23" t="s">
        <v>342</v>
      </c>
      <c r="I649" s="31"/>
      <c r="K649" s="21"/>
      <c r="M649" s="27"/>
      <c r="N649" s="28"/>
      <c r="O649" s="23">
        <v>4.0</v>
      </c>
      <c r="P649" s="23" t="s">
        <v>342</v>
      </c>
      <c r="U649" s="31"/>
    </row>
    <row r="650">
      <c r="B650" s="28"/>
      <c r="C650" s="27"/>
      <c r="D650" s="27"/>
      <c r="E650" s="27"/>
      <c r="F650" s="27"/>
      <c r="G650" s="27"/>
      <c r="H650" s="27"/>
      <c r="I650" s="30"/>
      <c r="K650" s="21"/>
      <c r="N650" s="28"/>
      <c r="O650" s="27"/>
      <c r="P650" s="27"/>
      <c r="Q650" s="27"/>
      <c r="R650" s="27"/>
      <c r="S650" s="27"/>
      <c r="T650" s="27"/>
      <c r="U650" s="30"/>
    </row>
    <row r="651">
      <c r="A651" s="27"/>
      <c r="B651" s="28"/>
      <c r="C651" s="27"/>
      <c r="D651" s="27"/>
      <c r="E651" s="27"/>
      <c r="F651" s="27"/>
      <c r="G651" s="27"/>
      <c r="H651" s="27"/>
      <c r="I651" s="30"/>
      <c r="K651" s="21"/>
      <c r="M651" s="27"/>
      <c r="N651" s="28"/>
      <c r="O651" s="27"/>
      <c r="P651" s="27"/>
      <c r="Q651" s="27"/>
      <c r="R651" s="27"/>
      <c r="S651" s="27"/>
      <c r="T651" s="27"/>
      <c r="U651" s="30"/>
    </row>
    <row r="652">
      <c r="A652" s="27" t="str">
        <f>A644</f>
        <v>Question</v>
      </c>
      <c r="B652" s="28">
        <f>B644+1</f>
        <v>82</v>
      </c>
      <c r="C652" s="35" t="s">
        <v>51</v>
      </c>
      <c r="I652" s="30"/>
      <c r="K652" s="21"/>
      <c r="M652" s="27" t="str">
        <f>M644</f>
        <v>Question</v>
      </c>
      <c r="N652" s="28">
        <f>N644+1</f>
        <v>82</v>
      </c>
      <c r="O652" s="35" t="s">
        <v>51</v>
      </c>
      <c r="U652" s="30"/>
    </row>
    <row r="653" ht="47.25" customHeight="1">
      <c r="B653" s="28"/>
      <c r="C653" s="38" t="str">
        <f>IMAGE("https://media.zecodeek-it.com/dtc/ss-share/questions/question-644.png",1)</f>
        <v/>
      </c>
      <c r="I653" s="30"/>
      <c r="K653" s="21"/>
      <c r="N653" s="28"/>
      <c r="O653" s="38" t="str">
        <f>IMAGE("https://media.zecodeek-it.com/dtc/ss-share/questions/question-644.png",1)</f>
        <v/>
      </c>
      <c r="U653" s="30"/>
    </row>
    <row r="654" ht="15.75" customHeight="1">
      <c r="B654" s="28"/>
      <c r="C654" s="23">
        <v>1.0</v>
      </c>
      <c r="D654" s="23" t="s">
        <v>343</v>
      </c>
      <c r="I654" s="31" t="s">
        <v>38</v>
      </c>
      <c r="K654" s="21"/>
      <c r="N654" s="28"/>
      <c r="O654" s="23">
        <v>1.0</v>
      </c>
      <c r="P654" s="23" t="s">
        <v>343</v>
      </c>
      <c r="U654" s="31" t="s">
        <v>38</v>
      </c>
    </row>
    <row r="655" ht="15.75" customHeight="1">
      <c r="A655" s="27"/>
      <c r="B655" s="28"/>
      <c r="C655" s="23">
        <v>2.0</v>
      </c>
      <c r="D655" s="23" t="s">
        <v>344</v>
      </c>
      <c r="I655" s="31"/>
      <c r="K655" s="21"/>
      <c r="M655" s="27"/>
      <c r="N655" s="28"/>
      <c r="O655" s="23">
        <v>2.0</v>
      </c>
      <c r="P655" s="23" t="s">
        <v>344</v>
      </c>
      <c r="U655" s="31"/>
    </row>
    <row r="656" ht="15.75" customHeight="1">
      <c r="A656" s="27"/>
      <c r="B656" s="28"/>
      <c r="C656" s="23">
        <v>3.0</v>
      </c>
      <c r="D656" s="49" t="s">
        <v>345</v>
      </c>
      <c r="I656" s="31"/>
      <c r="K656" s="21"/>
      <c r="M656" s="27"/>
      <c r="N656" s="28"/>
      <c r="O656" s="23">
        <v>3.0</v>
      </c>
      <c r="P656" s="49" t="s">
        <v>345</v>
      </c>
      <c r="U656" s="31"/>
    </row>
    <row r="657" ht="15.75" customHeight="1">
      <c r="A657" s="27"/>
      <c r="B657" s="28"/>
      <c r="C657" s="23">
        <v>4.0</v>
      </c>
      <c r="D657" s="23" t="s">
        <v>346</v>
      </c>
      <c r="I657" s="31"/>
      <c r="K657" s="21"/>
      <c r="M657" s="27"/>
      <c r="N657" s="28"/>
      <c r="O657" s="23">
        <v>4.0</v>
      </c>
      <c r="P657" s="23" t="s">
        <v>346</v>
      </c>
      <c r="U657" s="31"/>
    </row>
    <row r="658">
      <c r="B658" s="28"/>
      <c r="C658" s="27"/>
      <c r="D658" s="27"/>
      <c r="E658" s="27"/>
      <c r="F658" s="27"/>
      <c r="G658" s="27"/>
      <c r="H658" s="27"/>
      <c r="I658" s="30"/>
      <c r="K658" s="21"/>
      <c r="N658" s="28"/>
      <c r="O658" s="27"/>
      <c r="P658" s="27"/>
      <c r="Q658" s="27"/>
      <c r="R658" s="27"/>
      <c r="S658" s="27"/>
      <c r="T658" s="27"/>
      <c r="U658" s="30"/>
    </row>
    <row r="659">
      <c r="A659" s="27"/>
      <c r="B659" s="28"/>
      <c r="C659" s="27"/>
      <c r="D659" s="27"/>
      <c r="E659" s="27"/>
      <c r="F659" s="27"/>
      <c r="G659" s="27"/>
      <c r="H659" s="27"/>
      <c r="I659" s="30"/>
      <c r="K659" s="21"/>
      <c r="M659" s="27"/>
      <c r="N659" s="28"/>
      <c r="O659" s="27"/>
      <c r="P659" s="27"/>
      <c r="Q659" s="27"/>
      <c r="R659" s="27"/>
      <c r="S659" s="27"/>
      <c r="T659" s="27"/>
      <c r="U659" s="30"/>
    </row>
    <row r="660">
      <c r="A660" s="27" t="str">
        <f>A652</f>
        <v>Question</v>
      </c>
      <c r="B660" s="28">
        <f>B652+1</f>
        <v>83</v>
      </c>
      <c r="C660" s="35" t="s">
        <v>51</v>
      </c>
      <c r="I660" s="30"/>
      <c r="K660" s="21"/>
      <c r="M660" s="27" t="str">
        <f>M652</f>
        <v>Question</v>
      </c>
      <c r="N660" s="28">
        <f>N652+1</f>
        <v>83</v>
      </c>
      <c r="O660" s="35" t="s">
        <v>51</v>
      </c>
      <c r="U660" s="30"/>
    </row>
    <row r="661" ht="47.25" customHeight="1">
      <c r="B661" s="28"/>
      <c r="C661" s="38" t="str">
        <f>IMAGE("https://media.zecodeek-it.com/dtc/ss-share/questions/question-582.png",1)</f>
        <v/>
      </c>
      <c r="I661" s="30"/>
      <c r="K661" s="21"/>
      <c r="N661" s="28"/>
      <c r="O661" s="38" t="str">
        <f>IMAGE("https://media.zecodeek-it.com/dtc/ss-share/questions/question-582.png",1)</f>
        <v/>
      </c>
      <c r="U661" s="30"/>
    </row>
    <row r="662" ht="15.75" customHeight="1">
      <c r="B662" s="28"/>
      <c r="C662" s="23">
        <v>1.0</v>
      </c>
      <c r="D662" s="23" t="s">
        <v>347</v>
      </c>
      <c r="I662" s="31"/>
      <c r="K662" s="21"/>
      <c r="N662" s="28"/>
      <c r="O662" s="23">
        <v>1.0</v>
      </c>
      <c r="P662" s="23" t="s">
        <v>347</v>
      </c>
      <c r="U662" s="31"/>
    </row>
    <row r="663" ht="15.75" customHeight="1">
      <c r="A663" s="27"/>
      <c r="B663" s="28"/>
      <c r="C663" s="23">
        <v>2.0</v>
      </c>
      <c r="D663" s="23" t="s">
        <v>348</v>
      </c>
      <c r="I663" s="31" t="s">
        <v>38</v>
      </c>
      <c r="K663" s="21"/>
      <c r="M663" s="27"/>
      <c r="N663" s="28"/>
      <c r="O663" s="23">
        <v>2.0</v>
      </c>
      <c r="P663" s="23" t="s">
        <v>348</v>
      </c>
      <c r="U663" s="31" t="s">
        <v>38</v>
      </c>
    </row>
    <row r="664" ht="15.75" customHeight="1">
      <c r="A664" s="27"/>
      <c r="B664" s="28"/>
      <c r="C664" s="23">
        <v>3.0</v>
      </c>
      <c r="D664" s="49" t="s">
        <v>349</v>
      </c>
      <c r="I664" s="31"/>
      <c r="K664" s="21"/>
      <c r="M664" s="27"/>
      <c r="N664" s="28"/>
      <c r="O664" s="23">
        <v>3.0</v>
      </c>
      <c r="P664" s="49" t="s">
        <v>349</v>
      </c>
      <c r="U664" s="31"/>
    </row>
    <row r="665" ht="15.75" customHeight="1">
      <c r="A665" s="27"/>
      <c r="B665" s="28"/>
      <c r="C665" s="23">
        <v>4.0</v>
      </c>
      <c r="D665" s="23" t="s">
        <v>350</v>
      </c>
      <c r="I665" s="31"/>
      <c r="K665" s="21"/>
      <c r="M665" s="27"/>
      <c r="N665" s="28"/>
      <c r="O665" s="23">
        <v>4.0</v>
      </c>
      <c r="P665" s="23" t="s">
        <v>350</v>
      </c>
      <c r="U665" s="31"/>
    </row>
    <row r="666">
      <c r="B666" s="28"/>
      <c r="C666" s="27"/>
      <c r="D666" s="27"/>
      <c r="E666" s="27"/>
      <c r="F666" s="27"/>
      <c r="G666" s="27"/>
      <c r="H666" s="27"/>
      <c r="I666" s="30"/>
      <c r="K666" s="21"/>
      <c r="N666" s="28"/>
      <c r="O666" s="27"/>
      <c r="P666" s="27"/>
      <c r="Q666" s="27"/>
      <c r="R666" s="27"/>
      <c r="S666" s="27"/>
      <c r="T666" s="27"/>
      <c r="U666" s="30"/>
    </row>
    <row r="667">
      <c r="A667" s="27"/>
      <c r="B667" s="28"/>
      <c r="C667" s="27"/>
      <c r="D667" s="27"/>
      <c r="E667" s="27"/>
      <c r="F667" s="27"/>
      <c r="G667" s="27"/>
      <c r="H667" s="27"/>
      <c r="I667" s="30"/>
      <c r="K667" s="21"/>
      <c r="M667" s="27"/>
      <c r="N667" s="28"/>
      <c r="O667" s="27"/>
      <c r="P667" s="27"/>
      <c r="Q667" s="27"/>
      <c r="R667" s="27"/>
      <c r="S667" s="27"/>
      <c r="T667" s="27"/>
      <c r="U667" s="30"/>
    </row>
    <row r="668">
      <c r="A668" s="27" t="str">
        <f>A660</f>
        <v>Question</v>
      </c>
      <c r="B668" s="28">
        <f>B660+1</f>
        <v>84</v>
      </c>
      <c r="C668" s="35" t="s">
        <v>51</v>
      </c>
      <c r="I668" s="30"/>
      <c r="K668" s="21"/>
      <c r="M668" s="27" t="str">
        <f>M660</f>
        <v>Question</v>
      </c>
      <c r="N668" s="28">
        <f>N660+1</f>
        <v>84</v>
      </c>
      <c r="O668" s="35" t="s">
        <v>51</v>
      </c>
      <c r="U668" s="30"/>
    </row>
    <row r="669" ht="47.25" customHeight="1">
      <c r="B669" s="28"/>
      <c r="C669" s="38" t="str">
        <f>IMAGE("https://media.zecodeek-it.com/dtc/ss-share/questions/question-639.png",1)</f>
        <v/>
      </c>
      <c r="I669" s="30"/>
      <c r="K669" s="21"/>
      <c r="N669" s="28"/>
      <c r="O669" s="38" t="str">
        <f>IMAGE("https://media.zecodeek-it.com/dtc/ss-share/questions/question-639.png",1)</f>
        <v/>
      </c>
      <c r="U669" s="30"/>
    </row>
    <row r="670" ht="15.75" customHeight="1">
      <c r="B670" s="28"/>
      <c r="C670" s="23">
        <v>1.0</v>
      </c>
      <c r="D670" s="23" t="s">
        <v>351</v>
      </c>
      <c r="I670" s="31"/>
      <c r="K670" s="21"/>
      <c r="N670" s="28"/>
      <c r="O670" s="23">
        <v>1.0</v>
      </c>
      <c r="P670" s="23" t="s">
        <v>351</v>
      </c>
      <c r="U670" s="31"/>
    </row>
    <row r="671" ht="15.75" customHeight="1">
      <c r="A671" s="27"/>
      <c r="B671" s="28"/>
      <c r="C671" s="23">
        <v>2.0</v>
      </c>
      <c r="D671" s="23" t="s">
        <v>170</v>
      </c>
      <c r="I671" s="31"/>
      <c r="K671" s="21"/>
      <c r="M671" s="27"/>
      <c r="N671" s="28"/>
      <c r="O671" s="23">
        <v>2.0</v>
      </c>
      <c r="P671" s="23" t="s">
        <v>170</v>
      </c>
      <c r="U671" s="31"/>
    </row>
    <row r="672" ht="15.75" customHeight="1">
      <c r="A672" s="27"/>
      <c r="B672" s="28"/>
      <c r="C672" s="23">
        <v>3.0</v>
      </c>
      <c r="D672" s="49" t="s">
        <v>352</v>
      </c>
      <c r="I672" s="31"/>
      <c r="K672" s="21"/>
      <c r="M672" s="27"/>
      <c r="N672" s="28"/>
      <c r="O672" s="23">
        <v>3.0</v>
      </c>
      <c r="P672" s="49" t="s">
        <v>352</v>
      </c>
      <c r="U672" s="31"/>
    </row>
    <row r="673" ht="15.75" customHeight="1">
      <c r="A673" s="27"/>
      <c r="B673" s="28"/>
      <c r="C673" s="23">
        <v>4.0</v>
      </c>
      <c r="D673" s="23" t="s">
        <v>353</v>
      </c>
      <c r="I673" s="31" t="s">
        <v>38</v>
      </c>
      <c r="K673" s="21"/>
      <c r="M673" s="27"/>
      <c r="N673" s="28"/>
      <c r="O673" s="23">
        <v>4.0</v>
      </c>
      <c r="P673" s="23" t="s">
        <v>353</v>
      </c>
      <c r="U673" s="31" t="s">
        <v>38</v>
      </c>
    </row>
    <row r="674">
      <c r="B674" s="28"/>
      <c r="C674" s="27"/>
      <c r="D674" s="27"/>
      <c r="E674" s="27"/>
      <c r="F674" s="27"/>
      <c r="G674" s="27"/>
      <c r="H674" s="27"/>
      <c r="I674" s="30"/>
      <c r="K674" s="21"/>
      <c r="N674" s="28"/>
      <c r="O674" s="27"/>
      <c r="P674" s="27"/>
      <c r="Q674" s="27"/>
      <c r="R674" s="27"/>
      <c r="S674" s="27"/>
      <c r="T674" s="27"/>
      <c r="U674" s="30"/>
    </row>
    <row r="675">
      <c r="A675" s="27"/>
      <c r="B675" s="28"/>
      <c r="C675" s="27"/>
      <c r="D675" s="27"/>
      <c r="E675" s="27"/>
      <c r="F675" s="27"/>
      <c r="G675" s="27"/>
      <c r="H675" s="27"/>
      <c r="I675" s="30"/>
      <c r="K675" s="21"/>
      <c r="M675" s="27"/>
      <c r="N675" s="28"/>
      <c r="O675" s="27"/>
      <c r="P675" s="27"/>
      <c r="Q675" s="27"/>
      <c r="R675" s="27"/>
      <c r="S675" s="27"/>
      <c r="T675" s="27"/>
      <c r="U675" s="30"/>
    </row>
    <row r="676">
      <c r="A676" s="27" t="str">
        <f>A668</f>
        <v>Question</v>
      </c>
      <c r="B676" s="28">
        <f>B668+1</f>
        <v>85</v>
      </c>
      <c r="C676" s="35" t="s">
        <v>51</v>
      </c>
      <c r="I676" s="30"/>
      <c r="K676" s="21"/>
      <c r="M676" s="27" t="str">
        <f>M668</f>
        <v>Question</v>
      </c>
      <c r="N676" s="28">
        <f>N668+1</f>
        <v>85</v>
      </c>
      <c r="O676" s="35" t="s">
        <v>51</v>
      </c>
      <c r="U676" s="30"/>
    </row>
    <row r="677" ht="47.25" customHeight="1">
      <c r="B677" s="28"/>
      <c r="C677" s="38" t="str">
        <f>IMAGE("https://media.zecodeek-it.com/dtc/ss-share/questions/question-682.jpg",1)</f>
        <v/>
      </c>
      <c r="I677" s="30"/>
      <c r="K677" s="21"/>
      <c r="N677" s="28"/>
      <c r="O677" s="38" t="str">
        <f>IMAGE("https://media.zecodeek-it.com/dtc/ss-share/questions/question-682.jpg",1)</f>
        <v/>
      </c>
      <c r="U677" s="30"/>
    </row>
    <row r="678" ht="15.75" customHeight="1">
      <c r="B678" s="28"/>
      <c r="C678" s="23">
        <v>1.0</v>
      </c>
      <c r="D678" s="23" t="s">
        <v>354</v>
      </c>
      <c r="I678" s="31"/>
      <c r="K678" s="21"/>
      <c r="N678" s="28"/>
      <c r="O678" s="23">
        <v>1.0</v>
      </c>
      <c r="P678" s="23" t="s">
        <v>354</v>
      </c>
      <c r="U678" s="31"/>
    </row>
    <row r="679" ht="15.75" customHeight="1">
      <c r="A679" s="27"/>
      <c r="B679" s="28"/>
      <c r="C679" s="23">
        <v>2.0</v>
      </c>
      <c r="D679" s="23" t="s">
        <v>355</v>
      </c>
      <c r="I679" s="31"/>
      <c r="K679" s="21"/>
      <c r="M679" s="27"/>
      <c r="N679" s="28"/>
      <c r="O679" s="23">
        <v>2.0</v>
      </c>
      <c r="P679" s="23" t="s">
        <v>355</v>
      </c>
      <c r="U679" s="31"/>
    </row>
    <row r="680" ht="15.75" customHeight="1">
      <c r="A680" s="27"/>
      <c r="B680" s="28"/>
      <c r="C680" s="23">
        <v>3.0</v>
      </c>
      <c r="D680" s="49" t="s">
        <v>356</v>
      </c>
      <c r="I680" s="31"/>
      <c r="K680" s="21"/>
      <c r="M680" s="27"/>
      <c r="N680" s="28"/>
      <c r="O680" s="23">
        <v>3.0</v>
      </c>
      <c r="P680" s="49" t="s">
        <v>356</v>
      </c>
      <c r="U680" s="31"/>
    </row>
    <row r="681" ht="15.75" customHeight="1">
      <c r="A681" s="27"/>
      <c r="B681" s="28"/>
      <c r="C681" s="23">
        <v>4.0</v>
      </c>
      <c r="D681" s="23" t="s">
        <v>357</v>
      </c>
      <c r="I681" s="31" t="s">
        <v>38</v>
      </c>
      <c r="K681" s="21"/>
      <c r="M681" s="27"/>
      <c r="N681" s="28"/>
      <c r="O681" s="23">
        <v>4.0</v>
      </c>
      <c r="P681" s="23" t="s">
        <v>357</v>
      </c>
      <c r="U681" s="31" t="s">
        <v>38</v>
      </c>
    </row>
    <row r="682">
      <c r="B682" s="28"/>
      <c r="C682" s="27"/>
      <c r="D682" s="27"/>
      <c r="E682" s="27"/>
      <c r="F682" s="27"/>
      <c r="G682" s="27"/>
      <c r="H682" s="27"/>
      <c r="I682" s="30"/>
      <c r="K682" s="21"/>
      <c r="N682" s="28"/>
      <c r="O682" s="27"/>
      <c r="P682" s="27"/>
      <c r="Q682" s="27"/>
      <c r="R682" s="27"/>
      <c r="S682" s="27"/>
      <c r="T682" s="27"/>
      <c r="U682" s="30"/>
    </row>
    <row r="683">
      <c r="A683" s="27"/>
      <c r="B683" s="28"/>
      <c r="C683" s="27"/>
      <c r="D683" s="27"/>
      <c r="E683" s="27"/>
      <c r="F683" s="27"/>
      <c r="G683" s="27"/>
      <c r="H683" s="27"/>
      <c r="I683" s="30"/>
      <c r="K683" s="21"/>
      <c r="M683" s="27"/>
      <c r="N683" s="28"/>
      <c r="O683" s="27"/>
      <c r="P683" s="27"/>
      <c r="Q683" s="27"/>
      <c r="R683" s="27"/>
      <c r="S683" s="27"/>
      <c r="T683" s="27"/>
      <c r="U683" s="30"/>
    </row>
    <row r="684">
      <c r="A684" s="27" t="str">
        <f>A676</f>
        <v>Question</v>
      </c>
      <c r="B684" s="28">
        <f>B676+1</f>
        <v>86</v>
      </c>
      <c r="C684" s="35" t="s">
        <v>51</v>
      </c>
      <c r="I684" s="30"/>
      <c r="K684" s="21"/>
      <c r="M684" s="27" t="str">
        <f>M676</f>
        <v>Question</v>
      </c>
      <c r="N684" s="28">
        <f>N676+1</f>
        <v>86</v>
      </c>
      <c r="O684" s="35" t="s">
        <v>51</v>
      </c>
      <c r="U684" s="30"/>
    </row>
    <row r="685" ht="47.25" customHeight="1">
      <c r="B685" s="28"/>
      <c r="C685" s="38" t="str">
        <f>IMAGE("https://media.zecodeek-it.com/dtc/ss-share/questions/question-5648.png",1)</f>
        <v/>
      </c>
      <c r="I685" s="30"/>
      <c r="K685" s="21"/>
      <c r="N685" s="28"/>
      <c r="O685" s="38" t="str">
        <f>IMAGE("https://media.zecodeek-it.com/dtc/ss-share/questions/question-5648.png",1)</f>
        <v/>
      </c>
      <c r="U685" s="30"/>
    </row>
    <row r="686" ht="15.75" customHeight="1">
      <c r="B686" s="28"/>
      <c r="C686" s="23">
        <v>1.0</v>
      </c>
      <c r="D686" s="23" t="s">
        <v>358</v>
      </c>
      <c r="I686" s="31"/>
      <c r="K686" s="21"/>
      <c r="N686" s="28"/>
      <c r="O686" s="23">
        <v>1.0</v>
      </c>
      <c r="P686" s="23" t="s">
        <v>358</v>
      </c>
      <c r="U686" s="31"/>
    </row>
    <row r="687" ht="15.75" customHeight="1">
      <c r="A687" s="27"/>
      <c r="B687" s="28"/>
      <c r="C687" s="23">
        <v>2.0</v>
      </c>
      <c r="D687" s="23" t="s">
        <v>166</v>
      </c>
      <c r="I687" s="31"/>
      <c r="K687" s="21"/>
      <c r="M687" s="27"/>
      <c r="N687" s="28"/>
      <c r="O687" s="23">
        <v>2.0</v>
      </c>
      <c r="P687" s="23" t="s">
        <v>166</v>
      </c>
      <c r="U687" s="31"/>
    </row>
    <row r="688" ht="15.75" customHeight="1">
      <c r="A688" s="27"/>
      <c r="B688" s="28"/>
      <c r="C688" s="23">
        <v>3.0</v>
      </c>
      <c r="D688" s="49" t="s">
        <v>359</v>
      </c>
      <c r="I688" s="31" t="s">
        <v>38</v>
      </c>
      <c r="K688" s="21"/>
      <c r="M688" s="27"/>
      <c r="N688" s="28"/>
      <c r="O688" s="23">
        <v>3.0</v>
      </c>
      <c r="P688" s="49" t="s">
        <v>359</v>
      </c>
      <c r="U688" s="31" t="s">
        <v>38</v>
      </c>
    </row>
    <row r="689" ht="15.75" customHeight="1">
      <c r="A689" s="27"/>
      <c r="B689" s="28"/>
      <c r="C689" s="23">
        <v>4.0</v>
      </c>
      <c r="D689" s="23" t="s">
        <v>360</v>
      </c>
      <c r="I689" s="31"/>
      <c r="K689" s="21"/>
      <c r="M689" s="27"/>
      <c r="N689" s="28"/>
      <c r="O689" s="23">
        <v>4.0</v>
      </c>
      <c r="P689" s="23" t="s">
        <v>360</v>
      </c>
      <c r="U689" s="31"/>
    </row>
    <row r="690">
      <c r="B690" s="28"/>
      <c r="C690" s="27"/>
      <c r="D690" s="27"/>
      <c r="E690" s="27"/>
      <c r="F690" s="27"/>
      <c r="G690" s="27"/>
      <c r="H690" s="27"/>
      <c r="I690" s="30"/>
      <c r="K690" s="21"/>
      <c r="N690" s="28"/>
      <c r="O690" s="27"/>
      <c r="P690" s="27"/>
      <c r="Q690" s="27"/>
      <c r="R690" s="27"/>
      <c r="S690" s="27"/>
      <c r="T690" s="27"/>
      <c r="U690" s="30"/>
    </row>
    <row r="691">
      <c r="A691" s="27"/>
      <c r="B691" s="28"/>
      <c r="C691" s="27"/>
      <c r="D691" s="27"/>
      <c r="E691" s="27"/>
      <c r="F691" s="27"/>
      <c r="G691" s="27"/>
      <c r="H691" s="27"/>
      <c r="I691" s="30"/>
      <c r="K691" s="21"/>
      <c r="M691" s="27"/>
      <c r="N691" s="28"/>
      <c r="O691" s="27"/>
      <c r="P691" s="27"/>
      <c r="Q691" s="27"/>
      <c r="R691" s="27"/>
      <c r="S691" s="27"/>
      <c r="T691" s="27"/>
      <c r="U691" s="30"/>
    </row>
    <row r="692">
      <c r="A692" s="27" t="str">
        <f>A684</f>
        <v>Question</v>
      </c>
      <c r="B692" s="28">
        <f>B684+1</f>
        <v>87</v>
      </c>
      <c r="C692" s="35" t="s">
        <v>51</v>
      </c>
      <c r="I692" s="30"/>
      <c r="K692" s="21"/>
      <c r="M692" s="27" t="str">
        <f>M684</f>
        <v>Question</v>
      </c>
      <c r="N692" s="28">
        <f>N684+1</f>
        <v>87</v>
      </c>
      <c r="O692" s="35" t="s">
        <v>51</v>
      </c>
      <c r="U692" s="30"/>
    </row>
    <row r="693" ht="47.25" customHeight="1">
      <c r="B693" s="28"/>
      <c r="C693" s="38" t="str">
        <f>IMAGE("https://media.zecodeek-it.com/dtc/ss-share/questions/question-649.png",1)</f>
        <v/>
      </c>
      <c r="I693" s="30"/>
      <c r="K693" s="21"/>
      <c r="N693" s="28"/>
      <c r="O693" s="38" t="str">
        <f>IMAGE("https://media.zecodeek-it.com/dtc/ss-share/questions/question-649.png",1)</f>
        <v/>
      </c>
      <c r="U693" s="30"/>
    </row>
    <row r="694" ht="15.75" customHeight="1">
      <c r="B694" s="28"/>
      <c r="C694" s="23">
        <v>1.0</v>
      </c>
      <c r="D694" s="23" t="s">
        <v>361</v>
      </c>
      <c r="I694" s="31" t="s">
        <v>38</v>
      </c>
      <c r="K694" s="21"/>
      <c r="N694" s="28"/>
      <c r="O694" s="23">
        <v>1.0</v>
      </c>
      <c r="P694" s="23" t="s">
        <v>361</v>
      </c>
      <c r="U694" s="31" t="s">
        <v>38</v>
      </c>
    </row>
    <row r="695" ht="15.75" customHeight="1">
      <c r="A695" s="27"/>
      <c r="B695" s="28"/>
      <c r="C695" s="23">
        <v>2.0</v>
      </c>
      <c r="D695" s="23" t="s">
        <v>362</v>
      </c>
      <c r="I695" s="31"/>
      <c r="K695" s="21"/>
      <c r="M695" s="27"/>
      <c r="N695" s="28"/>
      <c r="O695" s="23">
        <v>2.0</v>
      </c>
      <c r="P695" s="23" t="s">
        <v>362</v>
      </c>
      <c r="U695" s="31"/>
    </row>
    <row r="696" ht="15.75" customHeight="1">
      <c r="A696" s="27"/>
      <c r="B696" s="28"/>
      <c r="C696" s="23">
        <v>3.0</v>
      </c>
      <c r="D696" s="49" t="s">
        <v>363</v>
      </c>
      <c r="I696" s="31"/>
      <c r="K696" s="21"/>
      <c r="M696" s="27"/>
      <c r="N696" s="28"/>
      <c r="O696" s="23">
        <v>3.0</v>
      </c>
      <c r="P696" s="49" t="s">
        <v>363</v>
      </c>
      <c r="U696" s="31"/>
    </row>
    <row r="697" ht="15.75" customHeight="1">
      <c r="A697" s="27"/>
      <c r="B697" s="28"/>
      <c r="C697" s="23">
        <v>4.0</v>
      </c>
      <c r="D697" s="23" t="s">
        <v>364</v>
      </c>
      <c r="I697" s="31"/>
      <c r="K697" s="21"/>
      <c r="M697" s="27"/>
      <c r="N697" s="28"/>
      <c r="O697" s="23">
        <v>4.0</v>
      </c>
      <c r="P697" s="23" t="s">
        <v>364</v>
      </c>
      <c r="U697" s="31"/>
    </row>
    <row r="698">
      <c r="B698" s="28"/>
      <c r="C698" s="27"/>
      <c r="D698" s="27"/>
      <c r="E698" s="27"/>
      <c r="F698" s="27"/>
      <c r="G698" s="27"/>
      <c r="H698" s="27"/>
      <c r="I698" s="30"/>
      <c r="K698" s="21"/>
      <c r="N698" s="28"/>
      <c r="O698" s="27"/>
      <c r="P698" s="27"/>
      <c r="Q698" s="27"/>
      <c r="R698" s="27"/>
      <c r="S698" s="27"/>
      <c r="T698" s="27"/>
      <c r="U698" s="30"/>
    </row>
    <row r="699">
      <c r="A699" s="27"/>
      <c r="B699" s="28"/>
      <c r="C699" s="27"/>
      <c r="D699" s="27"/>
      <c r="E699" s="27"/>
      <c r="F699" s="27"/>
      <c r="G699" s="27"/>
      <c r="H699" s="27"/>
      <c r="I699" s="30"/>
      <c r="K699" s="21"/>
      <c r="M699" s="27"/>
      <c r="N699" s="28"/>
      <c r="O699" s="27"/>
      <c r="P699" s="27"/>
      <c r="Q699" s="27"/>
      <c r="R699" s="27"/>
      <c r="S699" s="27"/>
      <c r="T699" s="27"/>
      <c r="U699" s="30"/>
    </row>
    <row r="700">
      <c r="A700" s="27" t="str">
        <f>A692</f>
        <v>Question</v>
      </c>
      <c r="B700" s="28">
        <f>B692+1</f>
        <v>88</v>
      </c>
      <c r="C700" s="35" t="s">
        <v>51</v>
      </c>
      <c r="I700" s="30"/>
      <c r="K700" s="21"/>
      <c r="M700" s="27" t="str">
        <f>M692</f>
        <v>Question</v>
      </c>
      <c r="N700" s="28">
        <f>N692+1</f>
        <v>88</v>
      </c>
      <c r="O700" s="35" t="s">
        <v>51</v>
      </c>
      <c r="U700" s="30"/>
    </row>
    <row r="701" ht="47.25" customHeight="1">
      <c r="B701" s="28"/>
      <c r="C701" s="38" t="str">
        <f>IMAGE("https://media.zecodeek-it.com/dtc/ss-share/questions/question-636.png",1)</f>
        <v/>
      </c>
      <c r="I701" s="30"/>
      <c r="K701" s="21"/>
      <c r="N701" s="28"/>
      <c r="O701" s="38" t="str">
        <f>IMAGE("https://media.zecodeek-it.com/dtc/ss-share/questions/question-636.png",1)</f>
        <v/>
      </c>
      <c r="U701" s="30"/>
    </row>
    <row r="702" ht="15.75" customHeight="1">
      <c r="B702" s="28"/>
      <c r="C702" s="23">
        <v>1.0</v>
      </c>
      <c r="D702" s="23" t="s">
        <v>365</v>
      </c>
      <c r="I702" s="31"/>
      <c r="K702" s="21"/>
      <c r="N702" s="28"/>
      <c r="O702" s="23">
        <v>1.0</v>
      </c>
      <c r="P702" s="23" t="s">
        <v>365</v>
      </c>
      <c r="U702" s="31"/>
    </row>
    <row r="703" ht="15.75" customHeight="1">
      <c r="A703" s="27"/>
      <c r="B703" s="28"/>
      <c r="C703" s="23">
        <v>2.0</v>
      </c>
      <c r="D703" s="23" t="s">
        <v>366</v>
      </c>
      <c r="I703" s="31"/>
      <c r="K703" s="21"/>
      <c r="M703" s="27"/>
      <c r="N703" s="28"/>
      <c r="O703" s="23">
        <v>2.0</v>
      </c>
      <c r="P703" s="23" t="s">
        <v>366</v>
      </c>
      <c r="U703" s="31"/>
    </row>
    <row r="704" ht="15.75" customHeight="1">
      <c r="A704" s="27"/>
      <c r="B704" s="28"/>
      <c r="C704" s="23">
        <v>3.0</v>
      </c>
      <c r="D704" s="49" t="s">
        <v>367</v>
      </c>
      <c r="I704" s="31" t="s">
        <v>38</v>
      </c>
      <c r="K704" s="21"/>
      <c r="M704" s="27"/>
      <c r="N704" s="28"/>
      <c r="O704" s="23">
        <v>3.0</v>
      </c>
      <c r="P704" s="49" t="s">
        <v>367</v>
      </c>
      <c r="U704" s="31" t="s">
        <v>38</v>
      </c>
    </row>
    <row r="705" ht="15.75" customHeight="1">
      <c r="A705" s="27"/>
      <c r="B705" s="28"/>
      <c r="C705" s="23">
        <v>4.0</v>
      </c>
      <c r="D705" s="23" t="s">
        <v>368</v>
      </c>
      <c r="I705" s="31"/>
      <c r="K705" s="21"/>
      <c r="M705" s="27"/>
      <c r="N705" s="28"/>
      <c r="O705" s="23">
        <v>4.0</v>
      </c>
      <c r="P705" s="23" t="s">
        <v>368</v>
      </c>
      <c r="U705" s="31"/>
    </row>
    <row r="706">
      <c r="B706" s="28"/>
      <c r="C706" s="27"/>
      <c r="D706" s="27"/>
      <c r="E706" s="27"/>
      <c r="F706" s="27"/>
      <c r="G706" s="27"/>
      <c r="H706" s="27"/>
      <c r="I706" s="30"/>
      <c r="K706" s="21"/>
      <c r="N706" s="28"/>
      <c r="O706" s="27"/>
      <c r="P706" s="27"/>
      <c r="Q706" s="27"/>
      <c r="R706" s="27"/>
      <c r="S706" s="27"/>
      <c r="T706" s="27"/>
      <c r="U706" s="30"/>
    </row>
    <row r="707">
      <c r="A707" s="27"/>
      <c r="B707" s="28"/>
      <c r="C707" s="27"/>
      <c r="D707" s="27"/>
      <c r="E707" s="27"/>
      <c r="F707" s="27"/>
      <c r="G707" s="27"/>
      <c r="H707" s="27"/>
      <c r="I707" s="30"/>
      <c r="K707" s="21"/>
      <c r="M707" s="27"/>
      <c r="N707" s="28"/>
      <c r="O707" s="27"/>
      <c r="P707" s="27"/>
      <c r="Q707" s="27"/>
      <c r="R707" s="27"/>
      <c r="S707" s="27"/>
      <c r="T707" s="27"/>
      <c r="U707" s="30"/>
    </row>
    <row r="708">
      <c r="A708" s="27" t="str">
        <f>A700</f>
        <v>Question</v>
      </c>
      <c r="B708" s="28">
        <f>B700+1</f>
        <v>89</v>
      </c>
      <c r="C708" s="35" t="s">
        <v>51</v>
      </c>
      <c r="I708" s="30"/>
      <c r="K708" s="21"/>
      <c r="M708" s="27" t="str">
        <f>M700</f>
        <v>Question</v>
      </c>
      <c r="N708" s="28">
        <f>N700+1</f>
        <v>89</v>
      </c>
      <c r="O708" s="35" t="s">
        <v>51</v>
      </c>
      <c r="U708" s="30"/>
    </row>
    <row r="709" ht="47.25" customHeight="1">
      <c r="B709" s="28"/>
      <c r="C709" s="38" t="str">
        <f>IMAGE("https://media.zecodeek-it.com/dtc/ss-share/questions/question-692.jpg",1)</f>
        <v/>
      </c>
      <c r="I709" s="30"/>
      <c r="K709" s="21"/>
      <c r="N709" s="28"/>
      <c r="O709" s="38" t="str">
        <f>IMAGE("https://media.zecodeek-it.com/dtc/ss-share/questions/question-692.jpg",1)</f>
        <v/>
      </c>
      <c r="U709" s="30"/>
    </row>
    <row r="710" ht="15.75" customHeight="1">
      <c r="B710" s="28"/>
      <c r="C710" s="32">
        <v>1.0</v>
      </c>
      <c r="D710" s="23" t="s">
        <v>369</v>
      </c>
      <c r="I710" s="31" t="s">
        <v>38</v>
      </c>
      <c r="K710" s="21"/>
      <c r="N710" s="28"/>
      <c r="O710" s="23">
        <v>1.0</v>
      </c>
      <c r="P710" s="23" t="s">
        <v>369</v>
      </c>
      <c r="U710" s="31" t="s">
        <v>38</v>
      </c>
    </row>
    <row r="711" ht="15.75" customHeight="1">
      <c r="A711" s="27"/>
      <c r="B711" s="28"/>
      <c r="C711" s="23">
        <v>2.0</v>
      </c>
      <c r="D711" s="23" t="s">
        <v>370</v>
      </c>
      <c r="I711" s="31"/>
      <c r="K711" s="21"/>
      <c r="M711" s="27"/>
      <c r="N711" s="28"/>
      <c r="O711" s="23">
        <v>2.0</v>
      </c>
      <c r="P711" s="23" t="s">
        <v>370</v>
      </c>
      <c r="U711" s="31"/>
    </row>
    <row r="712" ht="15.75" customHeight="1">
      <c r="A712" s="27"/>
      <c r="B712" s="28"/>
      <c r="C712" s="23">
        <v>3.0</v>
      </c>
      <c r="D712" s="49" t="s">
        <v>371</v>
      </c>
      <c r="I712" s="31"/>
      <c r="K712" s="21"/>
      <c r="M712" s="27"/>
      <c r="N712" s="28"/>
      <c r="O712" s="23">
        <v>3.0</v>
      </c>
      <c r="P712" s="49" t="s">
        <v>371</v>
      </c>
      <c r="U712" s="31"/>
    </row>
    <row r="713" ht="15.75" customHeight="1">
      <c r="A713" s="27"/>
      <c r="B713" s="28"/>
      <c r="C713" s="23">
        <v>4.0</v>
      </c>
      <c r="D713" s="23" t="s">
        <v>372</v>
      </c>
      <c r="I713" s="31"/>
      <c r="K713" s="21"/>
      <c r="M713" s="27"/>
      <c r="N713" s="28"/>
      <c r="O713" s="23">
        <v>4.0</v>
      </c>
      <c r="P713" s="23" t="s">
        <v>372</v>
      </c>
      <c r="U713" s="31"/>
    </row>
    <row r="714">
      <c r="B714" s="28"/>
      <c r="C714" s="27"/>
      <c r="D714" s="27"/>
      <c r="E714" s="27"/>
      <c r="F714" s="27"/>
      <c r="G714" s="27"/>
      <c r="H714" s="27"/>
      <c r="I714" s="30"/>
      <c r="K714" s="21"/>
      <c r="N714" s="28"/>
      <c r="O714" s="27"/>
      <c r="P714" s="27"/>
      <c r="Q714" s="27"/>
      <c r="R714" s="27"/>
      <c r="S714" s="27"/>
      <c r="T714" s="27"/>
      <c r="U714" s="30"/>
    </row>
    <row r="715">
      <c r="A715" s="27"/>
      <c r="B715" s="28"/>
      <c r="C715" s="27"/>
      <c r="D715" s="27"/>
      <c r="E715" s="27"/>
      <c r="F715" s="27"/>
      <c r="G715" s="27"/>
      <c r="H715" s="27"/>
      <c r="I715" s="30"/>
      <c r="K715" s="21"/>
      <c r="M715" s="27"/>
      <c r="N715" s="28"/>
      <c r="O715" s="27"/>
      <c r="P715" s="27"/>
      <c r="Q715" s="27"/>
      <c r="R715" s="27"/>
      <c r="S715" s="27"/>
      <c r="T715" s="27"/>
      <c r="U715" s="30"/>
    </row>
    <row r="716">
      <c r="A716" s="27" t="str">
        <f>A708</f>
        <v>Question</v>
      </c>
      <c r="B716" s="28">
        <f>B708+1</f>
        <v>90</v>
      </c>
      <c r="C716" s="35" t="s">
        <v>51</v>
      </c>
      <c r="I716" s="30"/>
      <c r="K716" s="21"/>
      <c r="M716" s="27" t="str">
        <f>M708</f>
        <v>Question</v>
      </c>
      <c r="N716" s="28">
        <f>N708+1</f>
        <v>90</v>
      </c>
      <c r="O716" s="35" t="s">
        <v>51</v>
      </c>
      <c r="U716" s="30"/>
    </row>
    <row r="717" ht="47.25" customHeight="1">
      <c r="B717" s="28"/>
      <c r="C717" s="38" t="str">
        <f>IMAGE("https://media.zecodeek-it.com/dtc/ss-share/questions/question-665.png",1)</f>
        <v/>
      </c>
      <c r="I717" s="30"/>
      <c r="K717" s="21"/>
      <c r="N717" s="28"/>
      <c r="O717" s="38" t="str">
        <f>IMAGE("https://media.zecodeek-it.com/dtc/ss-share/questions/question-665.png",1)</f>
        <v/>
      </c>
      <c r="U717" s="30"/>
    </row>
    <row r="718" ht="15.75" customHeight="1">
      <c r="B718" s="28"/>
      <c r="C718" s="23">
        <v>1.0</v>
      </c>
      <c r="D718" s="23" t="s">
        <v>373</v>
      </c>
      <c r="I718" s="31"/>
      <c r="K718" s="21"/>
      <c r="N718" s="28"/>
      <c r="O718" s="23">
        <v>1.0</v>
      </c>
      <c r="P718" s="23" t="s">
        <v>373</v>
      </c>
      <c r="U718" s="31"/>
    </row>
    <row r="719" ht="15.75" customHeight="1">
      <c r="A719" s="27"/>
      <c r="B719" s="28"/>
      <c r="C719" s="23">
        <v>2.0</v>
      </c>
      <c r="D719" s="23" t="s">
        <v>181</v>
      </c>
      <c r="I719" s="31"/>
      <c r="K719" s="21"/>
      <c r="M719" s="27"/>
      <c r="N719" s="28"/>
      <c r="O719" s="23">
        <v>2.0</v>
      </c>
      <c r="P719" s="23" t="s">
        <v>181</v>
      </c>
      <c r="U719" s="31"/>
    </row>
    <row r="720" ht="15.75" customHeight="1">
      <c r="A720" s="27"/>
      <c r="B720" s="28"/>
      <c r="C720" s="23">
        <v>3.0</v>
      </c>
      <c r="D720" s="49" t="s">
        <v>374</v>
      </c>
      <c r="I720" s="31" t="s">
        <v>38</v>
      </c>
      <c r="K720" s="21"/>
      <c r="M720" s="27"/>
      <c r="N720" s="28"/>
      <c r="O720" s="23">
        <v>3.0</v>
      </c>
      <c r="P720" s="49" t="s">
        <v>374</v>
      </c>
      <c r="U720" s="31" t="s">
        <v>38</v>
      </c>
    </row>
    <row r="721" ht="15.75" customHeight="1">
      <c r="A721" s="27"/>
      <c r="B721" s="28"/>
      <c r="C721" s="23">
        <v>4.0</v>
      </c>
      <c r="D721" s="23" t="s">
        <v>375</v>
      </c>
      <c r="I721" s="31"/>
      <c r="K721" s="21"/>
      <c r="M721" s="27"/>
      <c r="N721" s="28"/>
      <c r="O721" s="23">
        <v>4.0</v>
      </c>
      <c r="P721" s="23" t="s">
        <v>375</v>
      </c>
      <c r="U721" s="31"/>
    </row>
    <row r="722">
      <c r="A722" s="27"/>
      <c r="B722" s="28"/>
      <c r="C722" s="27"/>
      <c r="D722" s="27"/>
      <c r="E722" s="27"/>
      <c r="F722" s="27"/>
      <c r="G722" s="27"/>
      <c r="H722" s="27"/>
      <c r="I722" s="30"/>
      <c r="K722" s="21"/>
    </row>
    <row r="723">
      <c r="A723" s="27"/>
      <c r="B723" s="28"/>
      <c r="C723" s="27"/>
      <c r="D723" s="27"/>
      <c r="E723" s="27"/>
      <c r="F723" s="27"/>
      <c r="G723" s="27"/>
      <c r="H723" s="27"/>
      <c r="I723" s="30"/>
      <c r="K723" s="21"/>
    </row>
    <row r="724">
      <c r="A724" s="27"/>
      <c r="B724" s="28"/>
      <c r="C724" s="27"/>
      <c r="D724" s="27"/>
      <c r="E724" s="27"/>
      <c r="F724" s="27"/>
      <c r="G724" s="27"/>
      <c r="H724" s="27"/>
      <c r="I724" s="30"/>
      <c r="K724" s="21"/>
    </row>
    <row r="725">
      <c r="A725" s="27"/>
      <c r="B725" s="28"/>
      <c r="C725" s="27"/>
      <c r="D725" s="27"/>
      <c r="E725" s="27"/>
      <c r="F725" s="27"/>
      <c r="G725" s="27"/>
      <c r="H725" s="27"/>
      <c r="I725" s="30"/>
      <c r="K725" s="21"/>
    </row>
    <row r="726">
      <c r="A726" s="22" t="s">
        <v>37</v>
      </c>
      <c r="I726" s="30"/>
      <c r="K726" s="21"/>
      <c r="M726" s="22" t="s">
        <v>37</v>
      </c>
    </row>
    <row r="727">
      <c r="A727" s="32" t="s">
        <v>50</v>
      </c>
      <c r="B727" s="50">
        <v>1.0</v>
      </c>
      <c r="C727" s="25" t="s">
        <v>376</v>
      </c>
      <c r="I727" s="26" t="s">
        <v>52</v>
      </c>
      <c r="K727" s="21"/>
      <c r="M727" s="23" t="s">
        <v>50</v>
      </c>
      <c r="N727" s="50">
        <v>1.0</v>
      </c>
      <c r="O727" s="25" t="s">
        <v>376</v>
      </c>
      <c r="U727" s="26" t="s">
        <v>52</v>
      </c>
    </row>
    <row r="728">
      <c r="A728" s="27"/>
      <c r="B728" s="28"/>
      <c r="C728" s="29"/>
      <c r="I728" s="30"/>
      <c r="K728" s="21"/>
      <c r="M728" s="27"/>
      <c r="N728" s="28"/>
      <c r="O728" s="29"/>
      <c r="U728" s="30"/>
    </row>
    <row r="729" ht="15.75" customHeight="1">
      <c r="A729" s="27"/>
      <c r="B729" s="28"/>
      <c r="C729" s="23">
        <v>1.0</v>
      </c>
      <c r="D729" s="23" t="s">
        <v>377</v>
      </c>
      <c r="I729" s="31" t="s">
        <v>38</v>
      </c>
      <c r="K729" s="21"/>
      <c r="M729" s="27"/>
      <c r="N729" s="28"/>
      <c r="O729" s="23">
        <v>1.0</v>
      </c>
      <c r="P729" s="23" t="s">
        <v>377</v>
      </c>
      <c r="U729" s="31" t="s">
        <v>38</v>
      </c>
    </row>
    <row r="730" ht="15.75" customHeight="1">
      <c r="A730" s="27"/>
      <c r="B730" s="28"/>
      <c r="C730" s="23">
        <v>2.0</v>
      </c>
      <c r="D730" s="23" t="s">
        <v>378</v>
      </c>
      <c r="I730" s="31"/>
      <c r="K730" s="21"/>
      <c r="M730" s="27"/>
      <c r="N730" s="28"/>
      <c r="O730" s="23">
        <v>2.0</v>
      </c>
      <c r="P730" s="23" t="s">
        <v>378</v>
      </c>
      <c r="U730" s="31"/>
    </row>
    <row r="731">
      <c r="A731" s="27"/>
      <c r="B731" s="28"/>
      <c r="C731" s="23">
        <v>3.0</v>
      </c>
      <c r="D731" s="23" t="s">
        <v>379</v>
      </c>
      <c r="I731" s="31"/>
      <c r="K731" s="21"/>
      <c r="M731" s="27"/>
      <c r="N731" s="28"/>
      <c r="O731" s="23">
        <v>3.0</v>
      </c>
      <c r="P731" s="23" t="s">
        <v>379</v>
      </c>
      <c r="U731" s="31"/>
    </row>
    <row r="732">
      <c r="A732" s="27"/>
      <c r="B732" s="28"/>
      <c r="C732" s="23">
        <v>4.0</v>
      </c>
      <c r="D732" s="23" t="s">
        <v>380</v>
      </c>
      <c r="I732" s="31"/>
      <c r="K732" s="21"/>
      <c r="M732" s="27"/>
      <c r="N732" s="28"/>
      <c r="O732" s="23">
        <v>4.0</v>
      </c>
      <c r="P732" s="23" t="s">
        <v>380</v>
      </c>
      <c r="U732" s="31"/>
    </row>
    <row r="733">
      <c r="A733" s="27"/>
      <c r="B733" s="28"/>
      <c r="C733" s="27"/>
      <c r="D733" s="27"/>
      <c r="E733" s="27"/>
      <c r="F733" s="27"/>
      <c r="G733" s="27"/>
      <c r="H733" s="27"/>
      <c r="I733" s="30"/>
      <c r="K733" s="21"/>
      <c r="M733" s="27"/>
      <c r="N733" s="28"/>
      <c r="O733" s="27"/>
      <c r="P733" s="27"/>
      <c r="Q733" s="27"/>
      <c r="R733" s="27"/>
      <c r="S733" s="27"/>
      <c r="T733" s="27"/>
      <c r="U733" s="30"/>
    </row>
    <row r="734">
      <c r="A734" s="27"/>
      <c r="B734" s="28"/>
      <c r="C734" s="27"/>
      <c r="D734" s="27"/>
      <c r="E734" s="27"/>
      <c r="F734" s="27"/>
      <c r="G734" s="27"/>
      <c r="H734" s="27"/>
      <c r="I734" s="30"/>
      <c r="K734" s="21"/>
      <c r="M734" s="27"/>
      <c r="N734" s="28"/>
      <c r="O734" s="27"/>
      <c r="P734" s="27"/>
      <c r="Q734" s="27"/>
      <c r="R734" s="27"/>
      <c r="S734" s="27"/>
      <c r="T734" s="27"/>
      <c r="U734" s="30"/>
    </row>
    <row r="735">
      <c r="A735" s="23" t="s">
        <v>50</v>
      </c>
      <c r="B735" s="50">
        <f>B4+1</f>
        <v>2</v>
      </c>
      <c r="C735" s="25" t="s">
        <v>381</v>
      </c>
      <c r="I735" s="26"/>
      <c r="K735" s="21"/>
      <c r="M735" s="23" t="s">
        <v>50</v>
      </c>
      <c r="N735" s="50">
        <f>N4+1</f>
        <v>2</v>
      </c>
      <c r="O735" s="25" t="s">
        <v>381</v>
      </c>
      <c r="U735" s="26"/>
    </row>
    <row r="736">
      <c r="A736" s="27"/>
      <c r="B736" s="28"/>
      <c r="C736" s="29"/>
      <c r="I736" s="30"/>
      <c r="K736" s="21"/>
      <c r="M736" s="27"/>
      <c r="N736" s="28"/>
      <c r="O736" s="29"/>
      <c r="U736" s="30"/>
    </row>
    <row r="737">
      <c r="A737" s="27"/>
      <c r="B737" s="28"/>
      <c r="C737" s="23">
        <v>1.0</v>
      </c>
      <c r="D737" s="23" t="s">
        <v>382</v>
      </c>
      <c r="I737" s="31"/>
      <c r="K737" s="21"/>
      <c r="M737" s="27"/>
      <c r="N737" s="28"/>
      <c r="O737" s="23">
        <v>1.0</v>
      </c>
      <c r="P737" s="23" t="s">
        <v>382</v>
      </c>
      <c r="U737" s="31"/>
    </row>
    <row r="738">
      <c r="A738" s="27"/>
      <c r="B738" s="28"/>
      <c r="C738" s="23">
        <v>2.0</v>
      </c>
      <c r="D738" s="23" t="s">
        <v>383</v>
      </c>
      <c r="I738" s="31" t="s">
        <v>38</v>
      </c>
      <c r="K738" s="21"/>
      <c r="M738" s="27"/>
      <c r="N738" s="28"/>
      <c r="O738" s="23">
        <v>2.0</v>
      </c>
      <c r="P738" s="23" t="s">
        <v>383</v>
      </c>
      <c r="U738" s="31" t="s">
        <v>38</v>
      </c>
    </row>
    <row r="739">
      <c r="A739" s="27"/>
      <c r="B739" s="28"/>
      <c r="C739" s="23">
        <v>3.0</v>
      </c>
      <c r="D739" s="23" t="s">
        <v>384</v>
      </c>
      <c r="I739" s="31"/>
      <c r="K739" s="21"/>
      <c r="M739" s="27"/>
      <c r="N739" s="28"/>
      <c r="O739" s="23">
        <v>3.0</v>
      </c>
      <c r="P739" s="23" t="s">
        <v>384</v>
      </c>
      <c r="U739" s="31"/>
    </row>
    <row r="740">
      <c r="A740" s="27"/>
      <c r="B740" s="28"/>
      <c r="C740" s="23">
        <v>4.0</v>
      </c>
      <c r="D740" s="23" t="s">
        <v>385</v>
      </c>
      <c r="I740" s="31"/>
      <c r="K740" s="21"/>
      <c r="M740" s="27"/>
      <c r="N740" s="28"/>
      <c r="O740" s="23">
        <v>4.0</v>
      </c>
      <c r="P740" s="23" t="s">
        <v>385</v>
      </c>
      <c r="U740" s="31"/>
    </row>
    <row r="741">
      <c r="A741" s="27"/>
      <c r="B741" s="28"/>
      <c r="C741" s="27"/>
      <c r="D741" s="27"/>
      <c r="E741" s="27"/>
      <c r="F741" s="27"/>
      <c r="G741" s="27"/>
      <c r="H741" s="27"/>
      <c r="I741" s="30"/>
      <c r="K741" s="21"/>
      <c r="M741" s="27"/>
      <c r="N741" s="28"/>
      <c r="O741" s="27"/>
      <c r="P741" s="27"/>
      <c r="Q741" s="27"/>
      <c r="R741" s="27"/>
      <c r="S741" s="27"/>
      <c r="T741" s="27"/>
      <c r="U741" s="30"/>
    </row>
    <row r="742">
      <c r="A742" s="27"/>
      <c r="B742" s="28"/>
      <c r="C742" s="27"/>
      <c r="D742" s="27"/>
      <c r="E742" s="27"/>
      <c r="F742" s="27"/>
      <c r="G742" s="27"/>
      <c r="H742" s="27"/>
      <c r="I742" s="30"/>
      <c r="K742" s="21"/>
      <c r="M742" s="27"/>
      <c r="N742" s="28"/>
      <c r="O742" s="27"/>
      <c r="P742" s="27"/>
      <c r="Q742" s="27"/>
      <c r="R742" s="27"/>
      <c r="S742" s="27"/>
      <c r="T742" s="27"/>
      <c r="U742" s="30"/>
    </row>
    <row r="743">
      <c r="A743" s="23" t="s">
        <v>50</v>
      </c>
      <c r="B743" s="50">
        <f>B12+1</f>
        <v>3</v>
      </c>
      <c r="C743" s="25" t="s">
        <v>386</v>
      </c>
      <c r="I743" s="26"/>
      <c r="K743" s="21"/>
      <c r="M743" s="23" t="s">
        <v>50</v>
      </c>
      <c r="N743" s="50">
        <f>N12+1</f>
        <v>3</v>
      </c>
      <c r="O743" s="25" t="s">
        <v>386</v>
      </c>
      <c r="U743" s="26"/>
    </row>
    <row r="744">
      <c r="A744" s="27"/>
      <c r="B744" s="28"/>
      <c r="C744" s="29"/>
      <c r="I744" s="30"/>
      <c r="K744" s="21"/>
      <c r="M744" s="27"/>
      <c r="N744" s="28"/>
      <c r="O744" s="29"/>
      <c r="U744" s="30"/>
    </row>
    <row r="745">
      <c r="A745" s="27"/>
      <c r="B745" s="28"/>
      <c r="C745" s="23">
        <v>1.0</v>
      </c>
      <c r="D745" s="23" t="s">
        <v>380</v>
      </c>
      <c r="I745" s="31" t="s">
        <v>38</v>
      </c>
      <c r="K745" s="21"/>
      <c r="M745" s="27"/>
      <c r="N745" s="28"/>
      <c r="O745" s="23">
        <v>1.0</v>
      </c>
      <c r="P745" s="23" t="s">
        <v>380</v>
      </c>
      <c r="U745" s="31" t="s">
        <v>38</v>
      </c>
    </row>
    <row r="746">
      <c r="A746" s="27"/>
      <c r="B746" s="28"/>
      <c r="C746" s="23">
        <v>2.0</v>
      </c>
      <c r="D746" s="23" t="s">
        <v>378</v>
      </c>
      <c r="I746" s="31"/>
      <c r="K746" s="21"/>
      <c r="M746" s="27"/>
      <c r="N746" s="28"/>
      <c r="O746" s="23">
        <v>2.0</v>
      </c>
      <c r="P746" s="23" t="s">
        <v>378</v>
      </c>
      <c r="U746" s="31"/>
    </row>
    <row r="747">
      <c r="A747" s="27"/>
      <c r="B747" s="28"/>
      <c r="C747" s="23">
        <v>3.0</v>
      </c>
      <c r="D747" s="23" t="s">
        <v>379</v>
      </c>
      <c r="I747" s="31"/>
      <c r="K747" s="21"/>
      <c r="M747" s="27"/>
      <c r="N747" s="28"/>
      <c r="O747" s="23">
        <v>3.0</v>
      </c>
      <c r="P747" s="23" t="s">
        <v>379</v>
      </c>
      <c r="U747" s="31"/>
    </row>
    <row r="748">
      <c r="A748" s="27"/>
      <c r="B748" s="28"/>
      <c r="C748" s="23">
        <v>4.0</v>
      </c>
      <c r="D748" s="23" t="s">
        <v>377</v>
      </c>
      <c r="I748" s="31"/>
      <c r="K748" s="21"/>
      <c r="M748" s="27"/>
      <c r="N748" s="28"/>
      <c r="O748" s="23">
        <v>4.0</v>
      </c>
      <c r="P748" s="23" t="s">
        <v>377</v>
      </c>
      <c r="U748" s="31"/>
    </row>
    <row r="749">
      <c r="A749" s="27"/>
      <c r="B749" s="28"/>
      <c r="C749" s="27"/>
      <c r="D749" s="27"/>
      <c r="E749" s="27"/>
      <c r="F749" s="27"/>
      <c r="G749" s="27"/>
      <c r="H749" s="27"/>
      <c r="I749" s="30"/>
      <c r="K749" s="21"/>
      <c r="M749" s="27"/>
      <c r="N749" s="28"/>
      <c r="O749" s="27"/>
      <c r="P749" s="27"/>
      <c r="Q749" s="27"/>
      <c r="R749" s="27"/>
      <c r="S749" s="27"/>
      <c r="T749" s="27"/>
      <c r="U749" s="30"/>
    </row>
    <row r="750">
      <c r="A750" s="27"/>
      <c r="B750" s="28"/>
      <c r="C750" s="27"/>
      <c r="D750" s="27"/>
      <c r="E750" s="27"/>
      <c r="F750" s="27"/>
      <c r="G750" s="27"/>
      <c r="H750" s="27"/>
      <c r="I750" s="30"/>
      <c r="K750" s="21"/>
      <c r="M750" s="27"/>
      <c r="N750" s="28"/>
      <c r="O750" s="27"/>
      <c r="P750" s="27"/>
      <c r="Q750" s="27"/>
      <c r="R750" s="27"/>
      <c r="S750" s="27"/>
      <c r="T750" s="27"/>
      <c r="U750" s="30"/>
    </row>
    <row r="751">
      <c r="A751" s="32" t="s">
        <v>50</v>
      </c>
      <c r="B751" s="50">
        <f>B20+1</f>
        <v>4</v>
      </c>
      <c r="C751" s="25" t="s">
        <v>387</v>
      </c>
      <c r="I751" s="26"/>
      <c r="K751" s="21"/>
      <c r="M751" s="23" t="s">
        <v>50</v>
      </c>
      <c r="N751" s="50">
        <f>N20+1</f>
        <v>4</v>
      </c>
      <c r="O751" s="25" t="s">
        <v>387</v>
      </c>
      <c r="U751" s="26"/>
    </row>
    <row r="752" ht="47.25" customHeight="1">
      <c r="A752" s="27"/>
      <c r="B752" s="28"/>
      <c r="C752" s="29" t="str">
        <f>IMAGE("https://media.zecodeek-it.com/dtc/ss-share/questions/question-1479.jpg",1)</f>
        <v/>
      </c>
      <c r="I752" s="30"/>
      <c r="K752" s="21"/>
      <c r="M752" s="27"/>
      <c r="N752" s="28"/>
      <c r="O752" s="29" t="str">
        <f>IMAGE("https://media.zecodeek-it.com/dtc/ss-share/questions/question-1479.jpg",1)</f>
        <v/>
      </c>
      <c r="U752" s="30"/>
    </row>
    <row r="753">
      <c r="A753" s="27"/>
      <c r="B753" s="28"/>
      <c r="C753" s="23">
        <v>1.0</v>
      </c>
      <c r="D753" s="23" t="s">
        <v>388</v>
      </c>
      <c r="I753" s="31" t="s">
        <v>38</v>
      </c>
      <c r="K753" s="21"/>
      <c r="M753" s="27"/>
      <c r="N753" s="28"/>
      <c r="O753" s="23">
        <v>1.0</v>
      </c>
      <c r="P753" s="23" t="s">
        <v>388</v>
      </c>
      <c r="U753" s="31" t="s">
        <v>38</v>
      </c>
    </row>
    <row r="754">
      <c r="A754" s="27"/>
      <c r="B754" s="28"/>
      <c r="C754" s="32">
        <v>2.0</v>
      </c>
      <c r="D754" s="23" t="s">
        <v>389</v>
      </c>
      <c r="I754" s="31"/>
      <c r="K754" s="21"/>
      <c r="M754" s="27"/>
      <c r="N754" s="28"/>
      <c r="O754" s="32">
        <v>2.0</v>
      </c>
      <c r="P754" s="23" t="s">
        <v>389</v>
      </c>
      <c r="U754" s="31"/>
    </row>
    <row r="755" ht="15.75" customHeight="1">
      <c r="A755" s="27"/>
      <c r="B755" s="28"/>
      <c r="C755" s="23">
        <v>3.0</v>
      </c>
      <c r="D755" s="23" t="s">
        <v>390</v>
      </c>
      <c r="I755" s="31"/>
      <c r="K755" s="21"/>
      <c r="M755" s="27"/>
      <c r="N755" s="28"/>
      <c r="O755" s="23">
        <v>3.0</v>
      </c>
      <c r="P755" s="23" t="s">
        <v>390</v>
      </c>
      <c r="U755" s="31"/>
    </row>
    <row r="756">
      <c r="A756" s="27"/>
      <c r="B756" s="28"/>
      <c r="C756" s="23">
        <v>4.0</v>
      </c>
      <c r="D756" s="23" t="s">
        <v>391</v>
      </c>
      <c r="I756" s="31"/>
      <c r="K756" s="21"/>
      <c r="M756" s="27"/>
      <c r="N756" s="28"/>
      <c r="O756" s="23">
        <v>4.0</v>
      </c>
      <c r="P756" s="23" t="s">
        <v>391</v>
      </c>
      <c r="U756" s="31"/>
    </row>
    <row r="757">
      <c r="A757" s="27"/>
      <c r="B757" s="28"/>
      <c r="C757" s="27"/>
      <c r="D757" s="27"/>
      <c r="E757" s="27"/>
      <c r="F757" s="27"/>
      <c r="G757" s="27"/>
      <c r="H757" s="27"/>
      <c r="I757" s="30"/>
      <c r="K757" s="21"/>
      <c r="M757" s="27"/>
      <c r="N757" s="28"/>
      <c r="O757" s="27"/>
      <c r="P757" s="27"/>
      <c r="Q757" s="27"/>
      <c r="R757" s="27"/>
      <c r="S757" s="27"/>
      <c r="T757" s="27"/>
      <c r="U757" s="30"/>
    </row>
    <row r="758">
      <c r="A758" s="27"/>
      <c r="B758" s="28"/>
      <c r="C758" s="27"/>
      <c r="D758" s="27"/>
      <c r="E758" s="27"/>
      <c r="F758" s="27"/>
      <c r="G758" s="27"/>
      <c r="H758" s="27"/>
      <c r="I758" s="30"/>
      <c r="K758" s="21"/>
      <c r="M758" s="27"/>
      <c r="N758" s="28"/>
      <c r="O758" s="27"/>
      <c r="P758" s="27"/>
      <c r="Q758" s="27"/>
      <c r="R758" s="27"/>
      <c r="S758" s="27"/>
      <c r="T758" s="27"/>
      <c r="U758" s="30"/>
    </row>
    <row r="759" ht="40.5" customHeight="1">
      <c r="A759" s="32" t="s">
        <v>50</v>
      </c>
      <c r="B759" s="50">
        <f>B28+1</f>
        <v>5</v>
      </c>
      <c r="C759" s="51" t="s">
        <v>392</v>
      </c>
      <c r="I759" s="26"/>
      <c r="K759" s="21"/>
      <c r="M759" s="32" t="s">
        <v>50</v>
      </c>
      <c r="N759" s="50">
        <f>N28+1</f>
        <v>5</v>
      </c>
      <c r="O759" s="51" t="s">
        <v>392</v>
      </c>
      <c r="U759" s="26"/>
    </row>
    <row r="760">
      <c r="A760" s="27"/>
      <c r="B760" s="28"/>
      <c r="C760" s="29"/>
      <c r="I760" s="30"/>
      <c r="K760" s="21"/>
      <c r="M760" s="27"/>
      <c r="N760" s="28"/>
      <c r="O760" s="29"/>
      <c r="U760" s="30"/>
    </row>
    <row r="761">
      <c r="A761" s="27"/>
      <c r="B761" s="28"/>
      <c r="C761" s="23">
        <v>1.0</v>
      </c>
      <c r="D761" s="23" t="s">
        <v>393</v>
      </c>
      <c r="I761" s="31"/>
      <c r="K761" s="21"/>
      <c r="M761" s="27"/>
      <c r="N761" s="28"/>
      <c r="O761" s="23">
        <v>1.0</v>
      </c>
      <c r="P761" s="23" t="s">
        <v>393</v>
      </c>
      <c r="U761" s="31"/>
    </row>
    <row r="762">
      <c r="A762" s="27"/>
      <c r="B762" s="28"/>
      <c r="C762" s="32">
        <v>2.0</v>
      </c>
      <c r="D762" s="23" t="s">
        <v>394</v>
      </c>
      <c r="I762" s="31"/>
      <c r="K762" s="21"/>
      <c r="M762" s="27"/>
      <c r="N762" s="28"/>
      <c r="O762" s="32">
        <v>2.0</v>
      </c>
      <c r="P762" s="23" t="s">
        <v>394</v>
      </c>
      <c r="U762" s="31"/>
    </row>
    <row r="763">
      <c r="A763" s="27"/>
      <c r="B763" s="28"/>
      <c r="C763" s="23">
        <v>3.0</v>
      </c>
      <c r="D763" s="23" t="s">
        <v>395</v>
      </c>
      <c r="I763" s="31"/>
      <c r="K763" s="21"/>
      <c r="M763" s="27"/>
      <c r="N763" s="28"/>
      <c r="O763" s="23">
        <v>3.0</v>
      </c>
      <c r="P763" s="23" t="s">
        <v>395</v>
      </c>
      <c r="U763" s="31"/>
    </row>
    <row r="764">
      <c r="A764" s="27"/>
      <c r="B764" s="28"/>
      <c r="C764" s="23">
        <v>4.0</v>
      </c>
      <c r="D764" s="23" t="s">
        <v>396</v>
      </c>
      <c r="I764" s="31" t="s">
        <v>38</v>
      </c>
      <c r="K764" s="21"/>
      <c r="M764" s="27"/>
      <c r="N764" s="28"/>
      <c r="O764" s="23">
        <v>4.0</v>
      </c>
      <c r="P764" s="23" t="s">
        <v>396</v>
      </c>
      <c r="U764" s="31" t="s">
        <v>38</v>
      </c>
    </row>
    <row r="765">
      <c r="A765" s="27"/>
      <c r="B765" s="28"/>
      <c r="C765" s="27"/>
      <c r="D765" s="27"/>
      <c r="E765" s="27"/>
      <c r="F765" s="27"/>
      <c r="G765" s="27"/>
      <c r="H765" s="27"/>
      <c r="I765" s="30"/>
      <c r="K765" s="21"/>
      <c r="M765" s="27"/>
      <c r="N765" s="28"/>
      <c r="O765" s="27"/>
      <c r="P765" s="27"/>
      <c r="Q765" s="27"/>
      <c r="R765" s="27"/>
      <c r="S765" s="27"/>
      <c r="T765" s="27"/>
      <c r="U765" s="30"/>
    </row>
    <row r="766">
      <c r="A766" s="27"/>
      <c r="B766" s="28"/>
      <c r="C766" s="27"/>
      <c r="D766" s="27"/>
      <c r="E766" s="27"/>
      <c r="F766" s="27"/>
      <c r="G766" s="27"/>
      <c r="H766" s="27"/>
      <c r="I766" s="30"/>
      <c r="K766" s="21"/>
      <c r="M766" s="27"/>
      <c r="N766" s="28"/>
      <c r="O766" s="27"/>
      <c r="P766" s="27"/>
      <c r="Q766" s="27"/>
      <c r="R766" s="27"/>
      <c r="S766" s="27"/>
      <c r="T766" s="27"/>
      <c r="U766" s="30"/>
    </row>
    <row r="767">
      <c r="A767" s="32" t="s">
        <v>50</v>
      </c>
      <c r="B767" s="50">
        <f>B36+1</f>
        <v>6</v>
      </c>
      <c r="C767" s="51" t="s">
        <v>397</v>
      </c>
      <c r="I767" s="26"/>
      <c r="K767" s="21"/>
      <c r="M767" s="32" t="s">
        <v>50</v>
      </c>
      <c r="N767" s="50">
        <f>N36+1</f>
        <v>6</v>
      </c>
      <c r="O767" s="51" t="s">
        <v>397</v>
      </c>
      <c r="U767" s="26"/>
    </row>
    <row r="768">
      <c r="A768" s="27"/>
      <c r="B768" s="28"/>
      <c r="C768" s="29"/>
      <c r="I768" s="30"/>
      <c r="K768" s="21"/>
      <c r="M768" s="27"/>
      <c r="N768" s="28"/>
      <c r="O768" s="29"/>
      <c r="U768" s="30"/>
    </row>
    <row r="769">
      <c r="A769" s="27"/>
      <c r="B769" s="28"/>
      <c r="C769" s="23">
        <v>1.0</v>
      </c>
      <c r="D769" s="23" t="s">
        <v>398</v>
      </c>
      <c r="I769" s="31" t="s">
        <v>38</v>
      </c>
      <c r="K769" s="21"/>
      <c r="M769" s="27"/>
      <c r="N769" s="28"/>
      <c r="O769" s="23">
        <v>1.0</v>
      </c>
      <c r="P769" s="23" t="s">
        <v>398</v>
      </c>
      <c r="U769" s="31" t="s">
        <v>38</v>
      </c>
    </row>
    <row r="770">
      <c r="A770" s="27"/>
      <c r="B770" s="28"/>
      <c r="C770" s="32">
        <v>2.0</v>
      </c>
      <c r="D770" s="23" t="s">
        <v>399</v>
      </c>
      <c r="I770" s="31"/>
      <c r="K770" s="21"/>
      <c r="M770" s="27"/>
      <c r="N770" s="28"/>
      <c r="O770" s="32">
        <v>2.0</v>
      </c>
      <c r="P770" s="23" t="s">
        <v>399</v>
      </c>
      <c r="U770" s="31"/>
    </row>
    <row r="771">
      <c r="A771" s="27"/>
      <c r="B771" s="28"/>
      <c r="C771" s="23">
        <v>3.0</v>
      </c>
      <c r="D771" s="23" t="s">
        <v>400</v>
      </c>
      <c r="I771" s="31"/>
      <c r="K771" s="21"/>
      <c r="M771" s="27"/>
      <c r="N771" s="28"/>
      <c r="O771" s="23">
        <v>3.0</v>
      </c>
      <c r="P771" s="23" t="s">
        <v>400</v>
      </c>
      <c r="U771" s="31"/>
    </row>
    <row r="772">
      <c r="A772" s="27"/>
      <c r="B772" s="28"/>
      <c r="C772" s="23">
        <v>4.0</v>
      </c>
      <c r="D772" s="23" t="s">
        <v>401</v>
      </c>
      <c r="I772" s="31"/>
      <c r="K772" s="21"/>
      <c r="M772" s="27"/>
      <c r="N772" s="28"/>
      <c r="O772" s="23">
        <v>4.0</v>
      </c>
      <c r="P772" s="23" t="s">
        <v>401</v>
      </c>
      <c r="U772" s="31"/>
    </row>
    <row r="773">
      <c r="A773" s="27"/>
      <c r="B773" s="28"/>
      <c r="C773" s="27"/>
      <c r="D773" s="27"/>
      <c r="E773" s="27"/>
      <c r="F773" s="27"/>
      <c r="G773" s="27"/>
      <c r="H773" s="27"/>
      <c r="I773" s="30"/>
      <c r="K773" s="21"/>
      <c r="M773" s="27"/>
      <c r="N773" s="28"/>
      <c r="O773" s="27"/>
      <c r="P773" s="27"/>
      <c r="Q773" s="27"/>
      <c r="R773" s="27"/>
      <c r="S773" s="27"/>
      <c r="T773" s="27"/>
      <c r="U773" s="30"/>
    </row>
    <row r="774">
      <c r="A774" s="27"/>
      <c r="B774" s="28"/>
      <c r="C774" s="27"/>
      <c r="D774" s="27"/>
      <c r="E774" s="27"/>
      <c r="F774" s="27"/>
      <c r="G774" s="27"/>
      <c r="H774" s="27"/>
      <c r="I774" s="30"/>
      <c r="K774" s="21"/>
      <c r="M774" s="27"/>
      <c r="N774" s="28"/>
      <c r="O774" s="27"/>
      <c r="P774" s="27"/>
      <c r="Q774" s="27"/>
      <c r="R774" s="27"/>
      <c r="S774" s="27"/>
      <c r="T774" s="27"/>
      <c r="U774" s="30"/>
    </row>
    <row r="775">
      <c r="A775" s="32" t="s">
        <v>50</v>
      </c>
      <c r="B775" s="50">
        <f>B44+1</f>
        <v>7</v>
      </c>
      <c r="C775" s="51" t="s">
        <v>402</v>
      </c>
      <c r="I775" s="26"/>
      <c r="K775" s="21"/>
      <c r="M775" s="32" t="s">
        <v>50</v>
      </c>
      <c r="N775" s="50">
        <f>N44+1</f>
        <v>7</v>
      </c>
      <c r="O775" s="51" t="s">
        <v>402</v>
      </c>
      <c r="U775" s="26"/>
    </row>
    <row r="776">
      <c r="A776" s="27"/>
      <c r="B776" s="28"/>
      <c r="C776" s="29"/>
      <c r="I776" s="30"/>
      <c r="K776" s="21"/>
      <c r="M776" s="27"/>
      <c r="N776" s="28"/>
      <c r="O776" s="29"/>
      <c r="U776" s="30"/>
    </row>
    <row r="777">
      <c r="A777" s="27"/>
      <c r="B777" s="28"/>
      <c r="C777" s="23">
        <v>1.0</v>
      </c>
      <c r="D777" s="23" t="s">
        <v>403</v>
      </c>
      <c r="I777" s="31" t="s">
        <v>38</v>
      </c>
      <c r="K777" s="21"/>
      <c r="M777" s="27"/>
      <c r="N777" s="28"/>
      <c r="O777" s="23">
        <v>1.0</v>
      </c>
      <c r="P777" s="23" t="s">
        <v>403</v>
      </c>
      <c r="U777" s="31" t="s">
        <v>38</v>
      </c>
    </row>
    <row r="778">
      <c r="A778" s="27"/>
      <c r="B778" s="28"/>
      <c r="C778" s="32">
        <v>2.0</v>
      </c>
      <c r="D778" s="23" t="s">
        <v>404</v>
      </c>
      <c r="I778" s="31"/>
      <c r="K778" s="21"/>
      <c r="M778" s="27"/>
      <c r="N778" s="28"/>
      <c r="O778" s="32">
        <v>2.0</v>
      </c>
      <c r="P778" s="23" t="s">
        <v>404</v>
      </c>
      <c r="U778" s="31"/>
    </row>
    <row r="779">
      <c r="A779" s="27"/>
      <c r="B779" s="28"/>
      <c r="C779" s="23">
        <v>3.0</v>
      </c>
      <c r="D779" s="23" t="s">
        <v>405</v>
      </c>
      <c r="I779" s="31"/>
      <c r="K779" s="21"/>
      <c r="M779" s="27"/>
      <c r="N779" s="28"/>
      <c r="O779" s="23">
        <v>3.0</v>
      </c>
      <c r="P779" s="23" t="s">
        <v>405</v>
      </c>
      <c r="U779" s="31"/>
    </row>
    <row r="780">
      <c r="A780" s="27"/>
      <c r="B780" s="28"/>
      <c r="C780" s="23">
        <v>4.0</v>
      </c>
      <c r="D780" s="23" t="s">
        <v>406</v>
      </c>
      <c r="I780" s="31"/>
      <c r="K780" s="21"/>
      <c r="M780" s="27"/>
      <c r="N780" s="28"/>
      <c r="O780" s="23">
        <v>4.0</v>
      </c>
      <c r="P780" s="23" t="s">
        <v>406</v>
      </c>
      <c r="U780" s="31"/>
    </row>
    <row r="781">
      <c r="A781" s="27"/>
      <c r="B781" s="28"/>
      <c r="C781" s="27"/>
      <c r="D781" s="27"/>
      <c r="E781" s="27"/>
      <c r="F781" s="27"/>
      <c r="G781" s="27"/>
      <c r="H781" s="27"/>
      <c r="I781" s="30"/>
      <c r="K781" s="21"/>
      <c r="M781" s="27"/>
      <c r="N781" s="28"/>
      <c r="O781" s="27"/>
      <c r="P781" s="27"/>
      <c r="Q781" s="27"/>
      <c r="R781" s="27"/>
      <c r="S781" s="27"/>
      <c r="T781" s="27"/>
      <c r="U781" s="30"/>
    </row>
    <row r="782">
      <c r="A782" s="27"/>
      <c r="B782" s="28"/>
      <c r="C782" s="27"/>
      <c r="D782" s="27"/>
      <c r="E782" s="27"/>
      <c r="F782" s="27"/>
      <c r="G782" s="27"/>
      <c r="H782" s="27"/>
      <c r="I782" s="30"/>
      <c r="K782" s="21"/>
      <c r="M782" s="27"/>
      <c r="N782" s="28"/>
      <c r="O782" s="27"/>
      <c r="P782" s="27"/>
      <c r="Q782" s="27"/>
      <c r="R782" s="27"/>
      <c r="S782" s="27"/>
      <c r="T782" s="27"/>
      <c r="U782" s="30"/>
    </row>
    <row r="783">
      <c r="A783" s="32" t="s">
        <v>50</v>
      </c>
      <c r="B783" s="50">
        <f>B52+1</f>
        <v>8</v>
      </c>
      <c r="C783" s="51" t="s">
        <v>407</v>
      </c>
      <c r="I783" s="26"/>
      <c r="K783" s="21"/>
      <c r="M783" s="32" t="s">
        <v>50</v>
      </c>
      <c r="N783" s="50">
        <f>N52+1</f>
        <v>8</v>
      </c>
      <c r="O783" s="51" t="s">
        <v>407</v>
      </c>
      <c r="U783" s="26"/>
    </row>
    <row r="784">
      <c r="A784" s="27"/>
      <c r="B784" s="28"/>
      <c r="C784" s="29"/>
      <c r="I784" s="30"/>
      <c r="K784" s="21"/>
      <c r="M784" s="27"/>
      <c r="N784" s="28"/>
      <c r="O784" s="29"/>
      <c r="U784" s="30"/>
    </row>
    <row r="785">
      <c r="A785" s="27"/>
      <c r="B785" s="28"/>
      <c r="C785" s="23">
        <v>1.0</v>
      </c>
      <c r="D785" s="23" t="s">
        <v>408</v>
      </c>
      <c r="I785" s="31"/>
      <c r="K785" s="21"/>
      <c r="M785" s="27"/>
      <c r="N785" s="28"/>
      <c r="O785" s="23">
        <v>1.0</v>
      </c>
      <c r="P785" s="23" t="s">
        <v>408</v>
      </c>
      <c r="U785" s="31"/>
    </row>
    <row r="786">
      <c r="A786" s="27"/>
      <c r="B786" s="28"/>
      <c r="C786" s="32">
        <v>2.0</v>
      </c>
      <c r="D786" s="23" t="s">
        <v>409</v>
      </c>
      <c r="I786" s="31"/>
      <c r="K786" s="21"/>
      <c r="M786" s="27"/>
      <c r="N786" s="28"/>
      <c r="O786" s="32">
        <v>2.0</v>
      </c>
      <c r="P786" s="23" t="s">
        <v>409</v>
      </c>
      <c r="U786" s="31"/>
    </row>
    <row r="787">
      <c r="A787" s="27"/>
      <c r="B787" s="28"/>
      <c r="C787" s="23">
        <v>3.0</v>
      </c>
      <c r="D787" s="23" t="s">
        <v>410</v>
      </c>
      <c r="I787" s="31"/>
      <c r="K787" s="21"/>
      <c r="M787" s="27"/>
      <c r="N787" s="28"/>
      <c r="O787" s="23">
        <v>3.0</v>
      </c>
      <c r="P787" s="23" t="s">
        <v>410</v>
      </c>
      <c r="U787" s="31"/>
    </row>
    <row r="788">
      <c r="A788" s="27"/>
      <c r="B788" s="28"/>
      <c r="C788" s="23">
        <v>4.0</v>
      </c>
      <c r="D788" s="23" t="s">
        <v>411</v>
      </c>
      <c r="I788" s="31" t="s">
        <v>38</v>
      </c>
      <c r="K788" s="21"/>
      <c r="M788" s="27"/>
      <c r="N788" s="28"/>
      <c r="O788" s="23">
        <v>4.0</v>
      </c>
      <c r="P788" s="23" t="s">
        <v>411</v>
      </c>
      <c r="U788" s="31" t="s">
        <v>38</v>
      </c>
    </row>
    <row r="789">
      <c r="A789" s="27"/>
      <c r="B789" s="28"/>
      <c r="C789" s="27"/>
      <c r="D789" s="27"/>
      <c r="E789" s="27"/>
      <c r="F789" s="27"/>
      <c r="G789" s="27"/>
      <c r="H789" s="27"/>
      <c r="I789" s="30"/>
      <c r="K789" s="21"/>
      <c r="M789" s="27"/>
      <c r="N789" s="28"/>
      <c r="O789" s="27"/>
      <c r="P789" s="27"/>
      <c r="Q789" s="27"/>
      <c r="R789" s="27"/>
      <c r="S789" s="27"/>
      <c r="T789" s="27"/>
      <c r="U789" s="30"/>
    </row>
    <row r="790">
      <c r="A790" s="27"/>
      <c r="B790" s="28"/>
      <c r="C790" s="27"/>
      <c r="D790" s="27"/>
      <c r="E790" s="27"/>
      <c r="F790" s="27"/>
      <c r="G790" s="27"/>
      <c r="H790" s="27"/>
      <c r="I790" s="30"/>
      <c r="K790" s="21"/>
      <c r="M790" s="27"/>
      <c r="N790" s="28"/>
      <c r="O790" s="27"/>
      <c r="P790" s="27"/>
      <c r="Q790" s="27"/>
      <c r="R790" s="27"/>
      <c r="S790" s="27"/>
      <c r="T790" s="27"/>
      <c r="U790" s="30"/>
    </row>
    <row r="791">
      <c r="A791" s="32" t="s">
        <v>50</v>
      </c>
      <c r="B791" s="50">
        <f>B60+1</f>
        <v>9</v>
      </c>
      <c r="C791" s="51" t="s">
        <v>412</v>
      </c>
      <c r="I791" s="26"/>
      <c r="K791" s="21"/>
      <c r="M791" s="32" t="s">
        <v>50</v>
      </c>
      <c r="N791" s="50">
        <f>N60+1</f>
        <v>9</v>
      </c>
      <c r="O791" s="51" t="s">
        <v>412</v>
      </c>
      <c r="U791" s="26"/>
    </row>
    <row r="792" ht="47.25" customHeight="1">
      <c r="A792" s="27"/>
      <c r="B792" s="28"/>
      <c r="C792" s="29" t="str">
        <f>IMAGE("https://media.zecodeek-it.com/dtc/ss-share/questions/question-5563.jpg",1)</f>
        <v/>
      </c>
      <c r="I792" s="30"/>
      <c r="K792" s="21"/>
      <c r="M792" s="27"/>
      <c r="N792" s="28"/>
      <c r="O792" s="29" t="str">
        <f>IMAGE("https://media.zecodeek-it.com/dtc/ss-share/questions/question-5563.jpg",1)</f>
        <v/>
      </c>
      <c r="U792" s="30"/>
    </row>
    <row r="793">
      <c r="A793" s="27"/>
      <c r="B793" s="28"/>
      <c r="C793" s="32">
        <v>1.0</v>
      </c>
      <c r="D793" s="23" t="s">
        <v>413</v>
      </c>
      <c r="I793" s="31" t="s">
        <v>38</v>
      </c>
      <c r="K793" s="21"/>
      <c r="M793" s="27"/>
      <c r="N793" s="28"/>
      <c r="O793" s="32">
        <v>1.0</v>
      </c>
      <c r="P793" s="23" t="s">
        <v>413</v>
      </c>
      <c r="U793" s="31" t="s">
        <v>38</v>
      </c>
    </row>
    <row r="794">
      <c r="A794" s="27"/>
      <c r="B794" s="28"/>
      <c r="C794" s="32">
        <v>2.0</v>
      </c>
      <c r="D794" s="23" t="s">
        <v>414</v>
      </c>
      <c r="I794" s="31"/>
      <c r="K794" s="21"/>
      <c r="M794" s="27"/>
      <c r="N794" s="28"/>
      <c r="O794" s="32">
        <v>2.0</v>
      </c>
      <c r="P794" s="23" t="s">
        <v>414</v>
      </c>
      <c r="U794" s="31"/>
    </row>
    <row r="795">
      <c r="A795" s="27"/>
      <c r="B795" s="28"/>
      <c r="C795" s="32">
        <v>3.0</v>
      </c>
      <c r="D795" s="23" t="s">
        <v>415</v>
      </c>
      <c r="I795" s="31"/>
      <c r="K795" s="21"/>
      <c r="M795" s="27"/>
      <c r="N795" s="28"/>
      <c r="O795" s="32">
        <v>3.0</v>
      </c>
      <c r="P795" s="23" t="s">
        <v>415</v>
      </c>
      <c r="U795" s="31"/>
    </row>
    <row r="796">
      <c r="A796" s="27"/>
      <c r="B796" s="28"/>
      <c r="C796" s="32">
        <v>4.0</v>
      </c>
      <c r="D796" s="23" t="s">
        <v>416</v>
      </c>
      <c r="I796" s="31"/>
      <c r="K796" s="21"/>
      <c r="M796" s="27"/>
      <c r="N796" s="28"/>
      <c r="O796" s="32">
        <v>4.0</v>
      </c>
      <c r="P796" s="23" t="s">
        <v>416</v>
      </c>
      <c r="U796" s="31"/>
    </row>
    <row r="797">
      <c r="A797" s="27"/>
      <c r="B797" s="28"/>
      <c r="C797" s="27"/>
      <c r="D797" s="27"/>
      <c r="E797" s="27"/>
      <c r="F797" s="27"/>
      <c r="G797" s="27"/>
      <c r="H797" s="27"/>
      <c r="I797" s="30"/>
      <c r="K797" s="21"/>
      <c r="M797" s="27"/>
      <c r="N797" s="28"/>
      <c r="O797" s="27"/>
      <c r="P797" s="27"/>
      <c r="Q797" s="27"/>
      <c r="R797" s="27"/>
      <c r="S797" s="27"/>
      <c r="T797" s="27"/>
      <c r="U797" s="30"/>
    </row>
    <row r="798">
      <c r="A798" s="27"/>
      <c r="B798" s="28"/>
      <c r="C798" s="27"/>
      <c r="D798" s="27"/>
      <c r="E798" s="27"/>
      <c r="F798" s="27"/>
      <c r="G798" s="27"/>
      <c r="H798" s="27"/>
      <c r="I798" s="30"/>
      <c r="K798" s="21"/>
      <c r="M798" s="27"/>
      <c r="N798" s="28"/>
      <c r="O798" s="27"/>
      <c r="P798" s="27"/>
      <c r="Q798" s="27"/>
      <c r="R798" s="27"/>
      <c r="S798" s="27"/>
      <c r="T798" s="27"/>
      <c r="U798" s="30"/>
    </row>
    <row r="799">
      <c r="A799" s="32" t="s">
        <v>50</v>
      </c>
      <c r="B799" s="50">
        <f>B68+1</f>
        <v>10</v>
      </c>
      <c r="C799" s="51" t="s">
        <v>417</v>
      </c>
      <c r="I799" s="26"/>
      <c r="K799" s="21"/>
      <c r="M799" s="32" t="s">
        <v>50</v>
      </c>
      <c r="N799" s="50">
        <f>N68+1</f>
        <v>10</v>
      </c>
      <c r="O799" s="51" t="s">
        <v>417</v>
      </c>
      <c r="U799" s="26"/>
    </row>
    <row r="800">
      <c r="A800" s="27"/>
      <c r="B800" s="28"/>
      <c r="C800" s="29"/>
      <c r="I800" s="30"/>
      <c r="K800" s="21"/>
      <c r="M800" s="27"/>
      <c r="N800" s="28"/>
      <c r="O800" s="29"/>
      <c r="U800" s="30"/>
    </row>
    <row r="801">
      <c r="A801" s="27"/>
      <c r="B801" s="28"/>
      <c r="C801" s="32">
        <v>1.0</v>
      </c>
      <c r="D801" s="52">
        <v>16.0</v>
      </c>
      <c r="I801" s="31"/>
      <c r="K801" s="21"/>
      <c r="M801" s="27"/>
      <c r="N801" s="28"/>
      <c r="O801" s="32">
        <v>1.0</v>
      </c>
      <c r="P801" s="52">
        <v>16.0</v>
      </c>
      <c r="U801" s="31"/>
    </row>
    <row r="802">
      <c r="A802" s="27"/>
      <c r="B802" s="28"/>
      <c r="C802" s="32">
        <v>2.0</v>
      </c>
      <c r="D802" s="52">
        <v>12.0</v>
      </c>
      <c r="I802" s="31"/>
      <c r="K802" s="21"/>
      <c r="M802" s="27"/>
      <c r="N802" s="28"/>
      <c r="O802" s="32">
        <v>2.0</v>
      </c>
      <c r="P802" s="52">
        <v>12.0</v>
      </c>
      <c r="U802" s="31"/>
    </row>
    <row r="803">
      <c r="A803" s="27"/>
      <c r="B803" s="28"/>
      <c r="C803" s="32">
        <v>3.0</v>
      </c>
      <c r="D803" s="52">
        <v>6.0</v>
      </c>
      <c r="I803" s="31"/>
      <c r="K803" s="21"/>
      <c r="M803" s="27"/>
      <c r="N803" s="28"/>
      <c r="O803" s="32">
        <v>3.0</v>
      </c>
      <c r="P803" s="52">
        <v>6.0</v>
      </c>
      <c r="U803" s="31"/>
    </row>
    <row r="804">
      <c r="A804" s="27"/>
      <c r="B804" s="28"/>
      <c r="C804" s="32">
        <v>4.0</v>
      </c>
      <c r="D804" s="52">
        <v>9.0</v>
      </c>
      <c r="I804" s="31" t="s">
        <v>38</v>
      </c>
      <c r="K804" s="21"/>
      <c r="M804" s="27"/>
      <c r="N804" s="28"/>
      <c r="O804" s="32">
        <v>4.0</v>
      </c>
      <c r="P804" s="52">
        <v>9.0</v>
      </c>
      <c r="U804" s="31" t="s">
        <v>38</v>
      </c>
    </row>
    <row r="805">
      <c r="A805" s="27"/>
      <c r="B805" s="28"/>
      <c r="C805" s="27"/>
      <c r="D805" s="27"/>
      <c r="E805" s="27"/>
      <c r="F805" s="27"/>
      <c r="G805" s="27"/>
      <c r="H805" s="27"/>
      <c r="I805" s="30"/>
      <c r="K805" s="21"/>
      <c r="M805" s="27"/>
      <c r="N805" s="28"/>
      <c r="O805" s="27"/>
      <c r="P805" s="27"/>
      <c r="Q805" s="27"/>
      <c r="R805" s="27"/>
      <c r="S805" s="27"/>
      <c r="T805" s="27"/>
      <c r="U805" s="30"/>
    </row>
    <row r="806">
      <c r="A806" s="27"/>
      <c r="B806" s="28"/>
      <c r="C806" s="27"/>
      <c r="D806" s="27"/>
      <c r="E806" s="27"/>
      <c r="F806" s="27"/>
      <c r="G806" s="27"/>
      <c r="H806" s="27"/>
      <c r="I806" s="30"/>
      <c r="K806" s="21"/>
      <c r="M806" s="27"/>
      <c r="N806" s="28"/>
      <c r="O806" s="27"/>
      <c r="P806" s="27"/>
      <c r="Q806" s="27"/>
      <c r="R806" s="27"/>
      <c r="S806" s="27"/>
      <c r="T806" s="27"/>
      <c r="U806" s="30"/>
    </row>
    <row r="807">
      <c r="A807" s="32" t="s">
        <v>50</v>
      </c>
      <c r="B807" s="50">
        <f>B76+1</f>
        <v>11</v>
      </c>
      <c r="C807" s="51" t="s">
        <v>418</v>
      </c>
      <c r="I807" s="26"/>
      <c r="K807" s="21"/>
      <c r="M807" s="32" t="s">
        <v>50</v>
      </c>
      <c r="N807" s="50">
        <f>N76+1</f>
        <v>11</v>
      </c>
      <c r="O807" s="51" t="s">
        <v>418</v>
      </c>
      <c r="U807" s="26"/>
    </row>
    <row r="808">
      <c r="A808" s="27"/>
      <c r="B808" s="28"/>
      <c r="C808" s="29"/>
      <c r="I808" s="30"/>
      <c r="K808" s="21"/>
      <c r="M808" s="27"/>
      <c r="N808" s="28"/>
      <c r="O808" s="29"/>
      <c r="U808" s="30"/>
    </row>
    <row r="809">
      <c r="A809" s="27"/>
      <c r="B809" s="28"/>
      <c r="C809" s="32">
        <v>1.0</v>
      </c>
      <c r="D809" s="52" t="s">
        <v>419</v>
      </c>
      <c r="I809" s="31"/>
      <c r="K809" s="21"/>
      <c r="M809" s="27"/>
      <c r="N809" s="28"/>
      <c r="O809" s="32">
        <v>1.0</v>
      </c>
      <c r="P809" s="52" t="s">
        <v>419</v>
      </c>
      <c r="U809" s="31"/>
    </row>
    <row r="810">
      <c r="A810" s="27"/>
      <c r="B810" s="28"/>
      <c r="C810" s="32">
        <v>2.0</v>
      </c>
      <c r="D810" s="52" t="s">
        <v>420</v>
      </c>
      <c r="I810" s="31" t="s">
        <v>38</v>
      </c>
      <c r="K810" s="21"/>
      <c r="M810" s="27"/>
      <c r="N810" s="28"/>
      <c r="O810" s="32">
        <v>2.0</v>
      </c>
      <c r="P810" s="52" t="s">
        <v>420</v>
      </c>
      <c r="U810" s="31" t="s">
        <v>38</v>
      </c>
    </row>
    <row r="811">
      <c r="A811" s="27"/>
      <c r="B811" s="28"/>
      <c r="C811" s="32">
        <v>3.0</v>
      </c>
      <c r="D811" s="52" t="s">
        <v>421</v>
      </c>
      <c r="I811" s="31"/>
      <c r="K811" s="21"/>
      <c r="M811" s="27"/>
      <c r="N811" s="28"/>
      <c r="O811" s="32">
        <v>3.0</v>
      </c>
      <c r="P811" s="52" t="s">
        <v>421</v>
      </c>
      <c r="U811" s="31"/>
    </row>
    <row r="812">
      <c r="A812" s="27"/>
      <c r="B812" s="28"/>
      <c r="C812" s="32">
        <v>4.0</v>
      </c>
      <c r="D812" s="52" t="s">
        <v>422</v>
      </c>
      <c r="I812" s="31"/>
      <c r="K812" s="21"/>
      <c r="M812" s="27"/>
      <c r="N812" s="28"/>
      <c r="O812" s="32">
        <v>4.0</v>
      </c>
      <c r="P812" s="52" t="s">
        <v>422</v>
      </c>
      <c r="U812" s="31"/>
    </row>
    <row r="813">
      <c r="A813" s="27"/>
      <c r="B813" s="28"/>
      <c r="C813" s="27"/>
      <c r="D813" s="27"/>
      <c r="E813" s="27"/>
      <c r="F813" s="27"/>
      <c r="G813" s="27"/>
      <c r="H813" s="27"/>
      <c r="I813" s="30"/>
      <c r="K813" s="21"/>
      <c r="M813" s="27"/>
      <c r="N813" s="28"/>
      <c r="O813" s="27"/>
      <c r="P813" s="27"/>
      <c r="Q813" s="27"/>
      <c r="R813" s="27"/>
      <c r="S813" s="27"/>
      <c r="T813" s="27"/>
      <c r="U813" s="30"/>
    </row>
    <row r="814">
      <c r="A814" s="27"/>
      <c r="B814" s="28"/>
      <c r="C814" s="27"/>
      <c r="D814" s="27"/>
      <c r="E814" s="27"/>
      <c r="F814" s="27"/>
      <c r="G814" s="27"/>
      <c r="H814" s="27"/>
      <c r="I814" s="30"/>
      <c r="K814" s="21"/>
      <c r="M814" s="27"/>
      <c r="N814" s="28"/>
      <c r="O814" s="27"/>
      <c r="P814" s="27"/>
      <c r="Q814" s="27"/>
      <c r="R814" s="27"/>
      <c r="S814" s="27"/>
      <c r="T814" s="27"/>
      <c r="U814" s="30"/>
    </row>
    <row r="815">
      <c r="A815" s="32" t="s">
        <v>50</v>
      </c>
      <c r="B815" s="50">
        <f>B84+1</f>
        <v>12</v>
      </c>
      <c r="C815" s="51" t="s">
        <v>423</v>
      </c>
      <c r="I815" s="26"/>
      <c r="K815" s="21"/>
      <c r="M815" s="32" t="s">
        <v>50</v>
      </c>
      <c r="N815" s="50">
        <f>N84+1</f>
        <v>12</v>
      </c>
      <c r="O815" s="51" t="s">
        <v>423</v>
      </c>
      <c r="U815" s="26"/>
    </row>
    <row r="816">
      <c r="A816" s="27"/>
      <c r="B816" s="28"/>
      <c r="C816" s="29"/>
      <c r="I816" s="30"/>
      <c r="K816" s="21"/>
      <c r="M816" s="27"/>
      <c r="N816" s="28"/>
      <c r="O816" s="29"/>
      <c r="U816" s="30"/>
    </row>
    <row r="817">
      <c r="A817" s="27"/>
      <c r="B817" s="28"/>
      <c r="C817" s="32">
        <v>1.0</v>
      </c>
      <c r="D817" s="52" t="s">
        <v>424</v>
      </c>
      <c r="I817" s="31"/>
      <c r="K817" s="21"/>
      <c r="M817" s="27"/>
      <c r="N817" s="28"/>
      <c r="O817" s="32">
        <v>1.0</v>
      </c>
      <c r="P817" s="52" t="s">
        <v>424</v>
      </c>
      <c r="U817" s="31"/>
    </row>
    <row r="818">
      <c r="A818" s="27"/>
      <c r="B818" s="28"/>
      <c r="C818" s="32">
        <v>2.0</v>
      </c>
      <c r="D818" s="52" t="s">
        <v>425</v>
      </c>
      <c r="I818" s="31" t="s">
        <v>38</v>
      </c>
      <c r="K818" s="21"/>
      <c r="M818" s="27"/>
      <c r="N818" s="28"/>
      <c r="O818" s="32">
        <v>2.0</v>
      </c>
      <c r="P818" s="52" t="s">
        <v>425</v>
      </c>
      <c r="U818" s="31" t="s">
        <v>38</v>
      </c>
    </row>
    <row r="819">
      <c r="A819" s="27"/>
      <c r="B819" s="28"/>
      <c r="C819" s="32">
        <v>3.0</v>
      </c>
      <c r="D819" s="52" t="s">
        <v>426</v>
      </c>
      <c r="I819" s="31"/>
      <c r="K819" s="21"/>
      <c r="M819" s="27"/>
      <c r="N819" s="28"/>
      <c r="O819" s="32">
        <v>3.0</v>
      </c>
      <c r="P819" s="52" t="s">
        <v>426</v>
      </c>
      <c r="U819" s="31"/>
    </row>
    <row r="820">
      <c r="A820" s="27"/>
      <c r="B820" s="28"/>
      <c r="C820" s="32">
        <v>4.0</v>
      </c>
      <c r="D820" s="52" t="s">
        <v>391</v>
      </c>
      <c r="I820" s="31"/>
      <c r="K820" s="21"/>
      <c r="M820" s="27"/>
      <c r="N820" s="28"/>
      <c r="O820" s="32">
        <v>4.0</v>
      </c>
      <c r="P820" s="52" t="s">
        <v>391</v>
      </c>
      <c r="U820" s="31"/>
    </row>
    <row r="821">
      <c r="A821" s="27"/>
      <c r="B821" s="28"/>
      <c r="C821" s="27"/>
      <c r="D821" s="27"/>
      <c r="E821" s="27"/>
      <c r="F821" s="27"/>
      <c r="G821" s="27"/>
      <c r="H821" s="27"/>
      <c r="I821" s="30"/>
      <c r="K821" s="21"/>
      <c r="M821" s="27"/>
      <c r="N821" s="28"/>
      <c r="O821" s="27"/>
      <c r="P821" s="27"/>
      <c r="Q821" s="27"/>
      <c r="R821" s="27"/>
      <c r="S821" s="27"/>
      <c r="T821" s="27"/>
      <c r="U821" s="30"/>
    </row>
    <row r="822">
      <c r="A822" s="27"/>
      <c r="B822" s="28"/>
      <c r="C822" s="27"/>
      <c r="D822" s="27"/>
      <c r="E822" s="27"/>
      <c r="F822" s="27"/>
      <c r="G822" s="27"/>
      <c r="H822" s="27"/>
      <c r="I822" s="30"/>
      <c r="K822" s="21"/>
      <c r="M822" s="27"/>
      <c r="N822" s="28"/>
      <c r="O822" s="27"/>
      <c r="P822" s="27"/>
      <c r="Q822" s="27"/>
      <c r="R822" s="27"/>
      <c r="S822" s="27"/>
      <c r="T822" s="27"/>
      <c r="U822" s="30"/>
    </row>
    <row r="823">
      <c r="A823" s="32" t="s">
        <v>50</v>
      </c>
      <c r="B823" s="50">
        <f>B92+1</f>
        <v>13</v>
      </c>
      <c r="C823" s="51" t="s">
        <v>427</v>
      </c>
      <c r="I823" s="26"/>
      <c r="K823" s="21"/>
      <c r="M823" s="32" t="s">
        <v>50</v>
      </c>
      <c r="N823" s="50">
        <f>N92+1</f>
        <v>13</v>
      </c>
      <c r="O823" s="51" t="s">
        <v>427</v>
      </c>
      <c r="U823" s="26"/>
    </row>
    <row r="824">
      <c r="A824" s="27"/>
      <c r="B824" s="28"/>
      <c r="C824" s="29"/>
      <c r="I824" s="30"/>
      <c r="K824" s="21"/>
      <c r="M824" s="27"/>
      <c r="N824" s="28"/>
      <c r="O824" s="29"/>
      <c r="U824" s="30"/>
    </row>
    <row r="825">
      <c r="A825" s="27"/>
      <c r="B825" s="28"/>
      <c r="C825" s="32">
        <v>1.0</v>
      </c>
      <c r="D825" s="52" t="s">
        <v>428</v>
      </c>
      <c r="I825" s="31"/>
      <c r="K825" s="21"/>
      <c r="M825" s="27"/>
      <c r="N825" s="28"/>
      <c r="O825" s="32">
        <v>1.0</v>
      </c>
      <c r="P825" s="52" t="s">
        <v>428</v>
      </c>
      <c r="U825" s="31"/>
    </row>
    <row r="826">
      <c r="A826" s="27"/>
      <c r="B826" s="28"/>
      <c r="C826" s="32">
        <v>2.0</v>
      </c>
      <c r="D826" s="52" t="s">
        <v>429</v>
      </c>
      <c r="I826" s="31"/>
      <c r="K826" s="21"/>
      <c r="M826" s="27"/>
      <c r="N826" s="28"/>
      <c r="O826" s="32">
        <v>2.0</v>
      </c>
      <c r="P826" s="52" t="s">
        <v>429</v>
      </c>
      <c r="U826" s="31"/>
    </row>
    <row r="827">
      <c r="A827" s="27"/>
      <c r="B827" s="28"/>
      <c r="C827" s="32">
        <v>3.0</v>
      </c>
      <c r="D827" s="52" t="s">
        <v>430</v>
      </c>
      <c r="I827" s="31"/>
      <c r="K827" s="21"/>
      <c r="M827" s="27"/>
      <c r="N827" s="28"/>
      <c r="O827" s="32">
        <v>3.0</v>
      </c>
      <c r="P827" s="52" t="s">
        <v>430</v>
      </c>
      <c r="U827" s="31"/>
    </row>
    <row r="828">
      <c r="A828" s="27"/>
      <c r="B828" s="28"/>
      <c r="C828" s="32">
        <v>4.0</v>
      </c>
      <c r="D828" s="52" t="s">
        <v>431</v>
      </c>
      <c r="I828" s="31" t="s">
        <v>38</v>
      </c>
      <c r="K828" s="21"/>
      <c r="M828" s="27"/>
      <c r="N828" s="28"/>
      <c r="O828" s="32">
        <v>4.0</v>
      </c>
      <c r="P828" s="52" t="s">
        <v>431</v>
      </c>
      <c r="U828" s="31" t="s">
        <v>38</v>
      </c>
    </row>
    <row r="829">
      <c r="A829" s="27"/>
      <c r="B829" s="28"/>
      <c r="C829" s="27"/>
      <c r="D829" s="27"/>
      <c r="E829" s="27"/>
      <c r="F829" s="27"/>
      <c r="G829" s="27"/>
      <c r="H829" s="27"/>
      <c r="I829" s="30"/>
      <c r="K829" s="21"/>
      <c r="M829" s="27"/>
      <c r="N829" s="28"/>
      <c r="O829" s="27"/>
      <c r="P829" s="27"/>
      <c r="Q829" s="27"/>
      <c r="R829" s="27"/>
      <c r="S829" s="27"/>
      <c r="T829" s="27"/>
      <c r="U829" s="30"/>
    </row>
    <row r="830">
      <c r="A830" s="27"/>
      <c r="B830" s="28"/>
      <c r="C830" s="27"/>
      <c r="D830" s="27"/>
      <c r="E830" s="27"/>
      <c r="F830" s="27"/>
      <c r="G830" s="27"/>
      <c r="H830" s="27"/>
      <c r="I830" s="30"/>
      <c r="K830" s="21"/>
      <c r="M830" s="27"/>
      <c r="N830" s="28"/>
      <c r="O830" s="27"/>
      <c r="P830" s="27"/>
      <c r="Q830" s="27"/>
      <c r="R830" s="27"/>
      <c r="S830" s="27"/>
      <c r="T830" s="27"/>
      <c r="U830" s="30"/>
    </row>
    <row r="831">
      <c r="A831" s="32" t="s">
        <v>50</v>
      </c>
      <c r="B831" s="50">
        <f>B100+1</f>
        <v>14</v>
      </c>
      <c r="C831" s="51" t="s">
        <v>432</v>
      </c>
      <c r="I831" s="26"/>
      <c r="K831" s="21"/>
      <c r="M831" s="32" t="s">
        <v>50</v>
      </c>
      <c r="N831" s="50">
        <f>N100+1</f>
        <v>14</v>
      </c>
      <c r="O831" s="51" t="s">
        <v>432</v>
      </c>
      <c r="U831" s="26"/>
    </row>
    <row r="832">
      <c r="A832" s="27"/>
      <c r="B832" s="28"/>
      <c r="C832" s="29"/>
      <c r="I832" s="30"/>
      <c r="K832" s="21"/>
      <c r="M832" s="27"/>
      <c r="N832" s="28"/>
      <c r="O832" s="29"/>
      <c r="U832" s="30"/>
    </row>
    <row r="833">
      <c r="A833" s="27"/>
      <c r="B833" s="28"/>
      <c r="C833" s="32">
        <v>1.0</v>
      </c>
      <c r="D833" s="52">
        <v>20.0</v>
      </c>
      <c r="I833" s="31"/>
      <c r="K833" s="21"/>
      <c r="M833" s="27"/>
      <c r="N833" s="28"/>
      <c r="O833" s="32">
        <v>1.0</v>
      </c>
      <c r="P833" s="52">
        <v>20.0</v>
      </c>
      <c r="U833" s="31"/>
    </row>
    <row r="834">
      <c r="A834" s="27"/>
      <c r="B834" s="28"/>
      <c r="C834" s="32">
        <v>2.0</v>
      </c>
      <c r="D834" s="52">
        <v>9.0</v>
      </c>
      <c r="I834" s="31"/>
      <c r="K834" s="21"/>
      <c r="M834" s="27"/>
      <c r="N834" s="28"/>
      <c r="O834" s="32">
        <v>2.0</v>
      </c>
      <c r="P834" s="52">
        <v>9.0</v>
      </c>
      <c r="U834" s="31"/>
    </row>
    <row r="835">
      <c r="A835" s="27"/>
      <c r="B835" s="28"/>
      <c r="C835" s="32">
        <v>3.0</v>
      </c>
      <c r="D835" s="52">
        <v>15.0</v>
      </c>
      <c r="I835" s="31" t="s">
        <v>38</v>
      </c>
      <c r="K835" s="21"/>
      <c r="M835" s="27"/>
      <c r="N835" s="28"/>
      <c r="O835" s="32">
        <v>3.0</v>
      </c>
      <c r="P835" s="52">
        <v>15.0</v>
      </c>
      <c r="U835" s="31" t="s">
        <v>38</v>
      </c>
    </row>
    <row r="836">
      <c r="A836" s="27"/>
      <c r="B836" s="28"/>
      <c r="C836" s="32">
        <v>4.0</v>
      </c>
      <c r="D836" s="52">
        <v>5.0</v>
      </c>
      <c r="I836" s="31"/>
      <c r="K836" s="21"/>
      <c r="M836" s="27"/>
      <c r="N836" s="28"/>
      <c r="O836" s="32">
        <v>4.0</v>
      </c>
      <c r="P836" s="52">
        <v>5.0</v>
      </c>
      <c r="U836" s="31"/>
    </row>
    <row r="837">
      <c r="A837" s="27"/>
      <c r="B837" s="28"/>
      <c r="C837" s="27"/>
      <c r="D837" s="27"/>
      <c r="E837" s="27"/>
      <c r="F837" s="27"/>
      <c r="G837" s="27"/>
      <c r="H837" s="27"/>
      <c r="I837" s="30"/>
      <c r="K837" s="21"/>
      <c r="M837" s="27"/>
      <c r="N837" s="28"/>
      <c r="O837" s="27"/>
      <c r="P837" s="27"/>
      <c r="Q837" s="27"/>
      <c r="R837" s="27"/>
      <c r="S837" s="27"/>
      <c r="T837" s="27"/>
      <c r="U837" s="30"/>
    </row>
    <row r="838">
      <c r="A838" s="27"/>
      <c r="B838" s="28"/>
      <c r="C838" s="27"/>
      <c r="D838" s="27"/>
      <c r="E838" s="27"/>
      <c r="F838" s="27"/>
      <c r="G838" s="27"/>
      <c r="H838" s="27"/>
      <c r="I838" s="30"/>
      <c r="K838" s="21"/>
      <c r="M838" s="27"/>
      <c r="N838" s="28"/>
      <c r="O838" s="27"/>
      <c r="P838" s="27"/>
      <c r="Q838" s="27"/>
      <c r="R838" s="27"/>
      <c r="S838" s="27"/>
      <c r="T838" s="27"/>
      <c r="U838" s="30"/>
    </row>
    <row r="839">
      <c r="A839" s="32" t="s">
        <v>50</v>
      </c>
      <c r="B839" s="50">
        <f>B108+1</f>
        <v>15</v>
      </c>
      <c r="C839" s="51" t="s">
        <v>433</v>
      </c>
      <c r="I839" s="26"/>
      <c r="K839" s="21"/>
      <c r="M839" s="32" t="s">
        <v>50</v>
      </c>
      <c r="N839" s="50">
        <f>N108+1</f>
        <v>15</v>
      </c>
      <c r="O839" s="51" t="s">
        <v>433</v>
      </c>
      <c r="U839" s="26"/>
    </row>
    <row r="840">
      <c r="A840" s="27"/>
      <c r="B840" s="28"/>
      <c r="C840" s="29"/>
      <c r="I840" s="30"/>
      <c r="K840" s="21"/>
      <c r="M840" s="27"/>
      <c r="N840" s="28"/>
      <c r="O840" s="29"/>
      <c r="U840" s="30"/>
    </row>
    <row r="841">
      <c r="A841" s="27"/>
      <c r="B841" s="28"/>
      <c r="C841" s="32">
        <v>1.0</v>
      </c>
      <c r="D841" s="52" t="s">
        <v>434</v>
      </c>
      <c r="I841" s="31"/>
      <c r="K841" s="21"/>
      <c r="M841" s="27"/>
      <c r="N841" s="28"/>
      <c r="O841" s="32">
        <v>1.0</v>
      </c>
      <c r="P841" s="52" t="s">
        <v>434</v>
      </c>
      <c r="U841" s="31"/>
    </row>
    <row r="842">
      <c r="A842" s="27"/>
      <c r="B842" s="28"/>
      <c r="C842" s="32">
        <v>2.0</v>
      </c>
      <c r="D842" s="52" t="s">
        <v>435</v>
      </c>
      <c r="I842" s="31" t="s">
        <v>38</v>
      </c>
      <c r="K842" s="21"/>
      <c r="M842" s="27"/>
      <c r="N842" s="28"/>
      <c r="O842" s="32">
        <v>2.0</v>
      </c>
      <c r="P842" s="52" t="s">
        <v>435</v>
      </c>
      <c r="U842" s="31" t="s">
        <v>38</v>
      </c>
    </row>
    <row r="843">
      <c r="A843" s="27"/>
      <c r="B843" s="28"/>
      <c r="C843" s="32">
        <v>3.0</v>
      </c>
      <c r="D843" s="52" t="s">
        <v>436</v>
      </c>
      <c r="I843" s="31"/>
      <c r="K843" s="21"/>
      <c r="M843" s="27"/>
      <c r="N843" s="28"/>
      <c r="O843" s="32">
        <v>3.0</v>
      </c>
      <c r="P843" s="52" t="s">
        <v>436</v>
      </c>
      <c r="U843" s="31"/>
    </row>
    <row r="844">
      <c r="A844" s="27"/>
      <c r="B844" s="28"/>
      <c r="C844" s="32">
        <v>4.0</v>
      </c>
      <c r="D844" s="52" t="s">
        <v>437</v>
      </c>
      <c r="I844" s="31"/>
      <c r="K844" s="21"/>
      <c r="M844" s="27"/>
      <c r="N844" s="28"/>
      <c r="O844" s="32">
        <v>4.0</v>
      </c>
      <c r="P844" s="52" t="s">
        <v>437</v>
      </c>
      <c r="U844" s="31"/>
    </row>
    <row r="845">
      <c r="A845" s="27"/>
      <c r="B845" s="28"/>
      <c r="C845" s="27"/>
      <c r="D845" s="27"/>
      <c r="E845" s="27"/>
      <c r="F845" s="27"/>
      <c r="G845" s="27"/>
      <c r="H845" s="27"/>
      <c r="I845" s="30"/>
      <c r="K845" s="21"/>
      <c r="M845" s="27"/>
      <c r="N845" s="28"/>
      <c r="O845" s="27"/>
      <c r="P845" s="27"/>
      <c r="Q845" s="27"/>
      <c r="R845" s="27"/>
      <c r="S845" s="27"/>
      <c r="T845" s="27"/>
      <c r="U845" s="30"/>
    </row>
    <row r="846">
      <c r="A846" s="27"/>
      <c r="B846" s="28"/>
      <c r="C846" s="27"/>
      <c r="D846" s="27"/>
      <c r="E846" s="27"/>
      <c r="F846" s="27"/>
      <c r="G846" s="27"/>
      <c r="H846" s="27"/>
      <c r="I846" s="30"/>
      <c r="K846" s="21"/>
      <c r="M846" s="27"/>
      <c r="N846" s="28"/>
      <c r="O846" s="27"/>
      <c r="P846" s="27"/>
      <c r="Q846" s="27"/>
      <c r="R846" s="27"/>
      <c r="S846" s="27"/>
      <c r="T846" s="27"/>
      <c r="U846" s="30"/>
    </row>
    <row r="847">
      <c r="A847" s="32" t="s">
        <v>50</v>
      </c>
      <c r="B847" s="50">
        <f>B116+1</f>
        <v>16</v>
      </c>
      <c r="C847" s="51" t="s">
        <v>438</v>
      </c>
      <c r="I847" s="26"/>
      <c r="K847" s="21"/>
      <c r="M847" s="32" t="s">
        <v>50</v>
      </c>
      <c r="N847" s="50">
        <f>N116+1</f>
        <v>16</v>
      </c>
      <c r="O847" s="51" t="s">
        <v>438</v>
      </c>
      <c r="U847" s="26"/>
    </row>
    <row r="848" ht="47.25" customHeight="1">
      <c r="A848" s="27"/>
      <c r="B848" s="28"/>
      <c r="C848" s="29" t="str">
        <f>IMAGE("https://media.zecodeek-it.com/dtc/ss-share/questions/question-1479.jpg",1)</f>
        <v/>
      </c>
      <c r="I848" s="30"/>
      <c r="K848" s="21"/>
      <c r="M848" s="27"/>
      <c r="N848" s="28"/>
      <c r="O848" s="29" t="str">
        <f>IMAGE("https://media.zecodeek-it.com/dtc/ss-share/questions/question-1479.jpg",1)</f>
        <v/>
      </c>
      <c r="U848" s="30"/>
    </row>
    <row r="849">
      <c r="A849" s="27"/>
      <c r="B849" s="28"/>
      <c r="C849" s="32">
        <v>1.0</v>
      </c>
      <c r="D849" s="52" t="s">
        <v>439</v>
      </c>
      <c r="I849" s="31"/>
      <c r="K849" s="21"/>
      <c r="M849" s="27"/>
      <c r="N849" s="28"/>
      <c r="O849" s="32">
        <v>1.0</v>
      </c>
      <c r="P849" s="52" t="s">
        <v>439</v>
      </c>
      <c r="U849" s="31"/>
    </row>
    <row r="850">
      <c r="A850" s="27"/>
      <c r="B850" s="28"/>
      <c r="C850" s="32">
        <v>2.0</v>
      </c>
      <c r="D850" s="52" t="s">
        <v>440</v>
      </c>
      <c r="I850" s="31" t="s">
        <v>38</v>
      </c>
      <c r="K850" s="21"/>
      <c r="M850" s="27"/>
      <c r="N850" s="28"/>
      <c r="O850" s="32">
        <v>2.0</v>
      </c>
      <c r="P850" s="52" t="s">
        <v>440</v>
      </c>
      <c r="U850" s="31" t="s">
        <v>38</v>
      </c>
    </row>
    <row r="851">
      <c r="A851" s="27"/>
      <c r="B851" s="28"/>
      <c r="C851" s="32">
        <v>3.0</v>
      </c>
      <c r="D851" s="52" t="s">
        <v>441</v>
      </c>
      <c r="I851" s="31"/>
      <c r="K851" s="21"/>
      <c r="M851" s="27"/>
      <c r="N851" s="28"/>
      <c r="O851" s="32">
        <v>3.0</v>
      </c>
      <c r="P851" s="52" t="s">
        <v>441</v>
      </c>
      <c r="U851" s="31"/>
    </row>
    <row r="852">
      <c r="A852" s="27"/>
      <c r="B852" s="28"/>
      <c r="C852" s="32">
        <v>4.0</v>
      </c>
      <c r="D852" s="52" t="s">
        <v>442</v>
      </c>
      <c r="I852" s="31"/>
      <c r="K852" s="21"/>
      <c r="M852" s="27"/>
      <c r="N852" s="28"/>
      <c r="O852" s="32">
        <v>4.0</v>
      </c>
      <c r="P852" s="52" t="s">
        <v>442</v>
      </c>
      <c r="U852" s="31"/>
    </row>
    <row r="853">
      <c r="A853" s="27"/>
      <c r="B853" s="28"/>
      <c r="C853" s="27"/>
      <c r="D853" s="27"/>
      <c r="E853" s="27"/>
      <c r="F853" s="27"/>
      <c r="G853" s="27"/>
      <c r="H853" s="27"/>
      <c r="I853" s="30"/>
      <c r="K853" s="21"/>
      <c r="M853" s="27"/>
      <c r="N853" s="28"/>
      <c r="O853" s="27"/>
      <c r="P853" s="27"/>
      <c r="Q853" s="27"/>
      <c r="R853" s="27"/>
      <c r="S853" s="27"/>
      <c r="T853" s="27"/>
      <c r="U853" s="30"/>
    </row>
    <row r="854">
      <c r="A854" s="27"/>
      <c r="B854" s="28"/>
      <c r="C854" s="27"/>
      <c r="D854" s="27"/>
      <c r="E854" s="27"/>
      <c r="F854" s="27"/>
      <c r="G854" s="27"/>
      <c r="H854" s="27"/>
      <c r="I854" s="30"/>
      <c r="K854" s="21"/>
      <c r="M854" s="27"/>
      <c r="N854" s="28"/>
      <c r="O854" s="27"/>
      <c r="P854" s="27"/>
      <c r="Q854" s="27"/>
      <c r="R854" s="27"/>
      <c r="S854" s="27"/>
      <c r="T854" s="27"/>
      <c r="U854" s="30"/>
    </row>
    <row r="855">
      <c r="A855" s="32" t="s">
        <v>50</v>
      </c>
      <c r="B855" s="50">
        <f>B124+1</f>
        <v>17</v>
      </c>
      <c r="C855" s="51" t="s">
        <v>443</v>
      </c>
      <c r="I855" s="26"/>
      <c r="K855" s="21"/>
      <c r="M855" s="32" t="s">
        <v>50</v>
      </c>
      <c r="N855" s="50">
        <f>N124+1</f>
        <v>17</v>
      </c>
      <c r="O855" s="51" t="s">
        <v>443</v>
      </c>
      <c r="U855" s="26"/>
    </row>
    <row r="856">
      <c r="A856" s="27"/>
      <c r="B856" s="28"/>
      <c r="C856" s="29"/>
      <c r="I856" s="30"/>
      <c r="K856" s="21"/>
      <c r="M856" s="27"/>
      <c r="N856" s="28"/>
      <c r="O856" s="29"/>
      <c r="U856" s="30"/>
    </row>
    <row r="857">
      <c r="A857" s="27"/>
      <c r="B857" s="28"/>
      <c r="C857" s="32">
        <v>1.0</v>
      </c>
      <c r="D857" s="52" t="s">
        <v>444</v>
      </c>
      <c r="I857" s="31"/>
      <c r="K857" s="21"/>
      <c r="M857" s="27"/>
      <c r="N857" s="28"/>
      <c r="O857" s="32">
        <v>1.0</v>
      </c>
      <c r="P857" s="52" t="s">
        <v>444</v>
      </c>
      <c r="U857" s="31"/>
    </row>
    <row r="858">
      <c r="A858" s="27"/>
      <c r="B858" s="28"/>
      <c r="C858" s="32">
        <v>2.0</v>
      </c>
      <c r="D858" s="52" t="s">
        <v>445</v>
      </c>
      <c r="I858" s="31"/>
      <c r="K858" s="21"/>
      <c r="M858" s="27"/>
      <c r="N858" s="28"/>
      <c r="O858" s="32">
        <v>2.0</v>
      </c>
      <c r="P858" s="52" t="s">
        <v>445</v>
      </c>
      <c r="U858" s="31"/>
    </row>
    <row r="859">
      <c r="A859" s="27"/>
      <c r="B859" s="28"/>
      <c r="C859" s="32">
        <v>3.0</v>
      </c>
      <c r="D859" s="52" t="s">
        <v>446</v>
      </c>
      <c r="I859" s="31" t="s">
        <v>38</v>
      </c>
      <c r="K859" s="21"/>
      <c r="M859" s="27"/>
      <c r="N859" s="28"/>
      <c r="O859" s="32">
        <v>3.0</v>
      </c>
      <c r="P859" s="52" t="s">
        <v>446</v>
      </c>
      <c r="U859" s="31" t="s">
        <v>38</v>
      </c>
    </row>
    <row r="860">
      <c r="A860" s="27"/>
      <c r="B860" s="28"/>
      <c r="C860" s="32">
        <v>4.0</v>
      </c>
      <c r="D860" s="52" t="s">
        <v>391</v>
      </c>
      <c r="I860" s="31"/>
      <c r="K860" s="21"/>
      <c r="M860" s="27"/>
      <c r="N860" s="28"/>
      <c r="O860" s="32">
        <v>4.0</v>
      </c>
      <c r="P860" s="52" t="s">
        <v>391</v>
      </c>
      <c r="U860" s="31"/>
    </row>
    <row r="861">
      <c r="A861" s="27"/>
      <c r="B861" s="28"/>
      <c r="C861" s="27"/>
      <c r="D861" s="27"/>
      <c r="E861" s="27"/>
      <c r="F861" s="27"/>
      <c r="G861" s="27"/>
      <c r="H861" s="27"/>
      <c r="I861" s="30"/>
      <c r="K861" s="21"/>
      <c r="M861" s="27"/>
      <c r="N861" s="28"/>
      <c r="O861" s="27"/>
      <c r="P861" s="27"/>
      <c r="Q861" s="27"/>
      <c r="R861" s="27"/>
      <c r="S861" s="27"/>
      <c r="T861" s="27"/>
      <c r="U861" s="30"/>
    </row>
    <row r="862">
      <c r="A862" s="27"/>
      <c r="B862" s="28"/>
      <c r="C862" s="27"/>
      <c r="D862" s="27"/>
      <c r="E862" s="27"/>
      <c r="F862" s="27"/>
      <c r="G862" s="27"/>
      <c r="H862" s="27"/>
      <c r="I862" s="30"/>
      <c r="K862" s="21"/>
      <c r="M862" s="27"/>
      <c r="N862" s="28"/>
      <c r="O862" s="27"/>
      <c r="P862" s="27"/>
      <c r="Q862" s="27"/>
      <c r="R862" s="27"/>
      <c r="S862" s="27"/>
      <c r="T862" s="27"/>
      <c r="U862" s="30"/>
    </row>
    <row r="863">
      <c r="A863" s="32" t="s">
        <v>50</v>
      </c>
      <c r="B863" s="50">
        <f>B132+1</f>
        <v>18</v>
      </c>
      <c r="C863" s="51" t="s">
        <v>447</v>
      </c>
      <c r="I863" s="26"/>
      <c r="K863" s="21"/>
      <c r="M863" s="32" t="s">
        <v>50</v>
      </c>
      <c r="N863" s="50">
        <f>N132+1</f>
        <v>18</v>
      </c>
      <c r="O863" s="51" t="s">
        <v>447</v>
      </c>
      <c r="U863" s="26"/>
    </row>
    <row r="864">
      <c r="A864" s="27"/>
      <c r="B864" s="28"/>
      <c r="C864" s="29"/>
      <c r="I864" s="30"/>
      <c r="K864" s="21"/>
      <c r="M864" s="27"/>
      <c r="N864" s="28"/>
      <c r="O864" s="29"/>
      <c r="U864" s="30"/>
    </row>
    <row r="865">
      <c r="A865" s="27"/>
      <c r="B865" s="28"/>
      <c r="C865" s="32">
        <v>1.0</v>
      </c>
      <c r="D865" s="52">
        <v>3.0</v>
      </c>
      <c r="I865" s="31" t="s">
        <v>38</v>
      </c>
      <c r="K865" s="21"/>
      <c r="M865" s="27"/>
      <c r="N865" s="28"/>
      <c r="O865" s="32">
        <v>1.0</v>
      </c>
      <c r="P865" s="52">
        <v>3.0</v>
      </c>
      <c r="U865" s="31" t="s">
        <v>38</v>
      </c>
    </row>
    <row r="866">
      <c r="A866" s="27"/>
      <c r="B866" s="28"/>
      <c r="C866" s="32">
        <v>2.0</v>
      </c>
      <c r="D866" s="52">
        <v>6.0</v>
      </c>
      <c r="I866" s="31"/>
      <c r="K866" s="21"/>
      <c r="M866" s="27"/>
      <c r="N866" s="28"/>
      <c r="O866" s="32">
        <v>2.0</v>
      </c>
      <c r="P866" s="52">
        <v>6.0</v>
      </c>
      <c r="U866" s="31"/>
    </row>
    <row r="867">
      <c r="A867" s="27"/>
      <c r="B867" s="28"/>
      <c r="C867" s="32">
        <v>3.0</v>
      </c>
      <c r="D867" s="52">
        <v>15.0</v>
      </c>
      <c r="I867" s="31"/>
      <c r="K867" s="21"/>
      <c r="M867" s="27"/>
      <c r="N867" s="28"/>
      <c r="O867" s="32">
        <v>3.0</v>
      </c>
      <c r="P867" s="52">
        <v>15.0</v>
      </c>
      <c r="U867" s="31"/>
    </row>
    <row r="868">
      <c r="A868" s="27"/>
      <c r="B868" s="28"/>
      <c r="C868" s="32">
        <v>4.0</v>
      </c>
      <c r="D868" s="52">
        <v>9.0</v>
      </c>
      <c r="I868" s="31"/>
      <c r="K868" s="21"/>
      <c r="M868" s="27"/>
      <c r="N868" s="28"/>
      <c r="O868" s="32">
        <v>4.0</v>
      </c>
      <c r="P868" s="52">
        <v>9.0</v>
      </c>
      <c r="U868" s="31"/>
    </row>
    <row r="869">
      <c r="A869" s="27"/>
      <c r="B869" s="28"/>
      <c r="C869" s="27"/>
      <c r="D869" s="27"/>
      <c r="E869" s="27"/>
      <c r="F869" s="27"/>
      <c r="G869" s="27"/>
      <c r="H869" s="27"/>
      <c r="I869" s="30"/>
      <c r="K869" s="21"/>
      <c r="M869" s="27"/>
      <c r="N869" s="28"/>
      <c r="O869" s="27"/>
      <c r="P869" s="27"/>
      <c r="Q869" s="27"/>
      <c r="R869" s="27"/>
      <c r="S869" s="27"/>
      <c r="T869" s="27"/>
      <c r="U869" s="30"/>
    </row>
    <row r="870">
      <c r="A870" s="27"/>
      <c r="B870" s="28"/>
      <c r="C870" s="27"/>
      <c r="D870" s="27"/>
      <c r="E870" s="27"/>
      <c r="F870" s="27"/>
      <c r="G870" s="27"/>
      <c r="H870" s="27"/>
      <c r="I870" s="30"/>
      <c r="K870" s="21"/>
      <c r="M870" s="27"/>
      <c r="N870" s="28"/>
      <c r="O870" s="27"/>
      <c r="P870" s="27"/>
      <c r="Q870" s="27"/>
      <c r="R870" s="27"/>
      <c r="S870" s="27"/>
      <c r="T870" s="27"/>
      <c r="U870" s="30"/>
    </row>
    <row r="871">
      <c r="A871" s="32" t="s">
        <v>50</v>
      </c>
      <c r="B871" s="50">
        <f>B140+1</f>
        <v>19</v>
      </c>
      <c r="C871" s="51" t="s">
        <v>448</v>
      </c>
      <c r="I871" s="26"/>
      <c r="K871" s="21"/>
      <c r="M871" s="32" t="s">
        <v>50</v>
      </c>
      <c r="N871" s="50">
        <f>N140+1</f>
        <v>19</v>
      </c>
      <c r="O871" s="51" t="s">
        <v>448</v>
      </c>
      <c r="U871" s="26"/>
    </row>
    <row r="872">
      <c r="A872" s="27"/>
      <c r="B872" s="28"/>
      <c r="C872" s="29"/>
      <c r="I872" s="30"/>
      <c r="K872" s="21"/>
      <c r="M872" s="27"/>
      <c r="N872" s="28"/>
      <c r="O872" s="29"/>
      <c r="U872" s="30"/>
    </row>
    <row r="873">
      <c r="A873" s="27"/>
      <c r="B873" s="28"/>
      <c r="C873" s="32">
        <v>1.0</v>
      </c>
      <c r="D873" s="52" t="s">
        <v>449</v>
      </c>
      <c r="I873" s="31"/>
      <c r="K873" s="21"/>
      <c r="M873" s="27"/>
      <c r="N873" s="28"/>
      <c r="O873" s="32">
        <v>1.0</v>
      </c>
      <c r="P873" s="52" t="s">
        <v>449</v>
      </c>
      <c r="U873" s="31"/>
    </row>
    <row r="874">
      <c r="A874" s="27"/>
      <c r="B874" s="28"/>
      <c r="C874" s="32">
        <v>2.0</v>
      </c>
      <c r="D874" s="52" t="s">
        <v>450</v>
      </c>
      <c r="I874" s="31"/>
      <c r="K874" s="21"/>
      <c r="M874" s="27"/>
      <c r="N874" s="28"/>
      <c r="O874" s="32">
        <v>2.0</v>
      </c>
      <c r="P874" s="52" t="s">
        <v>450</v>
      </c>
      <c r="U874" s="31"/>
    </row>
    <row r="875">
      <c r="A875" s="27"/>
      <c r="B875" s="28"/>
      <c r="C875" s="32">
        <v>3.0</v>
      </c>
      <c r="D875" s="52" t="s">
        <v>451</v>
      </c>
      <c r="I875" s="31"/>
      <c r="K875" s="21"/>
      <c r="M875" s="27"/>
      <c r="N875" s="28"/>
      <c r="O875" s="32">
        <v>3.0</v>
      </c>
      <c r="P875" s="52" t="s">
        <v>451</v>
      </c>
      <c r="U875" s="31"/>
    </row>
    <row r="876">
      <c r="A876" s="27"/>
      <c r="B876" s="28"/>
      <c r="C876" s="32">
        <v>4.0</v>
      </c>
      <c r="D876" s="52" t="s">
        <v>452</v>
      </c>
      <c r="I876" s="31" t="s">
        <v>38</v>
      </c>
      <c r="K876" s="21"/>
      <c r="M876" s="27"/>
      <c r="N876" s="28"/>
      <c r="O876" s="32">
        <v>4.0</v>
      </c>
      <c r="P876" s="52" t="s">
        <v>452</v>
      </c>
      <c r="U876" s="31" t="s">
        <v>38</v>
      </c>
    </row>
    <row r="877">
      <c r="A877" s="27"/>
      <c r="B877" s="28"/>
      <c r="C877" s="27"/>
      <c r="D877" s="27"/>
      <c r="E877" s="27"/>
      <c r="F877" s="27"/>
      <c r="G877" s="27"/>
      <c r="H877" s="27"/>
      <c r="I877" s="30"/>
      <c r="K877" s="21"/>
      <c r="M877" s="27"/>
      <c r="N877" s="28"/>
      <c r="O877" s="27"/>
      <c r="P877" s="27"/>
      <c r="Q877" s="27"/>
      <c r="R877" s="27"/>
      <c r="S877" s="27"/>
      <c r="T877" s="27"/>
      <c r="U877" s="30"/>
    </row>
    <row r="878">
      <c r="A878" s="27"/>
      <c r="B878" s="28"/>
      <c r="C878" s="27"/>
      <c r="D878" s="27"/>
      <c r="E878" s="27"/>
      <c r="F878" s="27"/>
      <c r="G878" s="27"/>
      <c r="H878" s="27"/>
      <c r="I878" s="30"/>
      <c r="K878" s="21"/>
      <c r="M878" s="27"/>
      <c r="N878" s="28"/>
      <c r="O878" s="27"/>
      <c r="P878" s="27"/>
      <c r="Q878" s="27"/>
      <c r="R878" s="27"/>
      <c r="S878" s="27"/>
      <c r="T878" s="27"/>
      <c r="U878" s="30"/>
    </row>
    <row r="879">
      <c r="A879" s="32" t="s">
        <v>50</v>
      </c>
      <c r="B879" s="50">
        <f>B148+1</f>
        <v>20</v>
      </c>
      <c r="C879" s="51" t="s">
        <v>453</v>
      </c>
      <c r="I879" s="26"/>
      <c r="K879" s="21"/>
      <c r="M879" s="32" t="s">
        <v>50</v>
      </c>
      <c r="N879" s="50">
        <f>N148+1</f>
        <v>20</v>
      </c>
      <c r="O879" s="51" t="s">
        <v>453</v>
      </c>
      <c r="U879" s="26"/>
    </row>
    <row r="880">
      <c r="A880" s="27"/>
      <c r="B880" s="28"/>
      <c r="C880" s="29"/>
      <c r="I880" s="30"/>
      <c r="K880" s="21"/>
      <c r="M880" s="27"/>
      <c r="N880" s="28"/>
      <c r="O880" s="29"/>
      <c r="U880" s="30"/>
    </row>
    <row r="881">
      <c r="A881" s="27"/>
      <c r="B881" s="28"/>
      <c r="C881" s="32">
        <v>1.0</v>
      </c>
      <c r="D881" s="52" t="s">
        <v>454</v>
      </c>
      <c r="I881" s="31" t="s">
        <v>38</v>
      </c>
      <c r="K881" s="21"/>
      <c r="M881" s="27"/>
      <c r="N881" s="28"/>
      <c r="O881" s="32">
        <v>1.0</v>
      </c>
      <c r="P881" s="52" t="s">
        <v>454</v>
      </c>
      <c r="U881" s="31" t="s">
        <v>38</v>
      </c>
    </row>
    <row r="882">
      <c r="A882" s="27"/>
      <c r="B882" s="28"/>
      <c r="C882" s="32">
        <v>2.0</v>
      </c>
      <c r="D882" s="52" t="s">
        <v>455</v>
      </c>
      <c r="I882" s="31"/>
      <c r="K882" s="21"/>
      <c r="M882" s="27"/>
      <c r="N882" s="28"/>
      <c r="O882" s="32">
        <v>2.0</v>
      </c>
      <c r="P882" s="52" t="s">
        <v>455</v>
      </c>
      <c r="U882" s="31"/>
    </row>
    <row r="883">
      <c r="A883" s="27"/>
      <c r="B883" s="28"/>
      <c r="C883" s="32">
        <v>3.0</v>
      </c>
      <c r="D883" s="52" t="s">
        <v>456</v>
      </c>
      <c r="I883" s="31"/>
      <c r="K883" s="21"/>
      <c r="M883" s="27"/>
      <c r="N883" s="28"/>
      <c r="O883" s="32">
        <v>3.0</v>
      </c>
      <c r="P883" s="52" t="s">
        <v>456</v>
      </c>
      <c r="U883" s="31"/>
    </row>
    <row r="884">
      <c r="A884" s="27"/>
      <c r="B884" s="28"/>
      <c r="C884" s="32">
        <v>4.0</v>
      </c>
      <c r="D884" s="52" t="s">
        <v>437</v>
      </c>
      <c r="I884" s="31"/>
      <c r="K884" s="21"/>
      <c r="M884" s="27"/>
      <c r="N884" s="28"/>
      <c r="O884" s="32">
        <v>4.0</v>
      </c>
      <c r="P884" s="52" t="s">
        <v>437</v>
      </c>
      <c r="U884" s="31"/>
    </row>
    <row r="885">
      <c r="A885" s="27"/>
      <c r="B885" s="28"/>
      <c r="C885" s="27"/>
      <c r="D885" s="27"/>
      <c r="E885" s="27"/>
      <c r="F885" s="27"/>
      <c r="G885" s="27"/>
      <c r="H885" s="27"/>
      <c r="I885" s="30"/>
      <c r="K885" s="21"/>
      <c r="M885" s="27"/>
      <c r="N885" s="28"/>
      <c r="O885" s="27"/>
      <c r="P885" s="27"/>
      <c r="Q885" s="27"/>
      <c r="R885" s="27"/>
      <c r="S885" s="27"/>
      <c r="T885" s="27"/>
      <c r="U885" s="30"/>
    </row>
    <row r="886">
      <c r="A886" s="27"/>
      <c r="B886" s="28"/>
      <c r="C886" s="27"/>
      <c r="D886" s="27"/>
      <c r="E886" s="27"/>
      <c r="F886" s="27"/>
      <c r="G886" s="27"/>
      <c r="H886" s="27"/>
      <c r="I886" s="30"/>
      <c r="K886" s="21"/>
      <c r="M886" s="27"/>
      <c r="N886" s="28"/>
      <c r="O886" s="27"/>
      <c r="P886" s="27"/>
      <c r="Q886" s="27"/>
      <c r="R886" s="27"/>
      <c r="S886" s="27"/>
      <c r="T886" s="27"/>
      <c r="U886" s="30"/>
    </row>
    <row r="887">
      <c r="A887" s="32" t="s">
        <v>50</v>
      </c>
      <c r="B887" s="50">
        <f>B156+1</f>
        <v>21</v>
      </c>
      <c r="C887" s="51" t="s">
        <v>457</v>
      </c>
      <c r="I887" s="26"/>
      <c r="K887" s="21"/>
      <c r="M887" s="32" t="s">
        <v>50</v>
      </c>
      <c r="N887" s="50">
        <f>N156+1</f>
        <v>21</v>
      </c>
      <c r="O887" s="51" t="s">
        <v>457</v>
      </c>
      <c r="U887" s="26"/>
    </row>
    <row r="888">
      <c r="A888" s="27"/>
      <c r="B888" s="28"/>
      <c r="C888" s="29"/>
      <c r="I888" s="30"/>
      <c r="K888" s="21"/>
      <c r="M888" s="27"/>
      <c r="N888" s="28"/>
      <c r="O888" s="29"/>
      <c r="U888" s="30"/>
    </row>
    <row r="889">
      <c r="A889" s="27"/>
      <c r="B889" s="28"/>
      <c r="C889" s="32">
        <v>1.0</v>
      </c>
      <c r="D889" s="52" t="s">
        <v>458</v>
      </c>
      <c r="I889" s="31"/>
      <c r="K889" s="21"/>
      <c r="M889" s="27"/>
      <c r="N889" s="28"/>
      <c r="O889" s="32">
        <v>1.0</v>
      </c>
      <c r="P889" s="52" t="s">
        <v>458</v>
      </c>
      <c r="U889" s="31"/>
    </row>
    <row r="890">
      <c r="A890" s="27"/>
      <c r="B890" s="28"/>
      <c r="C890" s="32">
        <v>2.0</v>
      </c>
      <c r="D890" s="52" t="s">
        <v>459</v>
      </c>
      <c r="I890" s="31"/>
      <c r="K890" s="21"/>
      <c r="M890" s="27"/>
      <c r="N890" s="28"/>
      <c r="O890" s="32">
        <v>2.0</v>
      </c>
      <c r="P890" s="52" t="s">
        <v>459</v>
      </c>
      <c r="U890" s="31"/>
    </row>
    <row r="891">
      <c r="A891" s="27"/>
      <c r="B891" s="28"/>
      <c r="C891" s="32">
        <v>3.0</v>
      </c>
      <c r="D891" s="52" t="s">
        <v>460</v>
      </c>
      <c r="I891" s="31"/>
      <c r="K891" s="21"/>
      <c r="M891" s="27"/>
      <c r="N891" s="28"/>
      <c r="O891" s="32">
        <v>3.0</v>
      </c>
      <c r="P891" s="52" t="s">
        <v>460</v>
      </c>
      <c r="U891" s="31"/>
    </row>
    <row r="892">
      <c r="A892" s="27"/>
      <c r="B892" s="28"/>
      <c r="C892" s="32">
        <v>4.0</v>
      </c>
      <c r="D892" s="52" t="s">
        <v>461</v>
      </c>
      <c r="I892" s="31" t="s">
        <v>38</v>
      </c>
      <c r="K892" s="21"/>
      <c r="M892" s="27"/>
      <c r="N892" s="28"/>
      <c r="O892" s="32">
        <v>4.0</v>
      </c>
      <c r="P892" s="52" t="s">
        <v>461</v>
      </c>
      <c r="U892" s="31" t="s">
        <v>38</v>
      </c>
    </row>
    <row r="893">
      <c r="A893" s="27"/>
      <c r="B893" s="28"/>
      <c r="C893" s="27"/>
      <c r="D893" s="27"/>
      <c r="E893" s="27"/>
      <c r="F893" s="27"/>
      <c r="G893" s="27"/>
      <c r="H893" s="27"/>
      <c r="I893" s="30"/>
      <c r="K893" s="21"/>
      <c r="M893" s="27"/>
      <c r="N893" s="28"/>
      <c r="O893" s="27"/>
      <c r="P893" s="27"/>
      <c r="Q893" s="27"/>
      <c r="R893" s="27"/>
      <c r="S893" s="27"/>
      <c r="T893" s="27"/>
      <c r="U893" s="30"/>
    </row>
    <row r="894">
      <c r="A894" s="27"/>
      <c r="B894" s="28"/>
      <c r="C894" s="27"/>
      <c r="D894" s="27"/>
      <c r="E894" s="27"/>
      <c r="F894" s="27"/>
      <c r="G894" s="27"/>
      <c r="H894" s="27"/>
      <c r="I894" s="30"/>
      <c r="K894" s="21"/>
      <c r="M894" s="27"/>
      <c r="N894" s="28"/>
      <c r="O894" s="27"/>
      <c r="P894" s="27"/>
      <c r="Q894" s="27"/>
      <c r="R894" s="27"/>
      <c r="S894" s="27"/>
      <c r="T894" s="27"/>
      <c r="U894" s="30"/>
    </row>
    <row r="895">
      <c r="A895" s="32" t="s">
        <v>50</v>
      </c>
      <c r="B895" s="50">
        <f>B164+1</f>
        <v>22</v>
      </c>
      <c r="C895" s="51" t="s">
        <v>462</v>
      </c>
      <c r="I895" s="26"/>
      <c r="K895" s="21"/>
      <c r="M895" s="32" t="s">
        <v>50</v>
      </c>
      <c r="N895" s="50">
        <f>N164+1</f>
        <v>22</v>
      </c>
      <c r="O895" s="51" t="s">
        <v>462</v>
      </c>
      <c r="U895" s="26"/>
    </row>
    <row r="896">
      <c r="A896" s="27"/>
      <c r="B896" s="28"/>
      <c r="C896" s="29"/>
      <c r="I896" s="30"/>
      <c r="K896" s="21"/>
      <c r="M896" s="27"/>
      <c r="N896" s="28"/>
      <c r="O896" s="29"/>
      <c r="U896" s="30"/>
    </row>
    <row r="897">
      <c r="A897" s="27"/>
      <c r="B897" s="28"/>
      <c r="C897" s="32">
        <v>1.0</v>
      </c>
      <c r="D897" s="52" t="s">
        <v>463</v>
      </c>
      <c r="I897" s="31"/>
      <c r="K897" s="21"/>
      <c r="M897" s="27"/>
      <c r="N897" s="28"/>
      <c r="O897" s="32">
        <v>1.0</v>
      </c>
      <c r="P897" s="52" t="s">
        <v>463</v>
      </c>
      <c r="U897" s="31"/>
    </row>
    <row r="898">
      <c r="A898" s="27"/>
      <c r="B898" s="28"/>
      <c r="C898" s="32">
        <v>2.0</v>
      </c>
      <c r="D898" s="52" t="s">
        <v>464</v>
      </c>
      <c r="I898" s="31"/>
      <c r="K898" s="21"/>
      <c r="M898" s="27"/>
      <c r="N898" s="28"/>
      <c r="O898" s="32">
        <v>2.0</v>
      </c>
      <c r="P898" s="52" t="s">
        <v>464</v>
      </c>
      <c r="U898" s="31"/>
    </row>
    <row r="899">
      <c r="A899" s="27"/>
      <c r="B899" s="28"/>
      <c r="C899" s="32">
        <v>3.0</v>
      </c>
      <c r="D899" s="52" t="s">
        <v>465</v>
      </c>
      <c r="I899" s="31"/>
      <c r="K899" s="21"/>
      <c r="M899" s="27"/>
      <c r="N899" s="28"/>
      <c r="O899" s="32">
        <v>3.0</v>
      </c>
      <c r="P899" s="52" t="s">
        <v>465</v>
      </c>
      <c r="U899" s="31"/>
    </row>
    <row r="900">
      <c r="A900" s="27"/>
      <c r="B900" s="28"/>
      <c r="C900" s="32">
        <v>4.0</v>
      </c>
      <c r="D900" s="52" t="s">
        <v>431</v>
      </c>
      <c r="I900" s="31" t="s">
        <v>38</v>
      </c>
      <c r="K900" s="21"/>
      <c r="M900" s="27"/>
      <c r="N900" s="28"/>
      <c r="O900" s="32">
        <v>4.0</v>
      </c>
      <c r="P900" s="52" t="s">
        <v>431</v>
      </c>
      <c r="U900" s="31" t="s">
        <v>38</v>
      </c>
    </row>
    <row r="901">
      <c r="A901" s="27"/>
      <c r="B901" s="28"/>
      <c r="C901" s="27"/>
      <c r="D901" s="27"/>
      <c r="E901" s="27"/>
      <c r="F901" s="27"/>
      <c r="G901" s="27"/>
      <c r="H901" s="27"/>
      <c r="I901" s="30"/>
      <c r="K901" s="21"/>
      <c r="M901" s="27"/>
      <c r="N901" s="28"/>
      <c r="O901" s="27"/>
      <c r="P901" s="27"/>
      <c r="Q901" s="27"/>
      <c r="R901" s="27"/>
      <c r="S901" s="27"/>
      <c r="T901" s="27"/>
      <c r="U901" s="30"/>
    </row>
    <row r="902">
      <c r="A902" s="27"/>
      <c r="B902" s="28"/>
      <c r="C902" s="27"/>
      <c r="D902" s="27"/>
      <c r="E902" s="27"/>
      <c r="F902" s="27"/>
      <c r="G902" s="27"/>
      <c r="H902" s="27"/>
      <c r="I902" s="30"/>
      <c r="K902" s="21"/>
      <c r="M902" s="27"/>
      <c r="N902" s="28"/>
      <c r="O902" s="27"/>
      <c r="P902" s="27"/>
      <c r="Q902" s="27"/>
      <c r="R902" s="27"/>
      <c r="S902" s="27"/>
      <c r="T902" s="27"/>
      <c r="U902" s="30"/>
    </row>
    <row r="903">
      <c r="A903" s="32" t="s">
        <v>50</v>
      </c>
      <c r="B903" s="50">
        <f>B172+1</f>
        <v>23</v>
      </c>
      <c r="C903" s="51" t="s">
        <v>466</v>
      </c>
      <c r="I903" s="26"/>
      <c r="K903" s="21"/>
      <c r="M903" s="32" t="s">
        <v>50</v>
      </c>
      <c r="N903" s="50">
        <f>N172+1</f>
        <v>23</v>
      </c>
      <c r="O903" s="51" t="s">
        <v>466</v>
      </c>
      <c r="U903" s="26"/>
    </row>
    <row r="904">
      <c r="A904" s="27"/>
      <c r="B904" s="28"/>
      <c r="C904" s="29"/>
      <c r="I904" s="30"/>
      <c r="K904" s="21"/>
      <c r="M904" s="27"/>
      <c r="N904" s="28"/>
      <c r="O904" s="29"/>
      <c r="U904" s="30"/>
    </row>
    <row r="905">
      <c r="A905" s="27"/>
      <c r="B905" s="28"/>
      <c r="C905" s="32">
        <v>1.0</v>
      </c>
      <c r="D905" s="52" t="s">
        <v>467</v>
      </c>
      <c r="I905" s="31"/>
      <c r="K905" s="21"/>
      <c r="M905" s="27"/>
      <c r="N905" s="28"/>
      <c r="O905" s="32">
        <v>1.0</v>
      </c>
      <c r="P905" s="52" t="s">
        <v>467</v>
      </c>
      <c r="U905" s="31"/>
    </row>
    <row r="906">
      <c r="A906" s="27"/>
      <c r="B906" s="28"/>
      <c r="C906" s="32">
        <v>2.0</v>
      </c>
      <c r="D906" s="52" t="s">
        <v>468</v>
      </c>
      <c r="I906" s="31"/>
      <c r="K906" s="21"/>
      <c r="M906" s="27"/>
      <c r="N906" s="28"/>
      <c r="O906" s="32">
        <v>2.0</v>
      </c>
      <c r="P906" s="52" t="s">
        <v>468</v>
      </c>
      <c r="U906" s="31"/>
    </row>
    <row r="907">
      <c r="A907" s="27"/>
      <c r="B907" s="28"/>
      <c r="C907" s="32">
        <v>3.0</v>
      </c>
      <c r="D907" s="52" t="s">
        <v>469</v>
      </c>
      <c r="I907" s="31"/>
      <c r="K907" s="21"/>
      <c r="M907" s="27"/>
      <c r="N907" s="28"/>
      <c r="O907" s="32">
        <v>3.0</v>
      </c>
      <c r="P907" s="52" t="s">
        <v>469</v>
      </c>
      <c r="U907" s="31"/>
    </row>
    <row r="908">
      <c r="A908" s="27"/>
      <c r="B908" s="28"/>
      <c r="C908" s="32">
        <v>4.0</v>
      </c>
      <c r="D908" s="52" t="s">
        <v>431</v>
      </c>
      <c r="I908" s="31" t="s">
        <v>38</v>
      </c>
      <c r="K908" s="21"/>
      <c r="M908" s="27"/>
      <c r="N908" s="28"/>
      <c r="O908" s="32">
        <v>4.0</v>
      </c>
      <c r="P908" s="52" t="s">
        <v>431</v>
      </c>
      <c r="U908" s="31" t="s">
        <v>38</v>
      </c>
    </row>
    <row r="909">
      <c r="A909" s="27"/>
      <c r="B909" s="28"/>
      <c r="C909" s="27"/>
      <c r="D909" s="27"/>
      <c r="E909" s="27"/>
      <c r="F909" s="27"/>
      <c r="G909" s="27"/>
      <c r="H909" s="27"/>
      <c r="I909" s="30"/>
      <c r="K909" s="21"/>
      <c r="M909" s="27"/>
      <c r="N909" s="28"/>
      <c r="O909" s="27"/>
      <c r="P909" s="27"/>
      <c r="Q909" s="27"/>
      <c r="R909" s="27"/>
      <c r="S909" s="27"/>
      <c r="T909" s="27"/>
      <c r="U909" s="30"/>
    </row>
    <row r="910">
      <c r="A910" s="27"/>
      <c r="B910" s="28"/>
      <c r="C910" s="27"/>
      <c r="D910" s="27"/>
      <c r="E910" s="27"/>
      <c r="F910" s="27"/>
      <c r="G910" s="27"/>
      <c r="H910" s="27"/>
      <c r="I910" s="30"/>
      <c r="K910" s="21"/>
      <c r="M910" s="27"/>
      <c r="N910" s="28"/>
      <c r="O910" s="27"/>
      <c r="P910" s="27"/>
      <c r="Q910" s="27"/>
      <c r="R910" s="27"/>
      <c r="S910" s="27"/>
      <c r="T910" s="27"/>
      <c r="U910" s="30"/>
    </row>
    <row r="911">
      <c r="A911" s="32" t="s">
        <v>50</v>
      </c>
      <c r="B911" s="50">
        <f>B180+1</f>
        <v>24</v>
      </c>
      <c r="C911" s="51" t="s">
        <v>470</v>
      </c>
      <c r="I911" s="26"/>
      <c r="K911" s="21"/>
      <c r="M911" s="32" t="s">
        <v>50</v>
      </c>
      <c r="N911" s="50">
        <f>N180+1</f>
        <v>24</v>
      </c>
      <c r="O911" s="51" t="s">
        <v>470</v>
      </c>
      <c r="U911" s="26"/>
    </row>
    <row r="912">
      <c r="A912" s="27"/>
      <c r="B912" s="28"/>
      <c r="C912" s="29"/>
      <c r="I912" s="30"/>
      <c r="K912" s="21"/>
      <c r="M912" s="27"/>
      <c r="N912" s="28"/>
      <c r="O912" s="29"/>
      <c r="U912" s="30"/>
    </row>
    <row r="913">
      <c r="A913" s="27"/>
      <c r="B913" s="28"/>
      <c r="C913" s="32">
        <v>1.0</v>
      </c>
      <c r="D913" s="52" t="s">
        <v>471</v>
      </c>
      <c r="I913" s="31"/>
      <c r="K913" s="21"/>
      <c r="M913" s="27"/>
      <c r="N913" s="28"/>
      <c r="O913" s="32">
        <v>1.0</v>
      </c>
      <c r="P913" s="52" t="s">
        <v>471</v>
      </c>
      <c r="U913" s="31"/>
    </row>
    <row r="914">
      <c r="A914" s="27"/>
      <c r="B914" s="28"/>
      <c r="C914" s="32">
        <v>2.0</v>
      </c>
      <c r="D914" s="52" t="s">
        <v>472</v>
      </c>
      <c r="I914" s="31"/>
      <c r="K914" s="21"/>
      <c r="M914" s="27"/>
      <c r="N914" s="28"/>
      <c r="O914" s="32">
        <v>2.0</v>
      </c>
      <c r="P914" s="52" t="s">
        <v>472</v>
      </c>
      <c r="U914" s="31"/>
    </row>
    <row r="915">
      <c r="A915" s="27"/>
      <c r="B915" s="28"/>
      <c r="C915" s="32">
        <v>3.0</v>
      </c>
      <c r="D915" s="52" t="s">
        <v>473</v>
      </c>
      <c r="I915" s="31"/>
      <c r="K915" s="21"/>
      <c r="M915" s="27"/>
      <c r="N915" s="28"/>
      <c r="O915" s="32">
        <v>3.0</v>
      </c>
      <c r="P915" s="52" t="s">
        <v>473</v>
      </c>
      <c r="U915" s="31"/>
    </row>
    <row r="916">
      <c r="A916" s="27"/>
      <c r="B916" s="28"/>
      <c r="C916" s="32">
        <v>4.0</v>
      </c>
      <c r="D916" s="52" t="s">
        <v>474</v>
      </c>
      <c r="I916" s="31" t="s">
        <v>38</v>
      </c>
      <c r="K916" s="21"/>
      <c r="M916" s="27"/>
      <c r="N916" s="28"/>
      <c r="O916" s="32">
        <v>4.0</v>
      </c>
      <c r="P916" s="52" t="s">
        <v>474</v>
      </c>
      <c r="U916" s="31" t="s">
        <v>38</v>
      </c>
    </row>
    <row r="917">
      <c r="A917" s="27"/>
      <c r="B917" s="28"/>
      <c r="C917" s="27"/>
      <c r="D917" s="27"/>
      <c r="E917" s="27"/>
      <c r="F917" s="27"/>
      <c r="G917" s="27"/>
      <c r="H917" s="27"/>
      <c r="I917" s="30"/>
      <c r="K917" s="21"/>
      <c r="M917" s="27"/>
      <c r="N917" s="28"/>
      <c r="O917" s="27"/>
      <c r="P917" s="27"/>
      <c r="Q917" s="27"/>
      <c r="R917" s="27"/>
      <c r="S917" s="27"/>
      <c r="T917" s="27"/>
      <c r="U917" s="30"/>
    </row>
    <row r="918">
      <c r="A918" s="27"/>
      <c r="B918" s="28"/>
      <c r="C918" s="27"/>
      <c r="D918" s="27"/>
      <c r="E918" s="27"/>
      <c r="F918" s="27"/>
      <c r="G918" s="27"/>
      <c r="H918" s="27"/>
      <c r="I918" s="30"/>
      <c r="K918" s="21"/>
      <c r="M918" s="27"/>
      <c r="N918" s="28"/>
      <c r="O918" s="27"/>
      <c r="P918" s="27"/>
      <c r="Q918" s="27"/>
      <c r="R918" s="27"/>
      <c r="S918" s="27"/>
      <c r="T918" s="27"/>
      <c r="U918" s="30"/>
    </row>
    <row r="919">
      <c r="A919" s="32" t="s">
        <v>50</v>
      </c>
      <c r="B919" s="50">
        <f>B188+1</f>
        <v>25</v>
      </c>
      <c r="C919" s="51" t="s">
        <v>475</v>
      </c>
      <c r="I919" s="26"/>
      <c r="K919" s="21"/>
      <c r="M919" s="32" t="s">
        <v>50</v>
      </c>
      <c r="N919" s="50">
        <f>N188+1</f>
        <v>25</v>
      </c>
      <c r="O919" s="51" t="s">
        <v>475</v>
      </c>
      <c r="U919" s="26"/>
    </row>
    <row r="920">
      <c r="A920" s="27"/>
      <c r="B920" s="28"/>
      <c r="C920" s="29"/>
      <c r="I920" s="30"/>
      <c r="K920" s="21"/>
      <c r="M920" s="27"/>
      <c r="N920" s="28"/>
      <c r="O920" s="29"/>
      <c r="U920" s="30"/>
    </row>
    <row r="921">
      <c r="A921" s="27"/>
      <c r="B921" s="28"/>
      <c r="C921" s="32">
        <v>1.0</v>
      </c>
      <c r="D921" s="52" t="s">
        <v>476</v>
      </c>
      <c r="I921" s="31" t="s">
        <v>38</v>
      </c>
      <c r="K921" s="21"/>
      <c r="M921" s="27"/>
      <c r="N921" s="28"/>
      <c r="O921" s="32">
        <v>1.0</v>
      </c>
      <c r="P921" s="52" t="s">
        <v>476</v>
      </c>
      <c r="U921" s="31" t="s">
        <v>38</v>
      </c>
    </row>
    <row r="922">
      <c r="A922" s="27"/>
      <c r="B922" s="28"/>
      <c r="C922" s="32">
        <v>2.0</v>
      </c>
      <c r="D922" s="52" t="s">
        <v>477</v>
      </c>
      <c r="I922" s="31"/>
      <c r="K922" s="21"/>
      <c r="M922" s="27"/>
      <c r="N922" s="28"/>
      <c r="O922" s="32">
        <v>2.0</v>
      </c>
      <c r="P922" s="52" t="s">
        <v>477</v>
      </c>
      <c r="U922" s="31"/>
    </row>
    <row r="923">
      <c r="A923" s="27"/>
      <c r="B923" s="28"/>
      <c r="C923" s="32">
        <v>3.0</v>
      </c>
      <c r="D923" s="52" t="s">
        <v>478</v>
      </c>
      <c r="I923" s="31"/>
      <c r="K923" s="21"/>
      <c r="M923" s="27"/>
      <c r="N923" s="28"/>
      <c r="O923" s="32">
        <v>3.0</v>
      </c>
      <c r="P923" s="52" t="s">
        <v>478</v>
      </c>
      <c r="U923" s="31"/>
    </row>
    <row r="924">
      <c r="A924" s="27"/>
      <c r="B924" s="28"/>
      <c r="C924" s="32">
        <v>4.0</v>
      </c>
      <c r="D924" s="52" t="s">
        <v>391</v>
      </c>
      <c r="I924" s="31"/>
      <c r="K924" s="21"/>
      <c r="M924" s="27"/>
      <c r="N924" s="28"/>
      <c r="O924" s="32">
        <v>4.0</v>
      </c>
      <c r="P924" s="52" t="s">
        <v>391</v>
      </c>
      <c r="U924" s="31"/>
    </row>
    <row r="925">
      <c r="A925" s="27"/>
      <c r="B925" s="28"/>
      <c r="C925" s="27"/>
      <c r="D925" s="27"/>
      <c r="E925" s="27"/>
      <c r="F925" s="27"/>
      <c r="G925" s="27"/>
      <c r="H925" s="27"/>
      <c r="I925" s="30"/>
      <c r="K925" s="21"/>
      <c r="M925" s="27"/>
      <c r="N925" s="28"/>
      <c r="O925" s="27"/>
      <c r="P925" s="27"/>
      <c r="Q925" s="27"/>
      <c r="R925" s="27"/>
      <c r="S925" s="27"/>
      <c r="T925" s="27"/>
      <c r="U925" s="30"/>
    </row>
    <row r="926">
      <c r="A926" s="27"/>
      <c r="B926" s="28"/>
      <c r="C926" s="27"/>
      <c r="D926" s="27"/>
      <c r="E926" s="27"/>
      <c r="F926" s="27"/>
      <c r="G926" s="27"/>
      <c r="H926" s="27"/>
      <c r="I926" s="30"/>
      <c r="K926" s="21"/>
      <c r="M926" s="27"/>
      <c r="N926" s="28"/>
      <c r="O926" s="27"/>
      <c r="P926" s="27"/>
      <c r="Q926" s="27"/>
      <c r="R926" s="27"/>
      <c r="S926" s="27"/>
      <c r="T926" s="27"/>
      <c r="U926" s="30"/>
    </row>
    <row r="927">
      <c r="A927" s="32" t="s">
        <v>50</v>
      </c>
      <c r="B927" s="50">
        <f>B196+1</f>
        <v>26</v>
      </c>
      <c r="C927" s="51" t="s">
        <v>479</v>
      </c>
      <c r="I927" s="26"/>
      <c r="K927" s="21"/>
      <c r="M927" s="32" t="s">
        <v>50</v>
      </c>
      <c r="N927" s="50">
        <f>N196+1</f>
        <v>26</v>
      </c>
      <c r="O927" s="51" t="s">
        <v>479</v>
      </c>
      <c r="U927" s="26"/>
    </row>
    <row r="928">
      <c r="A928" s="27"/>
      <c r="B928" s="28"/>
      <c r="C928" s="29"/>
      <c r="I928" s="30"/>
      <c r="K928" s="21"/>
      <c r="M928" s="27"/>
      <c r="N928" s="28"/>
      <c r="O928" s="29"/>
      <c r="U928" s="30"/>
    </row>
    <row r="929">
      <c r="A929" s="27"/>
      <c r="B929" s="28"/>
      <c r="C929" s="32">
        <v>1.0</v>
      </c>
      <c r="D929" s="52">
        <v>15.0</v>
      </c>
      <c r="I929" s="31"/>
      <c r="K929" s="21"/>
      <c r="M929" s="27"/>
      <c r="N929" s="28"/>
      <c r="O929" s="32">
        <v>1.0</v>
      </c>
      <c r="P929" s="52">
        <v>15.0</v>
      </c>
      <c r="U929" s="31"/>
    </row>
    <row r="930">
      <c r="A930" s="27"/>
      <c r="B930" s="28"/>
      <c r="C930" s="32">
        <v>2.0</v>
      </c>
      <c r="D930" s="52">
        <v>6.0</v>
      </c>
      <c r="I930" s="31" t="s">
        <v>38</v>
      </c>
      <c r="K930" s="21"/>
      <c r="M930" s="27"/>
      <c r="N930" s="28"/>
      <c r="O930" s="32">
        <v>2.0</v>
      </c>
      <c r="P930" s="52">
        <v>6.0</v>
      </c>
      <c r="U930" s="31" t="s">
        <v>38</v>
      </c>
    </row>
    <row r="931">
      <c r="A931" s="27"/>
      <c r="B931" s="28"/>
      <c r="C931" s="32">
        <v>3.0</v>
      </c>
      <c r="D931" s="52">
        <v>9.0</v>
      </c>
      <c r="I931" s="31"/>
      <c r="K931" s="21"/>
      <c r="M931" s="27"/>
      <c r="N931" s="28"/>
      <c r="O931" s="32">
        <v>3.0</v>
      </c>
      <c r="P931" s="52">
        <v>9.0</v>
      </c>
      <c r="U931" s="31"/>
    </row>
    <row r="932">
      <c r="A932" s="27"/>
      <c r="B932" s="28"/>
      <c r="C932" s="32">
        <v>4.0</v>
      </c>
      <c r="D932" s="52">
        <v>3.0</v>
      </c>
      <c r="I932" s="31"/>
      <c r="K932" s="21"/>
      <c r="M932" s="27"/>
      <c r="N932" s="28"/>
      <c r="O932" s="32">
        <v>4.0</v>
      </c>
      <c r="P932" s="52">
        <v>3.0</v>
      </c>
      <c r="U932" s="31"/>
    </row>
    <row r="933">
      <c r="A933" s="27"/>
      <c r="B933" s="28"/>
      <c r="C933" s="27"/>
      <c r="D933" s="27"/>
      <c r="E933" s="27"/>
      <c r="F933" s="27"/>
      <c r="G933" s="27"/>
      <c r="H933" s="27"/>
      <c r="I933" s="30"/>
      <c r="K933" s="21"/>
      <c r="M933" s="27"/>
      <c r="N933" s="28"/>
      <c r="O933" s="27"/>
      <c r="P933" s="27"/>
      <c r="Q933" s="27"/>
      <c r="R933" s="27"/>
      <c r="S933" s="27"/>
      <c r="T933" s="27"/>
      <c r="U933" s="30"/>
    </row>
    <row r="934">
      <c r="A934" s="27"/>
      <c r="B934" s="28"/>
      <c r="C934" s="27"/>
      <c r="D934" s="27"/>
      <c r="E934" s="27"/>
      <c r="F934" s="27"/>
      <c r="G934" s="27"/>
      <c r="H934" s="27"/>
      <c r="I934" s="30"/>
      <c r="K934" s="21"/>
      <c r="M934" s="27"/>
      <c r="N934" s="28"/>
      <c r="O934" s="27"/>
      <c r="P934" s="27"/>
      <c r="Q934" s="27"/>
      <c r="R934" s="27"/>
      <c r="S934" s="27"/>
      <c r="T934" s="27"/>
      <c r="U934" s="30"/>
    </row>
    <row r="935">
      <c r="A935" s="32" t="s">
        <v>50</v>
      </c>
      <c r="B935" s="50">
        <f>B204+1</f>
        <v>27</v>
      </c>
      <c r="C935" s="51" t="s">
        <v>480</v>
      </c>
      <c r="I935" s="26"/>
      <c r="K935" s="21"/>
      <c r="M935" s="32" t="s">
        <v>50</v>
      </c>
      <c r="N935" s="50">
        <f>N204+1</f>
        <v>27</v>
      </c>
      <c r="O935" s="51" t="s">
        <v>480</v>
      </c>
      <c r="U935" s="26"/>
    </row>
    <row r="936">
      <c r="A936" s="27"/>
      <c r="B936" s="28"/>
      <c r="C936" s="29"/>
      <c r="I936" s="30"/>
      <c r="K936" s="21"/>
      <c r="M936" s="27"/>
      <c r="N936" s="28"/>
      <c r="O936" s="29"/>
      <c r="U936" s="30"/>
    </row>
    <row r="937">
      <c r="A937" s="27"/>
      <c r="B937" s="28"/>
      <c r="C937" s="32">
        <v>1.0</v>
      </c>
      <c r="D937" s="52" t="s">
        <v>378</v>
      </c>
      <c r="I937" s="31"/>
      <c r="K937" s="21"/>
      <c r="M937" s="27"/>
      <c r="N937" s="28"/>
      <c r="O937" s="32">
        <v>1.0</v>
      </c>
      <c r="P937" s="52" t="s">
        <v>378</v>
      </c>
      <c r="U937" s="31"/>
    </row>
    <row r="938">
      <c r="A938" s="27"/>
      <c r="B938" s="28"/>
      <c r="C938" s="32">
        <v>2.0</v>
      </c>
      <c r="D938" s="52" t="s">
        <v>377</v>
      </c>
      <c r="I938" s="31"/>
      <c r="K938" s="21"/>
      <c r="M938" s="27"/>
      <c r="N938" s="28"/>
      <c r="O938" s="32">
        <v>2.0</v>
      </c>
      <c r="P938" s="52" t="s">
        <v>377</v>
      </c>
      <c r="U938" s="31"/>
    </row>
    <row r="939">
      <c r="A939" s="27"/>
      <c r="B939" s="28"/>
      <c r="C939" s="32">
        <v>3.0</v>
      </c>
      <c r="D939" s="52" t="s">
        <v>379</v>
      </c>
      <c r="I939" s="31" t="s">
        <v>38</v>
      </c>
      <c r="K939" s="21"/>
      <c r="M939" s="27"/>
      <c r="N939" s="28"/>
      <c r="O939" s="32">
        <v>3.0</v>
      </c>
      <c r="P939" s="52" t="s">
        <v>379</v>
      </c>
      <c r="U939" s="31" t="s">
        <v>38</v>
      </c>
    </row>
    <row r="940">
      <c r="A940" s="27"/>
      <c r="B940" s="28"/>
      <c r="C940" s="32">
        <v>4.0</v>
      </c>
      <c r="D940" s="52" t="s">
        <v>380</v>
      </c>
      <c r="I940" s="31"/>
      <c r="K940" s="21"/>
      <c r="M940" s="27"/>
      <c r="N940" s="28"/>
      <c r="O940" s="32">
        <v>4.0</v>
      </c>
      <c r="P940" s="52" t="s">
        <v>380</v>
      </c>
      <c r="U940" s="31"/>
    </row>
    <row r="941">
      <c r="A941" s="27"/>
      <c r="B941" s="28"/>
      <c r="C941" s="27"/>
      <c r="D941" s="27"/>
      <c r="E941" s="27"/>
      <c r="F941" s="27"/>
      <c r="G941" s="27"/>
      <c r="H941" s="27"/>
      <c r="I941" s="30"/>
      <c r="K941" s="21"/>
      <c r="M941" s="27"/>
      <c r="N941" s="28"/>
      <c r="O941" s="27"/>
      <c r="P941" s="27"/>
      <c r="Q941" s="27"/>
      <c r="R941" s="27"/>
      <c r="S941" s="27"/>
      <c r="T941" s="27"/>
      <c r="U941" s="30"/>
    </row>
    <row r="942">
      <c r="A942" s="27"/>
      <c r="B942" s="28"/>
      <c r="C942" s="27"/>
      <c r="D942" s="27"/>
      <c r="E942" s="27"/>
      <c r="F942" s="27"/>
      <c r="G942" s="27"/>
      <c r="H942" s="27"/>
      <c r="I942" s="30"/>
      <c r="K942" s="21"/>
      <c r="M942" s="27"/>
      <c r="N942" s="28"/>
      <c r="O942" s="27"/>
      <c r="P942" s="27"/>
      <c r="Q942" s="27"/>
      <c r="R942" s="27"/>
      <c r="S942" s="27"/>
      <c r="T942" s="27"/>
      <c r="U942" s="30"/>
    </row>
    <row r="943">
      <c r="A943" s="32" t="s">
        <v>50</v>
      </c>
      <c r="B943" s="50">
        <f>B212+1</f>
        <v>28</v>
      </c>
      <c r="C943" s="51" t="s">
        <v>481</v>
      </c>
      <c r="I943" s="26"/>
      <c r="K943" s="21"/>
      <c r="M943" s="32" t="s">
        <v>50</v>
      </c>
      <c r="N943" s="50">
        <f>N212+1</f>
        <v>28</v>
      </c>
      <c r="O943" s="51" t="s">
        <v>481</v>
      </c>
      <c r="U943" s="26"/>
    </row>
    <row r="944">
      <c r="A944" s="27"/>
      <c r="B944" s="28"/>
      <c r="C944" s="29"/>
      <c r="I944" s="30"/>
      <c r="K944" s="21"/>
      <c r="M944" s="27"/>
      <c r="N944" s="28"/>
      <c r="O944" s="29"/>
      <c r="U944" s="30"/>
    </row>
    <row r="945">
      <c r="A945" s="27"/>
      <c r="B945" s="28"/>
      <c r="C945" s="32">
        <v>1.0</v>
      </c>
      <c r="D945" s="52" t="s">
        <v>482</v>
      </c>
      <c r="I945" s="31"/>
      <c r="K945" s="21"/>
      <c r="M945" s="27"/>
      <c r="N945" s="28"/>
      <c r="O945" s="32">
        <v>1.0</v>
      </c>
      <c r="P945" s="52" t="s">
        <v>482</v>
      </c>
      <c r="U945" s="31"/>
    </row>
    <row r="946">
      <c r="A946" s="27"/>
      <c r="B946" s="28"/>
      <c r="C946" s="32">
        <v>2.0</v>
      </c>
      <c r="D946" s="52" t="s">
        <v>483</v>
      </c>
      <c r="I946" s="31"/>
      <c r="K946" s="21"/>
      <c r="M946" s="27"/>
      <c r="N946" s="28"/>
      <c r="O946" s="32">
        <v>2.0</v>
      </c>
      <c r="P946" s="52" t="s">
        <v>483</v>
      </c>
      <c r="U946" s="31"/>
    </row>
    <row r="947">
      <c r="A947" s="27"/>
      <c r="B947" s="28"/>
      <c r="C947" s="32">
        <v>3.0</v>
      </c>
      <c r="D947" s="52" t="s">
        <v>484</v>
      </c>
      <c r="I947" s="31" t="s">
        <v>38</v>
      </c>
      <c r="K947" s="21"/>
      <c r="M947" s="27"/>
      <c r="N947" s="28"/>
      <c r="O947" s="32">
        <v>3.0</v>
      </c>
      <c r="P947" s="52" t="s">
        <v>484</v>
      </c>
      <c r="U947" s="31" t="s">
        <v>38</v>
      </c>
    </row>
    <row r="948">
      <c r="A948" s="27"/>
      <c r="B948" s="28"/>
      <c r="C948" s="32">
        <v>4.0</v>
      </c>
      <c r="D948" s="52" t="s">
        <v>437</v>
      </c>
      <c r="I948" s="31"/>
      <c r="K948" s="21"/>
      <c r="M948" s="27"/>
      <c r="N948" s="28"/>
      <c r="O948" s="32">
        <v>4.0</v>
      </c>
      <c r="P948" s="52" t="s">
        <v>437</v>
      </c>
      <c r="U948" s="31"/>
    </row>
    <row r="949">
      <c r="A949" s="27"/>
      <c r="B949" s="28"/>
      <c r="C949" s="27"/>
      <c r="D949" s="27"/>
      <c r="E949" s="27"/>
      <c r="F949" s="27"/>
      <c r="G949" s="27"/>
      <c r="H949" s="27"/>
      <c r="I949" s="30"/>
      <c r="K949" s="21"/>
      <c r="M949" s="27"/>
      <c r="N949" s="28"/>
      <c r="O949" s="27"/>
      <c r="P949" s="27"/>
      <c r="Q949" s="27"/>
      <c r="R949" s="27"/>
      <c r="S949" s="27"/>
      <c r="T949" s="27"/>
      <c r="U949" s="30"/>
    </row>
    <row r="950">
      <c r="A950" s="27"/>
      <c r="B950" s="28"/>
      <c r="C950" s="27"/>
      <c r="D950" s="27"/>
      <c r="E950" s="27"/>
      <c r="F950" s="27"/>
      <c r="G950" s="27"/>
      <c r="H950" s="27"/>
      <c r="I950" s="30"/>
      <c r="K950" s="21"/>
      <c r="M950" s="27"/>
      <c r="N950" s="28"/>
      <c r="O950" s="27"/>
      <c r="P950" s="27"/>
      <c r="Q950" s="27"/>
      <c r="R950" s="27"/>
      <c r="S950" s="27"/>
      <c r="T950" s="27"/>
      <c r="U950" s="30"/>
    </row>
    <row r="951">
      <c r="A951" s="32" t="s">
        <v>50</v>
      </c>
      <c r="B951" s="50">
        <f>B220+1</f>
        <v>29</v>
      </c>
      <c r="C951" s="51" t="s">
        <v>485</v>
      </c>
      <c r="I951" s="26"/>
      <c r="K951" s="21"/>
      <c r="M951" s="32" t="s">
        <v>50</v>
      </c>
      <c r="N951" s="50">
        <f>N220+1</f>
        <v>29</v>
      </c>
      <c r="O951" s="51" t="s">
        <v>485</v>
      </c>
      <c r="U951" s="26"/>
    </row>
    <row r="952">
      <c r="A952" s="27"/>
      <c r="B952" s="28"/>
      <c r="C952" s="29"/>
      <c r="I952" s="30"/>
      <c r="K952" s="21"/>
      <c r="M952" s="27"/>
      <c r="N952" s="28"/>
      <c r="O952" s="29"/>
      <c r="U952" s="30"/>
    </row>
    <row r="953">
      <c r="A953" s="27"/>
      <c r="B953" s="28"/>
      <c r="C953" s="32">
        <v>1.0</v>
      </c>
      <c r="D953" s="52" t="s">
        <v>435</v>
      </c>
      <c r="I953" s="31"/>
      <c r="K953" s="21"/>
      <c r="M953" s="27"/>
      <c r="N953" s="28"/>
      <c r="O953" s="32">
        <v>1.0</v>
      </c>
      <c r="P953" s="52" t="s">
        <v>435</v>
      </c>
      <c r="U953" s="31"/>
    </row>
    <row r="954">
      <c r="A954" s="27"/>
      <c r="B954" s="28"/>
      <c r="C954" s="32">
        <v>2.0</v>
      </c>
      <c r="D954" s="52" t="s">
        <v>486</v>
      </c>
      <c r="I954" s="31"/>
      <c r="K954" s="21"/>
      <c r="M954" s="27"/>
      <c r="N954" s="28"/>
      <c r="O954" s="32">
        <v>2.0</v>
      </c>
      <c r="P954" s="52" t="s">
        <v>486</v>
      </c>
      <c r="U954" s="31"/>
    </row>
    <row r="955">
      <c r="A955" s="27"/>
      <c r="B955" s="28"/>
      <c r="C955" s="32">
        <v>3.0</v>
      </c>
      <c r="D955" s="52" t="s">
        <v>487</v>
      </c>
      <c r="I955" s="31"/>
      <c r="K955" s="21"/>
      <c r="M955" s="27"/>
      <c r="N955" s="28"/>
      <c r="O955" s="32">
        <v>3.0</v>
      </c>
      <c r="P955" s="52" t="s">
        <v>487</v>
      </c>
      <c r="U955" s="31"/>
    </row>
    <row r="956">
      <c r="A956" s="27"/>
      <c r="B956" s="28"/>
      <c r="C956" s="32">
        <v>4.0</v>
      </c>
      <c r="D956" s="52" t="s">
        <v>452</v>
      </c>
      <c r="I956" s="31" t="s">
        <v>38</v>
      </c>
      <c r="K956" s="21"/>
      <c r="M956" s="27"/>
      <c r="N956" s="28"/>
      <c r="O956" s="32">
        <v>4.0</v>
      </c>
      <c r="P956" s="52" t="s">
        <v>452</v>
      </c>
      <c r="U956" s="31" t="s">
        <v>38</v>
      </c>
    </row>
    <row r="957">
      <c r="A957" s="27"/>
      <c r="B957" s="28"/>
      <c r="C957" s="27"/>
      <c r="D957" s="27"/>
      <c r="E957" s="27"/>
      <c r="F957" s="27"/>
      <c r="G957" s="27"/>
      <c r="H957" s="27"/>
      <c r="I957" s="30"/>
      <c r="K957" s="21"/>
      <c r="M957" s="27"/>
      <c r="N957" s="28"/>
      <c r="O957" s="27"/>
      <c r="P957" s="27"/>
      <c r="Q957" s="27"/>
      <c r="R957" s="27"/>
      <c r="S957" s="27"/>
      <c r="T957" s="27"/>
      <c r="U957" s="30"/>
    </row>
    <row r="958">
      <c r="A958" s="27"/>
      <c r="B958" s="28"/>
      <c r="C958" s="27"/>
      <c r="D958" s="27"/>
      <c r="E958" s="27"/>
      <c r="F958" s="27"/>
      <c r="G958" s="27"/>
      <c r="H958" s="27"/>
      <c r="I958" s="30"/>
      <c r="K958" s="21"/>
      <c r="M958" s="27"/>
      <c r="N958" s="28"/>
      <c r="O958" s="27"/>
      <c r="P958" s="27"/>
      <c r="Q958" s="27"/>
      <c r="R958" s="27"/>
      <c r="S958" s="27"/>
      <c r="T958" s="27"/>
      <c r="U958" s="30"/>
    </row>
    <row r="959">
      <c r="A959" s="32" t="s">
        <v>50</v>
      </c>
      <c r="B959" s="50">
        <f>B228+1</f>
        <v>30</v>
      </c>
      <c r="C959" s="51" t="s">
        <v>488</v>
      </c>
      <c r="I959" s="26"/>
      <c r="K959" s="21"/>
      <c r="M959" s="32" t="s">
        <v>50</v>
      </c>
      <c r="N959" s="50">
        <f>N228+1</f>
        <v>30</v>
      </c>
      <c r="O959" s="51" t="s">
        <v>488</v>
      </c>
      <c r="U959" s="26"/>
    </row>
    <row r="960">
      <c r="A960" s="27"/>
      <c r="B960" s="28"/>
      <c r="C960" s="29"/>
      <c r="I960" s="30"/>
      <c r="K960" s="21"/>
      <c r="M960" s="27"/>
      <c r="N960" s="28"/>
      <c r="O960" s="29"/>
      <c r="U960" s="30"/>
    </row>
    <row r="961">
      <c r="A961" s="27"/>
      <c r="B961" s="28"/>
      <c r="C961" s="32">
        <v>1.0</v>
      </c>
      <c r="D961" s="52" t="s">
        <v>489</v>
      </c>
      <c r="I961" s="31"/>
      <c r="K961" s="21"/>
      <c r="M961" s="27"/>
      <c r="N961" s="28"/>
      <c r="O961" s="32">
        <v>1.0</v>
      </c>
      <c r="P961" s="52" t="s">
        <v>489</v>
      </c>
      <c r="U961" s="31"/>
    </row>
    <row r="962">
      <c r="A962" s="27"/>
      <c r="B962" s="28"/>
      <c r="C962" s="32">
        <v>2.0</v>
      </c>
      <c r="D962" s="52" t="s">
        <v>490</v>
      </c>
      <c r="I962" s="31"/>
      <c r="K962" s="21"/>
      <c r="M962" s="27"/>
      <c r="N962" s="28"/>
      <c r="O962" s="32">
        <v>2.0</v>
      </c>
      <c r="P962" s="52" t="s">
        <v>490</v>
      </c>
      <c r="U962" s="31"/>
    </row>
    <row r="963">
      <c r="A963" s="27"/>
      <c r="B963" s="28"/>
      <c r="C963" s="32">
        <v>3.0</v>
      </c>
      <c r="D963" s="52" t="s">
        <v>491</v>
      </c>
      <c r="I963" s="31"/>
      <c r="K963" s="21"/>
      <c r="M963" s="27"/>
      <c r="N963" s="28"/>
      <c r="O963" s="32">
        <v>3.0</v>
      </c>
      <c r="P963" s="52" t="s">
        <v>491</v>
      </c>
      <c r="U963" s="31"/>
    </row>
    <row r="964">
      <c r="A964" s="27"/>
      <c r="B964" s="28"/>
      <c r="C964" s="32">
        <v>4.0</v>
      </c>
      <c r="D964" s="52" t="s">
        <v>431</v>
      </c>
      <c r="I964" s="31" t="s">
        <v>38</v>
      </c>
      <c r="K964" s="21"/>
      <c r="M964" s="27"/>
      <c r="N964" s="28"/>
      <c r="O964" s="32">
        <v>4.0</v>
      </c>
      <c r="P964" s="52" t="s">
        <v>431</v>
      </c>
      <c r="U964" s="31" t="s">
        <v>38</v>
      </c>
    </row>
    <row r="965">
      <c r="A965" s="27"/>
      <c r="B965" s="28"/>
      <c r="C965" s="27"/>
      <c r="D965" s="27"/>
      <c r="E965" s="27"/>
      <c r="F965" s="27"/>
      <c r="G965" s="27"/>
      <c r="H965" s="27"/>
      <c r="I965" s="30"/>
      <c r="K965" s="21"/>
    </row>
    <row r="966">
      <c r="A966" s="27"/>
      <c r="B966" s="28"/>
      <c r="C966" s="27"/>
      <c r="D966" s="27"/>
      <c r="E966" s="27"/>
      <c r="F966" s="27"/>
      <c r="G966" s="27"/>
      <c r="H966" s="27"/>
      <c r="I966" s="30"/>
      <c r="K966" s="21"/>
    </row>
    <row r="967">
      <c r="A967" s="27"/>
      <c r="B967" s="28"/>
      <c r="C967" s="27"/>
      <c r="D967" s="27"/>
      <c r="E967" s="27"/>
      <c r="F967" s="27"/>
      <c r="G967" s="27"/>
      <c r="H967" s="27"/>
      <c r="I967" s="30"/>
      <c r="K967" s="21"/>
    </row>
    <row r="968">
      <c r="A968" s="27"/>
      <c r="B968" s="28"/>
      <c r="C968" s="27"/>
      <c r="D968" s="27"/>
      <c r="E968" s="27"/>
      <c r="F968" s="27"/>
      <c r="G968" s="27"/>
      <c r="H968" s="27"/>
      <c r="I968" s="30"/>
      <c r="K968" s="21"/>
    </row>
    <row r="969">
      <c r="A969" s="22" t="s">
        <v>39</v>
      </c>
      <c r="I969" s="30"/>
      <c r="K969" s="21"/>
      <c r="M969" s="22" t="s">
        <v>39</v>
      </c>
    </row>
    <row r="970">
      <c r="A970" s="32" t="s">
        <v>50</v>
      </c>
      <c r="B970" s="50">
        <v>1.0</v>
      </c>
      <c r="C970" s="25" t="s">
        <v>492</v>
      </c>
      <c r="I970" s="26" t="s">
        <v>52</v>
      </c>
      <c r="K970" s="21"/>
      <c r="M970" s="32" t="s">
        <v>50</v>
      </c>
      <c r="N970" s="50">
        <v>1.0</v>
      </c>
      <c r="O970" s="25" t="s">
        <v>492</v>
      </c>
      <c r="U970" s="26" t="s">
        <v>52</v>
      </c>
    </row>
    <row r="971">
      <c r="A971" s="27"/>
      <c r="B971" s="28"/>
      <c r="C971" s="29"/>
      <c r="I971" s="30"/>
      <c r="K971" s="21"/>
      <c r="M971" s="27"/>
      <c r="N971" s="28"/>
      <c r="O971" s="29"/>
      <c r="U971" s="30"/>
    </row>
    <row r="972">
      <c r="A972" s="27"/>
      <c r="B972" s="28"/>
      <c r="C972" s="23">
        <v>1.0</v>
      </c>
      <c r="D972" s="23" t="s">
        <v>493</v>
      </c>
      <c r="I972" s="31" t="s">
        <v>38</v>
      </c>
      <c r="K972" s="21"/>
      <c r="M972" s="27"/>
      <c r="N972" s="28"/>
      <c r="O972" s="23">
        <v>1.0</v>
      </c>
      <c r="P972" s="23" t="s">
        <v>493</v>
      </c>
      <c r="U972" s="31" t="s">
        <v>38</v>
      </c>
    </row>
    <row r="973">
      <c r="A973" s="27"/>
      <c r="B973" s="28"/>
      <c r="C973" s="23">
        <v>2.0</v>
      </c>
      <c r="D973" s="23" t="s">
        <v>494</v>
      </c>
      <c r="I973" s="31"/>
      <c r="K973" s="21"/>
      <c r="M973" s="27"/>
      <c r="N973" s="28"/>
      <c r="O973" s="23">
        <v>2.0</v>
      </c>
      <c r="P973" s="23" t="s">
        <v>494</v>
      </c>
      <c r="U973" s="31"/>
    </row>
    <row r="974">
      <c r="A974" s="27"/>
      <c r="B974" s="28"/>
      <c r="C974" s="23">
        <v>3.0</v>
      </c>
      <c r="D974" s="23" t="s">
        <v>495</v>
      </c>
      <c r="I974" s="31"/>
      <c r="K974" s="21"/>
      <c r="M974" s="27"/>
      <c r="N974" s="28"/>
      <c r="O974" s="23">
        <v>3.0</v>
      </c>
      <c r="P974" s="23" t="s">
        <v>495</v>
      </c>
      <c r="U974" s="31"/>
    </row>
    <row r="975">
      <c r="A975" s="27"/>
      <c r="B975" s="28"/>
      <c r="C975" s="23">
        <v>4.0</v>
      </c>
      <c r="D975" s="23" t="s">
        <v>496</v>
      </c>
      <c r="I975" s="31"/>
      <c r="K975" s="21"/>
      <c r="M975" s="27"/>
      <c r="N975" s="28"/>
      <c r="O975" s="23">
        <v>4.0</v>
      </c>
      <c r="P975" s="23" t="s">
        <v>496</v>
      </c>
      <c r="U975" s="31"/>
    </row>
    <row r="976">
      <c r="A976" s="27"/>
      <c r="B976" s="28"/>
      <c r="C976" s="27"/>
      <c r="D976" s="27"/>
      <c r="E976" s="27"/>
      <c r="F976" s="27"/>
      <c r="G976" s="27"/>
      <c r="H976" s="27"/>
      <c r="I976" s="30"/>
      <c r="K976" s="21"/>
      <c r="M976" s="27"/>
      <c r="N976" s="28"/>
      <c r="O976" s="27"/>
      <c r="P976" s="27"/>
      <c r="Q976" s="27"/>
      <c r="R976" s="27"/>
      <c r="S976" s="27"/>
      <c r="T976" s="27"/>
      <c r="U976" s="30"/>
    </row>
    <row r="977">
      <c r="A977" s="27"/>
      <c r="B977" s="28"/>
      <c r="C977" s="27"/>
      <c r="D977" s="27"/>
      <c r="E977" s="27"/>
      <c r="F977" s="27"/>
      <c r="G977" s="27"/>
      <c r="H977" s="27"/>
      <c r="I977" s="30"/>
      <c r="K977" s="21"/>
      <c r="M977" s="27"/>
      <c r="N977" s="28"/>
      <c r="O977" s="27"/>
      <c r="P977" s="27"/>
      <c r="Q977" s="27"/>
      <c r="R977" s="27"/>
      <c r="S977" s="27"/>
      <c r="T977" s="27"/>
      <c r="U977" s="30"/>
    </row>
    <row r="978">
      <c r="A978" s="32" t="s">
        <v>50</v>
      </c>
      <c r="B978" s="50">
        <f>B4+1</f>
        <v>2</v>
      </c>
      <c r="C978" s="25" t="s">
        <v>497</v>
      </c>
      <c r="I978" s="26"/>
      <c r="K978" s="21"/>
      <c r="M978" s="32" t="s">
        <v>50</v>
      </c>
      <c r="N978" s="50">
        <f>N4+1</f>
        <v>2</v>
      </c>
      <c r="O978" s="25" t="s">
        <v>497</v>
      </c>
      <c r="U978" s="26"/>
    </row>
    <row r="979">
      <c r="A979" s="27"/>
      <c r="B979" s="28"/>
      <c r="C979" s="29"/>
      <c r="I979" s="30"/>
      <c r="K979" s="21"/>
      <c r="M979" s="27"/>
      <c r="N979" s="28"/>
      <c r="O979" s="29"/>
      <c r="U979" s="30"/>
    </row>
    <row r="980">
      <c r="A980" s="27"/>
      <c r="B980" s="28"/>
      <c r="C980" s="23">
        <v>1.0</v>
      </c>
      <c r="D980" s="23" t="s">
        <v>498</v>
      </c>
      <c r="I980" s="31"/>
      <c r="K980" s="21"/>
      <c r="M980" s="27"/>
      <c r="N980" s="28"/>
      <c r="O980" s="23">
        <v>1.0</v>
      </c>
      <c r="P980" s="23" t="s">
        <v>498</v>
      </c>
      <c r="U980" s="31"/>
    </row>
    <row r="981">
      <c r="A981" s="27"/>
      <c r="B981" s="28"/>
      <c r="C981" s="23">
        <v>2.0</v>
      </c>
      <c r="D981" s="23" t="s">
        <v>499</v>
      </c>
      <c r="I981" s="31"/>
      <c r="K981" s="21"/>
      <c r="M981" s="27"/>
      <c r="N981" s="28"/>
      <c r="O981" s="23">
        <v>2.0</v>
      </c>
      <c r="P981" s="23" t="s">
        <v>499</v>
      </c>
      <c r="U981" s="31"/>
    </row>
    <row r="982">
      <c r="A982" s="27"/>
      <c r="B982" s="28"/>
      <c r="C982" s="23">
        <v>3.0</v>
      </c>
      <c r="D982" s="23" t="s">
        <v>500</v>
      </c>
      <c r="I982" s="31" t="s">
        <v>38</v>
      </c>
      <c r="K982" s="21"/>
      <c r="M982" s="27"/>
      <c r="N982" s="28"/>
      <c r="O982" s="23">
        <v>3.0</v>
      </c>
      <c r="P982" s="23" t="s">
        <v>500</v>
      </c>
      <c r="U982" s="31" t="s">
        <v>38</v>
      </c>
    </row>
    <row r="983">
      <c r="A983" s="27"/>
      <c r="B983" s="28"/>
      <c r="C983" s="23">
        <v>4.0</v>
      </c>
      <c r="D983" s="23" t="s">
        <v>501</v>
      </c>
      <c r="I983" s="31"/>
      <c r="K983" s="21"/>
      <c r="M983" s="27"/>
      <c r="N983" s="28"/>
      <c r="O983" s="23">
        <v>4.0</v>
      </c>
      <c r="P983" s="23" t="s">
        <v>501</v>
      </c>
      <c r="U983" s="31"/>
    </row>
    <row r="984">
      <c r="A984" s="27"/>
      <c r="B984" s="28"/>
      <c r="C984" s="27"/>
      <c r="D984" s="27"/>
      <c r="E984" s="27"/>
      <c r="F984" s="27"/>
      <c r="G984" s="27"/>
      <c r="H984" s="27"/>
      <c r="I984" s="30"/>
      <c r="K984" s="21"/>
      <c r="M984" s="27"/>
      <c r="N984" s="28"/>
      <c r="O984" s="27"/>
      <c r="P984" s="27"/>
      <c r="Q984" s="27"/>
      <c r="R984" s="27"/>
      <c r="S984" s="27"/>
      <c r="T984" s="27"/>
      <c r="U984" s="30"/>
    </row>
    <row r="985">
      <c r="A985" s="27"/>
      <c r="B985" s="28"/>
      <c r="C985" s="27"/>
      <c r="D985" s="27"/>
      <c r="E985" s="27"/>
      <c r="F985" s="27"/>
      <c r="G985" s="27"/>
      <c r="H985" s="27"/>
      <c r="I985" s="30"/>
      <c r="K985" s="21"/>
      <c r="M985" s="27"/>
      <c r="N985" s="28"/>
      <c r="O985" s="27"/>
      <c r="P985" s="27"/>
      <c r="Q985" s="27"/>
      <c r="R985" s="27"/>
      <c r="S985" s="27"/>
      <c r="T985" s="27"/>
      <c r="U985" s="30"/>
    </row>
    <row r="986">
      <c r="A986" s="32" t="s">
        <v>50</v>
      </c>
      <c r="B986" s="50">
        <f>B12+1</f>
        <v>3</v>
      </c>
      <c r="C986" s="25" t="s">
        <v>502</v>
      </c>
      <c r="I986" s="26"/>
      <c r="K986" s="21"/>
      <c r="M986" s="32" t="s">
        <v>50</v>
      </c>
      <c r="N986" s="50">
        <f>N12+1</f>
        <v>3</v>
      </c>
      <c r="O986" s="25" t="s">
        <v>502</v>
      </c>
      <c r="U986" s="26"/>
    </row>
    <row r="987">
      <c r="A987" s="27"/>
      <c r="B987" s="28"/>
      <c r="C987" s="29"/>
      <c r="I987" s="30"/>
      <c r="K987" s="21"/>
      <c r="M987" s="27"/>
      <c r="N987" s="28"/>
      <c r="O987" s="29"/>
      <c r="U987" s="30"/>
    </row>
    <row r="988">
      <c r="A988" s="27"/>
      <c r="B988" s="28"/>
      <c r="C988" s="23">
        <v>1.0</v>
      </c>
      <c r="D988" s="23" t="s">
        <v>503</v>
      </c>
      <c r="I988" s="31"/>
      <c r="K988" s="21"/>
      <c r="M988" s="27"/>
      <c r="N988" s="28"/>
      <c r="O988" s="23">
        <v>1.0</v>
      </c>
      <c r="P988" s="23" t="s">
        <v>503</v>
      </c>
      <c r="U988" s="31"/>
    </row>
    <row r="989">
      <c r="A989" s="27"/>
      <c r="B989" s="28"/>
      <c r="C989" s="23">
        <v>2.0</v>
      </c>
      <c r="D989" s="23" t="s">
        <v>504</v>
      </c>
      <c r="I989" s="31"/>
      <c r="K989" s="21"/>
      <c r="M989" s="27"/>
      <c r="N989" s="28"/>
      <c r="O989" s="23">
        <v>2.0</v>
      </c>
      <c r="P989" s="23" t="s">
        <v>504</v>
      </c>
      <c r="U989" s="31"/>
    </row>
    <row r="990">
      <c r="A990" s="27"/>
      <c r="B990" s="28"/>
      <c r="C990" s="23">
        <v>3.0</v>
      </c>
      <c r="D990" s="23" t="s">
        <v>505</v>
      </c>
      <c r="I990" s="31"/>
      <c r="K990" s="21"/>
      <c r="M990" s="27"/>
      <c r="N990" s="28"/>
      <c r="O990" s="23">
        <v>3.0</v>
      </c>
      <c r="P990" s="23" t="s">
        <v>505</v>
      </c>
      <c r="U990" s="31"/>
    </row>
    <row r="991">
      <c r="A991" s="27"/>
      <c r="B991" s="28"/>
      <c r="C991" s="23">
        <v>4.0</v>
      </c>
      <c r="D991" s="23" t="s">
        <v>506</v>
      </c>
      <c r="I991" s="31" t="s">
        <v>38</v>
      </c>
      <c r="K991" s="21"/>
      <c r="M991" s="27"/>
      <c r="N991" s="28"/>
      <c r="O991" s="23">
        <v>4.0</v>
      </c>
      <c r="P991" s="23" t="s">
        <v>506</v>
      </c>
      <c r="U991" s="31" t="s">
        <v>38</v>
      </c>
    </row>
    <row r="992">
      <c r="A992" s="27"/>
      <c r="B992" s="28"/>
      <c r="C992" s="27"/>
      <c r="D992" s="27"/>
      <c r="E992" s="27"/>
      <c r="F992" s="27"/>
      <c r="G992" s="27"/>
      <c r="H992" s="27"/>
      <c r="I992" s="30"/>
      <c r="K992" s="21"/>
      <c r="M992" s="27"/>
      <c r="N992" s="28"/>
      <c r="O992" s="27"/>
      <c r="P992" s="27"/>
      <c r="Q992" s="27"/>
      <c r="R992" s="27"/>
      <c r="S992" s="27"/>
      <c r="T992" s="27"/>
      <c r="U992" s="30"/>
    </row>
    <row r="993">
      <c r="A993" s="27"/>
      <c r="B993" s="28"/>
      <c r="C993" s="27"/>
      <c r="D993" s="27"/>
      <c r="E993" s="27"/>
      <c r="F993" s="27"/>
      <c r="G993" s="27"/>
      <c r="H993" s="27"/>
      <c r="I993" s="30"/>
      <c r="K993" s="21"/>
      <c r="M993" s="27"/>
      <c r="N993" s="28"/>
      <c r="O993" s="27"/>
      <c r="P993" s="27"/>
      <c r="Q993" s="27"/>
      <c r="R993" s="27"/>
      <c r="S993" s="27"/>
      <c r="T993" s="27"/>
      <c r="U993" s="30"/>
    </row>
    <row r="994">
      <c r="A994" s="32" t="s">
        <v>50</v>
      </c>
      <c r="B994" s="50">
        <f>B20+1</f>
        <v>4</v>
      </c>
      <c r="C994" s="25" t="s">
        <v>507</v>
      </c>
      <c r="I994" s="26"/>
      <c r="K994" s="21"/>
      <c r="M994" s="32" t="s">
        <v>50</v>
      </c>
      <c r="N994" s="50">
        <f>N20+1</f>
        <v>4</v>
      </c>
      <c r="O994" s="25" t="s">
        <v>507</v>
      </c>
      <c r="U994" s="26"/>
    </row>
    <row r="995">
      <c r="A995" s="27"/>
      <c r="B995" s="28"/>
      <c r="C995" s="29"/>
      <c r="I995" s="30"/>
      <c r="K995" s="21"/>
      <c r="M995" s="27"/>
      <c r="N995" s="28"/>
      <c r="O995" s="29"/>
      <c r="U995" s="30"/>
    </row>
    <row r="996">
      <c r="A996" s="27"/>
      <c r="B996" s="28"/>
      <c r="C996" s="23">
        <v>1.0</v>
      </c>
      <c r="D996" s="23" t="s">
        <v>508</v>
      </c>
      <c r="I996" s="31"/>
      <c r="K996" s="21"/>
      <c r="M996" s="27"/>
      <c r="N996" s="28"/>
      <c r="O996" s="23">
        <v>1.0</v>
      </c>
      <c r="P996" s="23" t="s">
        <v>508</v>
      </c>
      <c r="U996" s="31"/>
    </row>
    <row r="997">
      <c r="A997" s="27"/>
      <c r="B997" s="28"/>
      <c r="C997" s="23">
        <v>2.0</v>
      </c>
      <c r="D997" s="23" t="s">
        <v>509</v>
      </c>
      <c r="I997" s="31"/>
      <c r="K997" s="21"/>
      <c r="M997" s="27"/>
      <c r="N997" s="28"/>
      <c r="O997" s="23">
        <v>2.0</v>
      </c>
      <c r="P997" s="23" t="s">
        <v>509</v>
      </c>
      <c r="U997" s="31"/>
    </row>
    <row r="998">
      <c r="A998" s="27"/>
      <c r="B998" s="28"/>
      <c r="C998" s="23">
        <v>3.0</v>
      </c>
      <c r="D998" s="23" t="s">
        <v>510</v>
      </c>
      <c r="I998" s="31"/>
      <c r="K998" s="21"/>
      <c r="M998" s="27"/>
      <c r="N998" s="28"/>
      <c r="O998" s="23">
        <v>3.0</v>
      </c>
      <c r="P998" s="23" t="s">
        <v>510</v>
      </c>
      <c r="U998" s="31"/>
    </row>
    <row r="999">
      <c r="A999" s="27"/>
      <c r="B999" s="28"/>
      <c r="C999" s="23">
        <v>4.0</v>
      </c>
      <c r="D999" s="23" t="s">
        <v>511</v>
      </c>
      <c r="I999" s="31" t="s">
        <v>38</v>
      </c>
      <c r="K999" s="21"/>
      <c r="M999" s="27"/>
      <c r="N999" s="28"/>
      <c r="O999" s="23">
        <v>4.0</v>
      </c>
      <c r="P999" s="23" t="s">
        <v>511</v>
      </c>
      <c r="U999" s="31" t="s">
        <v>38</v>
      </c>
    </row>
    <row r="1000">
      <c r="A1000" s="27"/>
      <c r="B1000" s="28"/>
      <c r="C1000" s="27"/>
      <c r="D1000" s="27"/>
      <c r="E1000" s="27"/>
      <c r="F1000" s="27"/>
      <c r="G1000" s="27"/>
      <c r="H1000" s="27"/>
      <c r="I1000" s="30"/>
      <c r="K1000" s="21"/>
      <c r="M1000" s="27"/>
      <c r="N1000" s="28"/>
      <c r="O1000" s="27"/>
      <c r="P1000" s="27"/>
      <c r="Q1000" s="27"/>
      <c r="R1000" s="27"/>
      <c r="S1000" s="27"/>
      <c r="T1000" s="27"/>
      <c r="U1000" s="30"/>
    </row>
    <row r="1001">
      <c r="A1001" s="27"/>
      <c r="B1001" s="28"/>
      <c r="C1001" s="27"/>
      <c r="D1001" s="27"/>
      <c r="E1001" s="27"/>
      <c r="F1001" s="27"/>
      <c r="G1001" s="27"/>
      <c r="H1001" s="27"/>
      <c r="I1001" s="30"/>
      <c r="K1001" s="21"/>
      <c r="M1001" s="27"/>
      <c r="N1001" s="28"/>
      <c r="O1001" s="27"/>
      <c r="P1001" s="27"/>
      <c r="Q1001" s="27"/>
      <c r="R1001" s="27"/>
      <c r="S1001" s="27"/>
      <c r="T1001" s="27"/>
      <c r="U1001" s="30"/>
    </row>
    <row r="1002">
      <c r="A1002" s="32" t="s">
        <v>50</v>
      </c>
      <c r="B1002" s="50">
        <f>B28+1</f>
        <v>5</v>
      </c>
      <c r="C1002" s="25" t="s">
        <v>512</v>
      </c>
      <c r="I1002" s="26"/>
      <c r="K1002" s="21"/>
      <c r="M1002" s="32" t="s">
        <v>50</v>
      </c>
      <c r="N1002" s="50">
        <f>N28+1</f>
        <v>5</v>
      </c>
      <c r="O1002" s="25" t="s">
        <v>512</v>
      </c>
      <c r="U1002" s="26"/>
    </row>
    <row r="1003">
      <c r="A1003" s="27"/>
      <c r="B1003" s="28"/>
      <c r="C1003" s="29"/>
      <c r="I1003" s="30"/>
      <c r="K1003" s="21"/>
      <c r="M1003" s="27"/>
      <c r="N1003" s="28"/>
      <c r="O1003" s="29"/>
      <c r="U1003" s="30"/>
    </row>
    <row r="1004">
      <c r="A1004" s="27"/>
      <c r="B1004" s="28"/>
      <c r="C1004" s="32">
        <v>1.0</v>
      </c>
      <c r="D1004" s="23" t="s">
        <v>513</v>
      </c>
      <c r="I1004" s="31" t="s">
        <v>38</v>
      </c>
      <c r="K1004" s="21"/>
      <c r="M1004" s="27"/>
      <c r="N1004" s="28"/>
      <c r="O1004" s="32">
        <v>1.0</v>
      </c>
      <c r="P1004" s="23" t="s">
        <v>513</v>
      </c>
      <c r="U1004" s="31" t="s">
        <v>38</v>
      </c>
    </row>
    <row r="1005">
      <c r="A1005" s="27"/>
      <c r="B1005" s="28"/>
      <c r="C1005" s="32">
        <v>2.0</v>
      </c>
      <c r="D1005" s="23" t="s">
        <v>514</v>
      </c>
      <c r="I1005" s="31"/>
      <c r="K1005" s="21"/>
      <c r="M1005" s="27"/>
      <c r="N1005" s="28"/>
      <c r="O1005" s="32">
        <v>2.0</v>
      </c>
      <c r="P1005" s="23" t="s">
        <v>514</v>
      </c>
      <c r="U1005" s="31"/>
    </row>
    <row r="1006">
      <c r="A1006" s="27"/>
      <c r="B1006" s="28"/>
      <c r="C1006" s="32">
        <v>3.0</v>
      </c>
      <c r="D1006" s="23" t="s">
        <v>515</v>
      </c>
      <c r="I1006" s="31"/>
      <c r="K1006" s="21"/>
      <c r="M1006" s="27"/>
      <c r="N1006" s="28"/>
      <c r="O1006" s="32">
        <v>3.0</v>
      </c>
      <c r="P1006" s="23" t="s">
        <v>515</v>
      </c>
      <c r="U1006" s="31"/>
    </row>
    <row r="1007">
      <c r="A1007" s="27"/>
      <c r="B1007" s="28"/>
      <c r="C1007" s="23">
        <v>4.0</v>
      </c>
      <c r="D1007" s="23" t="s">
        <v>516</v>
      </c>
      <c r="I1007" s="31"/>
      <c r="K1007" s="21"/>
      <c r="M1007" s="27"/>
      <c r="N1007" s="28"/>
      <c r="O1007" s="23">
        <v>4.0</v>
      </c>
      <c r="P1007" s="23" t="s">
        <v>516</v>
      </c>
      <c r="U1007" s="31"/>
    </row>
    <row r="1008">
      <c r="A1008" s="27"/>
      <c r="B1008" s="28"/>
      <c r="C1008" s="27"/>
      <c r="D1008" s="27"/>
      <c r="E1008" s="27"/>
      <c r="F1008" s="27"/>
      <c r="G1008" s="27"/>
      <c r="H1008" s="27"/>
      <c r="I1008" s="30"/>
      <c r="K1008" s="21"/>
      <c r="M1008" s="27"/>
      <c r="N1008" s="28"/>
      <c r="O1008" s="27"/>
      <c r="P1008" s="27"/>
      <c r="Q1008" s="27"/>
      <c r="R1008" s="27"/>
      <c r="S1008" s="27"/>
      <c r="T1008" s="27"/>
      <c r="U1008" s="30"/>
    </row>
    <row r="1009">
      <c r="A1009" s="27"/>
      <c r="B1009" s="28"/>
      <c r="C1009" s="27"/>
      <c r="D1009" s="27"/>
      <c r="E1009" s="27"/>
      <c r="F1009" s="27"/>
      <c r="G1009" s="27"/>
      <c r="H1009" s="27"/>
      <c r="I1009" s="30"/>
      <c r="K1009" s="21"/>
      <c r="M1009" s="27"/>
      <c r="N1009" s="28"/>
      <c r="O1009" s="27"/>
      <c r="P1009" s="27"/>
      <c r="Q1009" s="27"/>
      <c r="R1009" s="27"/>
      <c r="S1009" s="27"/>
      <c r="T1009" s="27"/>
      <c r="U1009" s="30"/>
    </row>
    <row r="1010">
      <c r="A1010" s="32" t="s">
        <v>50</v>
      </c>
      <c r="B1010" s="50">
        <f>B36+1</f>
        <v>6</v>
      </c>
      <c r="C1010" s="25" t="s">
        <v>517</v>
      </c>
      <c r="I1010" s="26"/>
      <c r="K1010" s="21"/>
      <c r="M1010" s="32" t="s">
        <v>50</v>
      </c>
      <c r="N1010" s="50">
        <f>N36+1</f>
        <v>6</v>
      </c>
      <c r="O1010" s="25" t="s">
        <v>517</v>
      </c>
      <c r="U1010" s="26"/>
    </row>
    <row r="1011">
      <c r="A1011" s="27"/>
      <c r="B1011" s="28"/>
      <c r="C1011" s="29"/>
      <c r="I1011" s="30"/>
      <c r="K1011" s="21"/>
      <c r="M1011" s="27"/>
      <c r="N1011" s="28"/>
      <c r="O1011" s="29"/>
      <c r="U1011" s="30"/>
    </row>
    <row r="1012">
      <c r="A1012" s="27"/>
      <c r="B1012" s="28"/>
      <c r="C1012" s="32">
        <v>1.0</v>
      </c>
      <c r="D1012" s="23" t="s">
        <v>518</v>
      </c>
      <c r="I1012" s="31" t="s">
        <v>38</v>
      </c>
      <c r="K1012" s="21"/>
      <c r="M1012" s="27"/>
      <c r="N1012" s="28"/>
      <c r="O1012" s="32">
        <v>1.0</v>
      </c>
      <c r="P1012" s="23" t="s">
        <v>518</v>
      </c>
      <c r="U1012" s="31" t="s">
        <v>38</v>
      </c>
    </row>
    <row r="1013">
      <c r="A1013" s="27"/>
      <c r="B1013" s="28"/>
      <c r="C1013" s="32">
        <v>2.0</v>
      </c>
      <c r="D1013" s="23" t="s">
        <v>519</v>
      </c>
      <c r="I1013" s="31"/>
      <c r="K1013" s="21"/>
      <c r="M1013" s="27"/>
      <c r="N1013" s="28"/>
      <c r="O1013" s="32">
        <v>2.0</v>
      </c>
      <c r="P1013" s="23" t="s">
        <v>519</v>
      </c>
      <c r="U1013" s="31"/>
    </row>
    <row r="1014">
      <c r="A1014" s="27"/>
      <c r="B1014" s="28"/>
      <c r="C1014" s="32">
        <v>3.0</v>
      </c>
      <c r="D1014" s="23" t="s">
        <v>520</v>
      </c>
      <c r="I1014" s="31"/>
      <c r="K1014" s="21"/>
      <c r="M1014" s="27"/>
      <c r="N1014" s="28"/>
      <c r="O1014" s="32">
        <v>3.0</v>
      </c>
      <c r="P1014" s="23" t="s">
        <v>520</v>
      </c>
      <c r="U1014" s="31"/>
    </row>
    <row r="1015">
      <c r="A1015" s="27"/>
      <c r="B1015" s="28"/>
      <c r="C1015" s="23">
        <v>4.0</v>
      </c>
      <c r="D1015" s="23" t="s">
        <v>521</v>
      </c>
      <c r="I1015" s="31"/>
      <c r="K1015" s="21"/>
      <c r="M1015" s="27"/>
      <c r="N1015" s="28"/>
      <c r="O1015" s="23">
        <v>4.0</v>
      </c>
      <c r="P1015" s="23" t="s">
        <v>521</v>
      </c>
      <c r="U1015" s="31"/>
    </row>
    <row r="1016">
      <c r="A1016" s="27"/>
      <c r="B1016" s="28"/>
      <c r="C1016" s="27"/>
      <c r="D1016" s="27"/>
      <c r="E1016" s="27"/>
      <c r="F1016" s="27"/>
      <c r="G1016" s="27"/>
      <c r="H1016" s="27"/>
      <c r="I1016" s="30"/>
      <c r="K1016" s="21"/>
      <c r="M1016" s="27"/>
      <c r="N1016" s="28"/>
      <c r="O1016" s="27"/>
      <c r="P1016" s="27"/>
      <c r="Q1016" s="27"/>
      <c r="R1016" s="27"/>
      <c r="S1016" s="27"/>
      <c r="T1016" s="27"/>
      <c r="U1016" s="30"/>
    </row>
    <row r="1017">
      <c r="A1017" s="27"/>
      <c r="B1017" s="28"/>
      <c r="C1017" s="27"/>
      <c r="D1017" s="27"/>
      <c r="E1017" s="27"/>
      <c r="F1017" s="27"/>
      <c r="G1017" s="27"/>
      <c r="H1017" s="27"/>
      <c r="I1017" s="30"/>
      <c r="K1017" s="21"/>
      <c r="M1017" s="27"/>
      <c r="N1017" s="28"/>
      <c r="O1017" s="27"/>
      <c r="P1017" s="27"/>
      <c r="Q1017" s="27"/>
      <c r="R1017" s="27"/>
      <c r="S1017" s="27"/>
      <c r="T1017" s="27"/>
      <c r="U1017" s="30"/>
    </row>
    <row r="1018">
      <c r="A1018" s="32" t="s">
        <v>50</v>
      </c>
      <c r="B1018" s="50">
        <f>B44+1</f>
        <v>7</v>
      </c>
      <c r="C1018" s="25" t="s">
        <v>522</v>
      </c>
      <c r="I1018" s="26"/>
      <c r="K1018" s="21"/>
      <c r="M1018" s="32" t="s">
        <v>50</v>
      </c>
      <c r="N1018" s="50">
        <f>N44+1</f>
        <v>7</v>
      </c>
      <c r="O1018" s="25" t="s">
        <v>522</v>
      </c>
      <c r="U1018" s="26"/>
    </row>
    <row r="1019">
      <c r="A1019" s="27"/>
      <c r="B1019" s="28"/>
      <c r="C1019" s="29"/>
      <c r="I1019" s="30"/>
      <c r="K1019" s="21"/>
      <c r="M1019" s="27"/>
      <c r="N1019" s="28"/>
      <c r="O1019" s="29"/>
      <c r="U1019" s="30"/>
    </row>
    <row r="1020">
      <c r="A1020" s="27"/>
      <c r="B1020" s="28"/>
      <c r="C1020" s="32">
        <v>1.0</v>
      </c>
      <c r="D1020" s="23" t="s">
        <v>523</v>
      </c>
      <c r="I1020" s="31"/>
      <c r="K1020" s="21"/>
      <c r="M1020" s="27"/>
      <c r="N1020" s="28"/>
      <c r="O1020" s="32">
        <v>1.0</v>
      </c>
      <c r="P1020" s="23" t="s">
        <v>523</v>
      </c>
      <c r="U1020" s="31"/>
    </row>
    <row r="1021">
      <c r="A1021" s="27"/>
      <c r="B1021" s="28"/>
      <c r="C1021" s="32">
        <v>2.0</v>
      </c>
      <c r="D1021" s="23" t="s">
        <v>524</v>
      </c>
      <c r="I1021" s="31"/>
      <c r="K1021" s="21"/>
      <c r="M1021" s="27"/>
      <c r="N1021" s="28"/>
      <c r="O1021" s="32">
        <v>2.0</v>
      </c>
      <c r="P1021" s="23" t="s">
        <v>524</v>
      </c>
      <c r="U1021" s="31"/>
    </row>
    <row r="1022">
      <c r="A1022" s="27"/>
      <c r="B1022" s="28"/>
      <c r="C1022" s="32">
        <v>3.0</v>
      </c>
      <c r="D1022" s="23" t="s">
        <v>525</v>
      </c>
      <c r="I1022" s="31"/>
      <c r="K1022" s="21"/>
      <c r="M1022" s="27"/>
      <c r="N1022" s="28"/>
      <c r="O1022" s="32">
        <v>3.0</v>
      </c>
      <c r="P1022" s="23" t="s">
        <v>525</v>
      </c>
      <c r="U1022" s="31"/>
    </row>
    <row r="1023">
      <c r="A1023" s="27"/>
      <c r="B1023" s="28"/>
      <c r="C1023" s="23">
        <v>4.0</v>
      </c>
      <c r="D1023" s="23" t="s">
        <v>431</v>
      </c>
      <c r="I1023" s="31" t="s">
        <v>38</v>
      </c>
      <c r="K1023" s="21"/>
      <c r="M1023" s="27"/>
      <c r="N1023" s="28"/>
      <c r="O1023" s="23">
        <v>4.0</v>
      </c>
      <c r="P1023" s="23" t="s">
        <v>431</v>
      </c>
      <c r="U1023" s="31" t="s">
        <v>38</v>
      </c>
    </row>
    <row r="1024">
      <c r="A1024" s="27"/>
      <c r="B1024" s="28"/>
      <c r="C1024" s="27"/>
      <c r="D1024" s="27"/>
      <c r="E1024" s="27"/>
      <c r="F1024" s="27"/>
      <c r="G1024" s="27"/>
      <c r="H1024" s="27"/>
      <c r="I1024" s="30"/>
      <c r="K1024" s="21"/>
      <c r="M1024" s="27"/>
      <c r="N1024" s="28"/>
      <c r="O1024" s="27"/>
      <c r="P1024" s="27"/>
      <c r="Q1024" s="27"/>
      <c r="R1024" s="27"/>
      <c r="S1024" s="27"/>
      <c r="T1024" s="27"/>
      <c r="U1024" s="30"/>
    </row>
    <row r="1025">
      <c r="A1025" s="27"/>
      <c r="B1025" s="28"/>
      <c r="C1025" s="27"/>
      <c r="D1025" s="27"/>
      <c r="E1025" s="27"/>
      <c r="F1025" s="27"/>
      <c r="G1025" s="27"/>
      <c r="H1025" s="27"/>
      <c r="I1025" s="30"/>
      <c r="K1025" s="21"/>
      <c r="M1025" s="27"/>
      <c r="N1025" s="28"/>
      <c r="O1025" s="27"/>
      <c r="P1025" s="27"/>
      <c r="Q1025" s="27"/>
      <c r="R1025" s="27"/>
      <c r="S1025" s="27"/>
      <c r="T1025" s="27"/>
      <c r="U1025" s="30"/>
    </row>
    <row r="1026">
      <c r="A1026" s="32" t="s">
        <v>50</v>
      </c>
      <c r="B1026" s="50">
        <f>B52+1</f>
        <v>8</v>
      </c>
      <c r="C1026" s="25" t="s">
        <v>526</v>
      </c>
      <c r="I1026" s="26"/>
      <c r="K1026" s="21"/>
      <c r="M1026" s="32" t="s">
        <v>50</v>
      </c>
      <c r="N1026" s="50">
        <f>N52+1</f>
        <v>8</v>
      </c>
      <c r="O1026" s="25" t="s">
        <v>526</v>
      </c>
      <c r="U1026" s="26"/>
    </row>
    <row r="1027">
      <c r="A1027" s="27"/>
      <c r="B1027" s="28"/>
      <c r="C1027" s="29"/>
      <c r="I1027" s="30"/>
      <c r="K1027" s="21"/>
      <c r="M1027" s="27"/>
      <c r="N1027" s="28"/>
      <c r="O1027" s="29"/>
      <c r="U1027" s="30"/>
    </row>
    <row r="1028">
      <c r="A1028" s="27"/>
      <c r="B1028" s="28"/>
      <c r="C1028" s="32">
        <v>1.0</v>
      </c>
      <c r="D1028" s="23" t="s">
        <v>527</v>
      </c>
      <c r="I1028" s="31"/>
      <c r="K1028" s="21"/>
      <c r="M1028" s="27"/>
      <c r="N1028" s="28"/>
      <c r="O1028" s="32">
        <v>1.0</v>
      </c>
      <c r="P1028" s="23" t="s">
        <v>527</v>
      </c>
      <c r="U1028" s="31"/>
    </row>
    <row r="1029">
      <c r="A1029" s="27"/>
      <c r="B1029" s="28"/>
      <c r="C1029" s="32">
        <v>2.0</v>
      </c>
      <c r="D1029" s="23" t="s">
        <v>528</v>
      </c>
      <c r="I1029" s="31"/>
      <c r="K1029" s="21"/>
      <c r="M1029" s="27"/>
      <c r="N1029" s="28"/>
      <c r="O1029" s="32">
        <v>2.0</v>
      </c>
      <c r="P1029" s="23" t="s">
        <v>528</v>
      </c>
      <c r="U1029" s="31"/>
    </row>
    <row r="1030">
      <c r="A1030" s="27"/>
      <c r="B1030" s="28"/>
      <c r="C1030" s="32">
        <v>3.0</v>
      </c>
      <c r="D1030" s="23" t="s">
        <v>529</v>
      </c>
      <c r="I1030" s="31"/>
      <c r="K1030" s="21"/>
      <c r="M1030" s="27"/>
      <c r="N1030" s="28"/>
      <c r="O1030" s="32">
        <v>3.0</v>
      </c>
      <c r="P1030" s="23" t="s">
        <v>529</v>
      </c>
      <c r="U1030" s="31"/>
    </row>
    <row r="1031">
      <c r="A1031" s="27"/>
      <c r="B1031" s="28"/>
      <c r="C1031" s="32">
        <v>4.0</v>
      </c>
      <c r="D1031" s="23" t="s">
        <v>530</v>
      </c>
      <c r="I1031" s="31" t="s">
        <v>38</v>
      </c>
      <c r="K1031" s="21"/>
      <c r="M1031" s="27"/>
      <c r="N1031" s="28"/>
      <c r="O1031" s="32">
        <v>4.0</v>
      </c>
      <c r="P1031" s="23" t="s">
        <v>530</v>
      </c>
      <c r="U1031" s="31" t="s">
        <v>38</v>
      </c>
    </row>
    <row r="1032">
      <c r="A1032" s="27"/>
      <c r="B1032" s="28"/>
      <c r="C1032" s="27"/>
      <c r="D1032" s="27"/>
      <c r="E1032" s="27"/>
      <c r="F1032" s="27"/>
      <c r="G1032" s="27"/>
      <c r="H1032" s="27"/>
      <c r="I1032" s="30"/>
      <c r="K1032" s="21"/>
      <c r="M1032" s="27"/>
      <c r="N1032" s="28"/>
      <c r="O1032" s="27"/>
      <c r="P1032" s="27"/>
      <c r="Q1032" s="27"/>
      <c r="R1032" s="27"/>
      <c r="S1032" s="27"/>
      <c r="T1032" s="27"/>
      <c r="U1032" s="30"/>
    </row>
    <row r="1033">
      <c r="A1033" s="27"/>
      <c r="B1033" s="28"/>
      <c r="C1033" s="27"/>
      <c r="D1033" s="27"/>
      <c r="E1033" s="27"/>
      <c r="F1033" s="27"/>
      <c r="G1033" s="27"/>
      <c r="H1033" s="27"/>
      <c r="I1033" s="30"/>
      <c r="K1033" s="21"/>
      <c r="M1033" s="27"/>
      <c r="N1033" s="28"/>
      <c r="O1033" s="27"/>
      <c r="P1033" s="27"/>
      <c r="Q1033" s="27"/>
      <c r="R1033" s="27"/>
      <c r="S1033" s="27"/>
      <c r="T1033" s="27"/>
      <c r="U1033" s="30"/>
    </row>
    <row r="1034">
      <c r="A1034" s="32" t="s">
        <v>50</v>
      </c>
      <c r="B1034" s="50">
        <f>B60+1</f>
        <v>9</v>
      </c>
      <c r="C1034" s="25" t="s">
        <v>531</v>
      </c>
      <c r="I1034" s="26"/>
      <c r="K1034" s="21"/>
      <c r="M1034" s="32" t="s">
        <v>50</v>
      </c>
      <c r="N1034" s="50">
        <f>N60+1</f>
        <v>9</v>
      </c>
      <c r="O1034" s="25" t="s">
        <v>531</v>
      </c>
      <c r="U1034" s="26"/>
    </row>
    <row r="1035">
      <c r="A1035" s="27"/>
      <c r="B1035" s="28"/>
      <c r="C1035" s="29"/>
      <c r="I1035" s="30"/>
      <c r="K1035" s="21"/>
      <c r="M1035" s="27"/>
      <c r="N1035" s="28"/>
      <c r="O1035" s="29"/>
      <c r="U1035" s="30"/>
    </row>
    <row r="1036">
      <c r="A1036" s="27"/>
      <c r="B1036" s="28"/>
      <c r="C1036" s="32">
        <v>1.0</v>
      </c>
      <c r="D1036" s="23" t="s">
        <v>532</v>
      </c>
      <c r="I1036" s="31"/>
      <c r="K1036" s="21"/>
      <c r="M1036" s="27"/>
      <c r="N1036" s="28"/>
      <c r="O1036" s="32">
        <v>1.0</v>
      </c>
      <c r="P1036" s="23" t="s">
        <v>532</v>
      </c>
      <c r="U1036" s="31"/>
    </row>
    <row r="1037">
      <c r="A1037" s="27"/>
      <c r="B1037" s="28"/>
      <c r="C1037" s="32">
        <v>2.0</v>
      </c>
      <c r="D1037" s="23" t="s">
        <v>533</v>
      </c>
      <c r="I1037" s="31"/>
      <c r="K1037" s="21"/>
      <c r="M1037" s="27"/>
      <c r="N1037" s="28"/>
      <c r="O1037" s="32">
        <v>2.0</v>
      </c>
      <c r="P1037" s="23" t="s">
        <v>533</v>
      </c>
      <c r="U1037" s="31"/>
    </row>
    <row r="1038">
      <c r="A1038" s="27"/>
      <c r="B1038" s="28"/>
      <c r="C1038" s="32">
        <v>3.0</v>
      </c>
      <c r="D1038" s="23" t="s">
        <v>534</v>
      </c>
      <c r="I1038" s="31" t="s">
        <v>38</v>
      </c>
      <c r="K1038" s="21"/>
      <c r="M1038" s="27"/>
      <c r="N1038" s="28"/>
      <c r="O1038" s="32">
        <v>3.0</v>
      </c>
      <c r="P1038" s="23" t="s">
        <v>534</v>
      </c>
      <c r="U1038" s="31" t="s">
        <v>38</v>
      </c>
    </row>
    <row r="1039">
      <c r="A1039" s="27"/>
      <c r="B1039" s="28"/>
      <c r="C1039" s="32">
        <v>4.0</v>
      </c>
      <c r="D1039" s="23" t="s">
        <v>437</v>
      </c>
      <c r="I1039" s="31"/>
      <c r="K1039" s="21"/>
      <c r="M1039" s="27"/>
      <c r="N1039" s="28"/>
      <c r="O1039" s="32">
        <v>4.0</v>
      </c>
      <c r="P1039" s="23" t="s">
        <v>437</v>
      </c>
      <c r="U1039" s="31"/>
    </row>
    <row r="1040">
      <c r="A1040" s="27"/>
      <c r="B1040" s="28"/>
      <c r="C1040" s="27"/>
      <c r="D1040" s="27"/>
      <c r="E1040" s="27"/>
      <c r="F1040" s="27"/>
      <c r="G1040" s="27"/>
      <c r="H1040" s="27"/>
      <c r="I1040" s="30"/>
      <c r="K1040" s="21"/>
      <c r="M1040" s="27"/>
      <c r="N1040" s="28"/>
      <c r="O1040" s="27"/>
      <c r="P1040" s="27"/>
      <c r="Q1040" s="27"/>
      <c r="R1040" s="27"/>
      <c r="S1040" s="27"/>
      <c r="T1040" s="27"/>
      <c r="U1040" s="30"/>
    </row>
    <row r="1041">
      <c r="A1041" s="27"/>
      <c r="B1041" s="28"/>
      <c r="C1041" s="27"/>
      <c r="D1041" s="27"/>
      <c r="E1041" s="27"/>
      <c r="F1041" s="27"/>
      <c r="G1041" s="27"/>
      <c r="H1041" s="27"/>
      <c r="I1041" s="30"/>
      <c r="K1041" s="21"/>
      <c r="M1041" s="27"/>
      <c r="N1041" s="28"/>
      <c r="O1041" s="27"/>
      <c r="P1041" s="27"/>
      <c r="Q1041" s="27"/>
      <c r="R1041" s="27"/>
      <c r="S1041" s="27"/>
      <c r="T1041" s="27"/>
      <c r="U1041" s="30"/>
    </row>
    <row r="1042">
      <c r="A1042" s="32" t="s">
        <v>50</v>
      </c>
      <c r="B1042" s="50">
        <f>B68+1</f>
        <v>10</v>
      </c>
      <c r="C1042" s="25" t="s">
        <v>535</v>
      </c>
      <c r="I1042" s="26"/>
      <c r="K1042" s="21"/>
      <c r="M1042" s="32" t="s">
        <v>50</v>
      </c>
      <c r="N1042" s="50">
        <f>N68+1</f>
        <v>10</v>
      </c>
      <c r="O1042" s="25" t="s">
        <v>535</v>
      </c>
      <c r="U1042" s="26"/>
    </row>
    <row r="1043">
      <c r="A1043" s="27"/>
      <c r="B1043" s="28"/>
      <c r="C1043" s="29"/>
      <c r="I1043" s="30"/>
      <c r="K1043" s="21"/>
      <c r="M1043" s="27"/>
      <c r="N1043" s="28"/>
      <c r="O1043" s="29"/>
      <c r="U1043" s="30"/>
    </row>
    <row r="1044">
      <c r="A1044" s="27"/>
      <c r="B1044" s="28"/>
      <c r="C1044" s="32">
        <v>1.0</v>
      </c>
      <c r="D1044" s="23" t="s">
        <v>536</v>
      </c>
      <c r="I1044" s="31"/>
      <c r="K1044" s="21"/>
      <c r="M1044" s="27"/>
      <c r="N1044" s="28"/>
      <c r="O1044" s="32">
        <v>1.0</v>
      </c>
      <c r="P1044" s="23" t="s">
        <v>536</v>
      </c>
      <c r="U1044" s="31"/>
    </row>
    <row r="1045">
      <c r="A1045" s="27"/>
      <c r="B1045" s="28"/>
      <c r="C1045" s="32">
        <v>2.0</v>
      </c>
      <c r="D1045" s="23" t="s">
        <v>537</v>
      </c>
      <c r="I1045" s="31"/>
      <c r="K1045" s="21"/>
      <c r="M1045" s="27"/>
      <c r="N1045" s="28"/>
      <c r="O1045" s="32">
        <v>2.0</v>
      </c>
      <c r="P1045" s="23" t="s">
        <v>537</v>
      </c>
      <c r="U1045" s="31"/>
    </row>
    <row r="1046">
      <c r="A1046" s="27"/>
      <c r="B1046" s="28"/>
      <c r="C1046" s="32">
        <v>3.0</v>
      </c>
      <c r="D1046" s="23" t="s">
        <v>538</v>
      </c>
      <c r="I1046" s="31"/>
      <c r="K1046" s="21"/>
      <c r="M1046" s="27"/>
      <c r="N1046" s="28"/>
      <c r="O1046" s="32">
        <v>3.0</v>
      </c>
      <c r="P1046" s="23" t="s">
        <v>538</v>
      </c>
      <c r="U1046" s="31"/>
    </row>
    <row r="1047">
      <c r="A1047" s="27"/>
      <c r="B1047" s="28"/>
      <c r="C1047" s="32">
        <v>4.0</v>
      </c>
      <c r="D1047" s="23" t="s">
        <v>506</v>
      </c>
      <c r="I1047" s="31" t="s">
        <v>38</v>
      </c>
      <c r="K1047" s="21"/>
      <c r="M1047" s="27"/>
      <c r="N1047" s="28"/>
      <c r="O1047" s="32">
        <v>4.0</v>
      </c>
      <c r="P1047" s="23" t="s">
        <v>506</v>
      </c>
      <c r="U1047" s="31" t="s">
        <v>38</v>
      </c>
    </row>
    <row r="1048">
      <c r="A1048" s="27"/>
      <c r="B1048" s="28"/>
      <c r="C1048" s="27"/>
      <c r="D1048" s="27"/>
      <c r="E1048" s="27"/>
      <c r="F1048" s="27"/>
      <c r="G1048" s="27"/>
      <c r="H1048" s="27"/>
      <c r="I1048" s="30"/>
      <c r="K1048" s="21"/>
      <c r="M1048" s="27"/>
      <c r="N1048" s="28"/>
      <c r="O1048" s="27"/>
      <c r="P1048" s="27"/>
      <c r="Q1048" s="27"/>
      <c r="R1048" s="27"/>
      <c r="S1048" s="27"/>
      <c r="T1048" s="27"/>
      <c r="U1048" s="30"/>
    </row>
    <row r="1049">
      <c r="A1049" s="27"/>
      <c r="B1049" s="28"/>
      <c r="C1049" s="27"/>
      <c r="D1049" s="27"/>
      <c r="E1049" s="27"/>
      <c r="F1049" s="27"/>
      <c r="G1049" s="27"/>
      <c r="H1049" s="27"/>
      <c r="I1049" s="30"/>
      <c r="K1049" s="21"/>
      <c r="M1049" s="27"/>
      <c r="N1049" s="28"/>
      <c r="O1049" s="27"/>
      <c r="P1049" s="27"/>
      <c r="Q1049" s="27"/>
      <c r="R1049" s="27"/>
      <c r="S1049" s="27"/>
      <c r="T1049" s="27"/>
      <c r="U1049" s="30"/>
    </row>
    <row r="1050">
      <c r="A1050" s="32" t="s">
        <v>50</v>
      </c>
      <c r="B1050" s="50">
        <f>B76+1</f>
        <v>11</v>
      </c>
      <c r="C1050" s="25" t="s">
        <v>539</v>
      </c>
      <c r="I1050" s="26"/>
      <c r="K1050" s="21"/>
      <c r="M1050" s="32" t="s">
        <v>50</v>
      </c>
      <c r="N1050" s="50">
        <f>N76+1</f>
        <v>11</v>
      </c>
      <c r="O1050" s="25" t="s">
        <v>539</v>
      </c>
      <c r="U1050" s="26"/>
    </row>
    <row r="1051">
      <c r="A1051" s="27"/>
      <c r="B1051" s="28"/>
      <c r="C1051" s="29"/>
      <c r="I1051" s="30"/>
      <c r="K1051" s="21"/>
      <c r="M1051" s="27"/>
      <c r="N1051" s="28"/>
      <c r="O1051" s="29"/>
      <c r="U1051" s="30"/>
    </row>
    <row r="1052">
      <c r="A1052" s="27"/>
      <c r="B1052" s="28"/>
      <c r="C1052" s="32">
        <v>1.0</v>
      </c>
      <c r="D1052" s="23" t="s">
        <v>540</v>
      </c>
      <c r="I1052" s="31"/>
      <c r="K1052" s="21"/>
      <c r="M1052" s="27"/>
      <c r="N1052" s="28"/>
      <c r="O1052" s="32">
        <v>1.0</v>
      </c>
      <c r="P1052" s="23" t="s">
        <v>540</v>
      </c>
      <c r="U1052" s="31"/>
    </row>
    <row r="1053">
      <c r="A1053" s="27"/>
      <c r="B1053" s="28"/>
      <c r="C1053" s="32">
        <v>2.0</v>
      </c>
      <c r="D1053" s="23" t="s">
        <v>541</v>
      </c>
      <c r="I1053" s="31"/>
      <c r="K1053" s="21"/>
      <c r="M1053" s="27"/>
      <c r="N1053" s="28"/>
      <c r="O1053" s="32">
        <v>2.0</v>
      </c>
      <c r="P1053" s="23" t="s">
        <v>541</v>
      </c>
      <c r="U1053" s="31"/>
    </row>
    <row r="1054">
      <c r="A1054" s="27"/>
      <c r="B1054" s="28"/>
      <c r="C1054" s="32">
        <v>3.0</v>
      </c>
      <c r="D1054" s="23" t="s">
        <v>542</v>
      </c>
      <c r="I1054" s="31"/>
      <c r="K1054" s="21"/>
      <c r="M1054" s="27"/>
      <c r="N1054" s="28"/>
      <c r="O1054" s="32">
        <v>3.0</v>
      </c>
      <c r="P1054" s="23" t="s">
        <v>542</v>
      </c>
      <c r="U1054" s="31"/>
    </row>
    <row r="1055">
      <c r="A1055" s="27"/>
      <c r="B1055" s="28"/>
      <c r="C1055" s="32">
        <v>4.0</v>
      </c>
      <c r="D1055" s="23" t="s">
        <v>431</v>
      </c>
      <c r="I1055" s="31" t="s">
        <v>38</v>
      </c>
      <c r="K1055" s="21"/>
      <c r="M1055" s="27"/>
      <c r="N1055" s="28"/>
      <c r="O1055" s="32">
        <v>4.0</v>
      </c>
      <c r="P1055" s="23" t="s">
        <v>431</v>
      </c>
      <c r="U1055" s="31" t="s">
        <v>38</v>
      </c>
    </row>
    <row r="1056">
      <c r="A1056" s="27"/>
      <c r="B1056" s="28"/>
      <c r="C1056" s="27"/>
      <c r="D1056" s="27"/>
      <c r="E1056" s="27"/>
      <c r="F1056" s="27"/>
      <c r="G1056" s="27"/>
      <c r="H1056" s="27"/>
      <c r="I1056" s="30"/>
      <c r="K1056" s="21"/>
      <c r="M1056" s="27"/>
      <c r="N1056" s="28"/>
      <c r="O1056" s="27"/>
      <c r="P1056" s="27"/>
      <c r="Q1056" s="27"/>
      <c r="R1056" s="27"/>
      <c r="S1056" s="27"/>
      <c r="T1056" s="27"/>
      <c r="U1056" s="30"/>
    </row>
    <row r="1057">
      <c r="A1057" s="27"/>
      <c r="B1057" s="28"/>
      <c r="C1057" s="27"/>
      <c r="D1057" s="27"/>
      <c r="E1057" s="27"/>
      <c r="F1057" s="27"/>
      <c r="G1057" s="27"/>
      <c r="H1057" s="27"/>
      <c r="I1057" s="30"/>
      <c r="K1057" s="21"/>
      <c r="M1057" s="27"/>
      <c r="N1057" s="28"/>
      <c r="O1057" s="27"/>
      <c r="P1057" s="27"/>
      <c r="Q1057" s="27"/>
      <c r="R1057" s="27"/>
      <c r="S1057" s="27"/>
      <c r="T1057" s="27"/>
      <c r="U1057" s="30"/>
    </row>
    <row r="1058">
      <c r="A1058" s="32" t="s">
        <v>50</v>
      </c>
      <c r="B1058" s="50">
        <f>B84+1</f>
        <v>12</v>
      </c>
      <c r="C1058" s="25" t="s">
        <v>543</v>
      </c>
      <c r="I1058" s="26"/>
      <c r="K1058" s="21"/>
      <c r="M1058" s="32" t="s">
        <v>50</v>
      </c>
      <c r="N1058" s="50">
        <f>N84+1</f>
        <v>12</v>
      </c>
      <c r="O1058" s="25" t="s">
        <v>543</v>
      </c>
      <c r="U1058" s="26"/>
    </row>
    <row r="1059">
      <c r="A1059" s="27"/>
      <c r="B1059" s="28"/>
      <c r="C1059" s="29"/>
      <c r="I1059" s="30"/>
      <c r="K1059" s="21"/>
      <c r="M1059" s="27"/>
      <c r="N1059" s="28"/>
      <c r="O1059" s="29"/>
      <c r="U1059" s="30"/>
    </row>
    <row r="1060">
      <c r="A1060" s="27"/>
      <c r="B1060" s="28"/>
      <c r="C1060" s="32">
        <v>1.0</v>
      </c>
      <c r="D1060" s="23" t="s">
        <v>544</v>
      </c>
      <c r="I1060" s="31" t="s">
        <v>38</v>
      </c>
      <c r="K1060" s="21"/>
      <c r="M1060" s="27"/>
      <c r="N1060" s="28"/>
      <c r="O1060" s="32">
        <v>1.0</v>
      </c>
      <c r="P1060" s="23" t="s">
        <v>544</v>
      </c>
      <c r="U1060" s="31" t="s">
        <v>38</v>
      </c>
    </row>
    <row r="1061">
      <c r="A1061" s="27"/>
      <c r="B1061" s="28"/>
      <c r="C1061" s="32">
        <v>2.0</v>
      </c>
      <c r="D1061" s="23" t="s">
        <v>545</v>
      </c>
      <c r="I1061" s="31"/>
      <c r="K1061" s="21"/>
      <c r="M1061" s="27"/>
      <c r="N1061" s="28"/>
      <c r="O1061" s="32">
        <v>2.0</v>
      </c>
      <c r="P1061" s="23" t="s">
        <v>545</v>
      </c>
      <c r="U1061" s="31"/>
    </row>
    <row r="1062">
      <c r="A1062" s="27"/>
      <c r="B1062" s="28"/>
      <c r="C1062" s="32">
        <v>3.0</v>
      </c>
      <c r="D1062" s="23" t="s">
        <v>546</v>
      </c>
      <c r="I1062" s="31"/>
      <c r="K1062" s="21"/>
      <c r="M1062" s="27"/>
      <c r="N1062" s="28"/>
      <c r="O1062" s="32">
        <v>3.0</v>
      </c>
      <c r="P1062" s="23" t="s">
        <v>546</v>
      </c>
      <c r="U1062" s="31"/>
    </row>
    <row r="1063">
      <c r="A1063" s="27"/>
      <c r="B1063" s="28"/>
      <c r="C1063" s="32">
        <v>4.0</v>
      </c>
      <c r="D1063" s="23" t="s">
        <v>391</v>
      </c>
      <c r="I1063" s="31"/>
      <c r="K1063" s="21"/>
      <c r="M1063" s="27"/>
      <c r="N1063" s="28"/>
      <c r="O1063" s="32">
        <v>4.0</v>
      </c>
      <c r="P1063" s="23" t="s">
        <v>391</v>
      </c>
      <c r="U1063" s="31"/>
    </row>
    <row r="1064">
      <c r="A1064" s="27"/>
      <c r="B1064" s="28"/>
      <c r="C1064" s="27"/>
      <c r="D1064" s="27"/>
      <c r="E1064" s="27"/>
      <c r="F1064" s="27"/>
      <c r="G1064" s="27"/>
      <c r="H1064" s="27"/>
      <c r="I1064" s="30"/>
      <c r="K1064" s="21"/>
      <c r="M1064" s="27"/>
      <c r="N1064" s="28"/>
      <c r="O1064" s="27"/>
      <c r="P1064" s="27"/>
      <c r="Q1064" s="27"/>
      <c r="R1064" s="27"/>
      <c r="S1064" s="27"/>
      <c r="T1064" s="27"/>
      <c r="U1064" s="30"/>
    </row>
    <row r="1065">
      <c r="A1065" s="27"/>
      <c r="B1065" s="28"/>
      <c r="C1065" s="27"/>
      <c r="D1065" s="27"/>
      <c r="E1065" s="27"/>
      <c r="F1065" s="27"/>
      <c r="G1065" s="27"/>
      <c r="H1065" s="27"/>
      <c r="I1065" s="30"/>
      <c r="K1065" s="21"/>
      <c r="M1065" s="27"/>
      <c r="N1065" s="28"/>
      <c r="O1065" s="27"/>
      <c r="P1065" s="27"/>
      <c r="Q1065" s="27"/>
      <c r="R1065" s="27"/>
      <c r="S1065" s="27"/>
      <c r="T1065" s="27"/>
      <c r="U1065" s="30"/>
    </row>
    <row r="1066">
      <c r="A1066" s="32" t="s">
        <v>50</v>
      </c>
      <c r="B1066" s="50">
        <f>B92+1</f>
        <v>13</v>
      </c>
      <c r="C1066" s="25" t="s">
        <v>547</v>
      </c>
      <c r="I1066" s="26"/>
      <c r="K1066" s="21"/>
      <c r="M1066" s="32" t="s">
        <v>50</v>
      </c>
      <c r="N1066" s="50">
        <f>N92+1</f>
        <v>13</v>
      </c>
      <c r="O1066" s="25" t="s">
        <v>547</v>
      </c>
      <c r="U1066" s="26"/>
    </row>
    <row r="1067">
      <c r="A1067" s="27"/>
      <c r="B1067" s="28"/>
      <c r="C1067" s="29"/>
      <c r="I1067" s="30"/>
      <c r="K1067" s="21"/>
      <c r="M1067" s="27"/>
      <c r="N1067" s="28"/>
      <c r="O1067" s="29"/>
      <c r="U1067" s="30"/>
    </row>
    <row r="1068">
      <c r="A1068" s="27"/>
      <c r="B1068" s="28"/>
      <c r="C1068" s="32">
        <v>1.0</v>
      </c>
      <c r="D1068" s="23" t="s">
        <v>548</v>
      </c>
      <c r="I1068" s="31" t="s">
        <v>38</v>
      </c>
      <c r="K1068" s="21"/>
      <c r="M1068" s="27"/>
      <c r="N1068" s="28"/>
      <c r="O1068" s="32">
        <v>1.0</v>
      </c>
      <c r="P1068" s="23" t="s">
        <v>548</v>
      </c>
      <c r="U1068" s="31" t="s">
        <v>38</v>
      </c>
    </row>
    <row r="1069">
      <c r="A1069" s="27"/>
      <c r="B1069" s="28"/>
      <c r="C1069" s="32">
        <v>2.0</v>
      </c>
      <c r="D1069" s="23" t="s">
        <v>549</v>
      </c>
      <c r="I1069" s="31"/>
      <c r="K1069" s="21"/>
      <c r="M1069" s="27"/>
      <c r="N1069" s="28"/>
      <c r="O1069" s="32">
        <v>2.0</v>
      </c>
      <c r="P1069" s="23" t="s">
        <v>549</v>
      </c>
      <c r="U1069" s="31"/>
    </row>
    <row r="1070">
      <c r="A1070" s="27"/>
      <c r="B1070" s="28"/>
      <c r="C1070" s="32">
        <v>3.0</v>
      </c>
      <c r="D1070" s="23" t="s">
        <v>550</v>
      </c>
      <c r="I1070" s="31"/>
      <c r="K1070" s="21"/>
      <c r="M1070" s="27"/>
      <c r="N1070" s="28"/>
      <c r="O1070" s="32">
        <v>3.0</v>
      </c>
      <c r="P1070" s="23" t="s">
        <v>550</v>
      </c>
      <c r="U1070" s="31"/>
    </row>
    <row r="1071">
      <c r="A1071" s="27"/>
      <c r="B1071" s="28"/>
      <c r="C1071" s="32">
        <v>4.0</v>
      </c>
      <c r="D1071" s="23" t="s">
        <v>431</v>
      </c>
      <c r="I1071" s="31"/>
      <c r="K1071" s="21"/>
      <c r="M1071" s="27"/>
      <c r="N1071" s="28"/>
      <c r="O1071" s="32">
        <v>4.0</v>
      </c>
      <c r="P1071" s="23" t="s">
        <v>431</v>
      </c>
      <c r="U1071" s="31"/>
    </row>
    <row r="1072">
      <c r="A1072" s="27"/>
      <c r="B1072" s="28"/>
      <c r="C1072" s="27"/>
      <c r="D1072" s="27"/>
      <c r="E1072" s="27"/>
      <c r="F1072" s="27"/>
      <c r="G1072" s="27"/>
      <c r="H1072" s="27"/>
      <c r="I1072" s="30"/>
      <c r="K1072" s="21"/>
      <c r="M1072" s="27"/>
      <c r="N1072" s="28"/>
      <c r="O1072" s="27"/>
      <c r="P1072" s="27"/>
      <c r="Q1072" s="27"/>
      <c r="R1072" s="27"/>
      <c r="S1072" s="27"/>
      <c r="T1072" s="27"/>
      <c r="U1072" s="30"/>
    </row>
    <row r="1073">
      <c r="A1073" s="27"/>
      <c r="B1073" s="28"/>
      <c r="C1073" s="27"/>
      <c r="D1073" s="27"/>
      <c r="E1073" s="27"/>
      <c r="F1073" s="27"/>
      <c r="G1073" s="27"/>
      <c r="H1073" s="27"/>
      <c r="I1073" s="30"/>
      <c r="K1073" s="21"/>
      <c r="M1073" s="27"/>
      <c r="N1073" s="28"/>
      <c r="O1073" s="27"/>
      <c r="P1073" s="27"/>
      <c r="Q1073" s="27"/>
      <c r="R1073" s="27"/>
      <c r="S1073" s="27"/>
      <c r="T1073" s="27"/>
      <c r="U1073" s="30"/>
    </row>
    <row r="1074">
      <c r="A1074" s="32" t="s">
        <v>50</v>
      </c>
      <c r="B1074" s="50">
        <f>B100+1</f>
        <v>14</v>
      </c>
      <c r="C1074" s="25" t="s">
        <v>551</v>
      </c>
      <c r="I1074" s="26"/>
      <c r="K1074" s="21"/>
      <c r="M1074" s="32" t="s">
        <v>50</v>
      </c>
      <c r="N1074" s="50">
        <f>N100+1</f>
        <v>14</v>
      </c>
      <c r="O1074" s="25" t="s">
        <v>551</v>
      </c>
      <c r="U1074" s="26"/>
    </row>
    <row r="1075">
      <c r="A1075" s="27"/>
      <c r="B1075" s="28"/>
      <c r="C1075" s="29"/>
      <c r="I1075" s="30"/>
      <c r="K1075" s="21"/>
      <c r="M1075" s="27"/>
      <c r="N1075" s="28"/>
      <c r="O1075" s="29"/>
      <c r="U1075" s="30"/>
    </row>
    <row r="1076">
      <c r="A1076" s="27"/>
      <c r="B1076" s="28"/>
      <c r="C1076" s="32">
        <v>1.0</v>
      </c>
      <c r="D1076" s="23" t="s">
        <v>552</v>
      </c>
      <c r="I1076" s="31"/>
      <c r="K1076" s="21"/>
      <c r="M1076" s="27"/>
      <c r="N1076" s="28"/>
      <c r="O1076" s="32">
        <v>1.0</v>
      </c>
      <c r="P1076" s="23" t="s">
        <v>552</v>
      </c>
      <c r="U1076" s="31"/>
    </row>
    <row r="1077">
      <c r="A1077" s="27"/>
      <c r="B1077" s="28"/>
      <c r="C1077" s="32">
        <v>2.0</v>
      </c>
      <c r="D1077" s="23" t="s">
        <v>553</v>
      </c>
      <c r="I1077" s="31" t="s">
        <v>38</v>
      </c>
      <c r="K1077" s="21"/>
      <c r="M1077" s="27"/>
      <c r="N1077" s="28"/>
      <c r="O1077" s="32">
        <v>2.0</v>
      </c>
      <c r="P1077" s="23" t="s">
        <v>553</v>
      </c>
      <c r="U1077" s="31" t="s">
        <v>38</v>
      </c>
    </row>
    <row r="1078">
      <c r="A1078" s="27"/>
      <c r="B1078" s="28"/>
      <c r="C1078" s="32">
        <v>3.0</v>
      </c>
      <c r="D1078" s="23" t="s">
        <v>554</v>
      </c>
      <c r="I1078" s="31"/>
      <c r="K1078" s="21"/>
      <c r="M1078" s="27"/>
      <c r="N1078" s="28"/>
      <c r="O1078" s="32">
        <v>3.0</v>
      </c>
      <c r="P1078" s="23" t="s">
        <v>554</v>
      </c>
      <c r="U1078" s="31"/>
    </row>
    <row r="1079">
      <c r="A1079" s="27"/>
      <c r="B1079" s="28"/>
      <c r="C1079" s="32">
        <v>4.0</v>
      </c>
      <c r="D1079" s="23" t="s">
        <v>555</v>
      </c>
      <c r="I1079" s="31"/>
      <c r="K1079" s="21"/>
      <c r="M1079" s="27"/>
      <c r="N1079" s="28"/>
      <c r="O1079" s="32">
        <v>4.0</v>
      </c>
      <c r="P1079" s="23" t="s">
        <v>555</v>
      </c>
      <c r="U1079" s="31"/>
    </row>
    <row r="1080">
      <c r="A1080" s="27"/>
      <c r="B1080" s="28"/>
      <c r="C1080" s="27"/>
      <c r="D1080" s="27"/>
      <c r="E1080" s="27"/>
      <c r="F1080" s="27"/>
      <c r="G1080" s="27"/>
      <c r="H1080" s="27"/>
      <c r="I1080" s="30"/>
      <c r="K1080" s="21"/>
      <c r="M1080" s="27"/>
      <c r="N1080" s="28"/>
      <c r="O1080" s="27"/>
      <c r="P1080" s="27"/>
      <c r="Q1080" s="27"/>
      <c r="R1080" s="27"/>
      <c r="S1080" s="27"/>
      <c r="T1080" s="27"/>
      <c r="U1080" s="30"/>
    </row>
    <row r="1081">
      <c r="A1081" s="27"/>
      <c r="B1081" s="28"/>
      <c r="C1081" s="27"/>
      <c r="D1081" s="27"/>
      <c r="E1081" s="27"/>
      <c r="F1081" s="27"/>
      <c r="G1081" s="27"/>
      <c r="H1081" s="27"/>
      <c r="I1081" s="30"/>
      <c r="K1081" s="21"/>
      <c r="M1081" s="27"/>
      <c r="N1081" s="28"/>
      <c r="O1081" s="27"/>
      <c r="P1081" s="27"/>
      <c r="Q1081" s="27"/>
      <c r="R1081" s="27"/>
      <c r="S1081" s="27"/>
      <c r="T1081" s="27"/>
      <c r="U1081" s="30"/>
    </row>
    <row r="1082">
      <c r="A1082" s="32" t="s">
        <v>50</v>
      </c>
      <c r="B1082" s="50">
        <f>B108+1</f>
        <v>15</v>
      </c>
      <c r="C1082" s="25" t="s">
        <v>556</v>
      </c>
      <c r="I1082" s="26"/>
      <c r="K1082" s="21"/>
      <c r="M1082" s="32" t="s">
        <v>50</v>
      </c>
      <c r="N1082" s="50">
        <f>N108+1</f>
        <v>15</v>
      </c>
      <c r="O1082" s="25" t="s">
        <v>556</v>
      </c>
      <c r="U1082" s="26"/>
    </row>
    <row r="1083">
      <c r="A1083" s="27"/>
      <c r="B1083" s="28"/>
      <c r="C1083" s="29"/>
      <c r="I1083" s="30"/>
      <c r="K1083" s="21"/>
      <c r="M1083" s="27"/>
      <c r="N1083" s="28"/>
      <c r="O1083" s="29"/>
      <c r="U1083" s="30"/>
    </row>
    <row r="1084">
      <c r="A1084" s="27"/>
      <c r="B1084" s="28"/>
      <c r="C1084" s="32">
        <v>1.0</v>
      </c>
      <c r="D1084" s="23" t="s">
        <v>557</v>
      </c>
      <c r="I1084" s="31"/>
      <c r="K1084" s="21"/>
      <c r="M1084" s="27"/>
      <c r="N1084" s="28"/>
      <c r="O1084" s="32">
        <v>1.0</v>
      </c>
      <c r="P1084" s="23" t="s">
        <v>557</v>
      </c>
      <c r="U1084" s="31"/>
    </row>
    <row r="1085">
      <c r="A1085" s="27"/>
      <c r="B1085" s="28"/>
      <c r="C1085" s="32">
        <v>2.0</v>
      </c>
      <c r="D1085" s="23" t="s">
        <v>558</v>
      </c>
      <c r="I1085" s="31"/>
      <c r="K1085" s="21"/>
      <c r="M1085" s="27"/>
      <c r="N1085" s="28"/>
      <c r="O1085" s="32">
        <v>2.0</v>
      </c>
      <c r="P1085" s="23" t="s">
        <v>558</v>
      </c>
      <c r="U1085" s="31"/>
    </row>
    <row r="1086">
      <c r="A1086" s="27"/>
      <c r="B1086" s="28"/>
      <c r="C1086" s="32">
        <v>3.0</v>
      </c>
      <c r="D1086" s="23" t="s">
        <v>559</v>
      </c>
      <c r="I1086" s="31"/>
      <c r="K1086" s="21"/>
      <c r="M1086" s="27"/>
      <c r="N1086" s="28"/>
      <c r="O1086" s="32">
        <v>3.0</v>
      </c>
      <c r="P1086" s="23" t="s">
        <v>559</v>
      </c>
      <c r="U1086" s="31"/>
    </row>
    <row r="1087">
      <c r="A1087" s="27"/>
      <c r="B1087" s="28"/>
      <c r="C1087" s="32">
        <v>4.0</v>
      </c>
      <c r="D1087" s="23" t="s">
        <v>431</v>
      </c>
      <c r="I1087" s="31" t="s">
        <v>38</v>
      </c>
      <c r="K1087" s="21"/>
      <c r="M1087" s="27"/>
      <c r="N1087" s="28"/>
      <c r="O1087" s="32">
        <v>4.0</v>
      </c>
      <c r="P1087" s="23" t="s">
        <v>431</v>
      </c>
      <c r="U1087" s="31" t="s">
        <v>38</v>
      </c>
    </row>
    <row r="1088">
      <c r="A1088" s="27"/>
      <c r="B1088" s="28"/>
      <c r="C1088" s="27"/>
      <c r="D1088" s="27"/>
      <c r="E1088" s="27"/>
      <c r="F1088" s="27"/>
      <c r="G1088" s="27"/>
      <c r="H1088" s="27"/>
      <c r="I1088" s="30"/>
      <c r="K1088" s="21"/>
      <c r="M1088" s="27"/>
      <c r="N1088" s="28"/>
      <c r="O1088" s="27"/>
      <c r="P1088" s="27"/>
      <c r="Q1088" s="27"/>
      <c r="R1088" s="27"/>
      <c r="S1088" s="27"/>
      <c r="T1088" s="27"/>
      <c r="U1088" s="30"/>
    </row>
    <row r="1089">
      <c r="A1089" s="27"/>
      <c r="B1089" s="28"/>
      <c r="C1089" s="27"/>
      <c r="D1089" s="27"/>
      <c r="E1089" s="27"/>
      <c r="F1089" s="27"/>
      <c r="G1089" s="27"/>
      <c r="H1089" s="27"/>
      <c r="I1089" s="30"/>
      <c r="K1089" s="21"/>
      <c r="M1089" s="27"/>
      <c r="N1089" s="28"/>
      <c r="O1089" s="27"/>
      <c r="P1089" s="27"/>
      <c r="Q1089" s="27"/>
      <c r="R1089" s="27"/>
      <c r="S1089" s="27"/>
      <c r="T1089" s="27"/>
      <c r="U1089" s="30"/>
    </row>
    <row r="1090">
      <c r="A1090" s="32" t="s">
        <v>50</v>
      </c>
      <c r="B1090" s="50">
        <f>B116+1</f>
        <v>16</v>
      </c>
      <c r="C1090" s="25" t="s">
        <v>560</v>
      </c>
      <c r="I1090" s="26"/>
      <c r="K1090" s="21"/>
      <c r="M1090" s="32" t="s">
        <v>50</v>
      </c>
      <c r="N1090" s="50">
        <f>N116+1</f>
        <v>16</v>
      </c>
      <c r="O1090" s="25" t="s">
        <v>560</v>
      </c>
      <c r="U1090" s="26"/>
    </row>
    <row r="1091" ht="47.25" customHeight="1">
      <c r="A1091" s="27"/>
      <c r="B1091" s="28"/>
      <c r="C1091" s="29" t="str">
        <f>IMAGE("https://media.zecodeek-it.com/dtc/ss-share/questions/question-5587.jpg",1)</f>
        <v/>
      </c>
      <c r="I1091" s="30"/>
      <c r="K1091" s="21"/>
      <c r="M1091" s="27"/>
      <c r="N1091" s="28"/>
      <c r="O1091" s="29" t="str">
        <f>IMAGE("https://media.zecodeek-it.com/dtc/ss-share/questions/question-5587.jpg",1)</f>
        <v/>
      </c>
      <c r="U1091" s="30"/>
    </row>
    <row r="1092">
      <c r="A1092" s="27"/>
      <c r="B1092" s="28"/>
      <c r="C1092" s="32">
        <v>1.0</v>
      </c>
      <c r="D1092" s="23" t="s">
        <v>561</v>
      </c>
      <c r="I1092" s="31"/>
      <c r="K1092" s="21"/>
      <c r="M1092" s="27"/>
      <c r="N1092" s="28"/>
      <c r="O1092" s="32">
        <v>1.0</v>
      </c>
      <c r="P1092" s="23" t="s">
        <v>561</v>
      </c>
      <c r="U1092" s="31"/>
    </row>
    <row r="1093">
      <c r="A1093" s="27"/>
      <c r="B1093" s="28"/>
      <c r="C1093" s="32">
        <v>2.0</v>
      </c>
      <c r="D1093" s="23" t="s">
        <v>562</v>
      </c>
      <c r="I1093" s="31"/>
      <c r="K1093" s="21"/>
      <c r="M1093" s="27"/>
      <c r="N1093" s="28"/>
      <c r="O1093" s="32">
        <v>2.0</v>
      </c>
      <c r="P1093" s="23" t="s">
        <v>562</v>
      </c>
      <c r="U1093" s="31"/>
    </row>
    <row r="1094">
      <c r="A1094" s="27"/>
      <c r="B1094" s="28"/>
      <c r="C1094" s="32">
        <v>3.0</v>
      </c>
      <c r="D1094" s="23" t="s">
        <v>563</v>
      </c>
      <c r="I1094" s="31"/>
      <c r="K1094" s="21"/>
      <c r="M1094" s="27"/>
      <c r="N1094" s="28"/>
      <c r="O1094" s="32">
        <v>3.0</v>
      </c>
      <c r="P1094" s="23" t="s">
        <v>563</v>
      </c>
      <c r="U1094" s="31"/>
    </row>
    <row r="1095">
      <c r="A1095" s="27"/>
      <c r="B1095" s="28"/>
      <c r="C1095" s="32">
        <v>4.0</v>
      </c>
      <c r="D1095" s="23" t="s">
        <v>564</v>
      </c>
      <c r="I1095" s="31" t="s">
        <v>38</v>
      </c>
      <c r="K1095" s="21"/>
      <c r="M1095" s="27"/>
      <c r="N1095" s="28"/>
      <c r="O1095" s="32">
        <v>4.0</v>
      </c>
      <c r="P1095" s="23" t="s">
        <v>564</v>
      </c>
      <c r="U1095" s="31" t="s">
        <v>38</v>
      </c>
    </row>
    <row r="1096">
      <c r="A1096" s="27"/>
      <c r="B1096" s="28"/>
      <c r="C1096" s="27"/>
      <c r="D1096" s="27"/>
      <c r="E1096" s="27"/>
      <c r="F1096" s="27"/>
      <c r="G1096" s="27"/>
      <c r="H1096" s="27"/>
      <c r="I1096" s="30"/>
      <c r="K1096" s="21"/>
      <c r="M1096" s="27"/>
      <c r="N1096" s="28"/>
      <c r="O1096" s="27"/>
      <c r="P1096" s="27"/>
      <c r="Q1096" s="27"/>
      <c r="R1096" s="27"/>
      <c r="S1096" s="27"/>
      <c r="T1096" s="27"/>
      <c r="U1096" s="30"/>
    </row>
    <row r="1097">
      <c r="A1097" s="27"/>
      <c r="B1097" s="28"/>
      <c r="C1097" s="27"/>
      <c r="D1097" s="27"/>
      <c r="E1097" s="27"/>
      <c r="F1097" s="27"/>
      <c r="G1097" s="27"/>
      <c r="H1097" s="27"/>
      <c r="I1097" s="30"/>
      <c r="K1097" s="21"/>
      <c r="M1097" s="27"/>
      <c r="N1097" s="28"/>
      <c r="O1097" s="27"/>
      <c r="P1097" s="27"/>
      <c r="Q1097" s="27"/>
      <c r="R1097" s="27"/>
      <c r="S1097" s="27"/>
      <c r="T1097" s="27"/>
      <c r="U1097" s="30"/>
    </row>
    <row r="1098">
      <c r="A1098" s="32" t="s">
        <v>50</v>
      </c>
      <c r="B1098" s="50">
        <f>B124+1</f>
        <v>17</v>
      </c>
      <c r="C1098" s="25" t="s">
        <v>565</v>
      </c>
      <c r="I1098" s="26"/>
      <c r="K1098" s="21"/>
      <c r="M1098" s="32" t="s">
        <v>50</v>
      </c>
      <c r="N1098" s="50">
        <f>N124+1</f>
        <v>17</v>
      </c>
      <c r="O1098" s="25" t="s">
        <v>565</v>
      </c>
      <c r="U1098" s="26"/>
    </row>
    <row r="1099">
      <c r="A1099" s="27"/>
      <c r="B1099" s="28"/>
      <c r="C1099" s="53"/>
      <c r="I1099" s="30"/>
      <c r="K1099" s="21"/>
      <c r="M1099" s="27"/>
      <c r="N1099" s="28"/>
      <c r="O1099" s="53"/>
      <c r="U1099" s="30"/>
    </row>
    <row r="1100">
      <c r="A1100" s="27"/>
      <c r="B1100" s="28"/>
      <c r="C1100" s="32">
        <v>1.0</v>
      </c>
      <c r="D1100" s="23" t="s">
        <v>566</v>
      </c>
      <c r="I1100" s="31"/>
      <c r="K1100" s="21"/>
      <c r="M1100" s="27"/>
      <c r="N1100" s="28"/>
      <c r="O1100" s="32">
        <v>1.0</v>
      </c>
      <c r="P1100" s="23" t="s">
        <v>566</v>
      </c>
      <c r="U1100" s="31"/>
    </row>
    <row r="1101">
      <c r="A1101" s="27"/>
      <c r="B1101" s="28"/>
      <c r="C1101" s="32">
        <v>2.0</v>
      </c>
      <c r="D1101" s="23" t="s">
        <v>567</v>
      </c>
      <c r="I1101" s="31"/>
      <c r="K1101" s="21"/>
      <c r="M1101" s="27"/>
      <c r="N1101" s="28"/>
      <c r="O1101" s="32">
        <v>2.0</v>
      </c>
      <c r="P1101" s="23" t="s">
        <v>567</v>
      </c>
      <c r="U1101" s="31"/>
    </row>
    <row r="1102">
      <c r="A1102" s="27"/>
      <c r="B1102" s="28"/>
      <c r="C1102" s="32">
        <v>3.0</v>
      </c>
      <c r="D1102" s="23" t="s">
        <v>568</v>
      </c>
      <c r="I1102" s="31"/>
      <c r="K1102" s="21"/>
      <c r="M1102" s="27"/>
      <c r="N1102" s="28"/>
      <c r="O1102" s="32">
        <v>3.0</v>
      </c>
      <c r="P1102" s="23" t="s">
        <v>568</v>
      </c>
      <c r="U1102" s="31"/>
    </row>
    <row r="1103">
      <c r="A1103" s="27"/>
      <c r="B1103" s="28"/>
      <c r="C1103" s="32">
        <v>4.0</v>
      </c>
      <c r="D1103" s="23" t="s">
        <v>431</v>
      </c>
      <c r="I1103" s="31" t="s">
        <v>38</v>
      </c>
      <c r="K1103" s="21"/>
      <c r="M1103" s="27"/>
      <c r="N1103" s="28"/>
      <c r="O1103" s="32">
        <v>4.0</v>
      </c>
      <c r="P1103" s="23" t="s">
        <v>431</v>
      </c>
      <c r="U1103" s="31" t="s">
        <v>38</v>
      </c>
    </row>
    <row r="1104">
      <c r="A1104" s="27"/>
      <c r="B1104" s="28"/>
      <c r="C1104" s="27"/>
      <c r="D1104" s="27"/>
      <c r="E1104" s="27"/>
      <c r="F1104" s="27"/>
      <c r="G1104" s="27"/>
      <c r="H1104" s="27"/>
      <c r="I1104" s="30"/>
      <c r="K1104" s="21"/>
      <c r="M1104" s="27"/>
      <c r="N1104" s="28"/>
      <c r="O1104" s="27"/>
      <c r="P1104" s="27"/>
      <c r="Q1104" s="27"/>
      <c r="R1104" s="27"/>
      <c r="S1104" s="27"/>
      <c r="T1104" s="27"/>
      <c r="U1104" s="30"/>
    </row>
    <row r="1105">
      <c r="A1105" s="27"/>
      <c r="B1105" s="28"/>
      <c r="C1105" s="27"/>
      <c r="D1105" s="27"/>
      <c r="E1105" s="27"/>
      <c r="F1105" s="27"/>
      <c r="G1105" s="27"/>
      <c r="H1105" s="27"/>
      <c r="I1105" s="30"/>
      <c r="K1105" s="21"/>
      <c r="M1105" s="27"/>
      <c r="N1105" s="28"/>
      <c r="O1105" s="27"/>
      <c r="P1105" s="27"/>
      <c r="Q1105" s="27"/>
      <c r="R1105" s="27"/>
      <c r="S1105" s="27"/>
      <c r="T1105" s="27"/>
      <c r="U1105" s="30"/>
    </row>
    <row r="1106">
      <c r="A1106" s="32" t="s">
        <v>50</v>
      </c>
      <c r="B1106" s="50">
        <f>B132+1</f>
        <v>18</v>
      </c>
      <c r="C1106" s="25" t="s">
        <v>569</v>
      </c>
      <c r="I1106" s="26"/>
      <c r="K1106" s="21"/>
      <c r="M1106" s="32" t="s">
        <v>50</v>
      </c>
      <c r="N1106" s="50">
        <f>N132+1</f>
        <v>18</v>
      </c>
      <c r="O1106" s="25" t="s">
        <v>569</v>
      </c>
      <c r="U1106" s="26"/>
    </row>
    <row r="1107">
      <c r="A1107" s="27"/>
      <c r="B1107" s="28"/>
      <c r="C1107" s="53"/>
      <c r="I1107" s="30"/>
      <c r="K1107" s="21"/>
      <c r="M1107" s="27"/>
      <c r="N1107" s="28"/>
      <c r="O1107" s="53"/>
      <c r="U1107" s="30"/>
    </row>
    <row r="1108">
      <c r="A1108" s="27"/>
      <c r="B1108" s="28"/>
      <c r="C1108" s="32">
        <v>1.0</v>
      </c>
      <c r="D1108" s="23" t="s">
        <v>570</v>
      </c>
      <c r="I1108" s="31"/>
      <c r="K1108" s="21"/>
      <c r="M1108" s="27"/>
      <c r="N1108" s="28"/>
      <c r="O1108" s="32">
        <v>1.0</v>
      </c>
      <c r="P1108" s="23" t="s">
        <v>570</v>
      </c>
      <c r="U1108" s="31"/>
    </row>
    <row r="1109">
      <c r="A1109" s="27"/>
      <c r="B1109" s="28"/>
      <c r="C1109" s="32">
        <v>2.0</v>
      </c>
      <c r="D1109" s="23" t="s">
        <v>571</v>
      </c>
      <c r="I1109" s="31"/>
      <c r="K1109" s="21"/>
      <c r="M1109" s="27"/>
      <c r="N1109" s="28"/>
      <c r="O1109" s="32">
        <v>2.0</v>
      </c>
      <c r="P1109" s="23" t="s">
        <v>571</v>
      </c>
      <c r="U1109" s="31"/>
    </row>
    <row r="1110">
      <c r="A1110" s="27"/>
      <c r="B1110" s="28"/>
      <c r="C1110" s="32">
        <v>3.0</v>
      </c>
      <c r="D1110" s="23" t="s">
        <v>570</v>
      </c>
      <c r="I1110" s="31"/>
      <c r="K1110" s="21"/>
      <c r="M1110" s="27"/>
      <c r="N1110" s="28"/>
      <c r="O1110" s="32">
        <v>3.0</v>
      </c>
      <c r="P1110" s="23" t="s">
        <v>570</v>
      </c>
      <c r="U1110" s="31"/>
    </row>
    <row r="1111">
      <c r="A1111" s="27"/>
      <c r="B1111" s="28"/>
      <c r="C1111" s="32">
        <v>4.0</v>
      </c>
      <c r="D1111" s="23" t="s">
        <v>572</v>
      </c>
      <c r="I1111" s="31" t="s">
        <v>38</v>
      </c>
      <c r="K1111" s="21"/>
      <c r="M1111" s="27"/>
      <c r="N1111" s="28"/>
      <c r="O1111" s="32">
        <v>4.0</v>
      </c>
      <c r="P1111" s="23" t="s">
        <v>572</v>
      </c>
      <c r="U1111" s="31" t="s">
        <v>38</v>
      </c>
    </row>
    <row r="1112">
      <c r="A1112" s="27"/>
      <c r="B1112" s="28"/>
      <c r="C1112" s="27"/>
      <c r="D1112" s="27"/>
      <c r="E1112" s="27"/>
      <c r="F1112" s="27"/>
      <c r="G1112" s="27"/>
      <c r="H1112" s="27"/>
      <c r="I1112" s="30"/>
      <c r="K1112" s="21"/>
      <c r="M1112" s="27"/>
      <c r="N1112" s="28"/>
      <c r="O1112" s="27"/>
      <c r="P1112" s="27"/>
      <c r="Q1112" s="27"/>
      <c r="R1112" s="27"/>
      <c r="S1112" s="27"/>
      <c r="T1112" s="27"/>
      <c r="U1112" s="30"/>
    </row>
    <row r="1113">
      <c r="A1113" s="27"/>
      <c r="B1113" s="28"/>
      <c r="C1113" s="27"/>
      <c r="D1113" s="27"/>
      <c r="E1113" s="27"/>
      <c r="F1113" s="27"/>
      <c r="G1113" s="27"/>
      <c r="H1113" s="27"/>
      <c r="I1113" s="30"/>
      <c r="K1113" s="21"/>
      <c r="M1113" s="27"/>
      <c r="N1113" s="28"/>
      <c r="O1113" s="27"/>
      <c r="P1113" s="27"/>
      <c r="Q1113" s="27"/>
      <c r="R1113" s="27"/>
      <c r="S1113" s="27"/>
      <c r="T1113" s="27"/>
      <c r="U1113" s="30"/>
    </row>
    <row r="1114">
      <c r="A1114" s="32" t="s">
        <v>50</v>
      </c>
      <c r="B1114" s="50">
        <f>B140+1</f>
        <v>19</v>
      </c>
      <c r="C1114" s="25" t="s">
        <v>573</v>
      </c>
      <c r="I1114" s="26"/>
      <c r="K1114" s="21"/>
      <c r="M1114" s="32" t="s">
        <v>50</v>
      </c>
      <c r="N1114" s="50">
        <f>N140+1</f>
        <v>19</v>
      </c>
      <c r="O1114" s="25" t="s">
        <v>573</v>
      </c>
      <c r="U1114" s="26"/>
    </row>
    <row r="1115">
      <c r="A1115" s="27"/>
      <c r="B1115" s="28"/>
      <c r="C1115" s="53"/>
      <c r="I1115" s="30"/>
      <c r="K1115" s="21"/>
      <c r="M1115" s="27"/>
      <c r="N1115" s="28"/>
      <c r="O1115" s="53"/>
      <c r="U1115" s="30"/>
    </row>
    <row r="1116">
      <c r="A1116" s="27"/>
      <c r="B1116" s="28"/>
      <c r="C1116" s="32">
        <v>1.0</v>
      </c>
      <c r="D1116" s="23" t="s">
        <v>574</v>
      </c>
      <c r="I1116" s="31" t="s">
        <v>38</v>
      </c>
      <c r="K1116" s="21"/>
      <c r="M1116" s="27"/>
      <c r="N1116" s="28"/>
      <c r="O1116" s="32">
        <v>1.0</v>
      </c>
      <c r="P1116" s="23" t="s">
        <v>574</v>
      </c>
      <c r="U1116" s="31" t="s">
        <v>38</v>
      </c>
    </row>
    <row r="1117">
      <c r="A1117" s="27"/>
      <c r="B1117" s="28"/>
      <c r="C1117" s="32">
        <v>2.0</v>
      </c>
      <c r="D1117" s="23" t="s">
        <v>575</v>
      </c>
      <c r="I1117" s="31"/>
      <c r="K1117" s="21"/>
      <c r="M1117" s="27"/>
      <c r="N1117" s="28"/>
      <c r="O1117" s="32">
        <v>2.0</v>
      </c>
      <c r="P1117" s="23" t="s">
        <v>575</v>
      </c>
      <c r="U1117" s="31"/>
    </row>
    <row r="1118">
      <c r="A1118" s="27"/>
      <c r="B1118" s="28"/>
      <c r="C1118" s="32">
        <v>3.0</v>
      </c>
      <c r="D1118" s="23" t="s">
        <v>576</v>
      </c>
      <c r="I1118" s="31"/>
      <c r="K1118" s="21"/>
      <c r="M1118" s="27"/>
      <c r="N1118" s="28"/>
      <c r="O1118" s="32">
        <v>3.0</v>
      </c>
      <c r="P1118" s="23" t="s">
        <v>576</v>
      </c>
      <c r="U1118" s="31"/>
    </row>
    <row r="1119">
      <c r="A1119" s="27"/>
      <c r="B1119" s="28"/>
      <c r="C1119" s="32">
        <v>4.0</v>
      </c>
      <c r="D1119" s="23" t="s">
        <v>577</v>
      </c>
      <c r="I1119" s="31"/>
      <c r="K1119" s="21"/>
      <c r="M1119" s="27"/>
      <c r="N1119" s="28"/>
      <c r="O1119" s="32">
        <v>4.0</v>
      </c>
      <c r="P1119" s="23" t="s">
        <v>577</v>
      </c>
      <c r="U1119" s="31"/>
    </row>
    <row r="1120">
      <c r="A1120" s="27"/>
      <c r="B1120" s="28"/>
      <c r="C1120" s="27"/>
      <c r="D1120" s="27"/>
      <c r="E1120" s="27"/>
      <c r="F1120" s="27"/>
      <c r="G1120" s="27"/>
      <c r="H1120" s="27"/>
      <c r="I1120" s="30"/>
      <c r="K1120" s="21"/>
      <c r="M1120" s="27"/>
      <c r="N1120" s="28"/>
      <c r="O1120" s="27"/>
      <c r="P1120" s="27"/>
      <c r="Q1120" s="27"/>
      <c r="R1120" s="27"/>
      <c r="S1120" s="27"/>
      <c r="T1120" s="27"/>
      <c r="U1120" s="30"/>
    </row>
    <row r="1121">
      <c r="A1121" s="27"/>
      <c r="B1121" s="28"/>
      <c r="C1121" s="27"/>
      <c r="D1121" s="27"/>
      <c r="E1121" s="27"/>
      <c r="F1121" s="27"/>
      <c r="G1121" s="27"/>
      <c r="H1121" s="27"/>
      <c r="I1121" s="30"/>
      <c r="K1121" s="21"/>
      <c r="M1121" s="27"/>
      <c r="N1121" s="28"/>
      <c r="O1121" s="27"/>
      <c r="P1121" s="27"/>
      <c r="Q1121" s="27"/>
      <c r="R1121" s="27"/>
      <c r="S1121" s="27"/>
      <c r="T1121" s="27"/>
      <c r="U1121" s="30"/>
    </row>
    <row r="1122">
      <c r="A1122" s="32" t="s">
        <v>50</v>
      </c>
      <c r="B1122" s="50">
        <f>B148+1</f>
        <v>20</v>
      </c>
      <c r="C1122" s="25" t="s">
        <v>578</v>
      </c>
      <c r="I1122" s="26"/>
      <c r="K1122" s="21"/>
      <c r="M1122" s="32" t="s">
        <v>50</v>
      </c>
      <c r="N1122" s="50">
        <f>N148+1</f>
        <v>20</v>
      </c>
      <c r="O1122" s="25" t="s">
        <v>578</v>
      </c>
      <c r="U1122" s="26"/>
    </row>
    <row r="1123">
      <c r="A1123" s="27"/>
      <c r="B1123" s="28"/>
      <c r="C1123" s="53"/>
      <c r="I1123" s="30"/>
      <c r="K1123" s="21"/>
      <c r="M1123" s="27"/>
      <c r="N1123" s="28"/>
      <c r="O1123" s="53"/>
      <c r="U1123" s="30"/>
    </row>
    <row r="1124">
      <c r="A1124" s="27"/>
      <c r="B1124" s="28"/>
      <c r="C1124" s="32">
        <v>1.0</v>
      </c>
      <c r="D1124" s="23" t="s">
        <v>579</v>
      </c>
      <c r="I1124" s="31"/>
      <c r="K1124" s="21"/>
      <c r="M1124" s="27"/>
      <c r="N1124" s="28"/>
      <c r="O1124" s="32">
        <v>1.0</v>
      </c>
      <c r="P1124" s="23" t="s">
        <v>579</v>
      </c>
      <c r="U1124" s="31"/>
    </row>
    <row r="1125">
      <c r="A1125" s="27"/>
      <c r="B1125" s="28"/>
      <c r="C1125" s="32">
        <v>2.0</v>
      </c>
      <c r="D1125" s="23" t="s">
        <v>580</v>
      </c>
      <c r="I1125" s="31"/>
      <c r="K1125" s="21"/>
      <c r="M1125" s="27"/>
      <c r="N1125" s="28"/>
      <c r="O1125" s="32">
        <v>2.0</v>
      </c>
      <c r="P1125" s="23" t="s">
        <v>580</v>
      </c>
      <c r="U1125" s="31"/>
    </row>
    <row r="1126">
      <c r="A1126" s="27"/>
      <c r="B1126" s="28"/>
      <c r="C1126" s="32">
        <v>3.0</v>
      </c>
      <c r="D1126" s="23" t="s">
        <v>581</v>
      </c>
      <c r="I1126" s="31"/>
      <c r="K1126" s="21"/>
      <c r="M1126" s="27"/>
      <c r="N1126" s="28"/>
      <c r="O1126" s="32">
        <v>3.0</v>
      </c>
      <c r="P1126" s="23" t="s">
        <v>581</v>
      </c>
      <c r="U1126" s="31"/>
    </row>
    <row r="1127">
      <c r="A1127" s="27"/>
      <c r="B1127" s="28"/>
      <c r="C1127" s="32">
        <v>4.0</v>
      </c>
      <c r="D1127" s="23" t="s">
        <v>582</v>
      </c>
      <c r="I1127" s="31" t="s">
        <v>38</v>
      </c>
      <c r="K1127" s="21"/>
      <c r="M1127" s="27"/>
      <c r="N1127" s="28"/>
      <c r="O1127" s="32">
        <v>4.0</v>
      </c>
      <c r="P1127" s="23" t="s">
        <v>582</v>
      </c>
      <c r="U1127" s="31" t="s">
        <v>38</v>
      </c>
    </row>
    <row r="1128">
      <c r="A1128" s="27"/>
      <c r="B1128" s="28"/>
      <c r="C1128" s="27"/>
      <c r="D1128" s="27"/>
      <c r="E1128" s="27"/>
      <c r="F1128" s="27"/>
      <c r="G1128" s="27"/>
      <c r="H1128" s="27"/>
      <c r="I1128" s="30"/>
      <c r="K1128" s="21"/>
      <c r="M1128" s="27"/>
      <c r="N1128" s="28"/>
      <c r="O1128" s="27"/>
      <c r="P1128" s="27"/>
      <c r="Q1128" s="27"/>
      <c r="R1128" s="27"/>
      <c r="S1128" s="27"/>
      <c r="T1128" s="27"/>
      <c r="U1128" s="30"/>
    </row>
    <row r="1129">
      <c r="A1129" s="27"/>
      <c r="B1129" s="28"/>
      <c r="C1129" s="27"/>
      <c r="D1129" s="27"/>
      <c r="E1129" s="27"/>
      <c r="F1129" s="27"/>
      <c r="G1129" s="27"/>
      <c r="H1129" s="27"/>
      <c r="I1129" s="30"/>
      <c r="K1129" s="21"/>
      <c r="M1129" s="27"/>
      <c r="N1129" s="28"/>
      <c r="O1129" s="27"/>
      <c r="P1129" s="27"/>
      <c r="Q1129" s="27"/>
      <c r="R1129" s="27"/>
      <c r="S1129" s="27"/>
      <c r="T1129" s="27"/>
      <c r="U1129" s="30"/>
    </row>
    <row r="1130">
      <c r="A1130" s="32" t="s">
        <v>50</v>
      </c>
      <c r="B1130" s="50">
        <f>B156+1</f>
        <v>21</v>
      </c>
      <c r="C1130" s="25" t="s">
        <v>583</v>
      </c>
      <c r="I1130" s="26"/>
      <c r="K1130" s="21"/>
      <c r="M1130" s="32" t="s">
        <v>50</v>
      </c>
      <c r="N1130" s="50">
        <f>N156+1</f>
        <v>21</v>
      </c>
      <c r="O1130" s="25" t="s">
        <v>583</v>
      </c>
      <c r="U1130" s="26"/>
    </row>
    <row r="1131">
      <c r="A1131" s="27"/>
      <c r="B1131" s="28"/>
      <c r="C1131" s="53"/>
      <c r="I1131" s="30"/>
      <c r="K1131" s="21"/>
      <c r="M1131" s="27"/>
      <c r="N1131" s="28"/>
      <c r="O1131" s="53"/>
      <c r="U1131" s="30"/>
    </row>
    <row r="1132">
      <c r="A1132" s="27"/>
      <c r="B1132" s="28"/>
      <c r="C1132" s="32">
        <v>1.0</v>
      </c>
      <c r="D1132" s="23" t="s">
        <v>584</v>
      </c>
      <c r="I1132" s="31"/>
      <c r="K1132" s="21"/>
      <c r="M1132" s="27"/>
      <c r="N1132" s="28"/>
      <c r="O1132" s="32">
        <v>1.0</v>
      </c>
      <c r="P1132" s="23" t="s">
        <v>584</v>
      </c>
      <c r="U1132" s="31"/>
    </row>
    <row r="1133">
      <c r="A1133" s="27"/>
      <c r="B1133" s="28"/>
      <c r="C1133" s="32">
        <v>2.0</v>
      </c>
      <c r="D1133" s="23" t="s">
        <v>585</v>
      </c>
      <c r="I1133" s="31"/>
      <c r="K1133" s="21"/>
      <c r="M1133" s="27"/>
      <c r="N1133" s="28"/>
      <c r="O1133" s="32">
        <v>2.0</v>
      </c>
      <c r="P1133" s="23" t="s">
        <v>585</v>
      </c>
      <c r="U1133" s="31"/>
    </row>
    <row r="1134">
      <c r="A1134" s="27"/>
      <c r="B1134" s="28"/>
      <c r="C1134" s="32">
        <v>3.0</v>
      </c>
      <c r="D1134" s="23" t="s">
        <v>586</v>
      </c>
      <c r="I1134" s="31"/>
      <c r="K1134" s="21"/>
      <c r="M1134" s="27"/>
      <c r="N1134" s="28"/>
      <c r="O1134" s="32">
        <v>3.0</v>
      </c>
      <c r="P1134" s="23" t="s">
        <v>586</v>
      </c>
      <c r="U1134" s="31"/>
    </row>
    <row r="1135">
      <c r="A1135" s="27"/>
      <c r="B1135" s="28"/>
      <c r="C1135" s="32">
        <v>4.0</v>
      </c>
      <c r="D1135" s="23" t="s">
        <v>582</v>
      </c>
      <c r="I1135" s="31" t="s">
        <v>38</v>
      </c>
      <c r="K1135" s="21"/>
      <c r="M1135" s="27"/>
      <c r="N1135" s="28"/>
      <c r="O1135" s="32">
        <v>4.0</v>
      </c>
      <c r="P1135" s="23" t="s">
        <v>582</v>
      </c>
      <c r="U1135" s="31" t="s">
        <v>38</v>
      </c>
    </row>
    <row r="1136">
      <c r="A1136" s="27"/>
      <c r="B1136" s="28"/>
      <c r="C1136" s="27"/>
      <c r="D1136" s="27"/>
      <c r="E1136" s="27"/>
      <c r="F1136" s="27"/>
      <c r="G1136" s="27"/>
      <c r="H1136" s="27"/>
      <c r="I1136" s="30"/>
      <c r="K1136" s="21"/>
      <c r="M1136" s="27"/>
      <c r="N1136" s="28"/>
      <c r="O1136" s="27"/>
      <c r="P1136" s="27"/>
      <c r="Q1136" s="27"/>
      <c r="R1136" s="27"/>
      <c r="S1136" s="27"/>
      <c r="T1136" s="27"/>
      <c r="U1136" s="30"/>
    </row>
    <row r="1137">
      <c r="A1137" s="27"/>
      <c r="B1137" s="28"/>
      <c r="C1137" s="27"/>
      <c r="D1137" s="27"/>
      <c r="E1137" s="27"/>
      <c r="F1137" s="27"/>
      <c r="G1137" s="27"/>
      <c r="H1137" s="27"/>
      <c r="I1137" s="30"/>
      <c r="K1137" s="21"/>
      <c r="M1137" s="27"/>
      <c r="N1137" s="28"/>
      <c r="O1137" s="27"/>
      <c r="P1137" s="27"/>
      <c r="Q1137" s="27"/>
      <c r="R1137" s="27"/>
      <c r="S1137" s="27"/>
      <c r="T1137" s="27"/>
      <c r="U1137" s="30"/>
    </row>
    <row r="1138">
      <c r="A1138" s="32" t="s">
        <v>50</v>
      </c>
      <c r="B1138" s="50">
        <f>B164+1</f>
        <v>22</v>
      </c>
      <c r="C1138" s="25" t="s">
        <v>587</v>
      </c>
      <c r="I1138" s="26"/>
      <c r="K1138" s="21"/>
      <c r="M1138" s="32" t="s">
        <v>50</v>
      </c>
      <c r="N1138" s="50">
        <f>N164+1</f>
        <v>22</v>
      </c>
      <c r="O1138" s="25" t="s">
        <v>587</v>
      </c>
      <c r="U1138" s="26"/>
    </row>
    <row r="1139">
      <c r="A1139" s="27"/>
      <c r="B1139" s="28"/>
      <c r="C1139" s="53"/>
      <c r="I1139" s="30"/>
      <c r="K1139" s="21"/>
      <c r="M1139" s="27"/>
      <c r="N1139" s="28"/>
      <c r="O1139" s="53"/>
      <c r="U1139" s="30"/>
    </row>
    <row r="1140">
      <c r="A1140" s="27"/>
      <c r="B1140" s="28"/>
      <c r="C1140" s="32">
        <v>1.0</v>
      </c>
      <c r="D1140" s="23" t="s">
        <v>588</v>
      </c>
      <c r="I1140" s="31"/>
      <c r="K1140" s="21"/>
      <c r="M1140" s="27"/>
      <c r="N1140" s="28"/>
      <c r="O1140" s="32">
        <v>1.0</v>
      </c>
      <c r="P1140" s="23" t="s">
        <v>588</v>
      </c>
      <c r="U1140" s="31"/>
    </row>
    <row r="1141">
      <c r="A1141" s="27"/>
      <c r="B1141" s="28"/>
      <c r="C1141" s="32">
        <v>2.0</v>
      </c>
      <c r="D1141" s="23" t="s">
        <v>589</v>
      </c>
      <c r="I1141" s="31"/>
      <c r="K1141" s="21"/>
      <c r="M1141" s="27"/>
      <c r="N1141" s="28"/>
      <c r="O1141" s="32">
        <v>2.0</v>
      </c>
      <c r="P1141" s="23" t="s">
        <v>589</v>
      </c>
      <c r="U1141" s="31"/>
    </row>
    <row r="1142">
      <c r="A1142" s="27"/>
      <c r="B1142" s="28"/>
      <c r="C1142" s="32">
        <v>3.0</v>
      </c>
      <c r="D1142" s="23" t="s">
        <v>590</v>
      </c>
      <c r="I1142" s="31" t="s">
        <v>38</v>
      </c>
      <c r="K1142" s="21"/>
      <c r="M1142" s="27"/>
      <c r="N1142" s="28"/>
      <c r="O1142" s="32">
        <v>3.0</v>
      </c>
      <c r="P1142" s="23" t="s">
        <v>590</v>
      </c>
      <c r="U1142" s="31" t="s">
        <v>38</v>
      </c>
    </row>
    <row r="1143">
      <c r="A1143" s="27"/>
      <c r="B1143" s="28"/>
      <c r="C1143" s="32">
        <v>4.0</v>
      </c>
      <c r="D1143" s="23" t="s">
        <v>391</v>
      </c>
      <c r="I1143" s="31"/>
      <c r="K1143" s="21"/>
      <c r="M1143" s="27"/>
      <c r="N1143" s="28"/>
      <c r="O1143" s="32">
        <v>4.0</v>
      </c>
      <c r="P1143" s="23" t="s">
        <v>391</v>
      </c>
      <c r="U1143" s="31"/>
    </row>
    <row r="1144">
      <c r="A1144" s="27"/>
      <c r="B1144" s="28"/>
      <c r="C1144" s="27"/>
      <c r="D1144" s="27"/>
      <c r="E1144" s="27"/>
      <c r="F1144" s="27"/>
      <c r="G1144" s="27"/>
      <c r="H1144" s="27"/>
      <c r="I1144" s="30"/>
      <c r="K1144" s="21"/>
      <c r="M1144" s="27"/>
      <c r="N1144" s="28"/>
      <c r="O1144" s="27"/>
      <c r="P1144" s="27"/>
      <c r="Q1144" s="27"/>
      <c r="R1144" s="27"/>
      <c r="S1144" s="27"/>
      <c r="T1144" s="27"/>
      <c r="U1144" s="30"/>
    </row>
    <row r="1145">
      <c r="A1145" s="27"/>
      <c r="B1145" s="28"/>
      <c r="C1145" s="27"/>
      <c r="D1145" s="27"/>
      <c r="E1145" s="27"/>
      <c r="F1145" s="27"/>
      <c r="G1145" s="27"/>
      <c r="H1145" s="27"/>
      <c r="I1145" s="30"/>
      <c r="K1145" s="21"/>
      <c r="M1145" s="27"/>
      <c r="N1145" s="28"/>
      <c r="O1145" s="27"/>
      <c r="P1145" s="27"/>
      <c r="Q1145" s="27"/>
      <c r="R1145" s="27"/>
      <c r="S1145" s="27"/>
      <c r="T1145" s="27"/>
      <c r="U1145" s="30"/>
    </row>
    <row r="1146">
      <c r="A1146" s="32" t="s">
        <v>50</v>
      </c>
      <c r="B1146" s="50">
        <f>B172+1</f>
        <v>23</v>
      </c>
      <c r="C1146" s="25" t="s">
        <v>591</v>
      </c>
      <c r="I1146" s="26"/>
      <c r="K1146" s="21"/>
      <c r="M1146" s="32" t="s">
        <v>50</v>
      </c>
      <c r="N1146" s="50">
        <f>N172+1</f>
        <v>23</v>
      </c>
      <c r="O1146" s="25" t="s">
        <v>591</v>
      </c>
      <c r="U1146" s="26"/>
    </row>
    <row r="1147">
      <c r="A1147" s="27"/>
      <c r="B1147" s="28"/>
      <c r="C1147" s="53"/>
      <c r="I1147" s="30"/>
      <c r="K1147" s="21"/>
      <c r="M1147" s="27"/>
      <c r="N1147" s="28"/>
      <c r="O1147" s="53"/>
      <c r="U1147" s="30"/>
    </row>
    <row r="1148">
      <c r="A1148" s="27"/>
      <c r="B1148" s="28"/>
      <c r="C1148" s="32">
        <v>1.0</v>
      </c>
      <c r="D1148" s="23" t="s">
        <v>592</v>
      </c>
      <c r="I1148" s="31"/>
      <c r="K1148" s="21"/>
      <c r="M1148" s="27"/>
      <c r="N1148" s="28"/>
      <c r="O1148" s="32">
        <v>1.0</v>
      </c>
      <c r="P1148" s="23" t="s">
        <v>592</v>
      </c>
      <c r="U1148" s="31"/>
    </row>
    <row r="1149">
      <c r="A1149" s="27"/>
      <c r="B1149" s="28"/>
      <c r="C1149" s="32">
        <v>2.0</v>
      </c>
      <c r="D1149" s="23" t="s">
        <v>593</v>
      </c>
      <c r="I1149" s="31" t="s">
        <v>38</v>
      </c>
      <c r="K1149" s="21"/>
      <c r="M1149" s="27"/>
      <c r="N1149" s="28"/>
      <c r="O1149" s="32">
        <v>2.0</v>
      </c>
      <c r="P1149" s="23" t="s">
        <v>593</v>
      </c>
      <c r="U1149" s="31" t="s">
        <v>38</v>
      </c>
    </row>
    <row r="1150">
      <c r="A1150" s="27"/>
      <c r="B1150" s="28"/>
      <c r="C1150" s="32">
        <v>3.0</v>
      </c>
      <c r="D1150" s="23" t="s">
        <v>594</v>
      </c>
      <c r="I1150" s="31"/>
      <c r="K1150" s="21"/>
      <c r="M1150" s="27"/>
      <c r="N1150" s="28"/>
      <c r="O1150" s="32">
        <v>3.0</v>
      </c>
      <c r="P1150" s="23" t="s">
        <v>594</v>
      </c>
      <c r="U1150" s="31"/>
    </row>
    <row r="1151">
      <c r="A1151" s="27"/>
      <c r="B1151" s="28"/>
      <c r="C1151" s="32">
        <v>4.0</v>
      </c>
      <c r="D1151" s="23" t="s">
        <v>391</v>
      </c>
      <c r="I1151" s="31"/>
      <c r="K1151" s="21"/>
      <c r="M1151" s="27"/>
      <c r="N1151" s="28"/>
      <c r="O1151" s="32">
        <v>4.0</v>
      </c>
      <c r="P1151" s="23" t="s">
        <v>391</v>
      </c>
      <c r="U1151" s="31"/>
    </row>
    <row r="1152">
      <c r="A1152" s="27"/>
      <c r="B1152" s="28"/>
      <c r="C1152" s="27"/>
      <c r="D1152" s="27"/>
      <c r="E1152" s="27"/>
      <c r="F1152" s="27"/>
      <c r="G1152" s="27"/>
      <c r="H1152" s="27"/>
      <c r="I1152" s="30"/>
      <c r="K1152" s="21"/>
      <c r="M1152" s="27"/>
      <c r="N1152" s="28"/>
      <c r="O1152" s="27"/>
      <c r="P1152" s="27"/>
      <c r="Q1152" s="27"/>
      <c r="R1152" s="27"/>
      <c r="S1152" s="27"/>
      <c r="T1152" s="27"/>
      <c r="U1152" s="30"/>
    </row>
    <row r="1153">
      <c r="A1153" s="27"/>
      <c r="B1153" s="28"/>
      <c r="C1153" s="27"/>
      <c r="D1153" s="27"/>
      <c r="E1153" s="27"/>
      <c r="F1153" s="27"/>
      <c r="G1153" s="27"/>
      <c r="H1153" s="27"/>
      <c r="I1153" s="30"/>
      <c r="K1153" s="21"/>
      <c r="M1153" s="27"/>
      <c r="N1153" s="28"/>
      <c r="O1153" s="27"/>
      <c r="P1153" s="27"/>
      <c r="Q1153" s="27"/>
      <c r="R1153" s="27"/>
      <c r="S1153" s="27"/>
      <c r="T1153" s="27"/>
      <c r="U1153" s="30"/>
    </row>
    <row r="1154">
      <c r="A1154" s="32" t="s">
        <v>50</v>
      </c>
      <c r="B1154" s="50">
        <f>B180+1</f>
        <v>24</v>
      </c>
      <c r="C1154" s="25" t="s">
        <v>595</v>
      </c>
      <c r="I1154" s="26"/>
      <c r="K1154" s="21"/>
      <c r="M1154" s="32" t="s">
        <v>50</v>
      </c>
      <c r="N1154" s="50">
        <f>N180+1</f>
        <v>24</v>
      </c>
      <c r="O1154" s="25" t="s">
        <v>595</v>
      </c>
      <c r="U1154" s="26"/>
    </row>
    <row r="1155">
      <c r="A1155" s="27"/>
      <c r="B1155" s="28"/>
      <c r="C1155" s="53"/>
      <c r="I1155" s="30"/>
      <c r="K1155" s="21"/>
      <c r="M1155" s="27"/>
      <c r="N1155" s="28"/>
      <c r="O1155" s="53"/>
      <c r="U1155" s="30"/>
    </row>
    <row r="1156">
      <c r="A1156" s="27"/>
      <c r="B1156" s="28"/>
      <c r="C1156" s="32">
        <v>1.0</v>
      </c>
      <c r="D1156" s="23" t="s">
        <v>596</v>
      </c>
      <c r="I1156" s="31"/>
      <c r="K1156" s="21"/>
      <c r="M1156" s="27"/>
      <c r="N1156" s="28"/>
      <c r="O1156" s="32">
        <v>1.0</v>
      </c>
      <c r="P1156" s="23" t="s">
        <v>596</v>
      </c>
      <c r="U1156" s="31"/>
    </row>
    <row r="1157">
      <c r="A1157" s="27"/>
      <c r="B1157" s="28"/>
      <c r="C1157" s="32">
        <v>2.0</v>
      </c>
      <c r="D1157" s="23" t="s">
        <v>597</v>
      </c>
      <c r="I1157" s="31"/>
      <c r="K1157" s="21"/>
      <c r="M1157" s="27"/>
      <c r="N1157" s="28"/>
      <c r="O1157" s="32">
        <v>2.0</v>
      </c>
      <c r="P1157" s="23" t="s">
        <v>597</v>
      </c>
      <c r="U1157" s="31"/>
    </row>
    <row r="1158">
      <c r="A1158" s="27"/>
      <c r="B1158" s="28"/>
      <c r="C1158" s="32">
        <v>3.0</v>
      </c>
      <c r="D1158" s="23" t="s">
        <v>598</v>
      </c>
      <c r="I1158" s="31"/>
      <c r="K1158" s="21"/>
      <c r="M1158" s="27"/>
      <c r="N1158" s="28"/>
      <c r="O1158" s="32">
        <v>3.0</v>
      </c>
      <c r="P1158" s="23" t="s">
        <v>598</v>
      </c>
      <c r="U1158" s="31"/>
    </row>
    <row r="1159">
      <c r="A1159" s="27"/>
      <c r="B1159" s="28"/>
      <c r="C1159" s="32">
        <v>4.0</v>
      </c>
      <c r="D1159" s="23" t="s">
        <v>431</v>
      </c>
      <c r="I1159" s="31" t="s">
        <v>38</v>
      </c>
      <c r="K1159" s="21"/>
      <c r="M1159" s="27"/>
      <c r="N1159" s="28"/>
      <c r="O1159" s="32">
        <v>4.0</v>
      </c>
      <c r="P1159" s="23" t="s">
        <v>431</v>
      </c>
      <c r="U1159" s="31" t="s">
        <v>38</v>
      </c>
    </row>
    <row r="1160">
      <c r="A1160" s="27"/>
      <c r="B1160" s="28"/>
      <c r="C1160" s="27"/>
      <c r="D1160" s="27"/>
      <c r="E1160" s="27"/>
      <c r="F1160" s="27"/>
      <c r="G1160" s="27"/>
      <c r="H1160" s="27"/>
      <c r="I1160" s="30"/>
      <c r="K1160" s="21"/>
      <c r="M1160" s="27"/>
      <c r="N1160" s="28"/>
      <c r="O1160" s="27"/>
      <c r="P1160" s="27"/>
      <c r="Q1160" s="27"/>
      <c r="R1160" s="27"/>
      <c r="S1160" s="27"/>
      <c r="T1160" s="27"/>
      <c r="U1160" s="30"/>
    </row>
    <row r="1161">
      <c r="A1161" s="27"/>
      <c r="B1161" s="28"/>
      <c r="C1161" s="27"/>
      <c r="D1161" s="27"/>
      <c r="E1161" s="27"/>
      <c r="F1161" s="27"/>
      <c r="G1161" s="27"/>
      <c r="H1161" s="27"/>
      <c r="I1161" s="30"/>
      <c r="K1161" s="21"/>
      <c r="M1161" s="27"/>
      <c r="N1161" s="28"/>
      <c r="O1161" s="27"/>
      <c r="P1161" s="27"/>
      <c r="Q1161" s="27"/>
      <c r="R1161" s="27"/>
      <c r="S1161" s="27"/>
      <c r="T1161" s="27"/>
      <c r="U1161" s="30"/>
    </row>
    <row r="1162">
      <c r="A1162" s="32" t="s">
        <v>50</v>
      </c>
      <c r="B1162" s="50">
        <f>B188+1</f>
        <v>25</v>
      </c>
      <c r="C1162" s="25" t="s">
        <v>599</v>
      </c>
      <c r="I1162" s="26"/>
      <c r="K1162" s="21"/>
      <c r="M1162" s="32" t="s">
        <v>50</v>
      </c>
      <c r="N1162" s="50">
        <f>N188+1</f>
        <v>25</v>
      </c>
      <c r="O1162" s="25" t="s">
        <v>599</v>
      </c>
      <c r="U1162" s="26"/>
    </row>
    <row r="1163">
      <c r="A1163" s="27"/>
      <c r="B1163" s="28"/>
      <c r="C1163" s="53"/>
      <c r="I1163" s="30"/>
      <c r="K1163" s="21"/>
      <c r="M1163" s="27"/>
      <c r="N1163" s="28"/>
      <c r="O1163" s="53"/>
      <c r="U1163" s="30"/>
    </row>
    <row r="1164">
      <c r="A1164" s="27"/>
      <c r="B1164" s="28"/>
      <c r="C1164" s="32">
        <v>1.0</v>
      </c>
      <c r="D1164" s="23" t="s">
        <v>600</v>
      </c>
      <c r="I1164" s="31"/>
      <c r="K1164" s="21"/>
      <c r="M1164" s="27"/>
      <c r="N1164" s="28"/>
      <c r="O1164" s="32">
        <v>1.0</v>
      </c>
      <c r="P1164" s="23" t="s">
        <v>600</v>
      </c>
      <c r="U1164" s="31"/>
    </row>
    <row r="1165">
      <c r="A1165" s="27"/>
      <c r="B1165" s="28"/>
      <c r="C1165" s="32">
        <v>2.0</v>
      </c>
      <c r="D1165" s="23" t="s">
        <v>601</v>
      </c>
      <c r="I1165" s="31"/>
      <c r="K1165" s="21"/>
      <c r="M1165" s="27"/>
      <c r="N1165" s="28"/>
      <c r="O1165" s="32">
        <v>2.0</v>
      </c>
      <c r="P1165" s="23" t="s">
        <v>601</v>
      </c>
      <c r="U1165" s="31"/>
    </row>
    <row r="1166">
      <c r="A1166" s="27"/>
      <c r="B1166" s="28"/>
      <c r="C1166" s="32">
        <v>3.0</v>
      </c>
      <c r="D1166" s="23" t="s">
        <v>602</v>
      </c>
      <c r="I1166" s="31"/>
      <c r="K1166" s="21"/>
      <c r="M1166" s="27"/>
      <c r="N1166" s="28"/>
      <c r="O1166" s="32">
        <v>3.0</v>
      </c>
      <c r="P1166" s="23" t="s">
        <v>602</v>
      </c>
      <c r="U1166" s="31"/>
    </row>
    <row r="1167">
      <c r="A1167" s="27"/>
      <c r="B1167" s="28"/>
      <c r="C1167" s="32">
        <v>4.0</v>
      </c>
      <c r="D1167" s="23" t="s">
        <v>431</v>
      </c>
      <c r="I1167" s="31" t="s">
        <v>38</v>
      </c>
      <c r="K1167" s="21"/>
      <c r="M1167" s="27"/>
      <c r="N1167" s="28"/>
      <c r="O1167" s="32">
        <v>4.0</v>
      </c>
      <c r="P1167" s="23" t="s">
        <v>431</v>
      </c>
      <c r="U1167" s="31" t="s">
        <v>38</v>
      </c>
    </row>
    <row r="1168">
      <c r="A1168" s="27"/>
      <c r="B1168" s="28"/>
      <c r="C1168" s="27"/>
      <c r="D1168" s="27"/>
      <c r="E1168" s="27"/>
      <c r="F1168" s="27"/>
      <c r="G1168" s="27"/>
      <c r="H1168" s="27"/>
      <c r="I1168" s="30"/>
      <c r="K1168" s="21"/>
      <c r="M1168" s="27"/>
      <c r="N1168" s="28"/>
      <c r="O1168" s="27"/>
      <c r="P1168" s="27"/>
      <c r="Q1168" s="27"/>
      <c r="R1168" s="27"/>
      <c r="S1168" s="27"/>
      <c r="T1168" s="27"/>
      <c r="U1168" s="30"/>
    </row>
    <row r="1169">
      <c r="A1169" s="27"/>
      <c r="B1169" s="28"/>
      <c r="C1169" s="27"/>
      <c r="D1169" s="27"/>
      <c r="E1169" s="27"/>
      <c r="F1169" s="27"/>
      <c r="G1169" s="27"/>
      <c r="H1169" s="27"/>
      <c r="I1169" s="30"/>
      <c r="K1169" s="21"/>
      <c r="M1169" s="27"/>
      <c r="N1169" s="28"/>
      <c r="O1169" s="27"/>
      <c r="P1169" s="27"/>
      <c r="Q1169" s="27"/>
      <c r="R1169" s="27"/>
      <c r="S1169" s="27"/>
      <c r="T1169" s="27"/>
      <c r="U1169" s="30"/>
    </row>
    <row r="1170">
      <c r="A1170" s="32" t="s">
        <v>50</v>
      </c>
      <c r="B1170" s="50">
        <f>B196+1</f>
        <v>26</v>
      </c>
      <c r="C1170" s="25" t="s">
        <v>603</v>
      </c>
      <c r="I1170" s="26"/>
      <c r="K1170" s="21"/>
      <c r="M1170" s="32" t="s">
        <v>50</v>
      </c>
      <c r="N1170" s="50">
        <f>N196+1</f>
        <v>26</v>
      </c>
      <c r="O1170" s="25" t="s">
        <v>603</v>
      </c>
      <c r="U1170" s="26"/>
    </row>
    <row r="1171">
      <c r="A1171" s="27"/>
      <c r="B1171" s="28"/>
      <c r="C1171" s="53"/>
      <c r="I1171" s="30"/>
      <c r="K1171" s="21"/>
      <c r="M1171" s="27"/>
      <c r="N1171" s="28"/>
      <c r="O1171" s="53"/>
      <c r="U1171" s="30"/>
    </row>
    <row r="1172">
      <c r="A1172" s="27"/>
      <c r="B1172" s="28"/>
      <c r="C1172" s="32">
        <v>1.0</v>
      </c>
      <c r="D1172" s="23" t="s">
        <v>604</v>
      </c>
      <c r="I1172" s="31"/>
      <c r="K1172" s="21"/>
      <c r="M1172" s="27"/>
      <c r="N1172" s="28"/>
      <c r="O1172" s="32">
        <v>1.0</v>
      </c>
      <c r="P1172" s="23" t="s">
        <v>604</v>
      </c>
      <c r="U1172" s="31"/>
    </row>
    <row r="1173">
      <c r="A1173" s="27"/>
      <c r="B1173" s="28"/>
      <c r="C1173" s="32">
        <v>2.0</v>
      </c>
      <c r="D1173" s="23" t="s">
        <v>605</v>
      </c>
      <c r="I1173" s="31"/>
      <c r="K1173" s="21"/>
      <c r="M1173" s="27"/>
      <c r="N1173" s="28"/>
      <c r="O1173" s="32">
        <v>2.0</v>
      </c>
      <c r="P1173" s="23" t="s">
        <v>605</v>
      </c>
      <c r="U1173" s="31"/>
    </row>
    <row r="1174">
      <c r="A1174" s="27"/>
      <c r="B1174" s="28"/>
      <c r="C1174" s="32">
        <v>3.0</v>
      </c>
      <c r="D1174" s="23" t="s">
        <v>606</v>
      </c>
      <c r="I1174" s="31"/>
      <c r="K1174" s="21"/>
      <c r="M1174" s="27"/>
      <c r="N1174" s="28"/>
      <c r="O1174" s="32">
        <v>3.0</v>
      </c>
      <c r="P1174" s="23" t="s">
        <v>606</v>
      </c>
      <c r="U1174" s="31"/>
    </row>
    <row r="1175">
      <c r="A1175" s="27"/>
      <c r="B1175" s="28"/>
      <c r="C1175" s="32">
        <v>4.0</v>
      </c>
      <c r="D1175" s="23" t="s">
        <v>506</v>
      </c>
      <c r="I1175" s="31" t="s">
        <v>38</v>
      </c>
      <c r="K1175" s="21"/>
      <c r="M1175" s="27"/>
      <c r="N1175" s="28"/>
      <c r="O1175" s="32">
        <v>4.0</v>
      </c>
      <c r="P1175" s="23" t="s">
        <v>506</v>
      </c>
      <c r="U1175" s="31" t="s">
        <v>38</v>
      </c>
    </row>
    <row r="1176">
      <c r="A1176" s="27"/>
      <c r="B1176" s="28"/>
      <c r="C1176" s="27"/>
      <c r="D1176" s="27"/>
      <c r="E1176" s="27"/>
      <c r="F1176" s="27"/>
      <c r="G1176" s="27"/>
      <c r="H1176" s="27"/>
      <c r="I1176" s="30"/>
      <c r="K1176" s="21"/>
      <c r="M1176" s="27"/>
      <c r="N1176" s="28"/>
      <c r="O1176" s="27"/>
      <c r="P1176" s="27"/>
      <c r="Q1176" s="27"/>
      <c r="R1176" s="27"/>
      <c r="S1176" s="27"/>
      <c r="T1176" s="27"/>
      <c r="U1176" s="30"/>
    </row>
    <row r="1177">
      <c r="A1177" s="27"/>
      <c r="B1177" s="28"/>
      <c r="C1177" s="27"/>
      <c r="D1177" s="27"/>
      <c r="E1177" s="27"/>
      <c r="F1177" s="27"/>
      <c r="G1177" s="27"/>
      <c r="H1177" s="27"/>
      <c r="I1177" s="30"/>
      <c r="K1177" s="21"/>
      <c r="M1177" s="27"/>
      <c r="N1177" s="28"/>
      <c r="O1177" s="27"/>
      <c r="P1177" s="27"/>
      <c r="Q1177" s="27"/>
      <c r="R1177" s="27"/>
      <c r="S1177" s="27"/>
      <c r="T1177" s="27"/>
      <c r="U1177" s="30"/>
    </row>
    <row r="1178">
      <c r="A1178" s="32" t="s">
        <v>50</v>
      </c>
      <c r="B1178" s="50">
        <f>B204+1</f>
        <v>27</v>
      </c>
      <c r="C1178" s="25" t="s">
        <v>607</v>
      </c>
      <c r="I1178" s="26"/>
      <c r="K1178" s="21"/>
      <c r="M1178" s="32" t="s">
        <v>50</v>
      </c>
      <c r="N1178" s="50">
        <f>N204+1</f>
        <v>27</v>
      </c>
      <c r="O1178" s="25" t="s">
        <v>607</v>
      </c>
      <c r="U1178" s="26"/>
    </row>
    <row r="1179">
      <c r="A1179" s="27"/>
      <c r="B1179" s="28"/>
      <c r="C1179" s="53"/>
      <c r="I1179" s="30"/>
      <c r="K1179" s="21"/>
      <c r="M1179" s="27"/>
      <c r="N1179" s="28"/>
      <c r="O1179" s="53"/>
      <c r="U1179" s="30"/>
    </row>
    <row r="1180">
      <c r="A1180" s="27"/>
      <c r="B1180" s="28"/>
      <c r="C1180" s="32">
        <v>1.0</v>
      </c>
      <c r="D1180" s="23" t="s">
        <v>608</v>
      </c>
      <c r="I1180" s="31" t="s">
        <v>38</v>
      </c>
      <c r="K1180" s="21"/>
      <c r="M1180" s="27"/>
      <c r="N1180" s="28"/>
      <c r="O1180" s="32">
        <v>1.0</v>
      </c>
      <c r="P1180" s="23" t="s">
        <v>608</v>
      </c>
      <c r="U1180" s="31" t="s">
        <v>38</v>
      </c>
    </row>
    <row r="1181">
      <c r="A1181" s="27"/>
      <c r="B1181" s="28"/>
      <c r="C1181" s="32">
        <v>2.0</v>
      </c>
      <c r="D1181" s="23" t="s">
        <v>609</v>
      </c>
      <c r="I1181" s="31"/>
      <c r="K1181" s="21"/>
      <c r="M1181" s="27"/>
      <c r="N1181" s="28"/>
      <c r="O1181" s="32">
        <v>2.0</v>
      </c>
      <c r="P1181" s="23" t="s">
        <v>609</v>
      </c>
      <c r="U1181" s="31"/>
    </row>
    <row r="1182">
      <c r="A1182" s="27"/>
      <c r="B1182" s="28"/>
      <c r="C1182" s="32">
        <v>3.0</v>
      </c>
      <c r="D1182" s="23" t="s">
        <v>610</v>
      </c>
      <c r="I1182" s="31"/>
      <c r="K1182" s="21"/>
      <c r="M1182" s="27"/>
      <c r="N1182" s="28"/>
      <c r="O1182" s="32">
        <v>3.0</v>
      </c>
      <c r="P1182" s="23" t="s">
        <v>610</v>
      </c>
      <c r="U1182" s="31"/>
    </row>
    <row r="1183">
      <c r="A1183" s="27"/>
      <c r="B1183" s="28"/>
      <c r="C1183" s="32">
        <v>4.0</v>
      </c>
      <c r="D1183" s="23" t="s">
        <v>611</v>
      </c>
      <c r="I1183" s="31"/>
      <c r="K1183" s="21"/>
      <c r="M1183" s="27"/>
      <c r="N1183" s="28"/>
      <c r="O1183" s="32">
        <v>4.0</v>
      </c>
      <c r="P1183" s="23" t="s">
        <v>611</v>
      </c>
      <c r="U1183" s="31"/>
    </row>
    <row r="1184">
      <c r="A1184" s="27"/>
      <c r="B1184" s="28"/>
      <c r="C1184" s="27"/>
      <c r="D1184" s="27"/>
      <c r="E1184" s="27"/>
      <c r="F1184" s="27"/>
      <c r="G1184" s="27"/>
      <c r="H1184" s="27"/>
      <c r="I1184" s="30"/>
      <c r="K1184" s="21"/>
      <c r="M1184" s="27"/>
      <c r="N1184" s="28"/>
      <c r="O1184" s="27"/>
      <c r="P1184" s="27"/>
      <c r="Q1184" s="27"/>
      <c r="R1184" s="27"/>
      <c r="S1184" s="27"/>
      <c r="T1184" s="27"/>
      <c r="U1184" s="30"/>
    </row>
    <row r="1185">
      <c r="A1185" s="27"/>
      <c r="B1185" s="28"/>
      <c r="C1185" s="27"/>
      <c r="D1185" s="27"/>
      <c r="E1185" s="27"/>
      <c r="F1185" s="27"/>
      <c r="G1185" s="27"/>
      <c r="H1185" s="27"/>
      <c r="I1185" s="30"/>
      <c r="K1185" s="21"/>
      <c r="M1185" s="27"/>
      <c r="N1185" s="28"/>
      <c r="O1185" s="27"/>
      <c r="P1185" s="27"/>
      <c r="Q1185" s="27"/>
      <c r="R1185" s="27"/>
      <c r="S1185" s="27"/>
      <c r="T1185" s="27"/>
      <c r="U1185" s="30"/>
    </row>
    <row r="1186">
      <c r="A1186" s="32" t="s">
        <v>50</v>
      </c>
      <c r="B1186" s="50">
        <f>B212+1</f>
        <v>28</v>
      </c>
      <c r="C1186" s="25" t="s">
        <v>612</v>
      </c>
      <c r="I1186" s="26"/>
      <c r="K1186" s="21"/>
      <c r="M1186" s="32" t="s">
        <v>50</v>
      </c>
      <c r="N1186" s="50">
        <f>N212+1</f>
        <v>28</v>
      </c>
      <c r="O1186" s="25" t="s">
        <v>612</v>
      </c>
      <c r="U1186" s="26"/>
    </row>
    <row r="1187">
      <c r="A1187" s="27"/>
      <c r="B1187" s="28"/>
      <c r="C1187" s="53"/>
      <c r="I1187" s="30"/>
      <c r="K1187" s="21"/>
      <c r="M1187" s="27"/>
      <c r="N1187" s="28"/>
      <c r="O1187" s="53"/>
      <c r="U1187" s="30"/>
    </row>
    <row r="1188">
      <c r="A1188" s="27"/>
      <c r="B1188" s="28"/>
      <c r="C1188" s="32">
        <v>1.0</v>
      </c>
      <c r="D1188" s="23" t="s">
        <v>613</v>
      </c>
      <c r="I1188" s="31" t="s">
        <v>38</v>
      </c>
      <c r="K1188" s="21"/>
      <c r="M1188" s="27"/>
      <c r="N1188" s="28"/>
      <c r="O1188" s="32">
        <v>1.0</v>
      </c>
      <c r="P1188" s="23" t="s">
        <v>613</v>
      </c>
      <c r="U1188" s="31" t="s">
        <v>38</v>
      </c>
    </row>
    <row r="1189">
      <c r="A1189" s="27"/>
      <c r="B1189" s="28"/>
      <c r="C1189" s="32">
        <v>2.0</v>
      </c>
      <c r="D1189" s="23" t="s">
        <v>614</v>
      </c>
      <c r="I1189" s="31"/>
      <c r="K1189" s="21"/>
      <c r="M1189" s="27"/>
      <c r="N1189" s="28"/>
      <c r="O1189" s="32">
        <v>2.0</v>
      </c>
      <c r="P1189" s="23" t="s">
        <v>614</v>
      </c>
      <c r="U1189" s="31"/>
    </row>
    <row r="1190">
      <c r="A1190" s="27"/>
      <c r="B1190" s="28"/>
      <c r="C1190" s="32">
        <v>3.0</v>
      </c>
      <c r="D1190" s="23" t="s">
        <v>615</v>
      </c>
      <c r="I1190" s="31"/>
      <c r="K1190" s="21"/>
      <c r="M1190" s="27"/>
      <c r="N1190" s="28"/>
      <c r="O1190" s="32">
        <v>3.0</v>
      </c>
      <c r="P1190" s="23" t="s">
        <v>615</v>
      </c>
      <c r="U1190" s="31"/>
    </row>
    <row r="1191">
      <c r="A1191" s="27"/>
      <c r="B1191" s="28"/>
      <c r="C1191" s="32">
        <v>4.0</v>
      </c>
      <c r="D1191" s="23" t="s">
        <v>516</v>
      </c>
      <c r="I1191" s="31"/>
      <c r="K1191" s="21"/>
      <c r="M1191" s="27"/>
      <c r="N1191" s="28"/>
      <c r="O1191" s="32">
        <v>4.0</v>
      </c>
      <c r="P1191" s="23" t="s">
        <v>516</v>
      </c>
      <c r="U1191" s="31"/>
    </row>
    <row r="1192">
      <c r="A1192" s="27"/>
      <c r="B1192" s="28"/>
      <c r="C1192" s="27"/>
      <c r="D1192" s="27"/>
      <c r="E1192" s="27"/>
      <c r="F1192" s="27"/>
      <c r="G1192" s="27"/>
      <c r="H1192" s="27"/>
      <c r="I1192" s="30"/>
      <c r="K1192" s="21"/>
      <c r="M1192" s="27"/>
      <c r="N1192" s="28"/>
      <c r="O1192" s="27"/>
      <c r="P1192" s="27"/>
      <c r="Q1192" s="27"/>
      <c r="R1192" s="27"/>
      <c r="S1192" s="27"/>
      <c r="T1192" s="27"/>
      <c r="U1192" s="30"/>
    </row>
    <row r="1193">
      <c r="A1193" s="27"/>
      <c r="B1193" s="28"/>
      <c r="C1193" s="27"/>
      <c r="D1193" s="27"/>
      <c r="E1193" s="27"/>
      <c r="F1193" s="27"/>
      <c r="G1193" s="27"/>
      <c r="H1193" s="27"/>
      <c r="I1193" s="30"/>
      <c r="K1193" s="21"/>
      <c r="M1193" s="27"/>
      <c r="N1193" s="28"/>
      <c r="O1193" s="27"/>
      <c r="P1193" s="27"/>
      <c r="Q1193" s="27"/>
      <c r="R1193" s="27"/>
      <c r="S1193" s="27"/>
      <c r="T1193" s="27"/>
      <c r="U1193" s="30"/>
    </row>
    <row r="1194">
      <c r="A1194" s="32" t="s">
        <v>50</v>
      </c>
      <c r="B1194" s="50">
        <f>B220+1</f>
        <v>29</v>
      </c>
      <c r="C1194" s="25" t="s">
        <v>616</v>
      </c>
      <c r="I1194" s="26"/>
      <c r="K1194" s="21"/>
      <c r="M1194" s="32" t="s">
        <v>50</v>
      </c>
      <c r="N1194" s="50">
        <f>N220+1</f>
        <v>29</v>
      </c>
      <c r="O1194" s="25" t="s">
        <v>616</v>
      </c>
      <c r="U1194" s="26"/>
    </row>
    <row r="1195">
      <c r="A1195" s="27"/>
      <c r="B1195" s="28"/>
      <c r="C1195" s="53"/>
      <c r="I1195" s="30"/>
      <c r="K1195" s="21"/>
      <c r="M1195" s="27"/>
      <c r="N1195" s="28"/>
      <c r="O1195" s="53"/>
      <c r="U1195" s="30"/>
    </row>
    <row r="1196">
      <c r="A1196" s="27"/>
      <c r="B1196" s="28"/>
      <c r="C1196" s="32">
        <v>1.0</v>
      </c>
      <c r="D1196" s="23" t="s">
        <v>617</v>
      </c>
      <c r="I1196" s="31" t="s">
        <v>38</v>
      </c>
      <c r="K1196" s="21"/>
      <c r="M1196" s="27"/>
      <c r="N1196" s="28"/>
      <c r="O1196" s="32">
        <v>1.0</v>
      </c>
      <c r="P1196" s="23" t="s">
        <v>617</v>
      </c>
      <c r="U1196" s="31" t="s">
        <v>38</v>
      </c>
    </row>
    <row r="1197">
      <c r="A1197" s="27"/>
      <c r="B1197" s="28"/>
      <c r="C1197" s="32">
        <v>2.0</v>
      </c>
      <c r="D1197" s="23" t="s">
        <v>618</v>
      </c>
      <c r="I1197" s="31"/>
      <c r="K1197" s="21"/>
      <c r="M1197" s="27"/>
      <c r="N1197" s="28"/>
      <c r="O1197" s="32">
        <v>2.0</v>
      </c>
      <c r="P1197" s="23" t="s">
        <v>618</v>
      </c>
      <c r="U1197" s="31"/>
    </row>
    <row r="1198">
      <c r="A1198" s="27"/>
      <c r="B1198" s="28"/>
      <c r="C1198" s="32">
        <v>3.0</v>
      </c>
      <c r="D1198" s="23" t="s">
        <v>619</v>
      </c>
      <c r="I1198" s="31"/>
      <c r="K1198" s="21"/>
      <c r="M1198" s="27"/>
      <c r="N1198" s="28"/>
      <c r="O1198" s="32">
        <v>3.0</v>
      </c>
      <c r="P1198" s="23" t="s">
        <v>619</v>
      </c>
      <c r="U1198" s="31"/>
    </row>
    <row r="1199">
      <c r="A1199" s="27"/>
      <c r="B1199" s="28"/>
      <c r="C1199" s="32">
        <v>4.0</v>
      </c>
      <c r="D1199" s="23" t="s">
        <v>506</v>
      </c>
      <c r="I1199" s="31"/>
      <c r="K1199" s="21"/>
      <c r="M1199" s="27"/>
      <c r="N1199" s="28"/>
      <c r="O1199" s="32">
        <v>4.0</v>
      </c>
      <c r="P1199" s="23" t="s">
        <v>506</v>
      </c>
      <c r="U1199" s="31"/>
    </row>
    <row r="1200">
      <c r="A1200" s="27"/>
      <c r="B1200" s="28"/>
      <c r="C1200" s="27"/>
      <c r="D1200" s="27"/>
      <c r="E1200" s="27"/>
      <c r="F1200" s="27"/>
      <c r="G1200" s="27"/>
      <c r="H1200" s="27"/>
      <c r="I1200" s="30"/>
      <c r="K1200" s="21"/>
      <c r="M1200" s="27"/>
      <c r="N1200" s="28"/>
      <c r="O1200" s="27"/>
      <c r="P1200" s="27"/>
      <c r="Q1200" s="27"/>
      <c r="R1200" s="27"/>
      <c r="S1200" s="27"/>
      <c r="T1200" s="27"/>
      <c r="U1200" s="30"/>
    </row>
    <row r="1201">
      <c r="A1201" s="27"/>
      <c r="B1201" s="28"/>
      <c r="C1201" s="27"/>
      <c r="D1201" s="27"/>
      <c r="E1201" s="27"/>
      <c r="F1201" s="27"/>
      <c r="G1201" s="27"/>
      <c r="H1201" s="27"/>
      <c r="I1201" s="30"/>
      <c r="K1201" s="21"/>
      <c r="M1201" s="27"/>
      <c r="N1201" s="28"/>
      <c r="O1201" s="27"/>
      <c r="P1201" s="27"/>
      <c r="Q1201" s="27"/>
      <c r="R1201" s="27"/>
      <c r="S1201" s="27"/>
      <c r="T1201" s="27"/>
      <c r="U1201" s="30"/>
    </row>
    <row r="1202">
      <c r="A1202" s="32" t="s">
        <v>50</v>
      </c>
      <c r="B1202" s="50">
        <f>B228+1</f>
        <v>30</v>
      </c>
      <c r="C1202" s="25" t="s">
        <v>620</v>
      </c>
      <c r="I1202" s="26"/>
      <c r="K1202" s="21"/>
      <c r="M1202" s="32" t="s">
        <v>50</v>
      </c>
      <c r="N1202" s="50">
        <f>N228+1</f>
        <v>30</v>
      </c>
      <c r="O1202" s="25" t="s">
        <v>620</v>
      </c>
      <c r="U1202" s="26"/>
    </row>
    <row r="1203">
      <c r="A1203" s="27"/>
      <c r="B1203" s="28"/>
      <c r="C1203" s="53"/>
      <c r="I1203" s="30"/>
      <c r="K1203" s="21"/>
      <c r="M1203" s="27"/>
      <c r="N1203" s="28"/>
      <c r="O1203" s="53"/>
      <c r="U1203" s="30"/>
    </row>
    <row r="1204">
      <c r="A1204" s="27"/>
      <c r="B1204" s="28"/>
      <c r="C1204" s="32">
        <v>1.0</v>
      </c>
      <c r="D1204" s="23" t="s">
        <v>621</v>
      </c>
      <c r="I1204" s="31"/>
      <c r="K1204" s="21"/>
      <c r="M1204" s="27"/>
      <c r="N1204" s="28"/>
      <c r="O1204" s="32">
        <v>1.0</v>
      </c>
      <c r="P1204" s="23" t="s">
        <v>621</v>
      </c>
      <c r="U1204" s="31"/>
    </row>
    <row r="1205">
      <c r="A1205" s="27"/>
      <c r="B1205" s="28"/>
      <c r="C1205" s="32">
        <v>2.0</v>
      </c>
      <c r="D1205" s="23" t="s">
        <v>622</v>
      </c>
      <c r="I1205" s="31" t="s">
        <v>38</v>
      </c>
      <c r="K1205" s="21"/>
      <c r="M1205" s="27"/>
      <c r="N1205" s="28"/>
      <c r="O1205" s="32">
        <v>2.0</v>
      </c>
      <c r="P1205" s="23" t="s">
        <v>622</v>
      </c>
      <c r="U1205" s="31" t="s">
        <v>38</v>
      </c>
    </row>
    <row r="1206">
      <c r="A1206" s="27"/>
      <c r="B1206" s="28"/>
      <c r="C1206" s="32">
        <v>3.0</v>
      </c>
      <c r="D1206" s="23" t="s">
        <v>623</v>
      </c>
      <c r="I1206" s="31"/>
      <c r="K1206" s="21"/>
      <c r="M1206" s="27"/>
      <c r="N1206" s="28"/>
      <c r="O1206" s="32">
        <v>3.0</v>
      </c>
      <c r="P1206" s="23" t="s">
        <v>623</v>
      </c>
      <c r="U1206" s="31"/>
    </row>
    <row r="1207">
      <c r="A1207" s="27"/>
      <c r="B1207" s="28"/>
      <c r="C1207" s="32">
        <v>4.0</v>
      </c>
      <c r="D1207" s="23" t="s">
        <v>624</v>
      </c>
      <c r="I1207" s="31"/>
      <c r="K1207" s="21"/>
      <c r="M1207" s="27"/>
      <c r="N1207" s="28"/>
      <c r="O1207" s="32">
        <v>4.0</v>
      </c>
      <c r="P1207" s="23" t="s">
        <v>624</v>
      </c>
      <c r="U1207" s="31"/>
    </row>
    <row r="1208">
      <c r="A1208" s="27"/>
      <c r="B1208" s="28"/>
      <c r="C1208" s="27"/>
      <c r="D1208" s="27"/>
      <c r="E1208" s="27"/>
      <c r="F1208" s="27"/>
      <c r="G1208" s="27"/>
      <c r="H1208" s="27"/>
      <c r="I1208" s="30"/>
      <c r="K1208" s="21"/>
      <c r="M1208" s="27"/>
      <c r="N1208" s="28"/>
      <c r="O1208" s="27"/>
      <c r="P1208" s="27"/>
      <c r="Q1208" s="27"/>
      <c r="R1208" s="27"/>
      <c r="S1208" s="27"/>
      <c r="T1208" s="27"/>
      <c r="U1208" s="30"/>
    </row>
    <row r="1209">
      <c r="A1209" s="27"/>
      <c r="B1209" s="28"/>
      <c r="C1209" s="27"/>
      <c r="D1209" s="27"/>
      <c r="E1209" s="27"/>
      <c r="F1209" s="27"/>
      <c r="G1209" s="27"/>
      <c r="H1209" s="27"/>
      <c r="I1209" s="30"/>
      <c r="K1209" s="21"/>
      <c r="M1209" s="27"/>
      <c r="N1209" s="28"/>
      <c r="O1209" s="27"/>
      <c r="P1209" s="27"/>
      <c r="Q1209" s="27"/>
      <c r="R1209" s="27"/>
      <c r="S1209" s="27"/>
      <c r="T1209" s="27"/>
      <c r="U1209" s="30"/>
    </row>
    <row r="1210">
      <c r="A1210" s="32" t="s">
        <v>50</v>
      </c>
      <c r="B1210" s="50">
        <f>B236+1</f>
        <v>31</v>
      </c>
      <c r="C1210" s="25" t="s">
        <v>625</v>
      </c>
      <c r="I1210" s="26"/>
      <c r="K1210" s="21"/>
      <c r="M1210" s="32" t="s">
        <v>50</v>
      </c>
      <c r="N1210" s="50">
        <f>N236+1</f>
        <v>31</v>
      </c>
      <c r="O1210" s="25" t="s">
        <v>625</v>
      </c>
      <c r="U1210" s="26"/>
    </row>
    <row r="1211">
      <c r="A1211" s="27"/>
      <c r="B1211" s="28"/>
      <c r="C1211" s="53"/>
      <c r="I1211" s="30"/>
      <c r="K1211" s="21"/>
      <c r="M1211" s="27"/>
      <c r="N1211" s="28"/>
      <c r="O1211" s="53"/>
      <c r="U1211" s="30"/>
    </row>
    <row r="1212">
      <c r="A1212" s="27"/>
      <c r="B1212" s="28"/>
      <c r="C1212" s="32">
        <v>1.0</v>
      </c>
      <c r="D1212" s="23" t="s">
        <v>626</v>
      </c>
      <c r="I1212" s="31"/>
      <c r="K1212" s="21"/>
      <c r="M1212" s="27"/>
      <c r="N1212" s="28"/>
      <c r="O1212" s="32">
        <v>1.0</v>
      </c>
      <c r="P1212" s="23" t="s">
        <v>626</v>
      </c>
      <c r="U1212" s="31"/>
    </row>
    <row r="1213">
      <c r="A1213" s="27"/>
      <c r="B1213" s="28"/>
      <c r="C1213" s="32">
        <v>2.0</v>
      </c>
      <c r="D1213" s="23" t="s">
        <v>627</v>
      </c>
      <c r="I1213" s="31"/>
      <c r="K1213" s="21"/>
      <c r="M1213" s="27"/>
      <c r="N1213" s="28"/>
      <c r="O1213" s="32">
        <v>2.0</v>
      </c>
      <c r="P1213" s="23" t="s">
        <v>627</v>
      </c>
      <c r="U1213" s="31"/>
    </row>
    <row r="1214">
      <c r="A1214" s="27"/>
      <c r="B1214" s="28"/>
      <c r="C1214" s="32">
        <v>3.0</v>
      </c>
      <c r="D1214" s="23" t="s">
        <v>628</v>
      </c>
      <c r="I1214" s="31"/>
      <c r="K1214" s="21"/>
      <c r="M1214" s="27"/>
      <c r="N1214" s="28"/>
      <c r="O1214" s="32">
        <v>3.0</v>
      </c>
      <c r="P1214" s="23" t="s">
        <v>628</v>
      </c>
      <c r="U1214" s="31"/>
    </row>
    <row r="1215">
      <c r="A1215" s="27"/>
      <c r="B1215" s="28"/>
      <c r="C1215" s="32">
        <v>4.0</v>
      </c>
      <c r="D1215" s="23" t="s">
        <v>431</v>
      </c>
      <c r="I1215" s="31" t="s">
        <v>38</v>
      </c>
      <c r="K1215" s="21"/>
      <c r="M1215" s="27"/>
      <c r="N1215" s="28"/>
      <c r="O1215" s="32">
        <v>4.0</v>
      </c>
      <c r="P1215" s="23" t="s">
        <v>431</v>
      </c>
      <c r="U1215" s="31" t="s">
        <v>38</v>
      </c>
    </row>
    <row r="1216">
      <c r="A1216" s="27"/>
      <c r="B1216" s="28"/>
      <c r="C1216" s="27"/>
      <c r="D1216" s="27"/>
      <c r="E1216" s="27"/>
      <c r="F1216" s="27"/>
      <c r="G1216" s="27"/>
      <c r="H1216" s="27"/>
      <c r="I1216" s="30"/>
      <c r="K1216" s="21"/>
      <c r="M1216" s="27"/>
      <c r="N1216" s="28"/>
      <c r="O1216" s="27"/>
      <c r="P1216" s="27"/>
      <c r="Q1216" s="27"/>
      <c r="R1216" s="27"/>
      <c r="S1216" s="27"/>
      <c r="T1216" s="27"/>
      <c r="U1216" s="30"/>
    </row>
    <row r="1217">
      <c r="A1217" s="27"/>
      <c r="B1217" s="28"/>
      <c r="C1217" s="27"/>
      <c r="D1217" s="27"/>
      <c r="E1217" s="27"/>
      <c r="F1217" s="27"/>
      <c r="G1217" s="27"/>
      <c r="H1217" s="27"/>
      <c r="I1217" s="30"/>
      <c r="K1217" s="21"/>
      <c r="M1217" s="27"/>
      <c r="N1217" s="28"/>
      <c r="O1217" s="27"/>
      <c r="P1217" s="27"/>
      <c r="Q1217" s="27"/>
      <c r="R1217" s="27"/>
      <c r="S1217" s="27"/>
      <c r="T1217" s="27"/>
      <c r="U1217" s="30"/>
    </row>
    <row r="1218">
      <c r="A1218" s="32" t="s">
        <v>50</v>
      </c>
      <c r="B1218" s="50">
        <f>B244+1</f>
        <v>32</v>
      </c>
      <c r="C1218" s="25" t="s">
        <v>629</v>
      </c>
      <c r="I1218" s="26"/>
      <c r="K1218" s="21"/>
      <c r="M1218" s="32" t="s">
        <v>50</v>
      </c>
      <c r="N1218" s="50">
        <f>N244+1</f>
        <v>32</v>
      </c>
      <c r="O1218" s="25" t="s">
        <v>629</v>
      </c>
      <c r="U1218" s="26"/>
    </row>
    <row r="1219">
      <c r="A1219" s="27"/>
      <c r="B1219" s="28"/>
      <c r="C1219" s="53"/>
      <c r="I1219" s="30"/>
      <c r="K1219" s="21"/>
      <c r="M1219" s="27"/>
      <c r="N1219" s="28"/>
      <c r="O1219" s="53"/>
      <c r="U1219" s="30"/>
    </row>
    <row r="1220">
      <c r="A1220" s="27"/>
      <c r="B1220" s="28"/>
      <c r="C1220" s="32">
        <v>1.0</v>
      </c>
      <c r="D1220" s="23" t="s">
        <v>630</v>
      </c>
      <c r="I1220" s="31"/>
      <c r="K1220" s="21"/>
      <c r="M1220" s="27"/>
      <c r="N1220" s="28"/>
      <c r="O1220" s="32">
        <v>1.0</v>
      </c>
      <c r="P1220" s="23" t="s">
        <v>630</v>
      </c>
      <c r="U1220" s="31"/>
    </row>
    <row r="1221">
      <c r="A1221" s="27"/>
      <c r="B1221" s="28"/>
      <c r="C1221" s="32">
        <v>2.0</v>
      </c>
      <c r="D1221" s="23" t="s">
        <v>631</v>
      </c>
      <c r="I1221" s="31"/>
      <c r="K1221" s="21"/>
      <c r="M1221" s="27"/>
      <c r="N1221" s="28"/>
      <c r="O1221" s="32">
        <v>2.0</v>
      </c>
      <c r="P1221" s="23" t="s">
        <v>631</v>
      </c>
      <c r="U1221" s="31"/>
    </row>
    <row r="1222">
      <c r="A1222" s="27"/>
      <c r="B1222" s="28"/>
      <c r="C1222" s="32">
        <v>3.0</v>
      </c>
      <c r="D1222" s="23" t="s">
        <v>632</v>
      </c>
      <c r="I1222" s="31"/>
      <c r="K1222" s="21"/>
      <c r="M1222" s="27"/>
      <c r="N1222" s="28"/>
      <c r="O1222" s="32">
        <v>3.0</v>
      </c>
      <c r="P1222" s="23" t="s">
        <v>632</v>
      </c>
      <c r="U1222" s="31"/>
    </row>
    <row r="1223">
      <c r="A1223" s="27"/>
      <c r="B1223" s="28"/>
      <c r="C1223" s="32">
        <v>4.0</v>
      </c>
      <c r="D1223" s="23" t="s">
        <v>633</v>
      </c>
      <c r="I1223" s="31" t="s">
        <v>38</v>
      </c>
      <c r="K1223" s="21"/>
      <c r="M1223" s="27"/>
      <c r="N1223" s="28"/>
      <c r="O1223" s="32">
        <v>4.0</v>
      </c>
      <c r="P1223" s="23" t="s">
        <v>633</v>
      </c>
      <c r="U1223" s="31" t="s">
        <v>38</v>
      </c>
    </row>
    <row r="1224">
      <c r="A1224" s="27"/>
      <c r="B1224" s="28"/>
      <c r="C1224" s="27"/>
      <c r="D1224" s="27"/>
      <c r="E1224" s="27"/>
      <c r="F1224" s="27"/>
      <c r="G1224" s="27"/>
      <c r="H1224" s="27"/>
      <c r="I1224" s="30"/>
      <c r="K1224" s="21"/>
      <c r="M1224" s="27"/>
      <c r="N1224" s="28"/>
      <c r="O1224" s="27"/>
      <c r="P1224" s="27"/>
      <c r="Q1224" s="27"/>
      <c r="R1224" s="27"/>
      <c r="S1224" s="27"/>
      <c r="T1224" s="27"/>
      <c r="U1224" s="30"/>
    </row>
    <row r="1225">
      <c r="A1225" s="27"/>
      <c r="B1225" s="28"/>
      <c r="C1225" s="27"/>
      <c r="D1225" s="27"/>
      <c r="E1225" s="27"/>
      <c r="F1225" s="27"/>
      <c r="G1225" s="27"/>
      <c r="H1225" s="27"/>
      <c r="I1225" s="30"/>
      <c r="K1225" s="21"/>
      <c r="M1225" s="27"/>
      <c r="N1225" s="28"/>
      <c r="O1225" s="27"/>
      <c r="P1225" s="27"/>
      <c r="Q1225" s="27"/>
      <c r="R1225" s="27"/>
      <c r="S1225" s="27"/>
      <c r="T1225" s="27"/>
      <c r="U1225" s="30"/>
    </row>
    <row r="1226">
      <c r="A1226" s="32" t="s">
        <v>50</v>
      </c>
      <c r="B1226" s="50">
        <f>B252+1</f>
        <v>33</v>
      </c>
      <c r="C1226" s="25" t="s">
        <v>634</v>
      </c>
      <c r="I1226" s="26"/>
      <c r="K1226" s="21"/>
      <c r="M1226" s="32" t="s">
        <v>50</v>
      </c>
      <c r="N1226" s="50">
        <f>N252+1</f>
        <v>33</v>
      </c>
      <c r="O1226" s="25" t="s">
        <v>634</v>
      </c>
      <c r="U1226" s="26"/>
    </row>
    <row r="1227">
      <c r="A1227" s="27"/>
      <c r="B1227" s="28"/>
      <c r="C1227" s="53"/>
      <c r="I1227" s="30"/>
      <c r="K1227" s="21"/>
      <c r="M1227" s="27"/>
      <c r="N1227" s="28"/>
      <c r="O1227" s="53"/>
      <c r="U1227" s="30"/>
    </row>
    <row r="1228">
      <c r="A1228" s="27"/>
      <c r="B1228" s="28"/>
      <c r="C1228" s="32">
        <v>1.0</v>
      </c>
      <c r="D1228" s="23" t="s">
        <v>635</v>
      </c>
      <c r="I1228" s="31" t="s">
        <v>38</v>
      </c>
      <c r="K1228" s="21"/>
      <c r="M1228" s="27"/>
      <c r="N1228" s="28"/>
      <c r="O1228" s="32">
        <v>1.0</v>
      </c>
      <c r="P1228" s="23" t="s">
        <v>635</v>
      </c>
      <c r="U1228" s="31" t="s">
        <v>38</v>
      </c>
    </row>
    <row r="1229">
      <c r="A1229" s="27"/>
      <c r="B1229" s="28"/>
      <c r="C1229" s="32">
        <v>2.0</v>
      </c>
      <c r="D1229" s="23" t="s">
        <v>636</v>
      </c>
      <c r="I1229" s="31"/>
      <c r="K1229" s="21"/>
      <c r="M1229" s="27"/>
      <c r="N1229" s="28"/>
      <c r="O1229" s="32">
        <v>2.0</v>
      </c>
      <c r="P1229" s="23" t="s">
        <v>636</v>
      </c>
      <c r="U1229" s="31"/>
    </row>
    <row r="1230">
      <c r="A1230" s="27"/>
      <c r="B1230" s="28"/>
      <c r="C1230" s="32">
        <v>3.0</v>
      </c>
      <c r="D1230" s="23" t="s">
        <v>637</v>
      </c>
      <c r="I1230" s="31"/>
      <c r="K1230" s="21"/>
      <c r="M1230" s="27"/>
      <c r="N1230" s="28"/>
      <c r="O1230" s="32">
        <v>3.0</v>
      </c>
      <c r="P1230" s="23" t="s">
        <v>637</v>
      </c>
      <c r="U1230" s="31"/>
    </row>
    <row r="1231">
      <c r="A1231" s="27"/>
      <c r="B1231" s="28"/>
      <c r="C1231" s="32">
        <v>4.0</v>
      </c>
      <c r="D1231" s="23" t="s">
        <v>638</v>
      </c>
      <c r="I1231" s="31"/>
      <c r="K1231" s="21"/>
      <c r="M1231" s="27"/>
      <c r="N1231" s="28"/>
      <c r="O1231" s="32">
        <v>4.0</v>
      </c>
      <c r="P1231" s="23" t="s">
        <v>638</v>
      </c>
      <c r="U1231" s="31"/>
    </row>
    <row r="1232">
      <c r="A1232" s="27"/>
      <c r="B1232" s="28"/>
      <c r="C1232" s="27"/>
      <c r="D1232" s="27"/>
      <c r="E1232" s="27"/>
      <c r="F1232" s="27"/>
      <c r="G1232" s="27"/>
      <c r="H1232" s="27"/>
      <c r="I1232" s="30"/>
      <c r="K1232" s="21"/>
      <c r="M1232" s="27"/>
      <c r="N1232" s="28"/>
      <c r="O1232" s="27"/>
      <c r="P1232" s="27"/>
      <c r="Q1232" s="27"/>
      <c r="R1232" s="27"/>
      <c r="S1232" s="27"/>
      <c r="T1232" s="27"/>
      <c r="U1232" s="30"/>
    </row>
    <row r="1233">
      <c r="A1233" s="27"/>
      <c r="B1233" s="28"/>
      <c r="C1233" s="27"/>
      <c r="D1233" s="27"/>
      <c r="E1233" s="27"/>
      <c r="F1233" s="27"/>
      <c r="G1233" s="27"/>
      <c r="H1233" s="27"/>
      <c r="I1233" s="30"/>
      <c r="K1233" s="21"/>
      <c r="M1233" s="27"/>
      <c r="N1233" s="28"/>
      <c r="O1233" s="27"/>
      <c r="P1233" s="27"/>
      <c r="Q1233" s="27"/>
      <c r="R1233" s="27"/>
      <c r="S1233" s="27"/>
      <c r="T1233" s="27"/>
      <c r="U1233" s="30"/>
    </row>
    <row r="1234">
      <c r="A1234" s="32" t="s">
        <v>50</v>
      </c>
      <c r="B1234" s="50">
        <f>B260+1</f>
        <v>34</v>
      </c>
      <c r="C1234" s="25" t="s">
        <v>639</v>
      </c>
      <c r="I1234" s="26"/>
      <c r="K1234" s="21"/>
      <c r="M1234" s="32" t="s">
        <v>50</v>
      </c>
      <c r="N1234" s="50">
        <f>N260+1</f>
        <v>34</v>
      </c>
      <c r="O1234" s="25" t="s">
        <v>639</v>
      </c>
      <c r="U1234" s="26"/>
    </row>
    <row r="1235">
      <c r="A1235" s="27"/>
      <c r="B1235" s="28"/>
      <c r="C1235" s="53"/>
      <c r="I1235" s="30"/>
      <c r="K1235" s="21"/>
      <c r="M1235" s="27"/>
      <c r="N1235" s="28"/>
      <c r="O1235" s="53"/>
      <c r="U1235" s="30"/>
    </row>
    <row r="1236">
      <c r="A1236" s="27"/>
      <c r="B1236" s="28"/>
      <c r="C1236" s="32">
        <v>1.0</v>
      </c>
      <c r="D1236" s="23" t="s">
        <v>640</v>
      </c>
      <c r="I1236" s="31" t="s">
        <v>38</v>
      </c>
      <c r="K1236" s="21"/>
      <c r="M1236" s="27"/>
      <c r="N1236" s="28"/>
      <c r="O1236" s="32">
        <v>1.0</v>
      </c>
      <c r="P1236" s="23" t="s">
        <v>640</v>
      </c>
      <c r="U1236" s="31" t="s">
        <v>38</v>
      </c>
    </row>
    <row r="1237">
      <c r="A1237" s="27"/>
      <c r="B1237" s="28"/>
      <c r="C1237" s="32">
        <v>2.0</v>
      </c>
      <c r="D1237" s="23" t="s">
        <v>641</v>
      </c>
      <c r="I1237" s="31"/>
      <c r="K1237" s="21"/>
      <c r="M1237" s="27"/>
      <c r="N1237" s="28"/>
      <c r="O1237" s="32">
        <v>2.0</v>
      </c>
      <c r="P1237" s="23" t="s">
        <v>641</v>
      </c>
      <c r="U1237" s="31"/>
    </row>
    <row r="1238">
      <c r="A1238" s="27"/>
      <c r="B1238" s="28"/>
      <c r="C1238" s="32">
        <v>3.0</v>
      </c>
      <c r="D1238" s="23" t="s">
        <v>642</v>
      </c>
      <c r="I1238" s="31"/>
      <c r="K1238" s="21"/>
      <c r="M1238" s="27"/>
      <c r="N1238" s="28"/>
      <c r="O1238" s="32">
        <v>3.0</v>
      </c>
      <c r="P1238" s="23" t="s">
        <v>642</v>
      </c>
      <c r="U1238" s="31"/>
    </row>
    <row r="1239">
      <c r="A1239" s="27"/>
      <c r="B1239" s="28"/>
      <c r="C1239" s="32">
        <v>4.0</v>
      </c>
      <c r="D1239" s="23" t="s">
        <v>431</v>
      </c>
      <c r="I1239" s="31"/>
      <c r="K1239" s="21"/>
      <c r="M1239" s="27"/>
      <c r="N1239" s="28"/>
      <c r="O1239" s="32">
        <v>4.0</v>
      </c>
      <c r="P1239" s="23" t="s">
        <v>431</v>
      </c>
      <c r="U1239" s="31"/>
    </row>
    <row r="1240">
      <c r="A1240" s="27"/>
      <c r="B1240" s="28"/>
      <c r="C1240" s="27"/>
      <c r="D1240" s="27"/>
      <c r="E1240" s="27"/>
      <c r="F1240" s="27"/>
      <c r="G1240" s="27"/>
      <c r="H1240" s="27"/>
      <c r="I1240" s="30"/>
      <c r="K1240" s="21"/>
      <c r="M1240" s="27"/>
      <c r="N1240" s="28"/>
      <c r="O1240" s="27"/>
      <c r="P1240" s="27"/>
      <c r="Q1240" s="27"/>
      <c r="R1240" s="27"/>
      <c r="S1240" s="27"/>
      <c r="T1240" s="27"/>
      <c r="U1240" s="30"/>
    </row>
    <row r="1241">
      <c r="A1241" s="27"/>
      <c r="B1241" s="28"/>
      <c r="C1241" s="27"/>
      <c r="D1241" s="27"/>
      <c r="E1241" s="27"/>
      <c r="F1241" s="27"/>
      <c r="G1241" s="27"/>
      <c r="H1241" s="27"/>
      <c r="I1241" s="30"/>
      <c r="K1241" s="21"/>
      <c r="M1241" s="27"/>
      <c r="N1241" s="28"/>
      <c r="O1241" s="27"/>
      <c r="P1241" s="27"/>
      <c r="Q1241" s="27"/>
      <c r="R1241" s="27"/>
      <c r="S1241" s="27"/>
      <c r="T1241" s="27"/>
      <c r="U1241" s="30"/>
    </row>
    <row r="1242">
      <c r="A1242" s="32" t="s">
        <v>50</v>
      </c>
      <c r="B1242" s="50">
        <f>B268+1</f>
        <v>35</v>
      </c>
      <c r="C1242" s="25" t="s">
        <v>643</v>
      </c>
      <c r="I1242" s="26"/>
      <c r="K1242" s="21"/>
      <c r="M1242" s="32" t="s">
        <v>50</v>
      </c>
      <c r="N1242" s="50">
        <f>N268+1</f>
        <v>35</v>
      </c>
      <c r="O1242" s="25" t="s">
        <v>643</v>
      </c>
      <c r="U1242" s="26"/>
    </row>
    <row r="1243">
      <c r="A1243" s="27"/>
      <c r="B1243" s="28"/>
      <c r="C1243" s="53"/>
      <c r="I1243" s="30"/>
      <c r="K1243" s="21"/>
      <c r="M1243" s="27"/>
      <c r="N1243" s="28"/>
      <c r="O1243" s="53"/>
      <c r="U1243" s="30"/>
    </row>
    <row r="1244">
      <c r="A1244" s="27"/>
      <c r="B1244" s="28"/>
      <c r="C1244" s="32">
        <v>1.0</v>
      </c>
      <c r="D1244" s="23" t="s">
        <v>644</v>
      </c>
      <c r="I1244" s="31"/>
      <c r="K1244" s="21"/>
      <c r="M1244" s="27"/>
      <c r="N1244" s="28"/>
      <c r="O1244" s="32">
        <v>1.0</v>
      </c>
      <c r="P1244" s="23" t="s">
        <v>644</v>
      </c>
      <c r="U1244" s="31"/>
    </row>
    <row r="1245">
      <c r="A1245" s="27"/>
      <c r="B1245" s="28"/>
      <c r="C1245" s="32">
        <v>2.0</v>
      </c>
      <c r="D1245" s="23" t="s">
        <v>645</v>
      </c>
      <c r="I1245" s="31"/>
      <c r="K1245" s="21"/>
      <c r="M1245" s="27"/>
      <c r="N1245" s="28"/>
      <c r="O1245" s="32">
        <v>2.0</v>
      </c>
      <c r="P1245" s="23" t="s">
        <v>645</v>
      </c>
      <c r="U1245" s="31"/>
    </row>
    <row r="1246">
      <c r="A1246" s="27"/>
      <c r="B1246" s="28"/>
      <c r="C1246" s="32">
        <v>3.0</v>
      </c>
      <c r="D1246" s="23" t="s">
        <v>646</v>
      </c>
      <c r="I1246" s="31"/>
      <c r="K1246" s="21"/>
      <c r="M1246" s="27"/>
      <c r="N1246" s="28"/>
      <c r="O1246" s="32">
        <v>3.0</v>
      </c>
      <c r="P1246" s="23" t="s">
        <v>646</v>
      </c>
      <c r="U1246" s="31"/>
    </row>
    <row r="1247">
      <c r="A1247" s="27"/>
      <c r="B1247" s="28"/>
      <c r="C1247" s="32">
        <v>4.0</v>
      </c>
      <c r="D1247" s="23" t="s">
        <v>647</v>
      </c>
      <c r="I1247" s="31" t="s">
        <v>38</v>
      </c>
      <c r="K1247" s="21"/>
      <c r="M1247" s="27"/>
      <c r="N1247" s="28"/>
      <c r="O1247" s="32">
        <v>4.0</v>
      </c>
      <c r="P1247" s="23" t="s">
        <v>647</v>
      </c>
      <c r="U1247" s="31" t="s">
        <v>38</v>
      </c>
    </row>
    <row r="1248">
      <c r="A1248" s="27"/>
      <c r="B1248" s="28"/>
      <c r="C1248" s="27"/>
      <c r="D1248" s="27"/>
      <c r="E1248" s="27"/>
      <c r="F1248" s="27"/>
      <c r="G1248" s="27"/>
      <c r="H1248" s="27"/>
      <c r="I1248" s="30"/>
      <c r="K1248" s="21"/>
      <c r="M1248" s="27"/>
      <c r="N1248" s="28"/>
      <c r="O1248" s="27"/>
      <c r="P1248" s="27"/>
      <c r="Q1248" s="27"/>
      <c r="R1248" s="27"/>
      <c r="S1248" s="27"/>
      <c r="T1248" s="27"/>
      <c r="U1248" s="30"/>
    </row>
    <row r="1249">
      <c r="A1249" s="27"/>
      <c r="B1249" s="28"/>
      <c r="C1249" s="27"/>
      <c r="D1249" s="27"/>
      <c r="E1249" s="27"/>
      <c r="F1249" s="27"/>
      <c r="G1249" s="27"/>
      <c r="H1249" s="27"/>
      <c r="I1249" s="30"/>
      <c r="K1249" s="21"/>
      <c r="M1249" s="27"/>
      <c r="N1249" s="28"/>
      <c r="O1249" s="27"/>
      <c r="P1249" s="27"/>
      <c r="Q1249" s="27"/>
      <c r="R1249" s="27"/>
      <c r="S1249" s="27"/>
      <c r="T1249" s="27"/>
      <c r="U1249" s="30"/>
    </row>
    <row r="1250">
      <c r="A1250" s="32" t="s">
        <v>50</v>
      </c>
      <c r="B1250" s="50">
        <f>B276+1</f>
        <v>36</v>
      </c>
      <c r="C1250" s="25" t="s">
        <v>648</v>
      </c>
      <c r="I1250" s="26"/>
      <c r="K1250" s="21"/>
      <c r="M1250" s="32" t="s">
        <v>50</v>
      </c>
      <c r="N1250" s="50">
        <f>N276+1</f>
        <v>36</v>
      </c>
      <c r="O1250" s="25" t="s">
        <v>648</v>
      </c>
      <c r="U1250" s="26"/>
    </row>
    <row r="1251">
      <c r="A1251" s="27"/>
      <c r="B1251" s="28"/>
      <c r="C1251" s="53"/>
      <c r="I1251" s="30"/>
      <c r="K1251" s="21"/>
      <c r="M1251" s="27"/>
      <c r="N1251" s="28"/>
      <c r="O1251" s="53"/>
      <c r="U1251" s="30"/>
    </row>
    <row r="1252">
      <c r="A1252" s="27"/>
      <c r="B1252" s="28"/>
      <c r="C1252" s="32">
        <v>1.0</v>
      </c>
      <c r="D1252" s="23" t="s">
        <v>649</v>
      </c>
      <c r="I1252" s="31"/>
      <c r="K1252" s="21"/>
      <c r="M1252" s="27"/>
      <c r="N1252" s="28"/>
      <c r="O1252" s="32">
        <v>1.0</v>
      </c>
      <c r="P1252" s="23" t="s">
        <v>649</v>
      </c>
      <c r="U1252" s="31"/>
    </row>
    <row r="1253">
      <c r="A1253" s="27"/>
      <c r="B1253" s="28"/>
      <c r="C1253" s="32">
        <v>2.0</v>
      </c>
      <c r="D1253" s="23" t="s">
        <v>650</v>
      </c>
      <c r="I1253" s="31"/>
      <c r="K1253" s="21"/>
      <c r="M1253" s="27"/>
      <c r="N1253" s="28"/>
      <c r="O1253" s="32">
        <v>2.0</v>
      </c>
      <c r="P1253" s="23" t="s">
        <v>650</v>
      </c>
      <c r="U1253" s="31"/>
    </row>
    <row r="1254">
      <c r="A1254" s="27"/>
      <c r="B1254" s="28"/>
      <c r="C1254" s="32">
        <v>3.0</v>
      </c>
      <c r="D1254" s="23" t="s">
        <v>651</v>
      </c>
      <c r="I1254" s="31"/>
      <c r="K1254" s="21"/>
      <c r="M1254" s="27"/>
      <c r="N1254" s="28"/>
      <c r="O1254" s="32">
        <v>3.0</v>
      </c>
      <c r="P1254" s="23" t="s">
        <v>651</v>
      </c>
      <c r="U1254" s="31"/>
    </row>
    <row r="1255">
      <c r="A1255" s="27"/>
      <c r="B1255" s="28"/>
      <c r="C1255" s="32">
        <v>4.0</v>
      </c>
      <c r="D1255" s="23" t="s">
        <v>652</v>
      </c>
      <c r="I1255" s="31" t="s">
        <v>38</v>
      </c>
      <c r="K1255" s="21"/>
      <c r="M1255" s="27"/>
      <c r="N1255" s="28"/>
      <c r="O1255" s="32">
        <v>4.0</v>
      </c>
      <c r="P1255" s="23" t="s">
        <v>652</v>
      </c>
      <c r="U1255" s="31" t="s">
        <v>38</v>
      </c>
    </row>
    <row r="1256">
      <c r="A1256" s="27"/>
      <c r="B1256" s="28"/>
      <c r="C1256" s="27"/>
      <c r="D1256" s="27"/>
      <c r="E1256" s="27"/>
      <c r="F1256" s="27"/>
      <c r="G1256" s="27"/>
      <c r="H1256" s="27"/>
      <c r="I1256" s="30"/>
      <c r="K1256" s="21"/>
      <c r="M1256" s="27"/>
      <c r="N1256" s="28"/>
      <c r="O1256" s="27"/>
      <c r="P1256" s="27"/>
      <c r="Q1256" s="27"/>
      <c r="R1256" s="27"/>
      <c r="S1256" s="27"/>
      <c r="T1256" s="27"/>
      <c r="U1256" s="30"/>
    </row>
    <row r="1257">
      <c r="A1257" s="27"/>
      <c r="B1257" s="28"/>
      <c r="C1257" s="27"/>
      <c r="D1257" s="27"/>
      <c r="E1257" s="27"/>
      <c r="F1257" s="27"/>
      <c r="G1257" s="27"/>
      <c r="H1257" s="27"/>
      <c r="I1257" s="30"/>
      <c r="K1257" s="21"/>
      <c r="M1257" s="27"/>
      <c r="N1257" s="28"/>
      <c r="O1257" s="27"/>
      <c r="P1257" s="27"/>
      <c r="Q1257" s="27"/>
      <c r="R1257" s="27"/>
      <c r="S1257" s="27"/>
      <c r="T1257" s="27"/>
      <c r="U1257" s="30"/>
    </row>
    <row r="1258">
      <c r="A1258" s="32" t="s">
        <v>50</v>
      </c>
      <c r="B1258" s="50">
        <f>B284+1</f>
        <v>37</v>
      </c>
      <c r="C1258" s="25" t="s">
        <v>653</v>
      </c>
      <c r="I1258" s="26"/>
      <c r="K1258" s="21"/>
      <c r="M1258" s="32" t="s">
        <v>50</v>
      </c>
      <c r="N1258" s="50">
        <f>N284+1</f>
        <v>37</v>
      </c>
      <c r="O1258" s="25" t="s">
        <v>653</v>
      </c>
      <c r="U1258" s="26"/>
    </row>
    <row r="1259">
      <c r="A1259" s="27"/>
      <c r="B1259" s="28"/>
      <c r="C1259" s="53"/>
      <c r="I1259" s="30"/>
      <c r="K1259" s="21"/>
      <c r="M1259" s="27"/>
      <c r="N1259" s="28"/>
      <c r="O1259" s="53"/>
      <c r="U1259" s="30"/>
    </row>
    <row r="1260">
      <c r="A1260" s="27"/>
      <c r="B1260" s="28"/>
      <c r="C1260" s="32">
        <v>1.0</v>
      </c>
      <c r="D1260" s="23" t="s">
        <v>654</v>
      </c>
      <c r="I1260" s="31"/>
      <c r="K1260" s="21"/>
      <c r="M1260" s="27"/>
      <c r="N1260" s="28"/>
      <c r="O1260" s="32">
        <v>1.0</v>
      </c>
      <c r="P1260" s="23" t="s">
        <v>654</v>
      </c>
      <c r="U1260" s="31"/>
    </row>
    <row r="1261">
      <c r="A1261" s="27"/>
      <c r="B1261" s="28"/>
      <c r="C1261" s="32">
        <v>2.0</v>
      </c>
      <c r="D1261" s="23" t="s">
        <v>655</v>
      </c>
      <c r="I1261" s="31"/>
      <c r="K1261" s="21"/>
      <c r="M1261" s="27"/>
      <c r="N1261" s="28"/>
      <c r="O1261" s="32">
        <v>2.0</v>
      </c>
      <c r="P1261" s="23" t="s">
        <v>655</v>
      </c>
      <c r="U1261" s="31"/>
    </row>
    <row r="1262">
      <c r="A1262" s="27"/>
      <c r="B1262" s="28"/>
      <c r="C1262" s="32">
        <v>3.0</v>
      </c>
      <c r="D1262" s="23" t="s">
        <v>656</v>
      </c>
      <c r="I1262" s="31"/>
      <c r="K1262" s="21"/>
      <c r="M1262" s="27"/>
      <c r="N1262" s="28"/>
      <c r="O1262" s="32">
        <v>3.0</v>
      </c>
      <c r="P1262" s="23" t="s">
        <v>656</v>
      </c>
      <c r="U1262" s="31"/>
    </row>
    <row r="1263">
      <c r="A1263" s="27"/>
      <c r="B1263" s="28"/>
      <c r="C1263" s="32">
        <v>4.0</v>
      </c>
      <c r="D1263" s="23" t="s">
        <v>431</v>
      </c>
      <c r="I1263" s="31" t="s">
        <v>38</v>
      </c>
      <c r="K1263" s="21"/>
      <c r="M1263" s="27"/>
      <c r="N1263" s="28"/>
      <c r="O1263" s="32">
        <v>4.0</v>
      </c>
      <c r="P1263" s="23" t="s">
        <v>431</v>
      </c>
      <c r="U1263" s="31" t="s">
        <v>38</v>
      </c>
    </row>
    <row r="1264">
      <c r="A1264" s="27"/>
      <c r="B1264" s="28"/>
      <c r="C1264" s="27"/>
      <c r="D1264" s="27"/>
      <c r="E1264" s="27"/>
      <c r="F1264" s="27"/>
      <c r="G1264" s="27"/>
      <c r="H1264" s="27"/>
      <c r="I1264" s="30"/>
      <c r="K1264" s="21"/>
      <c r="M1264" s="27"/>
      <c r="N1264" s="28"/>
      <c r="O1264" s="27"/>
      <c r="P1264" s="27"/>
      <c r="Q1264" s="27"/>
      <c r="R1264" s="27"/>
      <c r="S1264" s="27"/>
      <c r="T1264" s="27"/>
      <c r="U1264" s="30"/>
    </row>
    <row r="1265">
      <c r="A1265" s="27"/>
      <c r="B1265" s="28"/>
      <c r="C1265" s="27"/>
      <c r="D1265" s="27"/>
      <c r="E1265" s="27"/>
      <c r="F1265" s="27"/>
      <c r="G1265" s="27"/>
      <c r="H1265" s="27"/>
      <c r="I1265" s="30"/>
      <c r="K1265" s="21"/>
      <c r="M1265" s="27"/>
      <c r="N1265" s="28"/>
      <c r="O1265" s="27"/>
      <c r="P1265" s="27"/>
      <c r="Q1265" s="27"/>
      <c r="R1265" s="27"/>
      <c r="S1265" s="27"/>
      <c r="T1265" s="27"/>
      <c r="U1265" s="30"/>
    </row>
    <row r="1266">
      <c r="A1266" s="32" t="s">
        <v>50</v>
      </c>
      <c r="B1266" s="50">
        <f>B292+1</f>
        <v>38</v>
      </c>
      <c r="C1266" s="25" t="s">
        <v>657</v>
      </c>
      <c r="I1266" s="26"/>
      <c r="K1266" s="21"/>
      <c r="M1266" s="32" t="s">
        <v>50</v>
      </c>
      <c r="N1266" s="50">
        <f>N292+1</f>
        <v>38</v>
      </c>
      <c r="O1266" s="25" t="s">
        <v>657</v>
      </c>
      <c r="U1266" s="26"/>
    </row>
    <row r="1267">
      <c r="A1267" s="27"/>
      <c r="B1267" s="28"/>
      <c r="C1267" s="53"/>
      <c r="I1267" s="30"/>
      <c r="K1267" s="21"/>
      <c r="M1267" s="27"/>
      <c r="N1267" s="28"/>
      <c r="O1267" s="53"/>
      <c r="U1267" s="30"/>
    </row>
    <row r="1268">
      <c r="A1268" s="27"/>
      <c r="B1268" s="28"/>
      <c r="C1268" s="32">
        <v>1.0</v>
      </c>
      <c r="D1268" s="23" t="s">
        <v>658</v>
      </c>
      <c r="I1268" s="31"/>
      <c r="K1268" s="21"/>
      <c r="M1268" s="27"/>
      <c r="N1268" s="28"/>
      <c r="O1268" s="32">
        <v>1.0</v>
      </c>
      <c r="P1268" s="23" t="s">
        <v>658</v>
      </c>
      <c r="U1268" s="31"/>
    </row>
    <row r="1269">
      <c r="A1269" s="27"/>
      <c r="B1269" s="28"/>
      <c r="C1269" s="32">
        <v>2.0</v>
      </c>
      <c r="D1269" s="23" t="s">
        <v>659</v>
      </c>
      <c r="I1269" s="31"/>
      <c r="K1269" s="21"/>
      <c r="M1269" s="27"/>
      <c r="N1269" s="28"/>
      <c r="O1269" s="32">
        <v>2.0</v>
      </c>
      <c r="P1269" s="23" t="s">
        <v>659</v>
      </c>
      <c r="U1269" s="31"/>
    </row>
    <row r="1270">
      <c r="A1270" s="27"/>
      <c r="B1270" s="28"/>
      <c r="C1270" s="32">
        <v>3.0</v>
      </c>
      <c r="D1270" s="23" t="s">
        <v>660</v>
      </c>
      <c r="I1270" s="31" t="s">
        <v>38</v>
      </c>
      <c r="K1270" s="21"/>
      <c r="M1270" s="27"/>
      <c r="N1270" s="28"/>
      <c r="O1270" s="32">
        <v>3.0</v>
      </c>
      <c r="P1270" s="23" t="s">
        <v>660</v>
      </c>
      <c r="U1270" s="31" t="s">
        <v>38</v>
      </c>
    </row>
    <row r="1271">
      <c r="A1271" s="27"/>
      <c r="B1271" s="28"/>
      <c r="C1271" s="32">
        <v>4.0</v>
      </c>
      <c r="D1271" s="23" t="s">
        <v>391</v>
      </c>
      <c r="I1271" s="31"/>
      <c r="K1271" s="21"/>
      <c r="M1271" s="27"/>
      <c r="N1271" s="28"/>
      <c r="O1271" s="32">
        <v>4.0</v>
      </c>
      <c r="P1271" s="23" t="s">
        <v>391</v>
      </c>
      <c r="U1271" s="31"/>
    </row>
    <row r="1272">
      <c r="A1272" s="27"/>
      <c r="B1272" s="28"/>
      <c r="C1272" s="27"/>
      <c r="D1272" s="27"/>
      <c r="E1272" s="27"/>
      <c r="F1272" s="27"/>
      <c r="G1272" s="27"/>
      <c r="H1272" s="27"/>
      <c r="I1272" s="30"/>
      <c r="K1272" s="21"/>
      <c r="M1272" s="27"/>
      <c r="N1272" s="28"/>
      <c r="O1272" s="27"/>
      <c r="P1272" s="27"/>
      <c r="Q1272" s="27"/>
      <c r="R1272" s="27"/>
      <c r="S1272" s="27"/>
      <c r="T1272" s="27"/>
      <c r="U1272" s="30"/>
    </row>
    <row r="1273">
      <c r="A1273" s="27"/>
      <c r="B1273" s="28"/>
      <c r="C1273" s="27"/>
      <c r="D1273" s="27"/>
      <c r="E1273" s="27"/>
      <c r="F1273" s="27"/>
      <c r="G1273" s="27"/>
      <c r="H1273" s="27"/>
      <c r="I1273" s="30"/>
      <c r="K1273" s="21"/>
      <c r="M1273" s="27"/>
      <c r="N1273" s="28"/>
      <c r="O1273" s="27"/>
      <c r="P1273" s="27"/>
      <c r="Q1273" s="27"/>
      <c r="R1273" s="27"/>
      <c r="S1273" s="27"/>
      <c r="T1273" s="27"/>
      <c r="U1273" s="30"/>
    </row>
    <row r="1274">
      <c r="A1274" s="32" t="s">
        <v>50</v>
      </c>
      <c r="B1274" s="50">
        <f>B300+1</f>
        <v>39</v>
      </c>
      <c r="C1274" s="25" t="s">
        <v>661</v>
      </c>
      <c r="I1274" s="26"/>
      <c r="K1274" s="21"/>
      <c r="M1274" s="32" t="s">
        <v>50</v>
      </c>
      <c r="N1274" s="50">
        <f>N300+1</f>
        <v>39</v>
      </c>
      <c r="O1274" s="25" t="s">
        <v>661</v>
      </c>
      <c r="U1274" s="26"/>
    </row>
    <row r="1275">
      <c r="A1275" s="27"/>
      <c r="B1275" s="28"/>
      <c r="C1275" s="53"/>
      <c r="I1275" s="30"/>
      <c r="K1275" s="21"/>
      <c r="M1275" s="27"/>
      <c r="N1275" s="28"/>
      <c r="O1275" s="53"/>
      <c r="U1275" s="30"/>
    </row>
    <row r="1276">
      <c r="A1276" s="27"/>
      <c r="B1276" s="28"/>
      <c r="C1276" s="32">
        <v>1.0</v>
      </c>
      <c r="D1276" s="23" t="s">
        <v>662</v>
      </c>
      <c r="I1276" s="31" t="s">
        <v>38</v>
      </c>
      <c r="K1276" s="21"/>
      <c r="M1276" s="27"/>
      <c r="N1276" s="28"/>
      <c r="O1276" s="32">
        <v>1.0</v>
      </c>
      <c r="P1276" s="23" t="s">
        <v>662</v>
      </c>
      <c r="U1276" s="31" t="s">
        <v>38</v>
      </c>
    </row>
    <row r="1277">
      <c r="A1277" s="27"/>
      <c r="B1277" s="28"/>
      <c r="C1277" s="32">
        <v>2.0</v>
      </c>
      <c r="D1277" s="23" t="s">
        <v>663</v>
      </c>
      <c r="I1277" s="31"/>
      <c r="K1277" s="21"/>
      <c r="M1277" s="27"/>
      <c r="N1277" s="28"/>
      <c r="O1277" s="32">
        <v>2.0</v>
      </c>
      <c r="P1277" s="23" t="s">
        <v>663</v>
      </c>
      <c r="U1277" s="31"/>
    </row>
    <row r="1278">
      <c r="A1278" s="27"/>
      <c r="B1278" s="28"/>
      <c r="C1278" s="32">
        <v>3.0</v>
      </c>
      <c r="D1278" s="23" t="s">
        <v>664</v>
      </c>
      <c r="I1278" s="31"/>
      <c r="K1278" s="21"/>
      <c r="M1278" s="27"/>
      <c r="N1278" s="28"/>
      <c r="O1278" s="32">
        <v>3.0</v>
      </c>
      <c r="P1278" s="23" t="s">
        <v>664</v>
      </c>
      <c r="U1278" s="31"/>
    </row>
    <row r="1279">
      <c r="A1279" s="27"/>
      <c r="B1279" s="28"/>
      <c r="C1279" s="32">
        <v>4.0</v>
      </c>
      <c r="D1279" s="23" t="s">
        <v>516</v>
      </c>
      <c r="I1279" s="31"/>
      <c r="K1279" s="21"/>
      <c r="M1279" s="27"/>
      <c r="N1279" s="28"/>
      <c r="O1279" s="32">
        <v>4.0</v>
      </c>
      <c r="P1279" s="23" t="s">
        <v>516</v>
      </c>
      <c r="U1279" s="31"/>
    </row>
    <row r="1280">
      <c r="A1280" s="27"/>
      <c r="B1280" s="28"/>
      <c r="C1280" s="27"/>
      <c r="D1280" s="27"/>
      <c r="E1280" s="27"/>
      <c r="F1280" s="27"/>
      <c r="G1280" s="27"/>
      <c r="H1280" s="27"/>
      <c r="I1280" s="30"/>
      <c r="K1280" s="21"/>
      <c r="M1280" s="27"/>
      <c r="N1280" s="28"/>
      <c r="O1280" s="27"/>
      <c r="P1280" s="27"/>
      <c r="Q1280" s="27"/>
      <c r="R1280" s="27"/>
      <c r="S1280" s="27"/>
      <c r="T1280" s="27"/>
      <c r="U1280" s="30"/>
    </row>
    <row r="1281">
      <c r="A1281" s="27"/>
      <c r="B1281" s="28"/>
      <c r="C1281" s="27"/>
      <c r="D1281" s="27"/>
      <c r="E1281" s="27"/>
      <c r="F1281" s="27"/>
      <c r="G1281" s="27"/>
      <c r="H1281" s="27"/>
      <c r="I1281" s="30"/>
      <c r="K1281" s="21"/>
      <c r="M1281" s="27"/>
      <c r="N1281" s="28"/>
      <c r="O1281" s="27"/>
      <c r="P1281" s="27"/>
      <c r="Q1281" s="27"/>
      <c r="R1281" s="27"/>
      <c r="S1281" s="27"/>
      <c r="T1281" s="27"/>
      <c r="U1281" s="30"/>
    </row>
    <row r="1282">
      <c r="A1282" s="32" t="s">
        <v>50</v>
      </c>
      <c r="B1282" s="50">
        <f>B308+1</f>
        <v>40</v>
      </c>
      <c r="C1282" s="25" t="s">
        <v>665</v>
      </c>
      <c r="I1282" s="26"/>
      <c r="K1282" s="21"/>
      <c r="M1282" s="32" t="s">
        <v>50</v>
      </c>
      <c r="N1282" s="50">
        <f>N308+1</f>
        <v>40</v>
      </c>
      <c r="O1282" s="25" t="s">
        <v>665</v>
      </c>
      <c r="U1282" s="26"/>
    </row>
    <row r="1283">
      <c r="A1283" s="27"/>
      <c r="B1283" s="28"/>
      <c r="C1283" s="53"/>
      <c r="I1283" s="30"/>
      <c r="K1283" s="21"/>
      <c r="M1283" s="27"/>
      <c r="N1283" s="28"/>
      <c r="O1283" s="53"/>
      <c r="U1283" s="30"/>
    </row>
    <row r="1284">
      <c r="A1284" s="27"/>
      <c r="B1284" s="28"/>
      <c r="C1284" s="32">
        <v>1.0</v>
      </c>
      <c r="D1284" s="23" t="s">
        <v>666</v>
      </c>
      <c r="I1284" s="31"/>
      <c r="K1284" s="21"/>
      <c r="M1284" s="27"/>
      <c r="N1284" s="28"/>
      <c r="O1284" s="32">
        <v>1.0</v>
      </c>
      <c r="P1284" s="23" t="s">
        <v>666</v>
      </c>
      <c r="U1284" s="31"/>
    </row>
    <row r="1285">
      <c r="A1285" s="27"/>
      <c r="B1285" s="28"/>
      <c r="C1285" s="32">
        <v>2.0</v>
      </c>
      <c r="D1285" s="23" t="s">
        <v>667</v>
      </c>
      <c r="I1285" s="31"/>
      <c r="K1285" s="21"/>
      <c r="M1285" s="27"/>
      <c r="N1285" s="28"/>
      <c r="O1285" s="32">
        <v>2.0</v>
      </c>
      <c r="P1285" s="23" t="s">
        <v>667</v>
      </c>
      <c r="U1285" s="31"/>
    </row>
    <row r="1286">
      <c r="A1286" s="27"/>
      <c r="B1286" s="28"/>
      <c r="C1286" s="32">
        <v>3.0</v>
      </c>
      <c r="D1286" s="23" t="s">
        <v>668</v>
      </c>
      <c r="I1286" s="31"/>
      <c r="K1286" s="21"/>
      <c r="M1286" s="27"/>
      <c r="N1286" s="28"/>
      <c r="O1286" s="32">
        <v>3.0</v>
      </c>
      <c r="P1286" s="23" t="s">
        <v>668</v>
      </c>
      <c r="U1286" s="31"/>
    </row>
    <row r="1287">
      <c r="A1287" s="27"/>
      <c r="B1287" s="28"/>
      <c r="C1287" s="32">
        <v>4.0</v>
      </c>
      <c r="D1287" s="23" t="s">
        <v>669</v>
      </c>
      <c r="I1287" s="31" t="s">
        <v>38</v>
      </c>
      <c r="K1287" s="21"/>
      <c r="M1287" s="27"/>
      <c r="N1287" s="28"/>
      <c r="O1287" s="32">
        <v>4.0</v>
      </c>
      <c r="P1287" s="23" t="s">
        <v>669</v>
      </c>
      <c r="U1287" s="31" t="s">
        <v>38</v>
      </c>
    </row>
    <row r="1288">
      <c r="A1288" s="27"/>
      <c r="B1288" s="28"/>
      <c r="C1288" s="27"/>
      <c r="D1288" s="27"/>
      <c r="E1288" s="27"/>
      <c r="F1288" s="27"/>
      <c r="G1288" s="27"/>
      <c r="H1288" s="27"/>
      <c r="I1288" s="30"/>
      <c r="K1288" s="21"/>
    </row>
    <row r="1289">
      <c r="A1289" s="27"/>
      <c r="B1289" s="28"/>
      <c r="C1289" s="27"/>
      <c r="D1289" s="27"/>
      <c r="E1289" s="27"/>
      <c r="F1289" s="27"/>
      <c r="G1289" s="27"/>
      <c r="H1289" s="27"/>
      <c r="I1289" s="30"/>
      <c r="K1289" s="21"/>
    </row>
    <row r="1290">
      <c r="A1290" s="27"/>
      <c r="B1290" s="28"/>
      <c r="C1290" s="27"/>
      <c r="D1290" s="27"/>
      <c r="E1290" s="27"/>
      <c r="F1290" s="27"/>
      <c r="G1290" s="27"/>
      <c r="H1290" s="27"/>
      <c r="I1290" s="30"/>
      <c r="K1290" s="21"/>
    </row>
    <row r="1291">
      <c r="A1291" s="27"/>
      <c r="B1291" s="28"/>
      <c r="C1291" s="27"/>
      <c r="D1291" s="27"/>
      <c r="E1291" s="27"/>
      <c r="F1291" s="27"/>
      <c r="G1291" s="27"/>
      <c r="H1291" s="27"/>
      <c r="I1291" s="30"/>
      <c r="K1291" s="21"/>
    </row>
    <row r="1292">
      <c r="A1292" s="22" t="s">
        <v>40</v>
      </c>
      <c r="I1292" s="30"/>
      <c r="K1292" s="21"/>
      <c r="M1292" s="22" t="s">
        <v>40</v>
      </c>
    </row>
    <row r="1293">
      <c r="A1293" s="32" t="s">
        <v>50</v>
      </c>
      <c r="B1293" s="50">
        <v>1.0</v>
      </c>
      <c r="C1293" s="25" t="s">
        <v>670</v>
      </c>
      <c r="I1293" s="26" t="s">
        <v>52</v>
      </c>
      <c r="K1293" s="21"/>
      <c r="M1293" s="32" t="s">
        <v>50</v>
      </c>
      <c r="N1293" s="50">
        <v>1.0</v>
      </c>
      <c r="O1293" s="25" t="s">
        <v>670</v>
      </c>
      <c r="U1293" s="26" t="s">
        <v>52</v>
      </c>
    </row>
    <row r="1294">
      <c r="A1294" s="27"/>
      <c r="B1294" s="28"/>
      <c r="C1294" s="29"/>
      <c r="I1294" s="30"/>
      <c r="K1294" s="21"/>
      <c r="M1294" s="27"/>
      <c r="N1294" s="28"/>
      <c r="O1294" s="29"/>
      <c r="U1294" s="30"/>
    </row>
    <row r="1295">
      <c r="A1295" s="27"/>
      <c r="B1295" s="28"/>
      <c r="C1295" s="23">
        <v>1.0</v>
      </c>
      <c r="D1295" s="23" t="s">
        <v>671</v>
      </c>
      <c r="I1295" s="31"/>
      <c r="K1295" s="21"/>
      <c r="M1295" s="27"/>
      <c r="N1295" s="28"/>
      <c r="O1295" s="23">
        <v>1.0</v>
      </c>
      <c r="P1295" s="23" t="s">
        <v>671</v>
      </c>
      <c r="U1295" s="31"/>
    </row>
    <row r="1296">
      <c r="A1296" s="27"/>
      <c r="B1296" s="28"/>
      <c r="C1296" s="23">
        <v>2.0</v>
      </c>
      <c r="D1296" s="23" t="s">
        <v>672</v>
      </c>
      <c r="I1296" s="31"/>
      <c r="K1296" s="21"/>
      <c r="M1296" s="27"/>
      <c r="N1296" s="28"/>
      <c r="O1296" s="23">
        <v>2.0</v>
      </c>
      <c r="P1296" s="23" t="s">
        <v>672</v>
      </c>
      <c r="U1296" s="31"/>
    </row>
    <row r="1297">
      <c r="A1297" s="27"/>
      <c r="B1297" s="28"/>
      <c r="C1297" s="23">
        <v>3.0</v>
      </c>
      <c r="D1297" s="23" t="s">
        <v>673</v>
      </c>
      <c r="I1297" s="31"/>
      <c r="K1297" s="21"/>
      <c r="M1297" s="27"/>
      <c r="N1297" s="28"/>
      <c r="O1297" s="23">
        <v>3.0</v>
      </c>
      <c r="P1297" s="23" t="s">
        <v>673</v>
      </c>
      <c r="U1297" s="31"/>
    </row>
    <row r="1298">
      <c r="A1298" s="27"/>
      <c r="B1298" s="28"/>
      <c r="C1298" s="23">
        <v>4.0</v>
      </c>
      <c r="D1298" s="23" t="s">
        <v>431</v>
      </c>
      <c r="I1298" s="31" t="s">
        <v>38</v>
      </c>
      <c r="K1298" s="21"/>
      <c r="M1298" s="27"/>
      <c r="N1298" s="28"/>
      <c r="O1298" s="23">
        <v>4.0</v>
      </c>
      <c r="P1298" s="23" t="s">
        <v>431</v>
      </c>
      <c r="U1298" s="31" t="s">
        <v>38</v>
      </c>
    </row>
    <row r="1299">
      <c r="A1299" s="27"/>
      <c r="B1299" s="28"/>
      <c r="C1299" s="27"/>
      <c r="D1299" s="27"/>
      <c r="E1299" s="27"/>
      <c r="F1299" s="27"/>
      <c r="G1299" s="27"/>
      <c r="H1299" s="27"/>
      <c r="I1299" s="30"/>
      <c r="K1299" s="21"/>
      <c r="M1299" s="27"/>
      <c r="N1299" s="28"/>
      <c r="O1299" s="27"/>
      <c r="P1299" s="27"/>
      <c r="Q1299" s="27"/>
      <c r="R1299" s="27"/>
      <c r="S1299" s="27"/>
      <c r="T1299" s="27"/>
      <c r="U1299" s="30"/>
    </row>
    <row r="1300">
      <c r="A1300" s="27"/>
      <c r="B1300" s="28"/>
      <c r="C1300" s="27"/>
      <c r="D1300" s="27"/>
      <c r="E1300" s="27"/>
      <c r="F1300" s="27"/>
      <c r="G1300" s="27"/>
      <c r="H1300" s="27"/>
      <c r="I1300" s="30"/>
      <c r="K1300" s="21"/>
      <c r="M1300" s="27"/>
      <c r="N1300" s="28"/>
      <c r="O1300" s="27"/>
      <c r="P1300" s="27"/>
      <c r="Q1300" s="27"/>
      <c r="R1300" s="27"/>
      <c r="S1300" s="27"/>
      <c r="T1300" s="27"/>
      <c r="U1300" s="30"/>
    </row>
    <row r="1301">
      <c r="A1301" s="32" t="s">
        <v>50</v>
      </c>
      <c r="B1301" s="50">
        <f>B4+1</f>
        <v>2</v>
      </c>
      <c r="C1301" s="25" t="s">
        <v>674</v>
      </c>
      <c r="I1301" s="26"/>
      <c r="K1301" s="21"/>
      <c r="M1301" s="32" t="s">
        <v>50</v>
      </c>
      <c r="N1301" s="50">
        <f>N4+1</f>
        <v>2</v>
      </c>
      <c r="O1301" s="25" t="s">
        <v>674</v>
      </c>
      <c r="U1301" s="26"/>
    </row>
    <row r="1302">
      <c r="A1302" s="27"/>
      <c r="B1302" s="28"/>
      <c r="C1302" s="29"/>
      <c r="I1302" s="30"/>
      <c r="K1302" s="21"/>
      <c r="M1302" s="27"/>
      <c r="N1302" s="28"/>
      <c r="O1302" s="29"/>
      <c r="U1302" s="30"/>
    </row>
    <row r="1303">
      <c r="A1303" s="27"/>
      <c r="B1303" s="28"/>
      <c r="C1303" s="23">
        <v>1.0</v>
      </c>
      <c r="D1303" s="23" t="s">
        <v>675</v>
      </c>
      <c r="I1303" s="31" t="s">
        <v>38</v>
      </c>
      <c r="K1303" s="21"/>
      <c r="M1303" s="27"/>
      <c r="N1303" s="28"/>
      <c r="O1303" s="23">
        <v>1.0</v>
      </c>
      <c r="P1303" s="23" t="s">
        <v>675</v>
      </c>
      <c r="U1303" s="31" t="s">
        <v>38</v>
      </c>
    </row>
    <row r="1304">
      <c r="A1304" s="27"/>
      <c r="B1304" s="28"/>
      <c r="C1304" s="32">
        <v>2.0</v>
      </c>
      <c r="D1304" s="23" t="s">
        <v>676</v>
      </c>
      <c r="I1304" s="31"/>
      <c r="K1304" s="21"/>
      <c r="M1304" s="27"/>
      <c r="N1304" s="28"/>
      <c r="O1304" s="32">
        <v>2.0</v>
      </c>
      <c r="P1304" s="23" t="s">
        <v>676</v>
      </c>
      <c r="U1304" s="31"/>
    </row>
    <row r="1305">
      <c r="A1305" s="27"/>
      <c r="B1305" s="28"/>
      <c r="C1305" s="23">
        <v>3.0</v>
      </c>
      <c r="D1305" s="23" t="s">
        <v>677</v>
      </c>
      <c r="I1305" s="31"/>
      <c r="K1305" s="21"/>
      <c r="M1305" s="27"/>
      <c r="N1305" s="28"/>
      <c r="O1305" s="23">
        <v>3.0</v>
      </c>
      <c r="P1305" s="23" t="s">
        <v>677</v>
      </c>
      <c r="U1305" s="31"/>
    </row>
    <row r="1306">
      <c r="A1306" s="27"/>
      <c r="B1306" s="28"/>
      <c r="C1306" s="23">
        <v>4.0</v>
      </c>
      <c r="D1306" s="23" t="s">
        <v>678</v>
      </c>
      <c r="I1306" s="31"/>
      <c r="K1306" s="21"/>
      <c r="M1306" s="27"/>
      <c r="N1306" s="28"/>
      <c r="O1306" s="23">
        <v>4.0</v>
      </c>
      <c r="P1306" s="23" t="s">
        <v>678</v>
      </c>
      <c r="U1306" s="31"/>
    </row>
    <row r="1307">
      <c r="A1307" s="27"/>
      <c r="B1307" s="28"/>
      <c r="C1307" s="27"/>
      <c r="D1307" s="27"/>
      <c r="E1307" s="27"/>
      <c r="F1307" s="27"/>
      <c r="G1307" s="27"/>
      <c r="H1307" s="27"/>
      <c r="I1307" s="30"/>
      <c r="K1307" s="21"/>
      <c r="M1307" s="27"/>
      <c r="N1307" s="28"/>
      <c r="O1307" s="27"/>
      <c r="P1307" s="27"/>
      <c r="Q1307" s="27"/>
      <c r="R1307" s="27"/>
      <c r="S1307" s="27"/>
      <c r="T1307" s="27"/>
      <c r="U1307" s="30"/>
    </row>
    <row r="1308">
      <c r="A1308" s="27"/>
      <c r="B1308" s="28"/>
      <c r="C1308" s="27"/>
      <c r="D1308" s="27"/>
      <c r="E1308" s="27"/>
      <c r="F1308" s="27"/>
      <c r="G1308" s="27"/>
      <c r="H1308" s="27"/>
      <c r="I1308" s="30"/>
      <c r="K1308" s="21"/>
      <c r="M1308" s="27"/>
      <c r="N1308" s="28"/>
      <c r="O1308" s="27"/>
      <c r="P1308" s="27"/>
      <c r="Q1308" s="27"/>
      <c r="R1308" s="27"/>
      <c r="S1308" s="27"/>
      <c r="T1308" s="27"/>
      <c r="U1308" s="30"/>
    </row>
    <row r="1309">
      <c r="A1309" s="32" t="s">
        <v>50</v>
      </c>
      <c r="B1309" s="50">
        <f>B12+1</f>
        <v>3</v>
      </c>
      <c r="C1309" s="25" t="s">
        <v>679</v>
      </c>
      <c r="I1309" s="26"/>
      <c r="K1309" s="21"/>
      <c r="M1309" s="32" t="s">
        <v>50</v>
      </c>
      <c r="N1309" s="50">
        <f>N12+1</f>
        <v>3</v>
      </c>
      <c r="O1309" s="25" t="s">
        <v>679</v>
      </c>
      <c r="U1309" s="26"/>
    </row>
    <row r="1310">
      <c r="A1310" s="27"/>
      <c r="B1310" s="28"/>
      <c r="C1310" s="29"/>
      <c r="I1310" s="30"/>
      <c r="K1310" s="21"/>
      <c r="M1310" s="27"/>
      <c r="N1310" s="28"/>
      <c r="O1310" s="29"/>
      <c r="U1310" s="30"/>
    </row>
    <row r="1311">
      <c r="A1311" s="27"/>
      <c r="B1311" s="28"/>
      <c r="C1311" s="23">
        <v>1.0</v>
      </c>
      <c r="D1311" s="23" t="s">
        <v>680</v>
      </c>
      <c r="I1311" s="31" t="s">
        <v>38</v>
      </c>
      <c r="K1311" s="21"/>
      <c r="M1311" s="27"/>
      <c r="N1311" s="28"/>
      <c r="O1311" s="23">
        <v>1.0</v>
      </c>
      <c r="P1311" s="23" t="s">
        <v>680</v>
      </c>
      <c r="U1311" s="31" t="s">
        <v>38</v>
      </c>
    </row>
    <row r="1312">
      <c r="A1312" s="27"/>
      <c r="B1312" s="28"/>
      <c r="C1312" s="32">
        <v>2.0</v>
      </c>
      <c r="D1312" s="23" t="s">
        <v>678</v>
      </c>
      <c r="I1312" s="31"/>
      <c r="K1312" s="21"/>
      <c r="M1312" s="27"/>
      <c r="N1312" s="28"/>
      <c r="O1312" s="32">
        <v>2.0</v>
      </c>
      <c r="P1312" s="23" t="s">
        <v>678</v>
      </c>
      <c r="U1312" s="31"/>
    </row>
    <row r="1313">
      <c r="A1313" s="27"/>
      <c r="B1313" s="28"/>
      <c r="C1313" s="23">
        <v>3.0</v>
      </c>
      <c r="D1313" s="23" t="s">
        <v>681</v>
      </c>
      <c r="I1313" s="31"/>
      <c r="K1313" s="21"/>
      <c r="M1313" s="27"/>
      <c r="N1313" s="28"/>
      <c r="O1313" s="23">
        <v>3.0</v>
      </c>
      <c r="P1313" s="23" t="s">
        <v>681</v>
      </c>
      <c r="U1313" s="31"/>
    </row>
    <row r="1314">
      <c r="A1314" s="27"/>
      <c r="B1314" s="28"/>
      <c r="C1314" s="23">
        <v>4.0</v>
      </c>
      <c r="D1314" s="23" t="s">
        <v>682</v>
      </c>
      <c r="I1314" s="31"/>
      <c r="K1314" s="21"/>
      <c r="M1314" s="27"/>
      <c r="N1314" s="28"/>
      <c r="O1314" s="23">
        <v>4.0</v>
      </c>
      <c r="P1314" s="23" t="s">
        <v>682</v>
      </c>
      <c r="U1314" s="31"/>
    </row>
    <row r="1315">
      <c r="A1315" s="27"/>
      <c r="B1315" s="28"/>
      <c r="C1315" s="27"/>
      <c r="D1315" s="27"/>
      <c r="E1315" s="27"/>
      <c r="F1315" s="27"/>
      <c r="G1315" s="27"/>
      <c r="H1315" s="27"/>
      <c r="I1315" s="30"/>
      <c r="K1315" s="21"/>
      <c r="M1315" s="27"/>
      <c r="N1315" s="28"/>
      <c r="O1315" s="27"/>
      <c r="P1315" s="27"/>
      <c r="Q1315" s="27"/>
      <c r="R1315" s="27"/>
      <c r="S1315" s="27"/>
      <c r="T1315" s="27"/>
      <c r="U1315" s="30"/>
    </row>
    <row r="1316">
      <c r="A1316" s="27"/>
      <c r="B1316" s="28"/>
      <c r="C1316" s="27"/>
      <c r="D1316" s="27"/>
      <c r="E1316" s="27"/>
      <c r="F1316" s="27"/>
      <c r="G1316" s="27"/>
      <c r="H1316" s="27"/>
      <c r="I1316" s="30"/>
      <c r="K1316" s="21"/>
      <c r="M1316" s="27"/>
      <c r="N1316" s="28"/>
      <c r="O1316" s="27"/>
      <c r="P1316" s="27"/>
      <c r="Q1316" s="27"/>
      <c r="R1316" s="27"/>
      <c r="S1316" s="27"/>
      <c r="T1316" s="27"/>
      <c r="U1316" s="30"/>
    </row>
    <row r="1317">
      <c r="A1317" s="32" t="s">
        <v>50</v>
      </c>
      <c r="B1317" s="50">
        <f>B20+1</f>
        <v>4</v>
      </c>
      <c r="C1317" s="25" t="s">
        <v>683</v>
      </c>
      <c r="I1317" s="26"/>
      <c r="K1317" s="21"/>
      <c r="M1317" s="32" t="s">
        <v>50</v>
      </c>
      <c r="N1317" s="50">
        <f>N20+1</f>
        <v>4</v>
      </c>
      <c r="O1317" s="25" t="s">
        <v>683</v>
      </c>
      <c r="U1317" s="26"/>
    </row>
    <row r="1318">
      <c r="A1318" s="27"/>
      <c r="B1318" s="28"/>
      <c r="C1318" s="29"/>
      <c r="I1318" s="30"/>
      <c r="K1318" s="21"/>
      <c r="M1318" s="27"/>
      <c r="N1318" s="28"/>
      <c r="O1318" s="29"/>
      <c r="U1318" s="30"/>
    </row>
    <row r="1319">
      <c r="A1319" s="27"/>
      <c r="B1319" s="28"/>
      <c r="C1319" s="23">
        <v>1.0</v>
      </c>
      <c r="D1319" s="23" t="s">
        <v>684</v>
      </c>
      <c r="I1319" s="31"/>
      <c r="K1319" s="21"/>
      <c r="M1319" s="27"/>
      <c r="N1319" s="28"/>
      <c r="O1319" s="23">
        <v>1.0</v>
      </c>
      <c r="P1319" s="23" t="s">
        <v>684</v>
      </c>
      <c r="U1319" s="31"/>
    </row>
    <row r="1320">
      <c r="A1320" s="27"/>
      <c r="B1320" s="28"/>
      <c r="C1320" s="32">
        <v>2.0</v>
      </c>
      <c r="D1320" s="23" t="s">
        <v>685</v>
      </c>
      <c r="I1320" s="31"/>
      <c r="K1320" s="21"/>
      <c r="M1320" s="27"/>
      <c r="N1320" s="28"/>
      <c r="O1320" s="32">
        <v>2.0</v>
      </c>
      <c r="P1320" s="23" t="s">
        <v>685</v>
      </c>
      <c r="U1320" s="31"/>
    </row>
    <row r="1321">
      <c r="A1321" s="27"/>
      <c r="B1321" s="28"/>
      <c r="C1321" s="23">
        <v>3.0</v>
      </c>
      <c r="D1321" s="23" t="s">
        <v>686</v>
      </c>
      <c r="I1321" s="31"/>
      <c r="K1321" s="21"/>
      <c r="M1321" s="27"/>
      <c r="N1321" s="28"/>
      <c r="O1321" s="23">
        <v>3.0</v>
      </c>
      <c r="P1321" s="23" t="s">
        <v>686</v>
      </c>
      <c r="U1321" s="31"/>
    </row>
    <row r="1322">
      <c r="A1322" s="27"/>
      <c r="B1322" s="28"/>
      <c r="C1322" s="23">
        <v>4.0</v>
      </c>
      <c r="D1322" s="23" t="s">
        <v>431</v>
      </c>
      <c r="I1322" s="31" t="s">
        <v>38</v>
      </c>
      <c r="K1322" s="21"/>
      <c r="M1322" s="27"/>
      <c r="N1322" s="28"/>
      <c r="O1322" s="23">
        <v>4.0</v>
      </c>
      <c r="P1322" s="23" t="s">
        <v>431</v>
      </c>
      <c r="U1322" s="31" t="s">
        <v>38</v>
      </c>
    </row>
    <row r="1323">
      <c r="A1323" s="27"/>
      <c r="B1323" s="28"/>
      <c r="C1323" s="27"/>
      <c r="D1323" s="27"/>
      <c r="E1323" s="27"/>
      <c r="F1323" s="27"/>
      <c r="G1323" s="27"/>
      <c r="H1323" s="27"/>
      <c r="I1323" s="30"/>
      <c r="K1323" s="21"/>
      <c r="M1323" s="27"/>
      <c r="N1323" s="28"/>
      <c r="O1323" s="27"/>
      <c r="P1323" s="27"/>
      <c r="Q1323" s="27"/>
      <c r="R1323" s="27"/>
      <c r="S1323" s="27"/>
      <c r="T1323" s="27"/>
      <c r="U1323" s="30"/>
    </row>
    <row r="1324">
      <c r="A1324" s="27"/>
      <c r="B1324" s="28"/>
      <c r="C1324" s="27"/>
      <c r="D1324" s="27"/>
      <c r="E1324" s="27"/>
      <c r="F1324" s="27"/>
      <c r="G1324" s="27"/>
      <c r="H1324" s="27"/>
      <c r="I1324" s="30"/>
      <c r="K1324" s="21"/>
      <c r="M1324" s="27"/>
      <c r="N1324" s="28"/>
      <c r="O1324" s="27"/>
      <c r="P1324" s="27"/>
      <c r="Q1324" s="27"/>
      <c r="R1324" s="27"/>
      <c r="S1324" s="27"/>
      <c r="T1324" s="27"/>
      <c r="U1324" s="30"/>
    </row>
    <row r="1325">
      <c r="A1325" s="32" t="s">
        <v>50</v>
      </c>
      <c r="B1325" s="50">
        <f>B28+1</f>
        <v>5</v>
      </c>
      <c r="C1325" s="25" t="s">
        <v>687</v>
      </c>
      <c r="I1325" s="26"/>
      <c r="K1325" s="21"/>
      <c r="M1325" s="32" t="s">
        <v>50</v>
      </c>
      <c r="N1325" s="50">
        <f>N28+1</f>
        <v>5</v>
      </c>
      <c r="O1325" s="25" t="s">
        <v>687</v>
      </c>
      <c r="U1325" s="26"/>
    </row>
    <row r="1326">
      <c r="A1326" s="27"/>
      <c r="B1326" s="28"/>
      <c r="C1326" s="29"/>
      <c r="I1326" s="30"/>
      <c r="K1326" s="21"/>
      <c r="M1326" s="27"/>
      <c r="N1326" s="28"/>
      <c r="O1326" s="29"/>
      <c r="U1326" s="30"/>
    </row>
    <row r="1327">
      <c r="A1327" s="27"/>
      <c r="B1327" s="28"/>
      <c r="C1327" s="23">
        <v>1.0</v>
      </c>
      <c r="D1327" s="23" t="s">
        <v>688</v>
      </c>
      <c r="I1327" s="31"/>
      <c r="K1327" s="21"/>
      <c r="M1327" s="27"/>
      <c r="N1327" s="28"/>
      <c r="O1327" s="23">
        <v>1.0</v>
      </c>
      <c r="P1327" s="23" t="s">
        <v>688</v>
      </c>
      <c r="U1327" s="31"/>
    </row>
    <row r="1328">
      <c r="A1328" s="27"/>
      <c r="B1328" s="28"/>
      <c r="C1328" s="32">
        <v>2.0</v>
      </c>
      <c r="D1328" s="23" t="s">
        <v>689</v>
      </c>
      <c r="I1328" s="31"/>
      <c r="K1328" s="21"/>
      <c r="M1328" s="27"/>
      <c r="N1328" s="28"/>
      <c r="O1328" s="32">
        <v>2.0</v>
      </c>
      <c r="P1328" s="23" t="s">
        <v>689</v>
      </c>
      <c r="U1328" s="31"/>
    </row>
    <row r="1329">
      <c r="A1329" s="27"/>
      <c r="B1329" s="28"/>
      <c r="C1329" s="23">
        <v>3.0</v>
      </c>
      <c r="D1329" s="23" t="s">
        <v>690</v>
      </c>
      <c r="I1329" s="31"/>
      <c r="K1329" s="21"/>
      <c r="M1329" s="27"/>
      <c r="N1329" s="28"/>
      <c r="O1329" s="23">
        <v>3.0</v>
      </c>
      <c r="P1329" s="23" t="s">
        <v>690</v>
      </c>
      <c r="U1329" s="31"/>
    </row>
    <row r="1330">
      <c r="A1330" s="27"/>
      <c r="B1330" s="28"/>
      <c r="C1330" s="23">
        <v>4.0</v>
      </c>
      <c r="D1330" s="23" t="s">
        <v>437</v>
      </c>
      <c r="I1330" s="31" t="s">
        <v>38</v>
      </c>
      <c r="K1330" s="21"/>
      <c r="M1330" s="27"/>
      <c r="N1330" s="28"/>
      <c r="O1330" s="23">
        <v>4.0</v>
      </c>
      <c r="P1330" s="23" t="s">
        <v>437</v>
      </c>
      <c r="U1330" s="31" t="s">
        <v>38</v>
      </c>
    </row>
    <row r="1331">
      <c r="A1331" s="27"/>
      <c r="B1331" s="28"/>
      <c r="C1331" s="27"/>
      <c r="D1331" s="27"/>
      <c r="E1331" s="27"/>
      <c r="F1331" s="27"/>
      <c r="G1331" s="27"/>
      <c r="H1331" s="27"/>
      <c r="I1331" s="30"/>
      <c r="K1331" s="21"/>
      <c r="M1331" s="27"/>
      <c r="N1331" s="28"/>
      <c r="O1331" s="27"/>
      <c r="P1331" s="27"/>
      <c r="Q1331" s="27"/>
      <c r="R1331" s="27"/>
      <c r="S1331" s="27"/>
      <c r="T1331" s="27"/>
      <c r="U1331" s="30"/>
    </row>
    <row r="1332">
      <c r="A1332" s="27"/>
      <c r="B1332" s="28"/>
      <c r="C1332" s="27"/>
      <c r="D1332" s="27"/>
      <c r="E1332" s="27"/>
      <c r="F1332" s="27"/>
      <c r="G1332" s="27"/>
      <c r="H1332" s="27"/>
      <c r="I1332" s="30"/>
      <c r="K1332" s="21"/>
      <c r="M1332" s="27"/>
      <c r="N1332" s="28"/>
      <c r="O1332" s="27"/>
      <c r="P1332" s="27"/>
      <c r="Q1332" s="27"/>
      <c r="R1332" s="27"/>
      <c r="S1332" s="27"/>
      <c r="T1332" s="27"/>
      <c r="U1332" s="30"/>
    </row>
    <row r="1333">
      <c r="A1333" s="32" t="s">
        <v>50</v>
      </c>
      <c r="B1333" s="50">
        <f>B36+1</f>
        <v>6</v>
      </c>
      <c r="C1333" s="25" t="s">
        <v>691</v>
      </c>
      <c r="I1333" s="26"/>
      <c r="K1333" s="21"/>
      <c r="M1333" s="32" t="s">
        <v>50</v>
      </c>
      <c r="N1333" s="50">
        <f>N36+1</f>
        <v>6</v>
      </c>
      <c r="O1333" s="25" t="s">
        <v>691</v>
      </c>
      <c r="U1333" s="26"/>
    </row>
    <row r="1334">
      <c r="A1334" s="27"/>
      <c r="B1334" s="28"/>
      <c r="C1334" s="29"/>
      <c r="I1334" s="30"/>
      <c r="K1334" s="21"/>
      <c r="M1334" s="27"/>
      <c r="N1334" s="28"/>
      <c r="O1334" s="29"/>
      <c r="U1334" s="30"/>
    </row>
    <row r="1335">
      <c r="A1335" s="27"/>
      <c r="B1335" s="28"/>
      <c r="C1335" s="23">
        <v>1.0</v>
      </c>
      <c r="D1335" s="23" t="s">
        <v>692</v>
      </c>
      <c r="I1335" s="31"/>
      <c r="K1335" s="21"/>
      <c r="M1335" s="27"/>
      <c r="N1335" s="28"/>
      <c r="O1335" s="23">
        <v>1.0</v>
      </c>
      <c r="P1335" s="23" t="s">
        <v>692</v>
      </c>
      <c r="U1335" s="31"/>
    </row>
    <row r="1336">
      <c r="A1336" s="27"/>
      <c r="B1336" s="28"/>
      <c r="C1336" s="32">
        <v>2.0</v>
      </c>
      <c r="D1336" s="23" t="s">
        <v>693</v>
      </c>
      <c r="I1336" s="31"/>
      <c r="K1336" s="21"/>
      <c r="M1336" s="27"/>
      <c r="N1336" s="28"/>
      <c r="O1336" s="32">
        <v>2.0</v>
      </c>
      <c r="P1336" s="23" t="s">
        <v>693</v>
      </c>
      <c r="U1336" s="31"/>
    </row>
    <row r="1337">
      <c r="A1337" s="27"/>
      <c r="B1337" s="28"/>
      <c r="C1337" s="23">
        <v>3.0</v>
      </c>
      <c r="D1337" s="23" t="s">
        <v>694</v>
      </c>
      <c r="I1337" s="31" t="s">
        <v>38</v>
      </c>
      <c r="K1337" s="21"/>
      <c r="M1337" s="27"/>
      <c r="N1337" s="28"/>
      <c r="O1337" s="23">
        <v>3.0</v>
      </c>
      <c r="P1337" s="23" t="s">
        <v>694</v>
      </c>
      <c r="U1337" s="31" t="s">
        <v>38</v>
      </c>
    </row>
    <row r="1338">
      <c r="A1338" s="27"/>
      <c r="B1338" s="28"/>
      <c r="C1338" s="23">
        <v>4.0</v>
      </c>
      <c r="D1338" s="23" t="s">
        <v>695</v>
      </c>
      <c r="I1338" s="31"/>
      <c r="K1338" s="21"/>
      <c r="M1338" s="27"/>
      <c r="N1338" s="28"/>
      <c r="O1338" s="23">
        <v>4.0</v>
      </c>
      <c r="P1338" s="23" t="s">
        <v>695</v>
      </c>
      <c r="U1338" s="31"/>
    </row>
    <row r="1339">
      <c r="A1339" s="27"/>
      <c r="B1339" s="28"/>
      <c r="C1339" s="27"/>
      <c r="D1339" s="27"/>
      <c r="E1339" s="27"/>
      <c r="F1339" s="27"/>
      <c r="G1339" s="27"/>
      <c r="H1339" s="27"/>
      <c r="I1339" s="30"/>
      <c r="K1339" s="21"/>
      <c r="M1339" s="27"/>
      <c r="N1339" s="28"/>
      <c r="O1339" s="27"/>
      <c r="P1339" s="27"/>
      <c r="Q1339" s="27"/>
      <c r="R1339" s="27"/>
      <c r="S1339" s="27"/>
      <c r="T1339" s="27"/>
      <c r="U1339" s="30"/>
    </row>
    <row r="1340">
      <c r="A1340" s="27"/>
      <c r="B1340" s="28"/>
      <c r="C1340" s="27"/>
      <c r="D1340" s="27"/>
      <c r="E1340" s="27"/>
      <c r="F1340" s="27"/>
      <c r="G1340" s="27"/>
      <c r="H1340" s="27"/>
      <c r="I1340" s="30"/>
      <c r="K1340" s="21"/>
      <c r="M1340" s="27"/>
      <c r="N1340" s="28"/>
      <c r="O1340" s="27"/>
      <c r="P1340" s="27"/>
      <c r="Q1340" s="27"/>
      <c r="R1340" s="27"/>
      <c r="S1340" s="27"/>
      <c r="T1340" s="27"/>
      <c r="U1340" s="30"/>
    </row>
    <row r="1341">
      <c r="A1341" s="32" t="s">
        <v>50</v>
      </c>
      <c r="B1341" s="50">
        <f>B44+1</f>
        <v>7</v>
      </c>
      <c r="C1341" s="25" t="s">
        <v>696</v>
      </c>
      <c r="I1341" s="26"/>
      <c r="K1341" s="21"/>
      <c r="M1341" s="32" t="s">
        <v>50</v>
      </c>
      <c r="N1341" s="50">
        <f>N44+1</f>
        <v>7</v>
      </c>
      <c r="O1341" s="25" t="s">
        <v>696</v>
      </c>
      <c r="U1341" s="26"/>
    </row>
    <row r="1342">
      <c r="A1342" s="27"/>
      <c r="B1342" s="28"/>
      <c r="C1342" s="29"/>
      <c r="I1342" s="30"/>
      <c r="K1342" s="21"/>
      <c r="M1342" s="27"/>
      <c r="N1342" s="28"/>
      <c r="O1342" s="29"/>
      <c r="U1342" s="30"/>
    </row>
    <row r="1343">
      <c r="A1343" s="27"/>
      <c r="B1343" s="28"/>
      <c r="C1343" s="23">
        <v>1.0</v>
      </c>
      <c r="D1343" s="23" t="s">
        <v>697</v>
      </c>
      <c r="I1343" s="31"/>
      <c r="K1343" s="21"/>
      <c r="M1343" s="27"/>
      <c r="N1343" s="28"/>
      <c r="O1343" s="23">
        <v>1.0</v>
      </c>
      <c r="P1343" s="23" t="s">
        <v>697</v>
      </c>
      <c r="U1343" s="31"/>
    </row>
    <row r="1344">
      <c r="A1344" s="27"/>
      <c r="B1344" s="28"/>
      <c r="C1344" s="32">
        <v>2.0</v>
      </c>
      <c r="D1344" s="23" t="s">
        <v>698</v>
      </c>
      <c r="I1344" s="31"/>
      <c r="K1344" s="21"/>
      <c r="M1344" s="27"/>
      <c r="N1344" s="28"/>
      <c r="O1344" s="32">
        <v>2.0</v>
      </c>
      <c r="P1344" s="23" t="s">
        <v>698</v>
      </c>
      <c r="U1344" s="31"/>
    </row>
    <row r="1345">
      <c r="A1345" s="27"/>
      <c r="B1345" s="28"/>
      <c r="C1345" s="23">
        <v>3.0</v>
      </c>
      <c r="D1345" s="23" t="s">
        <v>699</v>
      </c>
      <c r="I1345" s="31"/>
      <c r="K1345" s="21"/>
      <c r="M1345" s="27"/>
      <c r="N1345" s="28"/>
      <c r="O1345" s="23">
        <v>3.0</v>
      </c>
      <c r="P1345" s="23" t="s">
        <v>699</v>
      </c>
      <c r="U1345" s="31"/>
    </row>
    <row r="1346">
      <c r="A1346" s="27"/>
      <c r="B1346" s="28"/>
      <c r="C1346" s="23">
        <v>4.0</v>
      </c>
      <c r="D1346" s="23" t="s">
        <v>452</v>
      </c>
      <c r="I1346" s="31" t="s">
        <v>38</v>
      </c>
      <c r="K1346" s="21"/>
      <c r="M1346" s="27"/>
      <c r="N1346" s="28"/>
      <c r="O1346" s="23">
        <v>4.0</v>
      </c>
      <c r="P1346" s="23" t="s">
        <v>452</v>
      </c>
      <c r="U1346" s="31" t="s">
        <v>38</v>
      </c>
    </row>
    <row r="1347">
      <c r="A1347" s="27"/>
      <c r="B1347" s="28"/>
      <c r="C1347" s="27"/>
      <c r="D1347" s="27"/>
      <c r="E1347" s="27"/>
      <c r="F1347" s="27"/>
      <c r="G1347" s="27"/>
      <c r="H1347" s="27"/>
      <c r="I1347" s="30"/>
      <c r="K1347" s="21"/>
      <c r="M1347" s="27"/>
      <c r="N1347" s="28"/>
      <c r="O1347" s="27"/>
      <c r="P1347" s="27"/>
      <c r="Q1347" s="27"/>
      <c r="R1347" s="27"/>
      <c r="S1347" s="27"/>
      <c r="T1347" s="27"/>
      <c r="U1347" s="30"/>
    </row>
    <row r="1348">
      <c r="A1348" s="27"/>
      <c r="B1348" s="28"/>
      <c r="C1348" s="27"/>
      <c r="D1348" s="27"/>
      <c r="E1348" s="27"/>
      <c r="F1348" s="27"/>
      <c r="G1348" s="27"/>
      <c r="H1348" s="27"/>
      <c r="I1348" s="30"/>
      <c r="K1348" s="21"/>
      <c r="M1348" s="27"/>
      <c r="N1348" s="28"/>
      <c r="O1348" s="27"/>
      <c r="P1348" s="27"/>
      <c r="Q1348" s="27"/>
      <c r="R1348" s="27"/>
      <c r="S1348" s="27"/>
      <c r="T1348" s="27"/>
      <c r="U1348" s="30"/>
    </row>
    <row r="1349">
      <c r="A1349" s="32" t="s">
        <v>50</v>
      </c>
      <c r="B1349" s="50">
        <f>B52+1</f>
        <v>8</v>
      </c>
      <c r="C1349" s="25" t="s">
        <v>700</v>
      </c>
      <c r="I1349" s="26"/>
      <c r="K1349" s="21"/>
      <c r="M1349" s="32" t="s">
        <v>50</v>
      </c>
      <c r="N1349" s="50">
        <f>N52+1</f>
        <v>8</v>
      </c>
      <c r="O1349" s="25" t="s">
        <v>700</v>
      </c>
      <c r="U1349" s="26"/>
    </row>
    <row r="1350">
      <c r="A1350" s="27"/>
      <c r="B1350" s="28"/>
      <c r="C1350" s="29"/>
      <c r="I1350" s="30"/>
      <c r="K1350" s="21"/>
      <c r="M1350" s="27"/>
      <c r="N1350" s="28"/>
      <c r="O1350" s="29"/>
      <c r="U1350" s="30"/>
    </row>
    <row r="1351">
      <c r="A1351" s="27"/>
      <c r="B1351" s="28"/>
      <c r="C1351" s="23">
        <v>1.0</v>
      </c>
      <c r="D1351" s="23" t="s">
        <v>701</v>
      </c>
      <c r="I1351" s="31"/>
      <c r="K1351" s="21"/>
      <c r="M1351" s="27"/>
      <c r="N1351" s="28"/>
      <c r="O1351" s="23">
        <v>1.0</v>
      </c>
      <c r="P1351" s="23" t="s">
        <v>701</v>
      </c>
      <c r="U1351" s="31"/>
    </row>
    <row r="1352">
      <c r="A1352" s="27"/>
      <c r="B1352" s="28"/>
      <c r="C1352" s="32">
        <v>2.0</v>
      </c>
      <c r="D1352" s="23" t="s">
        <v>681</v>
      </c>
      <c r="I1352" s="31"/>
      <c r="K1352" s="21"/>
      <c r="M1352" s="27"/>
      <c r="N1352" s="28"/>
      <c r="O1352" s="32">
        <v>2.0</v>
      </c>
      <c r="P1352" s="23" t="s">
        <v>681</v>
      </c>
      <c r="U1352" s="31"/>
    </row>
    <row r="1353">
      <c r="A1353" s="27"/>
      <c r="B1353" s="28"/>
      <c r="C1353" s="23">
        <v>3.0</v>
      </c>
      <c r="D1353" s="23" t="s">
        <v>702</v>
      </c>
      <c r="I1353" s="31"/>
      <c r="K1353" s="21"/>
      <c r="M1353" s="27"/>
      <c r="N1353" s="28"/>
      <c r="O1353" s="23">
        <v>3.0</v>
      </c>
      <c r="P1353" s="23" t="s">
        <v>702</v>
      </c>
      <c r="U1353" s="31"/>
    </row>
    <row r="1354">
      <c r="A1354" s="27"/>
      <c r="B1354" s="28"/>
      <c r="C1354" s="23">
        <v>4.0</v>
      </c>
      <c r="D1354" s="23" t="s">
        <v>703</v>
      </c>
      <c r="I1354" s="31" t="s">
        <v>38</v>
      </c>
      <c r="K1354" s="21"/>
      <c r="M1354" s="27"/>
      <c r="N1354" s="28"/>
      <c r="O1354" s="23">
        <v>4.0</v>
      </c>
      <c r="P1354" s="23" t="s">
        <v>703</v>
      </c>
      <c r="U1354" s="31" t="s">
        <v>38</v>
      </c>
    </row>
    <row r="1355">
      <c r="A1355" s="27"/>
      <c r="B1355" s="28"/>
      <c r="C1355" s="27"/>
      <c r="D1355" s="27"/>
      <c r="E1355" s="27"/>
      <c r="F1355" s="27"/>
      <c r="G1355" s="27"/>
      <c r="H1355" s="27"/>
      <c r="I1355" s="30"/>
      <c r="K1355" s="21"/>
      <c r="M1355" s="27"/>
      <c r="N1355" s="28"/>
      <c r="O1355" s="27"/>
      <c r="P1355" s="27"/>
      <c r="Q1355" s="27"/>
      <c r="R1355" s="27"/>
      <c r="S1355" s="27"/>
      <c r="T1355" s="27"/>
      <c r="U1355" s="30"/>
    </row>
    <row r="1356">
      <c r="A1356" s="27"/>
      <c r="B1356" s="28"/>
      <c r="C1356" s="27"/>
      <c r="D1356" s="27"/>
      <c r="E1356" s="27"/>
      <c r="F1356" s="27"/>
      <c r="G1356" s="27"/>
      <c r="H1356" s="27"/>
      <c r="I1356" s="30"/>
      <c r="K1356" s="21"/>
      <c r="M1356" s="27"/>
      <c r="N1356" s="28"/>
      <c r="O1356" s="27"/>
      <c r="P1356" s="27"/>
      <c r="Q1356" s="27"/>
      <c r="R1356" s="27"/>
      <c r="S1356" s="27"/>
      <c r="T1356" s="27"/>
      <c r="U1356" s="30"/>
    </row>
    <row r="1357">
      <c r="A1357" s="32" t="s">
        <v>50</v>
      </c>
      <c r="B1357" s="50">
        <f>B60+1</f>
        <v>9</v>
      </c>
      <c r="C1357" s="25" t="s">
        <v>704</v>
      </c>
      <c r="I1357" s="26"/>
      <c r="K1357" s="21"/>
      <c r="M1357" s="32" t="s">
        <v>50</v>
      </c>
      <c r="N1357" s="50">
        <f>N60+1</f>
        <v>9</v>
      </c>
      <c r="O1357" s="25" t="s">
        <v>704</v>
      </c>
      <c r="U1357" s="26"/>
    </row>
    <row r="1358">
      <c r="A1358" s="27"/>
      <c r="B1358" s="28"/>
      <c r="C1358" s="29"/>
      <c r="I1358" s="30"/>
      <c r="K1358" s="21"/>
      <c r="M1358" s="27"/>
      <c r="N1358" s="28"/>
      <c r="O1358" s="29"/>
      <c r="U1358" s="30"/>
    </row>
    <row r="1359">
      <c r="A1359" s="27"/>
      <c r="B1359" s="28"/>
      <c r="C1359" s="23">
        <v>1.0</v>
      </c>
      <c r="D1359" s="23" t="s">
        <v>689</v>
      </c>
      <c r="I1359" s="31"/>
      <c r="K1359" s="21"/>
      <c r="M1359" s="27"/>
      <c r="N1359" s="28"/>
      <c r="O1359" s="23">
        <v>1.0</v>
      </c>
      <c r="P1359" s="23" t="s">
        <v>689</v>
      </c>
      <c r="U1359" s="31"/>
    </row>
    <row r="1360">
      <c r="A1360" s="27"/>
      <c r="B1360" s="28"/>
      <c r="C1360" s="32">
        <v>2.0</v>
      </c>
      <c r="D1360" s="23" t="s">
        <v>690</v>
      </c>
      <c r="I1360" s="31"/>
      <c r="K1360" s="21"/>
      <c r="M1360" s="27"/>
      <c r="N1360" s="28"/>
      <c r="O1360" s="32">
        <v>2.0</v>
      </c>
      <c r="P1360" s="23" t="s">
        <v>690</v>
      </c>
      <c r="U1360" s="31"/>
    </row>
    <row r="1361">
      <c r="A1361" s="27"/>
      <c r="B1361" s="28"/>
      <c r="C1361" s="23">
        <v>3.0</v>
      </c>
      <c r="D1361" s="23" t="s">
        <v>688</v>
      </c>
      <c r="I1361" s="31" t="s">
        <v>38</v>
      </c>
      <c r="K1361" s="21"/>
      <c r="M1361" s="27"/>
      <c r="N1361" s="28"/>
      <c r="O1361" s="23">
        <v>3.0</v>
      </c>
      <c r="P1361" s="23" t="s">
        <v>688</v>
      </c>
      <c r="U1361" s="31" t="s">
        <v>38</v>
      </c>
    </row>
    <row r="1362">
      <c r="A1362" s="27"/>
      <c r="B1362" s="28"/>
      <c r="C1362" s="23">
        <v>4.0</v>
      </c>
      <c r="D1362" s="23" t="s">
        <v>690</v>
      </c>
      <c r="I1362" s="31"/>
      <c r="K1362" s="21"/>
      <c r="M1362" s="27"/>
      <c r="N1362" s="28"/>
      <c r="O1362" s="23">
        <v>4.0</v>
      </c>
      <c r="P1362" s="23" t="s">
        <v>690</v>
      </c>
      <c r="U1362" s="31"/>
    </row>
    <row r="1363">
      <c r="A1363" s="27"/>
      <c r="B1363" s="28"/>
      <c r="C1363" s="27"/>
      <c r="D1363" s="27"/>
      <c r="E1363" s="27"/>
      <c r="F1363" s="27"/>
      <c r="G1363" s="27"/>
      <c r="H1363" s="27"/>
      <c r="I1363" s="30"/>
      <c r="K1363" s="21"/>
      <c r="M1363" s="27"/>
      <c r="N1363" s="28"/>
      <c r="O1363" s="27"/>
      <c r="P1363" s="27"/>
      <c r="Q1363" s="27"/>
      <c r="R1363" s="27"/>
      <c r="S1363" s="27"/>
      <c r="T1363" s="27"/>
      <c r="U1363" s="30"/>
    </row>
    <row r="1364">
      <c r="A1364" s="27"/>
      <c r="B1364" s="28"/>
      <c r="C1364" s="27"/>
      <c r="D1364" s="27"/>
      <c r="E1364" s="27"/>
      <c r="F1364" s="27"/>
      <c r="G1364" s="27"/>
      <c r="H1364" s="27"/>
      <c r="I1364" s="30"/>
      <c r="K1364" s="21"/>
      <c r="M1364" s="27"/>
      <c r="N1364" s="28"/>
      <c r="O1364" s="27"/>
      <c r="P1364" s="27"/>
      <c r="Q1364" s="27"/>
      <c r="R1364" s="27"/>
      <c r="S1364" s="27"/>
      <c r="T1364" s="27"/>
      <c r="U1364" s="30"/>
    </row>
    <row r="1365">
      <c r="A1365" s="32" t="s">
        <v>50</v>
      </c>
      <c r="B1365" s="50">
        <f>B68+1</f>
        <v>10</v>
      </c>
      <c r="C1365" s="25" t="s">
        <v>705</v>
      </c>
      <c r="I1365" s="26"/>
      <c r="K1365" s="21"/>
      <c r="M1365" s="32" t="s">
        <v>50</v>
      </c>
      <c r="N1365" s="50">
        <f>N68+1</f>
        <v>10</v>
      </c>
      <c r="O1365" s="25" t="s">
        <v>705</v>
      </c>
      <c r="U1365" s="26"/>
    </row>
    <row r="1366">
      <c r="A1366" s="27"/>
      <c r="B1366" s="28"/>
      <c r="C1366" s="29"/>
      <c r="I1366" s="30"/>
      <c r="K1366" s="21"/>
      <c r="M1366" s="27"/>
      <c r="N1366" s="28"/>
      <c r="O1366" s="29"/>
      <c r="U1366" s="30"/>
    </row>
    <row r="1367">
      <c r="A1367" s="27"/>
      <c r="B1367" s="28"/>
      <c r="C1367" s="23">
        <v>1.0</v>
      </c>
      <c r="D1367" s="23" t="s">
        <v>706</v>
      </c>
      <c r="I1367" s="31"/>
      <c r="K1367" s="21"/>
      <c r="M1367" s="27"/>
      <c r="N1367" s="28"/>
      <c r="O1367" s="23">
        <v>1.0</v>
      </c>
      <c r="P1367" s="23" t="s">
        <v>706</v>
      </c>
      <c r="U1367" s="31"/>
    </row>
    <row r="1368">
      <c r="A1368" s="27"/>
      <c r="B1368" s="28"/>
      <c r="C1368" s="32">
        <v>2.0</v>
      </c>
      <c r="D1368" s="23" t="s">
        <v>707</v>
      </c>
      <c r="I1368" s="31"/>
      <c r="K1368" s="21"/>
      <c r="M1368" s="27"/>
      <c r="N1368" s="28"/>
      <c r="O1368" s="32">
        <v>2.0</v>
      </c>
      <c r="P1368" s="23" t="s">
        <v>707</v>
      </c>
      <c r="U1368" s="31"/>
    </row>
    <row r="1369">
      <c r="A1369" s="27"/>
      <c r="B1369" s="28"/>
      <c r="C1369" s="23">
        <v>3.0</v>
      </c>
      <c r="D1369" s="23" t="s">
        <v>708</v>
      </c>
      <c r="I1369" s="31"/>
      <c r="K1369" s="21"/>
      <c r="M1369" s="27"/>
      <c r="N1369" s="28"/>
      <c r="O1369" s="23">
        <v>3.0</v>
      </c>
      <c r="P1369" s="23" t="s">
        <v>708</v>
      </c>
      <c r="U1369" s="31"/>
    </row>
    <row r="1370">
      <c r="A1370" s="27"/>
      <c r="B1370" s="28"/>
      <c r="C1370" s="23">
        <v>4.0</v>
      </c>
      <c r="D1370" s="23" t="s">
        <v>709</v>
      </c>
      <c r="I1370" s="31" t="s">
        <v>38</v>
      </c>
      <c r="K1370" s="21"/>
      <c r="M1370" s="27"/>
      <c r="N1370" s="28"/>
      <c r="O1370" s="23">
        <v>4.0</v>
      </c>
      <c r="P1370" s="23" t="s">
        <v>709</v>
      </c>
      <c r="U1370" s="31" t="s">
        <v>38</v>
      </c>
    </row>
    <row r="1371">
      <c r="A1371" s="27"/>
      <c r="B1371" s="28"/>
      <c r="C1371" s="27"/>
      <c r="D1371" s="27"/>
      <c r="E1371" s="27"/>
      <c r="F1371" s="27"/>
      <c r="G1371" s="27"/>
      <c r="H1371" s="27"/>
      <c r="I1371" s="30"/>
      <c r="K1371" s="21"/>
      <c r="M1371" s="27"/>
      <c r="N1371" s="28"/>
      <c r="O1371" s="27"/>
      <c r="P1371" s="27"/>
      <c r="Q1371" s="27"/>
      <c r="R1371" s="27"/>
      <c r="S1371" s="27"/>
      <c r="T1371" s="27"/>
      <c r="U1371" s="30"/>
    </row>
    <row r="1372">
      <c r="A1372" s="27"/>
      <c r="B1372" s="28"/>
      <c r="C1372" s="27"/>
      <c r="D1372" s="27"/>
      <c r="E1372" s="27"/>
      <c r="F1372" s="27"/>
      <c r="G1372" s="27"/>
      <c r="H1372" s="27"/>
      <c r="I1372" s="30"/>
      <c r="K1372" s="21"/>
      <c r="M1372" s="27"/>
      <c r="N1372" s="28"/>
      <c r="O1372" s="27"/>
      <c r="P1372" s="27"/>
      <c r="Q1372" s="27"/>
      <c r="R1372" s="27"/>
      <c r="S1372" s="27"/>
      <c r="T1372" s="27"/>
      <c r="U1372" s="30"/>
    </row>
    <row r="1373" ht="21.0" customHeight="1">
      <c r="A1373" s="32" t="s">
        <v>50</v>
      </c>
      <c r="B1373" s="50">
        <f>B76+1</f>
        <v>11</v>
      </c>
      <c r="C1373" s="25" t="s">
        <v>710</v>
      </c>
      <c r="I1373" s="26"/>
      <c r="K1373" s="21"/>
      <c r="M1373" s="32" t="s">
        <v>50</v>
      </c>
      <c r="N1373" s="50">
        <f>N76+1</f>
        <v>11</v>
      </c>
      <c r="O1373" s="25" t="s">
        <v>710</v>
      </c>
      <c r="U1373" s="26"/>
    </row>
    <row r="1374">
      <c r="A1374" s="27"/>
      <c r="B1374" s="28"/>
      <c r="C1374" s="29"/>
      <c r="I1374" s="30"/>
      <c r="K1374" s="21"/>
      <c r="M1374" s="27"/>
      <c r="N1374" s="28"/>
      <c r="O1374" s="29"/>
      <c r="U1374" s="30"/>
    </row>
    <row r="1375">
      <c r="A1375" s="27"/>
      <c r="B1375" s="28"/>
      <c r="C1375" s="32">
        <v>1.0</v>
      </c>
      <c r="D1375" s="23" t="s">
        <v>711</v>
      </c>
      <c r="I1375" s="31"/>
      <c r="K1375" s="21"/>
      <c r="M1375" s="27"/>
      <c r="N1375" s="28"/>
      <c r="O1375" s="32">
        <v>1.0</v>
      </c>
      <c r="P1375" s="23" t="s">
        <v>711</v>
      </c>
      <c r="U1375" s="31"/>
    </row>
    <row r="1376">
      <c r="A1376" s="27"/>
      <c r="B1376" s="28"/>
      <c r="C1376" s="32">
        <v>2.0</v>
      </c>
      <c r="D1376" s="23" t="s">
        <v>712</v>
      </c>
      <c r="I1376" s="31"/>
      <c r="K1376" s="21"/>
      <c r="M1376" s="27"/>
      <c r="N1376" s="28"/>
      <c r="O1376" s="32">
        <v>2.0</v>
      </c>
      <c r="P1376" s="23" t="s">
        <v>712</v>
      </c>
      <c r="U1376" s="31"/>
    </row>
    <row r="1377">
      <c r="A1377" s="27"/>
      <c r="B1377" s="28"/>
      <c r="C1377" s="23">
        <v>3.0</v>
      </c>
      <c r="D1377" s="23" t="s">
        <v>713</v>
      </c>
      <c r="I1377" s="31"/>
      <c r="K1377" s="21"/>
      <c r="M1377" s="27"/>
      <c r="N1377" s="28"/>
      <c r="O1377" s="23">
        <v>3.0</v>
      </c>
      <c r="P1377" s="23" t="s">
        <v>713</v>
      </c>
      <c r="U1377" s="31"/>
    </row>
    <row r="1378">
      <c r="A1378" s="27"/>
      <c r="B1378" s="28"/>
      <c r="C1378" s="23">
        <v>4.0</v>
      </c>
      <c r="D1378" s="23" t="s">
        <v>474</v>
      </c>
      <c r="I1378" s="31" t="s">
        <v>38</v>
      </c>
      <c r="K1378" s="21"/>
      <c r="M1378" s="27"/>
      <c r="N1378" s="28"/>
      <c r="O1378" s="23">
        <v>4.0</v>
      </c>
      <c r="P1378" s="23" t="s">
        <v>474</v>
      </c>
      <c r="U1378" s="31" t="s">
        <v>38</v>
      </c>
    </row>
    <row r="1379">
      <c r="A1379" s="27"/>
      <c r="B1379" s="28"/>
      <c r="C1379" s="27"/>
      <c r="D1379" s="27"/>
      <c r="E1379" s="27"/>
      <c r="F1379" s="27"/>
      <c r="G1379" s="27"/>
      <c r="H1379" s="27"/>
      <c r="I1379" s="30"/>
      <c r="K1379" s="21"/>
      <c r="M1379" s="27"/>
      <c r="N1379" s="28"/>
      <c r="O1379" s="27"/>
      <c r="P1379" s="27"/>
      <c r="Q1379" s="27"/>
      <c r="R1379" s="27"/>
      <c r="S1379" s="27"/>
      <c r="T1379" s="27"/>
      <c r="U1379" s="30"/>
    </row>
    <row r="1380">
      <c r="A1380" s="27"/>
      <c r="B1380" s="28"/>
      <c r="C1380" s="27"/>
      <c r="D1380" s="27"/>
      <c r="E1380" s="27"/>
      <c r="F1380" s="27"/>
      <c r="G1380" s="27"/>
      <c r="H1380" s="27"/>
      <c r="I1380" s="30"/>
      <c r="K1380" s="21"/>
      <c r="M1380" s="27"/>
      <c r="N1380" s="28"/>
      <c r="O1380" s="27"/>
      <c r="P1380" s="27"/>
      <c r="Q1380" s="27"/>
      <c r="R1380" s="27"/>
      <c r="S1380" s="27"/>
      <c r="T1380" s="27"/>
      <c r="U1380" s="30"/>
    </row>
    <row r="1381">
      <c r="A1381" s="32" t="s">
        <v>50</v>
      </c>
      <c r="B1381" s="50">
        <f>B84+1</f>
        <v>12</v>
      </c>
      <c r="C1381" s="25" t="s">
        <v>714</v>
      </c>
      <c r="I1381" s="26"/>
      <c r="K1381" s="21"/>
      <c r="M1381" s="32" t="s">
        <v>50</v>
      </c>
      <c r="N1381" s="50">
        <f>N84+1</f>
        <v>12</v>
      </c>
      <c r="O1381" s="25" t="s">
        <v>714</v>
      </c>
      <c r="U1381" s="26"/>
    </row>
    <row r="1382">
      <c r="A1382" s="27"/>
      <c r="B1382" s="28"/>
      <c r="C1382" s="29"/>
      <c r="I1382" s="30"/>
      <c r="K1382" s="21"/>
      <c r="M1382" s="27"/>
      <c r="N1382" s="28"/>
      <c r="O1382" s="29"/>
      <c r="U1382" s="30"/>
    </row>
    <row r="1383">
      <c r="A1383" s="27"/>
      <c r="B1383" s="28"/>
      <c r="C1383" s="32">
        <v>1.0</v>
      </c>
      <c r="D1383" s="23" t="s">
        <v>715</v>
      </c>
      <c r="I1383" s="31"/>
      <c r="K1383" s="21"/>
      <c r="M1383" s="27"/>
      <c r="N1383" s="28"/>
      <c r="O1383" s="32">
        <v>1.0</v>
      </c>
      <c r="P1383" s="23" t="s">
        <v>715</v>
      </c>
      <c r="U1383" s="31"/>
    </row>
    <row r="1384">
      <c r="A1384" s="27"/>
      <c r="B1384" s="28"/>
      <c r="C1384" s="32">
        <v>2.0</v>
      </c>
      <c r="D1384" s="23" t="s">
        <v>716</v>
      </c>
      <c r="I1384" s="31"/>
      <c r="K1384" s="21"/>
      <c r="M1384" s="27"/>
      <c r="N1384" s="28"/>
      <c r="O1384" s="32">
        <v>2.0</v>
      </c>
      <c r="P1384" s="23" t="s">
        <v>716</v>
      </c>
      <c r="U1384" s="31"/>
    </row>
    <row r="1385">
      <c r="A1385" s="27"/>
      <c r="B1385" s="28"/>
      <c r="C1385" s="23">
        <v>3.0</v>
      </c>
      <c r="D1385" s="23" t="s">
        <v>717</v>
      </c>
      <c r="I1385" s="31"/>
      <c r="K1385" s="21"/>
      <c r="M1385" s="27"/>
      <c r="N1385" s="28"/>
      <c r="O1385" s="23">
        <v>3.0</v>
      </c>
      <c r="P1385" s="23" t="s">
        <v>717</v>
      </c>
      <c r="U1385" s="31"/>
    </row>
    <row r="1386">
      <c r="A1386" s="27"/>
      <c r="B1386" s="28"/>
      <c r="C1386" s="23">
        <v>4.0</v>
      </c>
      <c r="D1386" s="23" t="s">
        <v>431</v>
      </c>
      <c r="I1386" s="31" t="s">
        <v>38</v>
      </c>
      <c r="K1386" s="21"/>
      <c r="M1386" s="27"/>
      <c r="N1386" s="28"/>
      <c r="O1386" s="23">
        <v>4.0</v>
      </c>
      <c r="P1386" s="23" t="s">
        <v>431</v>
      </c>
      <c r="U1386" s="31" t="s">
        <v>38</v>
      </c>
    </row>
    <row r="1387">
      <c r="A1387" s="27"/>
      <c r="B1387" s="28"/>
      <c r="C1387" s="27"/>
      <c r="D1387" s="27"/>
      <c r="E1387" s="27"/>
      <c r="F1387" s="27"/>
      <c r="G1387" s="27"/>
      <c r="H1387" s="27"/>
      <c r="I1387" s="30"/>
      <c r="K1387" s="21"/>
      <c r="M1387" s="27"/>
      <c r="N1387" s="28"/>
      <c r="O1387" s="27"/>
      <c r="P1387" s="27"/>
      <c r="Q1387" s="27"/>
      <c r="R1387" s="27"/>
      <c r="S1387" s="27"/>
      <c r="T1387" s="27"/>
      <c r="U1387" s="30"/>
    </row>
    <row r="1388">
      <c r="A1388" s="27"/>
      <c r="B1388" s="28"/>
      <c r="C1388" s="27"/>
      <c r="D1388" s="27"/>
      <c r="E1388" s="27"/>
      <c r="F1388" s="27"/>
      <c r="G1388" s="27"/>
      <c r="H1388" s="27"/>
      <c r="I1388" s="30"/>
      <c r="K1388" s="21"/>
      <c r="M1388" s="27"/>
      <c r="N1388" s="28"/>
      <c r="O1388" s="27"/>
      <c r="P1388" s="27"/>
      <c r="Q1388" s="27"/>
      <c r="R1388" s="27"/>
      <c r="S1388" s="27"/>
      <c r="T1388" s="27"/>
      <c r="U1388" s="30"/>
    </row>
    <row r="1389" ht="33.0" customHeight="1">
      <c r="A1389" s="32" t="s">
        <v>50</v>
      </c>
      <c r="B1389" s="50">
        <f>B92+1</f>
        <v>13</v>
      </c>
      <c r="C1389" s="25" t="s">
        <v>718</v>
      </c>
      <c r="I1389" s="26"/>
      <c r="K1389" s="21"/>
      <c r="M1389" s="32" t="s">
        <v>50</v>
      </c>
      <c r="N1389" s="50">
        <f>N92+1</f>
        <v>13</v>
      </c>
      <c r="O1389" s="25" t="s">
        <v>718</v>
      </c>
      <c r="U1389" s="26"/>
    </row>
    <row r="1390">
      <c r="A1390" s="27"/>
      <c r="B1390" s="28"/>
      <c r="C1390" s="29"/>
      <c r="I1390" s="30"/>
      <c r="K1390" s="21"/>
      <c r="M1390" s="27"/>
      <c r="N1390" s="28"/>
      <c r="O1390" s="29"/>
      <c r="U1390" s="30"/>
    </row>
    <row r="1391">
      <c r="A1391" s="27"/>
      <c r="B1391" s="28"/>
      <c r="C1391" s="32">
        <v>1.0</v>
      </c>
      <c r="D1391" s="23" t="s">
        <v>719</v>
      </c>
      <c r="I1391" s="31"/>
      <c r="K1391" s="21"/>
      <c r="M1391" s="27"/>
      <c r="N1391" s="28"/>
      <c r="O1391" s="32">
        <v>1.0</v>
      </c>
      <c r="P1391" s="23" t="s">
        <v>719</v>
      </c>
      <c r="U1391" s="31"/>
    </row>
    <row r="1392">
      <c r="A1392" s="27"/>
      <c r="B1392" s="28"/>
      <c r="C1392" s="32">
        <v>2.0</v>
      </c>
      <c r="D1392" s="23" t="s">
        <v>720</v>
      </c>
      <c r="I1392" s="31"/>
      <c r="K1392" s="21"/>
      <c r="M1392" s="27"/>
      <c r="N1392" s="28"/>
      <c r="O1392" s="32">
        <v>2.0</v>
      </c>
      <c r="P1392" s="23" t="s">
        <v>720</v>
      </c>
      <c r="U1392" s="31"/>
    </row>
    <row r="1393">
      <c r="A1393" s="27"/>
      <c r="B1393" s="28"/>
      <c r="C1393" s="23">
        <v>3.0</v>
      </c>
      <c r="D1393" s="23" t="s">
        <v>721</v>
      </c>
      <c r="I1393" s="31"/>
      <c r="K1393" s="21"/>
      <c r="M1393" s="27"/>
      <c r="N1393" s="28"/>
      <c r="O1393" s="23">
        <v>3.0</v>
      </c>
      <c r="P1393" s="23" t="s">
        <v>721</v>
      </c>
      <c r="U1393" s="31"/>
    </row>
    <row r="1394">
      <c r="A1394" s="27"/>
      <c r="B1394" s="28"/>
      <c r="C1394" s="23">
        <v>4.0</v>
      </c>
      <c r="D1394" s="23" t="s">
        <v>722</v>
      </c>
      <c r="I1394" s="31" t="s">
        <v>38</v>
      </c>
      <c r="K1394" s="21"/>
      <c r="M1394" s="27"/>
      <c r="N1394" s="28"/>
      <c r="O1394" s="23">
        <v>4.0</v>
      </c>
      <c r="P1394" s="23" t="s">
        <v>722</v>
      </c>
      <c r="U1394" s="31" t="s">
        <v>38</v>
      </c>
    </row>
    <row r="1395">
      <c r="A1395" s="27"/>
      <c r="B1395" s="28"/>
      <c r="C1395" s="27"/>
      <c r="D1395" s="27"/>
      <c r="E1395" s="27"/>
      <c r="F1395" s="27"/>
      <c r="G1395" s="27"/>
      <c r="H1395" s="27"/>
      <c r="I1395" s="30"/>
      <c r="K1395" s="21"/>
      <c r="M1395" s="27"/>
      <c r="N1395" s="28"/>
      <c r="O1395" s="27"/>
      <c r="P1395" s="27"/>
      <c r="Q1395" s="27"/>
      <c r="R1395" s="27"/>
      <c r="S1395" s="27"/>
      <c r="T1395" s="27"/>
      <c r="U1395" s="30"/>
    </row>
    <row r="1396">
      <c r="A1396" s="27"/>
      <c r="B1396" s="28"/>
      <c r="C1396" s="27"/>
      <c r="D1396" s="27"/>
      <c r="E1396" s="27"/>
      <c r="F1396" s="27"/>
      <c r="G1396" s="27"/>
      <c r="H1396" s="27"/>
      <c r="I1396" s="30"/>
      <c r="K1396" s="21"/>
      <c r="M1396" s="27"/>
      <c r="N1396" s="28"/>
      <c r="O1396" s="27"/>
      <c r="P1396" s="27"/>
      <c r="Q1396" s="27"/>
      <c r="R1396" s="27"/>
      <c r="S1396" s="27"/>
      <c r="T1396" s="27"/>
      <c r="U1396" s="30"/>
    </row>
    <row r="1397">
      <c r="A1397" s="32" t="s">
        <v>50</v>
      </c>
      <c r="B1397" s="50">
        <f>B100+1</f>
        <v>14</v>
      </c>
      <c r="C1397" s="25" t="s">
        <v>723</v>
      </c>
      <c r="I1397" s="26"/>
      <c r="K1397" s="21"/>
      <c r="M1397" s="32" t="s">
        <v>50</v>
      </c>
      <c r="N1397" s="50">
        <f>N100+1</f>
        <v>14</v>
      </c>
      <c r="O1397" s="25" t="s">
        <v>723</v>
      </c>
      <c r="U1397" s="26"/>
    </row>
    <row r="1398">
      <c r="A1398" s="27"/>
      <c r="B1398" s="28"/>
      <c r="C1398" s="29"/>
      <c r="I1398" s="30"/>
      <c r="K1398" s="21"/>
      <c r="M1398" s="27"/>
      <c r="N1398" s="28"/>
      <c r="O1398" s="29"/>
      <c r="U1398" s="30"/>
    </row>
    <row r="1399">
      <c r="A1399" s="27"/>
      <c r="B1399" s="28"/>
      <c r="C1399" s="32">
        <v>1.0</v>
      </c>
      <c r="D1399" s="23" t="s">
        <v>680</v>
      </c>
      <c r="I1399" s="31" t="s">
        <v>38</v>
      </c>
      <c r="K1399" s="21"/>
      <c r="M1399" s="27"/>
      <c r="N1399" s="28"/>
      <c r="O1399" s="32">
        <v>1.0</v>
      </c>
      <c r="P1399" s="23" t="s">
        <v>680</v>
      </c>
      <c r="U1399" s="31" t="s">
        <v>38</v>
      </c>
    </row>
    <row r="1400">
      <c r="A1400" s="27"/>
      <c r="B1400" s="28"/>
      <c r="C1400" s="32">
        <v>2.0</v>
      </c>
      <c r="D1400" s="23" t="s">
        <v>681</v>
      </c>
      <c r="I1400" s="31"/>
      <c r="K1400" s="21"/>
      <c r="M1400" s="27"/>
      <c r="N1400" s="28"/>
      <c r="O1400" s="32">
        <v>2.0</v>
      </c>
      <c r="P1400" s="23" t="s">
        <v>681</v>
      </c>
      <c r="U1400" s="31"/>
    </row>
    <row r="1401">
      <c r="A1401" s="27"/>
      <c r="B1401" s="28"/>
      <c r="C1401" s="23">
        <v>3.0</v>
      </c>
      <c r="D1401" s="23" t="s">
        <v>682</v>
      </c>
      <c r="I1401" s="31"/>
      <c r="K1401" s="21"/>
      <c r="M1401" s="27"/>
      <c r="N1401" s="28"/>
      <c r="O1401" s="23">
        <v>3.0</v>
      </c>
      <c r="P1401" s="23" t="s">
        <v>682</v>
      </c>
      <c r="U1401" s="31"/>
    </row>
    <row r="1402">
      <c r="A1402" s="27"/>
      <c r="B1402" s="28"/>
      <c r="C1402" s="23">
        <v>4.0</v>
      </c>
      <c r="D1402" s="23" t="s">
        <v>703</v>
      </c>
      <c r="I1402" s="31"/>
      <c r="K1402" s="21"/>
      <c r="M1402" s="27"/>
      <c r="N1402" s="28"/>
      <c r="O1402" s="23">
        <v>4.0</v>
      </c>
      <c r="P1402" s="23" t="s">
        <v>703</v>
      </c>
      <c r="U1402" s="31"/>
    </row>
    <row r="1403">
      <c r="A1403" s="27"/>
      <c r="B1403" s="28"/>
      <c r="C1403" s="27"/>
      <c r="D1403" s="27"/>
      <c r="E1403" s="27"/>
      <c r="F1403" s="27"/>
      <c r="G1403" s="27"/>
      <c r="H1403" s="27"/>
      <c r="I1403" s="30"/>
      <c r="K1403" s="21"/>
      <c r="M1403" s="27"/>
      <c r="N1403" s="28"/>
      <c r="O1403" s="27"/>
      <c r="P1403" s="27"/>
      <c r="Q1403" s="27"/>
      <c r="R1403" s="27"/>
      <c r="S1403" s="27"/>
      <c r="T1403" s="27"/>
      <c r="U1403" s="30"/>
    </row>
    <row r="1404">
      <c r="A1404" s="27"/>
      <c r="B1404" s="28"/>
      <c r="C1404" s="27"/>
      <c r="D1404" s="27"/>
      <c r="E1404" s="27"/>
      <c r="F1404" s="27"/>
      <c r="G1404" s="27"/>
      <c r="H1404" s="27"/>
      <c r="I1404" s="30"/>
      <c r="K1404" s="21"/>
      <c r="M1404" s="27"/>
      <c r="N1404" s="28"/>
      <c r="O1404" s="27"/>
      <c r="P1404" s="27"/>
      <c r="Q1404" s="27"/>
      <c r="R1404" s="27"/>
      <c r="S1404" s="27"/>
      <c r="T1404" s="27"/>
      <c r="U1404" s="30"/>
    </row>
    <row r="1405">
      <c r="A1405" s="32" t="s">
        <v>50</v>
      </c>
      <c r="B1405" s="50">
        <f>B108+1</f>
        <v>15</v>
      </c>
      <c r="C1405" s="25" t="s">
        <v>724</v>
      </c>
      <c r="I1405" s="26"/>
      <c r="K1405" s="21"/>
      <c r="M1405" s="32" t="s">
        <v>50</v>
      </c>
      <c r="N1405" s="50">
        <f>N108+1</f>
        <v>15</v>
      </c>
      <c r="O1405" s="25" t="s">
        <v>724</v>
      </c>
      <c r="U1405" s="26"/>
    </row>
    <row r="1406">
      <c r="A1406" s="27"/>
      <c r="B1406" s="28"/>
      <c r="C1406" s="29"/>
      <c r="I1406" s="30"/>
      <c r="K1406" s="21"/>
      <c r="M1406" s="27"/>
      <c r="N1406" s="28"/>
      <c r="O1406" s="29"/>
      <c r="U1406" s="30"/>
    </row>
    <row r="1407">
      <c r="A1407" s="27"/>
      <c r="B1407" s="28"/>
      <c r="C1407" s="32">
        <v>1.0</v>
      </c>
      <c r="D1407" s="23" t="s">
        <v>725</v>
      </c>
      <c r="I1407" s="31" t="s">
        <v>38</v>
      </c>
      <c r="K1407" s="21"/>
      <c r="M1407" s="27"/>
      <c r="N1407" s="28"/>
      <c r="O1407" s="32">
        <v>1.0</v>
      </c>
      <c r="P1407" s="23" t="s">
        <v>725</v>
      </c>
      <c r="U1407" s="31" t="s">
        <v>38</v>
      </c>
    </row>
    <row r="1408">
      <c r="A1408" s="27"/>
      <c r="B1408" s="28"/>
      <c r="C1408" s="32">
        <v>2.0</v>
      </c>
      <c r="D1408" s="23" t="s">
        <v>726</v>
      </c>
      <c r="I1408" s="31"/>
      <c r="K1408" s="21"/>
      <c r="M1408" s="27"/>
      <c r="N1408" s="28"/>
      <c r="O1408" s="32">
        <v>2.0</v>
      </c>
      <c r="P1408" s="23" t="s">
        <v>726</v>
      </c>
      <c r="U1408" s="31"/>
    </row>
    <row r="1409">
      <c r="A1409" s="27"/>
      <c r="B1409" s="28"/>
      <c r="C1409" s="23">
        <v>3.0</v>
      </c>
      <c r="D1409" s="23" t="s">
        <v>727</v>
      </c>
      <c r="I1409" s="31"/>
      <c r="K1409" s="21"/>
      <c r="M1409" s="27"/>
      <c r="N1409" s="28"/>
      <c r="O1409" s="23">
        <v>3.0</v>
      </c>
      <c r="P1409" s="23" t="s">
        <v>727</v>
      </c>
      <c r="U1409" s="31"/>
    </row>
    <row r="1410">
      <c r="A1410" s="27"/>
      <c r="B1410" s="28"/>
      <c r="C1410" s="23">
        <v>4.0</v>
      </c>
      <c r="D1410" s="23" t="s">
        <v>728</v>
      </c>
      <c r="I1410" s="31"/>
      <c r="K1410" s="21"/>
      <c r="M1410" s="27"/>
      <c r="N1410" s="28"/>
      <c r="O1410" s="23">
        <v>4.0</v>
      </c>
      <c r="P1410" s="23" t="s">
        <v>728</v>
      </c>
      <c r="U1410" s="31"/>
    </row>
    <row r="1411">
      <c r="A1411" s="27"/>
      <c r="B1411" s="28"/>
      <c r="C1411" s="27"/>
      <c r="D1411" s="27"/>
      <c r="E1411" s="27"/>
      <c r="F1411" s="27"/>
      <c r="G1411" s="27"/>
      <c r="H1411" s="27"/>
      <c r="I1411" s="30"/>
      <c r="K1411" s="21"/>
      <c r="M1411" s="27"/>
      <c r="N1411" s="28"/>
      <c r="O1411" s="27"/>
      <c r="P1411" s="27"/>
      <c r="Q1411" s="27"/>
      <c r="R1411" s="27"/>
      <c r="S1411" s="27"/>
      <c r="T1411" s="27"/>
      <c r="U1411" s="30"/>
    </row>
    <row r="1412">
      <c r="A1412" s="27"/>
      <c r="B1412" s="28"/>
      <c r="C1412" s="27"/>
      <c r="D1412" s="27"/>
      <c r="E1412" s="27"/>
      <c r="F1412" s="27"/>
      <c r="G1412" s="27"/>
      <c r="H1412" s="27"/>
      <c r="I1412" s="30"/>
      <c r="K1412" s="21"/>
      <c r="M1412" s="27"/>
      <c r="N1412" s="28"/>
      <c r="O1412" s="27"/>
      <c r="P1412" s="27"/>
      <c r="Q1412" s="27"/>
      <c r="R1412" s="27"/>
      <c r="S1412" s="27"/>
      <c r="T1412" s="27"/>
      <c r="U1412" s="30"/>
    </row>
    <row r="1413">
      <c r="A1413" s="32" t="s">
        <v>50</v>
      </c>
      <c r="B1413" s="50">
        <f>B116+1</f>
        <v>16</v>
      </c>
      <c r="C1413" s="25" t="s">
        <v>729</v>
      </c>
      <c r="I1413" s="26"/>
      <c r="K1413" s="21"/>
      <c r="M1413" s="32" t="s">
        <v>50</v>
      </c>
      <c r="N1413" s="50">
        <f>N116+1</f>
        <v>16</v>
      </c>
      <c r="O1413" s="25" t="s">
        <v>729</v>
      </c>
      <c r="U1413" s="26"/>
    </row>
    <row r="1414">
      <c r="A1414" s="27"/>
      <c r="B1414" s="28"/>
      <c r="C1414" s="29"/>
      <c r="I1414" s="30"/>
      <c r="K1414" s="21"/>
      <c r="M1414" s="27"/>
      <c r="N1414" s="28"/>
      <c r="O1414" s="29"/>
      <c r="U1414" s="30"/>
    </row>
    <row r="1415">
      <c r="A1415" s="27"/>
      <c r="B1415" s="28"/>
      <c r="C1415" s="32">
        <v>1.0</v>
      </c>
      <c r="D1415" s="23" t="s">
        <v>689</v>
      </c>
      <c r="I1415" s="31"/>
      <c r="K1415" s="21"/>
      <c r="M1415" s="27"/>
      <c r="N1415" s="28"/>
      <c r="O1415" s="32">
        <v>1.0</v>
      </c>
      <c r="P1415" s="23" t="s">
        <v>689</v>
      </c>
      <c r="U1415" s="31"/>
    </row>
    <row r="1416">
      <c r="A1416" s="27"/>
      <c r="B1416" s="28"/>
      <c r="C1416" s="32">
        <v>2.0</v>
      </c>
      <c r="D1416" s="23" t="s">
        <v>730</v>
      </c>
      <c r="I1416" s="31" t="s">
        <v>38</v>
      </c>
      <c r="K1416" s="21"/>
      <c r="M1416" s="27"/>
      <c r="N1416" s="28"/>
      <c r="O1416" s="32">
        <v>2.0</v>
      </c>
      <c r="P1416" s="23" t="s">
        <v>730</v>
      </c>
      <c r="U1416" s="31" t="s">
        <v>38</v>
      </c>
    </row>
    <row r="1417">
      <c r="A1417" s="27"/>
      <c r="B1417" s="28"/>
      <c r="C1417" s="23">
        <v>3.0</v>
      </c>
      <c r="D1417" s="23" t="s">
        <v>731</v>
      </c>
      <c r="I1417" s="31"/>
      <c r="K1417" s="21"/>
      <c r="M1417" s="27"/>
      <c r="N1417" s="28"/>
      <c r="O1417" s="23">
        <v>3.0</v>
      </c>
      <c r="P1417" s="23" t="s">
        <v>731</v>
      </c>
      <c r="U1417" s="31"/>
    </row>
    <row r="1418">
      <c r="A1418" s="27"/>
      <c r="B1418" s="28"/>
      <c r="C1418" s="23">
        <v>4.0</v>
      </c>
      <c r="D1418" s="23" t="s">
        <v>688</v>
      </c>
      <c r="I1418" s="31"/>
      <c r="K1418" s="21"/>
      <c r="M1418" s="27"/>
      <c r="N1418" s="28"/>
      <c r="O1418" s="23">
        <v>4.0</v>
      </c>
      <c r="P1418" s="23" t="s">
        <v>688</v>
      </c>
      <c r="U1418" s="31"/>
    </row>
    <row r="1419">
      <c r="A1419" s="27"/>
      <c r="B1419" s="28"/>
      <c r="C1419" s="27"/>
      <c r="D1419" s="27"/>
      <c r="E1419" s="27"/>
      <c r="F1419" s="27"/>
      <c r="G1419" s="27"/>
      <c r="H1419" s="27"/>
      <c r="I1419" s="30"/>
      <c r="K1419" s="21"/>
      <c r="M1419" s="27"/>
      <c r="N1419" s="28"/>
      <c r="O1419" s="27"/>
      <c r="P1419" s="27"/>
      <c r="Q1419" s="27"/>
      <c r="R1419" s="27"/>
      <c r="S1419" s="27"/>
      <c r="T1419" s="27"/>
      <c r="U1419" s="30"/>
    </row>
    <row r="1420">
      <c r="A1420" s="27"/>
      <c r="B1420" s="28"/>
      <c r="C1420" s="27"/>
      <c r="D1420" s="27"/>
      <c r="E1420" s="27"/>
      <c r="F1420" s="27"/>
      <c r="G1420" s="27"/>
      <c r="H1420" s="27"/>
      <c r="I1420" s="30"/>
      <c r="K1420" s="21"/>
      <c r="M1420" s="27"/>
      <c r="N1420" s="28"/>
      <c r="O1420" s="27"/>
      <c r="P1420" s="27"/>
      <c r="Q1420" s="27"/>
      <c r="R1420" s="27"/>
      <c r="S1420" s="27"/>
      <c r="T1420" s="27"/>
      <c r="U1420" s="30"/>
    </row>
    <row r="1421">
      <c r="A1421" s="32" t="s">
        <v>50</v>
      </c>
      <c r="B1421" s="50">
        <f>B124+1</f>
        <v>17</v>
      </c>
      <c r="C1421" s="25" t="s">
        <v>732</v>
      </c>
      <c r="I1421" s="26"/>
      <c r="K1421" s="21"/>
      <c r="M1421" s="32" t="s">
        <v>50</v>
      </c>
      <c r="N1421" s="50">
        <f>N124+1</f>
        <v>17</v>
      </c>
      <c r="O1421" s="25" t="s">
        <v>732</v>
      </c>
      <c r="U1421" s="26"/>
    </row>
    <row r="1422">
      <c r="A1422" s="27"/>
      <c r="B1422" s="28"/>
      <c r="C1422" s="29"/>
      <c r="I1422" s="30"/>
      <c r="K1422" s="21"/>
      <c r="M1422" s="27"/>
      <c r="N1422" s="28"/>
      <c r="O1422" s="29"/>
      <c r="U1422" s="30"/>
    </row>
    <row r="1423">
      <c r="A1423" s="27"/>
      <c r="B1423" s="28"/>
      <c r="C1423" s="32">
        <v>1.0</v>
      </c>
      <c r="D1423" s="23" t="s">
        <v>680</v>
      </c>
      <c r="I1423" s="31"/>
      <c r="K1423" s="21"/>
      <c r="M1423" s="27"/>
      <c r="N1423" s="28"/>
      <c r="O1423" s="32">
        <v>1.0</v>
      </c>
      <c r="P1423" s="23" t="s">
        <v>680</v>
      </c>
      <c r="U1423" s="31"/>
    </row>
    <row r="1424">
      <c r="A1424" s="27"/>
      <c r="B1424" s="28"/>
      <c r="C1424" s="32">
        <v>2.0</v>
      </c>
      <c r="D1424" s="23" t="s">
        <v>682</v>
      </c>
      <c r="I1424" s="31" t="s">
        <v>38</v>
      </c>
      <c r="K1424" s="21"/>
      <c r="M1424" s="27"/>
      <c r="N1424" s="28"/>
      <c r="O1424" s="32">
        <v>2.0</v>
      </c>
      <c r="P1424" s="23" t="s">
        <v>682</v>
      </c>
      <c r="U1424" s="31" t="s">
        <v>38</v>
      </c>
    </row>
    <row r="1425">
      <c r="A1425" s="27"/>
      <c r="B1425" s="28"/>
      <c r="C1425" s="23">
        <v>3.0</v>
      </c>
      <c r="D1425" s="23" t="s">
        <v>702</v>
      </c>
      <c r="I1425" s="31"/>
      <c r="K1425" s="21"/>
      <c r="M1425" s="27"/>
      <c r="N1425" s="28"/>
      <c r="O1425" s="23">
        <v>3.0</v>
      </c>
      <c r="P1425" s="23" t="s">
        <v>702</v>
      </c>
      <c r="U1425" s="31"/>
    </row>
    <row r="1426">
      <c r="A1426" s="27"/>
      <c r="B1426" s="28"/>
      <c r="C1426" s="23">
        <v>4.0</v>
      </c>
      <c r="D1426" s="23" t="s">
        <v>703</v>
      </c>
      <c r="I1426" s="31"/>
      <c r="K1426" s="21"/>
      <c r="M1426" s="27"/>
      <c r="N1426" s="28"/>
      <c r="O1426" s="23">
        <v>4.0</v>
      </c>
      <c r="P1426" s="23" t="s">
        <v>703</v>
      </c>
      <c r="U1426" s="31"/>
    </row>
    <row r="1427">
      <c r="A1427" s="23" t="s">
        <v>256</v>
      </c>
      <c r="B1427" s="28"/>
      <c r="C1427" s="27"/>
      <c r="D1427" s="27"/>
      <c r="E1427" s="27"/>
      <c r="F1427" s="27"/>
      <c r="G1427" s="27"/>
      <c r="H1427" s="27"/>
      <c r="I1427" s="30"/>
      <c r="K1427" s="21"/>
      <c r="M1427" s="23" t="s">
        <v>256</v>
      </c>
      <c r="N1427" s="28"/>
      <c r="O1427" s="27"/>
      <c r="P1427" s="27"/>
      <c r="Q1427" s="27"/>
      <c r="R1427" s="27"/>
      <c r="S1427" s="27"/>
      <c r="T1427" s="27"/>
      <c r="U1427" s="30"/>
    </row>
    <row r="1428">
      <c r="A1428" s="27"/>
      <c r="B1428" s="28"/>
      <c r="C1428" s="27"/>
      <c r="D1428" s="27"/>
      <c r="E1428" s="27"/>
      <c r="F1428" s="27"/>
      <c r="G1428" s="27"/>
      <c r="H1428" s="27"/>
      <c r="I1428" s="30"/>
      <c r="K1428" s="21"/>
      <c r="M1428" s="27"/>
      <c r="N1428" s="28"/>
      <c r="O1428" s="27"/>
      <c r="P1428" s="27"/>
      <c r="Q1428" s="27"/>
      <c r="R1428" s="27"/>
      <c r="S1428" s="27"/>
      <c r="T1428" s="27"/>
      <c r="U1428" s="30"/>
    </row>
    <row r="1429">
      <c r="A1429" s="32" t="s">
        <v>50</v>
      </c>
      <c r="B1429" s="50">
        <f>B132+1</f>
        <v>18</v>
      </c>
      <c r="C1429" s="25" t="s">
        <v>733</v>
      </c>
      <c r="I1429" s="26"/>
      <c r="K1429" s="21"/>
      <c r="M1429" s="32" t="s">
        <v>50</v>
      </c>
      <c r="N1429" s="50">
        <f>N132+1</f>
        <v>18</v>
      </c>
      <c r="O1429" s="25" t="s">
        <v>733</v>
      </c>
      <c r="U1429" s="26"/>
    </row>
    <row r="1430">
      <c r="A1430" s="27"/>
      <c r="B1430" s="28"/>
      <c r="C1430" s="29"/>
      <c r="I1430" s="30"/>
      <c r="K1430" s="21"/>
      <c r="M1430" s="27"/>
      <c r="N1430" s="28"/>
      <c r="O1430" s="29"/>
      <c r="U1430" s="30"/>
    </row>
    <row r="1431">
      <c r="A1431" s="27"/>
      <c r="B1431" s="28"/>
      <c r="C1431" s="32">
        <v>1.0</v>
      </c>
      <c r="D1431" s="23" t="s">
        <v>734</v>
      </c>
      <c r="I1431" s="31" t="s">
        <v>38</v>
      </c>
      <c r="K1431" s="21"/>
      <c r="M1431" s="27"/>
      <c r="N1431" s="28"/>
      <c r="O1431" s="32">
        <v>1.0</v>
      </c>
      <c r="P1431" s="23" t="s">
        <v>734</v>
      </c>
      <c r="U1431" s="31" t="s">
        <v>38</v>
      </c>
    </row>
    <row r="1432">
      <c r="A1432" s="27"/>
      <c r="B1432" s="28"/>
      <c r="C1432" s="32">
        <v>2.0</v>
      </c>
      <c r="D1432" s="23" t="s">
        <v>735</v>
      </c>
      <c r="I1432" s="31"/>
      <c r="K1432" s="21"/>
      <c r="M1432" s="27"/>
      <c r="N1432" s="28"/>
      <c r="O1432" s="32">
        <v>2.0</v>
      </c>
      <c r="P1432" s="23" t="s">
        <v>735</v>
      </c>
      <c r="U1432" s="31"/>
    </row>
    <row r="1433">
      <c r="A1433" s="27"/>
      <c r="B1433" s="28"/>
      <c r="C1433" s="23">
        <v>3.0</v>
      </c>
      <c r="D1433" s="23" t="s">
        <v>736</v>
      </c>
      <c r="I1433" s="31"/>
      <c r="K1433" s="21"/>
      <c r="M1433" s="27"/>
      <c r="N1433" s="28"/>
      <c r="O1433" s="23">
        <v>3.0</v>
      </c>
      <c r="P1433" s="23" t="s">
        <v>736</v>
      </c>
      <c r="U1433" s="31"/>
    </row>
    <row r="1434">
      <c r="A1434" s="27"/>
      <c r="B1434" s="28"/>
      <c r="C1434" s="23">
        <v>4.0</v>
      </c>
      <c r="D1434" s="23" t="s">
        <v>737</v>
      </c>
      <c r="I1434" s="31"/>
      <c r="K1434" s="21"/>
      <c r="M1434" s="27"/>
      <c r="N1434" s="28"/>
      <c r="O1434" s="23">
        <v>4.0</v>
      </c>
      <c r="P1434" s="23" t="s">
        <v>737</v>
      </c>
      <c r="U1434" s="31"/>
    </row>
    <row r="1435">
      <c r="A1435" s="23" t="s">
        <v>256</v>
      </c>
      <c r="B1435" s="28"/>
      <c r="C1435" s="27"/>
      <c r="D1435" s="27"/>
      <c r="E1435" s="27"/>
      <c r="F1435" s="27"/>
      <c r="G1435" s="27"/>
      <c r="H1435" s="27"/>
      <c r="I1435" s="30"/>
      <c r="K1435" s="21"/>
      <c r="M1435" s="23" t="s">
        <v>256</v>
      </c>
      <c r="N1435" s="28"/>
      <c r="O1435" s="27"/>
      <c r="P1435" s="27"/>
      <c r="Q1435" s="27"/>
      <c r="R1435" s="27"/>
      <c r="S1435" s="27"/>
      <c r="T1435" s="27"/>
      <c r="U1435" s="30"/>
    </row>
    <row r="1436">
      <c r="A1436" s="27"/>
      <c r="B1436" s="28"/>
      <c r="C1436" s="27"/>
      <c r="D1436" s="27"/>
      <c r="E1436" s="27"/>
      <c r="F1436" s="27"/>
      <c r="G1436" s="27"/>
      <c r="H1436" s="27"/>
      <c r="I1436" s="30"/>
      <c r="K1436" s="21"/>
      <c r="M1436" s="27"/>
      <c r="N1436" s="28"/>
      <c r="O1436" s="27"/>
      <c r="P1436" s="27"/>
      <c r="Q1436" s="27"/>
      <c r="R1436" s="27"/>
      <c r="S1436" s="27"/>
      <c r="T1436" s="27"/>
      <c r="U1436" s="30"/>
    </row>
    <row r="1437" ht="21.0" customHeight="1">
      <c r="A1437" s="32" t="s">
        <v>50</v>
      </c>
      <c r="B1437" s="50">
        <f>B140+1</f>
        <v>19</v>
      </c>
      <c r="C1437" s="25" t="s">
        <v>738</v>
      </c>
      <c r="I1437" s="26"/>
      <c r="K1437" s="21"/>
      <c r="M1437" s="32" t="s">
        <v>50</v>
      </c>
      <c r="N1437" s="50">
        <f>N140+1</f>
        <v>19</v>
      </c>
      <c r="O1437" s="25" t="s">
        <v>738</v>
      </c>
      <c r="U1437" s="26"/>
    </row>
    <row r="1438">
      <c r="A1438" s="27"/>
      <c r="B1438" s="28"/>
      <c r="C1438" s="29"/>
      <c r="I1438" s="30"/>
      <c r="K1438" s="21"/>
      <c r="M1438" s="27"/>
      <c r="N1438" s="28"/>
      <c r="O1438" s="29"/>
      <c r="U1438" s="30"/>
    </row>
    <row r="1439">
      <c r="A1439" s="27"/>
      <c r="B1439" s="28"/>
      <c r="C1439" s="32">
        <v>1.0</v>
      </c>
      <c r="D1439" s="23" t="s">
        <v>739</v>
      </c>
      <c r="I1439" s="31" t="s">
        <v>38</v>
      </c>
      <c r="K1439" s="21"/>
      <c r="M1439" s="27"/>
      <c r="N1439" s="28"/>
      <c r="O1439" s="32">
        <v>1.0</v>
      </c>
      <c r="P1439" s="23" t="s">
        <v>739</v>
      </c>
      <c r="U1439" s="31" t="s">
        <v>38</v>
      </c>
    </row>
    <row r="1440">
      <c r="A1440" s="27"/>
      <c r="B1440" s="28"/>
      <c r="C1440" s="32">
        <v>2.0</v>
      </c>
      <c r="D1440" s="23" t="s">
        <v>740</v>
      </c>
      <c r="I1440" s="31"/>
      <c r="K1440" s="21"/>
      <c r="M1440" s="27"/>
      <c r="N1440" s="28"/>
      <c r="O1440" s="32">
        <v>2.0</v>
      </c>
      <c r="P1440" s="23" t="s">
        <v>740</v>
      </c>
      <c r="U1440" s="31"/>
    </row>
    <row r="1441">
      <c r="A1441" s="27"/>
      <c r="B1441" s="28"/>
      <c r="C1441" s="23">
        <v>3.0</v>
      </c>
      <c r="D1441" s="23" t="s">
        <v>741</v>
      </c>
      <c r="I1441" s="31"/>
      <c r="K1441" s="21"/>
      <c r="M1441" s="27"/>
      <c r="N1441" s="28"/>
      <c r="O1441" s="23">
        <v>3.0</v>
      </c>
      <c r="P1441" s="23" t="s">
        <v>741</v>
      </c>
      <c r="U1441" s="31"/>
    </row>
    <row r="1442">
      <c r="A1442" s="27"/>
      <c r="B1442" s="28"/>
      <c r="C1442" s="23">
        <v>4.0</v>
      </c>
      <c r="D1442" s="23" t="s">
        <v>742</v>
      </c>
      <c r="I1442" s="31"/>
      <c r="K1442" s="21"/>
      <c r="M1442" s="27"/>
      <c r="N1442" s="28"/>
      <c r="O1442" s="23">
        <v>4.0</v>
      </c>
      <c r="P1442" s="23" t="s">
        <v>742</v>
      </c>
      <c r="U1442" s="31"/>
    </row>
    <row r="1443">
      <c r="A1443" s="23" t="s">
        <v>256</v>
      </c>
      <c r="B1443" s="28"/>
      <c r="C1443" s="27"/>
      <c r="D1443" s="27"/>
      <c r="E1443" s="27"/>
      <c r="F1443" s="27"/>
      <c r="G1443" s="27"/>
      <c r="H1443" s="27"/>
      <c r="I1443" s="30"/>
      <c r="K1443" s="21"/>
      <c r="M1443" s="23" t="s">
        <v>256</v>
      </c>
      <c r="N1443" s="28"/>
      <c r="O1443" s="27"/>
      <c r="P1443" s="27"/>
      <c r="Q1443" s="27"/>
      <c r="R1443" s="27"/>
      <c r="S1443" s="27"/>
      <c r="T1443" s="27"/>
      <c r="U1443" s="30"/>
    </row>
    <row r="1444">
      <c r="A1444" s="27"/>
      <c r="B1444" s="28"/>
      <c r="C1444" s="27"/>
      <c r="D1444" s="27"/>
      <c r="E1444" s="27"/>
      <c r="F1444" s="27"/>
      <c r="G1444" s="27"/>
      <c r="H1444" s="27"/>
      <c r="I1444" s="30"/>
      <c r="K1444" s="21"/>
      <c r="M1444" s="27"/>
      <c r="N1444" s="28"/>
      <c r="O1444" s="27"/>
      <c r="P1444" s="27"/>
      <c r="Q1444" s="27"/>
      <c r="R1444" s="27"/>
      <c r="S1444" s="27"/>
      <c r="T1444" s="27"/>
      <c r="U1444" s="30"/>
    </row>
    <row r="1445">
      <c r="A1445" s="32" t="s">
        <v>50</v>
      </c>
      <c r="B1445" s="50">
        <f>B148+1</f>
        <v>20</v>
      </c>
      <c r="C1445" s="25" t="s">
        <v>743</v>
      </c>
      <c r="I1445" s="26"/>
      <c r="K1445" s="21"/>
      <c r="M1445" s="32" t="s">
        <v>50</v>
      </c>
      <c r="N1445" s="50">
        <f>N148+1</f>
        <v>20</v>
      </c>
      <c r="O1445" s="25" t="s">
        <v>743</v>
      </c>
      <c r="U1445" s="26"/>
    </row>
    <row r="1446">
      <c r="A1446" s="27"/>
      <c r="B1446" s="28"/>
      <c r="C1446" s="29"/>
      <c r="I1446" s="30"/>
      <c r="K1446" s="21"/>
      <c r="M1446" s="27"/>
      <c r="N1446" s="28"/>
      <c r="O1446" s="29"/>
      <c r="U1446" s="30"/>
    </row>
    <row r="1447">
      <c r="A1447" s="27"/>
      <c r="B1447" s="28"/>
      <c r="C1447" s="32">
        <v>1.0</v>
      </c>
      <c r="D1447" s="23" t="s">
        <v>703</v>
      </c>
      <c r="I1447" s="31"/>
      <c r="K1447" s="21"/>
      <c r="M1447" s="27"/>
      <c r="N1447" s="28"/>
      <c r="O1447" s="32">
        <v>1.0</v>
      </c>
      <c r="P1447" s="23" t="s">
        <v>703</v>
      </c>
      <c r="U1447" s="31"/>
    </row>
    <row r="1448">
      <c r="A1448" s="27"/>
      <c r="B1448" s="28"/>
      <c r="C1448" s="32">
        <v>2.0</v>
      </c>
      <c r="D1448" s="23" t="s">
        <v>681</v>
      </c>
      <c r="I1448" s="31"/>
      <c r="K1448" s="21"/>
      <c r="M1448" s="27"/>
      <c r="N1448" s="28"/>
      <c r="O1448" s="32">
        <v>2.0</v>
      </c>
      <c r="P1448" s="23" t="s">
        <v>681</v>
      </c>
      <c r="U1448" s="31"/>
    </row>
    <row r="1449">
      <c r="A1449" s="27"/>
      <c r="B1449" s="28"/>
      <c r="C1449" s="23">
        <v>3.0</v>
      </c>
      <c r="D1449" s="23" t="s">
        <v>702</v>
      </c>
      <c r="I1449" s="31"/>
      <c r="K1449" s="21"/>
      <c r="M1449" s="27"/>
      <c r="N1449" s="28"/>
      <c r="O1449" s="23">
        <v>3.0</v>
      </c>
      <c r="P1449" s="23" t="s">
        <v>702</v>
      </c>
      <c r="U1449" s="31"/>
    </row>
    <row r="1450">
      <c r="A1450" s="27"/>
      <c r="B1450" s="28"/>
      <c r="C1450" s="23">
        <v>4.0</v>
      </c>
      <c r="D1450" s="23" t="s">
        <v>701</v>
      </c>
      <c r="I1450" s="31" t="s">
        <v>38</v>
      </c>
      <c r="K1450" s="21"/>
      <c r="M1450" s="27"/>
      <c r="N1450" s="28"/>
      <c r="O1450" s="23">
        <v>4.0</v>
      </c>
      <c r="P1450" s="23" t="s">
        <v>701</v>
      </c>
      <c r="U1450" s="31" t="s">
        <v>38</v>
      </c>
    </row>
    <row r="1451">
      <c r="A1451" s="23" t="s">
        <v>256</v>
      </c>
      <c r="B1451" s="28"/>
      <c r="C1451" s="27"/>
      <c r="D1451" s="27"/>
      <c r="E1451" s="27"/>
      <c r="F1451" s="27"/>
      <c r="G1451" s="27"/>
      <c r="H1451" s="27"/>
      <c r="I1451" s="30"/>
      <c r="K1451" s="21"/>
      <c r="M1451" s="23" t="s">
        <v>256</v>
      </c>
      <c r="N1451" s="28"/>
      <c r="O1451" s="27"/>
      <c r="P1451" s="27"/>
      <c r="Q1451" s="27"/>
      <c r="R1451" s="27"/>
      <c r="S1451" s="27"/>
      <c r="T1451" s="27"/>
      <c r="U1451" s="30"/>
    </row>
    <row r="1452">
      <c r="A1452" s="27"/>
      <c r="B1452" s="28"/>
      <c r="C1452" s="27"/>
      <c r="D1452" s="27"/>
      <c r="E1452" s="27"/>
      <c r="F1452" s="27"/>
      <c r="G1452" s="27"/>
      <c r="H1452" s="27"/>
      <c r="I1452" s="30"/>
      <c r="K1452" s="21"/>
      <c r="M1452" s="27"/>
      <c r="N1452" s="28"/>
      <c r="O1452" s="27"/>
      <c r="P1452" s="27"/>
      <c r="Q1452" s="27"/>
      <c r="R1452" s="27"/>
      <c r="S1452" s="27"/>
      <c r="T1452" s="27"/>
      <c r="U1452" s="30"/>
    </row>
    <row r="1453">
      <c r="A1453" s="32" t="s">
        <v>50</v>
      </c>
      <c r="B1453" s="50">
        <f>B156+1</f>
        <v>21</v>
      </c>
      <c r="C1453" s="25" t="s">
        <v>744</v>
      </c>
      <c r="I1453" s="26"/>
      <c r="K1453" s="21"/>
      <c r="M1453" s="32" t="s">
        <v>50</v>
      </c>
      <c r="N1453" s="50">
        <f>N156+1</f>
        <v>21</v>
      </c>
      <c r="O1453" s="25" t="s">
        <v>744</v>
      </c>
      <c r="U1453" s="26"/>
    </row>
    <row r="1454">
      <c r="A1454" s="27"/>
      <c r="B1454" s="28"/>
      <c r="C1454" s="29"/>
      <c r="I1454" s="30"/>
      <c r="K1454" s="21"/>
      <c r="M1454" s="27"/>
      <c r="N1454" s="28"/>
      <c r="O1454" s="29"/>
      <c r="U1454" s="30"/>
    </row>
    <row r="1455">
      <c r="A1455" s="27"/>
      <c r="B1455" s="28"/>
      <c r="C1455" s="32">
        <v>1.0</v>
      </c>
      <c r="D1455" s="23" t="s">
        <v>745</v>
      </c>
      <c r="I1455" s="31"/>
      <c r="K1455" s="21"/>
      <c r="M1455" s="27"/>
      <c r="N1455" s="28"/>
      <c r="O1455" s="32">
        <v>1.0</v>
      </c>
      <c r="P1455" s="23" t="s">
        <v>745</v>
      </c>
      <c r="U1455" s="31"/>
    </row>
    <row r="1456">
      <c r="A1456" s="27"/>
      <c r="B1456" s="28"/>
      <c r="C1456" s="32">
        <v>2.0</v>
      </c>
      <c r="D1456" s="23" t="s">
        <v>746</v>
      </c>
      <c r="I1456" s="31"/>
      <c r="K1456" s="21"/>
      <c r="M1456" s="27"/>
      <c r="N1456" s="28"/>
      <c r="O1456" s="32">
        <v>2.0</v>
      </c>
      <c r="P1456" s="23" t="s">
        <v>746</v>
      </c>
      <c r="U1456" s="31"/>
    </row>
    <row r="1457">
      <c r="A1457" s="27"/>
      <c r="B1457" s="28"/>
      <c r="C1457" s="23">
        <v>3.0</v>
      </c>
      <c r="D1457" s="23" t="s">
        <v>747</v>
      </c>
      <c r="I1457" s="31"/>
      <c r="K1457" s="21"/>
      <c r="M1457" s="27"/>
      <c r="N1457" s="28"/>
      <c r="O1457" s="23">
        <v>3.0</v>
      </c>
      <c r="P1457" s="23" t="s">
        <v>747</v>
      </c>
      <c r="U1457" s="31"/>
    </row>
    <row r="1458">
      <c r="A1458" s="27"/>
      <c r="B1458" s="28"/>
      <c r="C1458" s="23">
        <v>4.0</v>
      </c>
      <c r="D1458" s="23" t="s">
        <v>431</v>
      </c>
      <c r="I1458" s="31" t="s">
        <v>38</v>
      </c>
      <c r="K1458" s="21"/>
      <c r="M1458" s="27"/>
      <c r="N1458" s="28"/>
      <c r="O1458" s="23">
        <v>4.0</v>
      </c>
      <c r="P1458" s="23" t="s">
        <v>431</v>
      </c>
      <c r="U1458" s="31" t="s">
        <v>38</v>
      </c>
    </row>
    <row r="1459">
      <c r="A1459" s="23" t="s">
        <v>256</v>
      </c>
      <c r="B1459" s="28"/>
      <c r="C1459" s="27"/>
      <c r="D1459" s="27"/>
      <c r="E1459" s="27"/>
      <c r="F1459" s="27"/>
      <c r="G1459" s="27"/>
      <c r="H1459" s="27"/>
      <c r="I1459" s="30"/>
      <c r="K1459" s="21"/>
      <c r="M1459" s="23" t="s">
        <v>256</v>
      </c>
      <c r="N1459" s="28"/>
      <c r="O1459" s="27"/>
      <c r="P1459" s="27"/>
      <c r="Q1459" s="27"/>
      <c r="R1459" s="27"/>
      <c r="S1459" s="27"/>
      <c r="T1459" s="27"/>
      <c r="U1459" s="30"/>
    </row>
    <row r="1460">
      <c r="A1460" s="27"/>
      <c r="B1460" s="28"/>
      <c r="C1460" s="27"/>
      <c r="D1460" s="27"/>
      <c r="E1460" s="27"/>
      <c r="F1460" s="27"/>
      <c r="G1460" s="27"/>
      <c r="H1460" s="27"/>
      <c r="I1460" s="30"/>
      <c r="K1460" s="21"/>
      <c r="M1460" s="27"/>
      <c r="N1460" s="28"/>
      <c r="O1460" s="27"/>
      <c r="P1460" s="27"/>
      <c r="Q1460" s="27"/>
      <c r="R1460" s="27"/>
      <c r="S1460" s="27"/>
      <c r="T1460" s="27"/>
      <c r="U1460" s="30"/>
    </row>
    <row r="1461">
      <c r="A1461" s="32" t="s">
        <v>50</v>
      </c>
      <c r="B1461" s="50">
        <f>B164+1</f>
        <v>22</v>
      </c>
      <c r="C1461" s="25" t="s">
        <v>748</v>
      </c>
      <c r="I1461" s="26"/>
      <c r="K1461" s="21"/>
      <c r="M1461" s="32" t="s">
        <v>50</v>
      </c>
      <c r="N1461" s="50">
        <f>N164+1</f>
        <v>22</v>
      </c>
      <c r="O1461" s="25" t="s">
        <v>748</v>
      </c>
      <c r="U1461" s="26"/>
    </row>
    <row r="1462">
      <c r="A1462" s="27"/>
      <c r="B1462" s="28"/>
      <c r="C1462" s="29"/>
      <c r="I1462" s="30"/>
      <c r="K1462" s="21"/>
      <c r="M1462" s="27"/>
      <c r="N1462" s="28"/>
      <c r="O1462" s="29"/>
      <c r="U1462" s="30"/>
    </row>
    <row r="1463">
      <c r="A1463" s="27"/>
      <c r="B1463" s="28"/>
      <c r="C1463" s="32">
        <v>1.0</v>
      </c>
      <c r="D1463" s="23" t="s">
        <v>749</v>
      </c>
      <c r="I1463" s="31"/>
      <c r="K1463" s="21"/>
      <c r="M1463" s="27"/>
      <c r="N1463" s="28"/>
      <c r="O1463" s="32">
        <v>1.0</v>
      </c>
      <c r="P1463" s="23" t="s">
        <v>749</v>
      </c>
      <c r="U1463" s="31"/>
    </row>
    <row r="1464">
      <c r="A1464" s="27"/>
      <c r="B1464" s="28"/>
      <c r="C1464" s="32">
        <v>2.0</v>
      </c>
      <c r="D1464" s="23" t="s">
        <v>750</v>
      </c>
      <c r="I1464" s="31" t="s">
        <v>38</v>
      </c>
      <c r="K1464" s="21"/>
      <c r="M1464" s="27"/>
      <c r="N1464" s="28"/>
      <c r="O1464" s="32">
        <v>2.0</v>
      </c>
      <c r="P1464" s="23" t="s">
        <v>750</v>
      </c>
      <c r="U1464" s="31" t="s">
        <v>38</v>
      </c>
    </row>
    <row r="1465">
      <c r="A1465" s="27"/>
      <c r="B1465" s="28"/>
      <c r="C1465" s="23">
        <v>3.0</v>
      </c>
      <c r="D1465" s="23" t="s">
        <v>751</v>
      </c>
      <c r="I1465" s="31"/>
      <c r="K1465" s="21"/>
      <c r="M1465" s="27"/>
      <c r="N1465" s="28"/>
      <c r="O1465" s="23">
        <v>3.0</v>
      </c>
      <c r="P1465" s="23" t="s">
        <v>751</v>
      </c>
      <c r="U1465" s="31"/>
    </row>
    <row r="1466">
      <c r="A1466" s="27"/>
      <c r="B1466" s="28"/>
      <c r="C1466" s="23">
        <v>4.0</v>
      </c>
      <c r="D1466" s="23" t="s">
        <v>752</v>
      </c>
      <c r="I1466" s="31"/>
      <c r="K1466" s="21"/>
      <c r="M1466" s="27"/>
      <c r="N1466" s="28"/>
      <c r="O1466" s="23">
        <v>4.0</v>
      </c>
      <c r="P1466" s="23" t="s">
        <v>752</v>
      </c>
      <c r="U1466" s="31"/>
    </row>
    <row r="1467">
      <c r="A1467" s="23" t="s">
        <v>256</v>
      </c>
      <c r="B1467" s="28"/>
      <c r="C1467" s="27"/>
      <c r="D1467" s="27"/>
      <c r="E1467" s="27"/>
      <c r="F1467" s="27"/>
      <c r="G1467" s="27"/>
      <c r="H1467" s="27"/>
      <c r="I1467" s="30"/>
      <c r="K1467" s="21"/>
      <c r="M1467" s="23" t="s">
        <v>256</v>
      </c>
      <c r="N1467" s="28"/>
      <c r="O1467" s="27"/>
      <c r="P1467" s="27"/>
      <c r="Q1467" s="27"/>
      <c r="R1467" s="27"/>
      <c r="S1467" s="27"/>
      <c r="T1467" s="27"/>
      <c r="U1467" s="30"/>
    </row>
    <row r="1468">
      <c r="A1468" s="27"/>
      <c r="B1468" s="28"/>
      <c r="C1468" s="27"/>
      <c r="D1468" s="27"/>
      <c r="E1468" s="27"/>
      <c r="F1468" s="27"/>
      <c r="G1468" s="27"/>
      <c r="H1468" s="27"/>
      <c r="I1468" s="30"/>
      <c r="K1468" s="21"/>
      <c r="M1468" s="27"/>
      <c r="N1468" s="28"/>
      <c r="O1468" s="27"/>
      <c r="P1468" s="27"/>
      <c r="Q1468" s="27"/>
      <c r="R1468" s="27"/>
      <c r="S1468" s="27"/>
      <c r="T1468" s="27"/>
      <c r="U1468" s="30"/>
    </row>
    <row r="1469">
      <c r="A1469" s="32" t="s">
        <v>50</v>
      </c>
      <c r="B1469" s="50">
        <f>B172+1</f>
        <v>23</v>
      </c>
      <c r="C1469" s="25" t="s">
        <v>748</v>
      </c>
      <c r="I1469" s="26"/>
      <c r="K1469" s="21"/>
      <c r="M1469" s="32" t="s">
        <v>50</v>
      </c>
      <c r="N1469" s="50">
        <f>N172+1</f>
        <v>23</v>
      </c>
      <c r="O1469" s="25" t="s">
        <v>748</v>
      </c>
      <c r="U1469" s="26"/>
    </row>
    <row r="1470">
      <c r="A1470" s="27"/>
      <c r="B1470" s="28"/>
      <c r="C1470" s="29"/>
      <c r="I1470" s="30"/>
      <c r="K1470" s="21"/>
      <c r="M1470" s="27"/>
      <c r="N1470" s="28"/>
      <c r="O1470" s="29"/>
      <c r="U1470" s="30"/>
    </row>
    <row r="1471">
      <c r="A1471" s="27"/>
      <c r="B1471" s="28"/>
      <c r="C1471" s="32">
        <v>1.0</v>
      </c>
      <c r="D1471" s="23" t="s">
        <v>749</v>
      </c>
      <c r="I1471" s="31"/>
      <c r="K1471" s="21"/>
      <c r="M1471" s="27"/>
      <c r="N1471" s="28"/>
      <c r="O1471" s="32">
        <v>1.0</v>
      </c>
      <c r="P1471" s="23" t="s">
        <v>749</v>
      </c>
      <c r="U1471" s="31"/>
    </row>
    <row r="1472">
      <c r="A1472" s="27"/>
      <c r="B1472" s="28"/>
      <c r="C1472" s="32">
        <v>2.0</v>
      </c>
      <c r="D1472" s="23" t="s">
        <v>750</v>
      </c>
      <c r="I1472" s="31" t="s">
        <v>38</v>
      </c>
      <c r="K1472" s="21"/>
      <c r="M1472" s="27"/>
      <c r="N1472" s="28"/>
      <c r="O1472" s="32">
        <v>2.0</v>
      </c>
      <c r="P1472" s="23" t="s">
        <v>750</v>
      </c>
      <c r="U1472" s="31" t="s">
        <v>38</v>
      </c>
    </row>
    <row r="1473">
      <c r="A1473" s="27"/>
      <c r="B1473" s="28"/>
      <c r="C1473" s="23">
        <v>3.0</v>
      </c>
      <c r="D1473" s="23" t="s">
        <v>751</v>
      </c>
      <c r="I1473" s="31"/>
      <c r="K1473" s="21"/>
      <c r="M1473" s="27"/>
      <c r="N1473" s="28"/>
      <c r="O1473" s="23">
        <v>3.0</v>
      </c>
      <c r="P1473" s="23" t="s">
        <v>751</v>
      </c>
      <c r="U1473" s="31"/>
    </row>
    <row r="1474">
      <c r="A1474" s="27"/>
      <c r="B1474" s="28"/>
      <c r="C1474" s="23">
        <v>4.0</v>
      </c>
      <c r="D1474" s="23" t="s">
        <v>752</v>
      </c>
      <c r="I1474" s="31"/>
      <c r="K1474" s="21"/>
      <c r="M1474" s="27"/>
      <c r="N1474" s="28"/>
      <c r="O1474" s="23">
        <v>4.0</v>
      </c>
      <c r="P1474" s="23" t="s">
        <v>752</v>
      </c>
      <c r="U1474" s="31"/>
    </row>
    <row r="1475">
      <c r="A1475" s="23" t="s">
        <v>256</v>
      </c>
      <c r="B1475" s="28"/>
      <c r="C1475" s="27"/>
      <c r="D1475" s="27"/>
      <c r="E1475" s="27"/>
      <c r="F1475" s="27"/>
      <c r="G1475" s="27"/>
      <c r="H1475" s="27"/>
      <c r="I1475" s="30"/>
      <c r="K1475" s="21"/>
      <c r="M1475" s="23" t="s">
        <v>256</v>
      </c>
      <c r="N1475" s="28"/>
      <c r="O1475" s="27"/>
      <c r="P1475" s="27"/>
      <c r="Q1475" s="27"/>
      <c r="R1475" s="27"/>
      <c r="S1475" s="27"/>
      <c r="T1475" s="27"/>
      <c r="U1475" s="30"/>
    </row>
    <row r="1476">
      <c r="A1476" s="27"/>
      <c r="B1476" s="28"/>
      <c r="C1476" s="27"/>
      <c r="D1476" s="27"/>
      <c r="E1476" s="27"/>
      <c r="F1476" s="27"/>
      <c r="G1476" s="27"/>
      <c r="H1476" s="27"/>
      <c r="I1476" s="30"/>
      <c r="K1476" s="21"/>
      <c r="M1476" s="27"/>
      <c r="N1476" s="28"/>
      <c r="O1476" s="27"/>
      <c r="P1476" s="27"/>
      <c r="Q1476" s="27"/>
      <c r="R1476" s="27"/>
      <c r="S1476" s="27"/>
      <c r="T1476" s="27"/>
      <c r="U1476" s="30"/>
    </row>
    <row r="1477">
      <c r="A1477" s="32" t="s">
        <v>50</v>
      </c>
      <c r="B1477" s="50">
        <f>B180+1</f>
        <v>24</v>
      </c>
      <c r="C1477" s="25" t="s">
        <v>753</v>
      </c>
      <c r="I1477" s="26"/>
      <c r="K1477" s="21"/>
      <c r="M1477" s="32" t="s">
        <v>50</v>
      </c>
      <c r="N1477" s="50">
        <f>N180+1</f>
        <v>24</v>
      </c>
      <c r="O1477" s="25" t="s">
        <v>753</v>
      </c>
      <c r="U1477" s="26"/>
    </row>
    <row r="1478">
      <c r="A1478" s="27"/>
      <c r="B1478" s="28"/>
      <c r="C1478" s="29"/>
      <c r="I1478" s="30"/>
      <c r="K1478" s="21"/>
      <c r="M1478" s="27"/>
      <c r="N1478" s="28"/>
      <c r="O1478" s="29"/>
      <c r="U1478" s="30"/>
    </row>
    <row r="1479">
      <c r="A1479" s="27"/>
      <c r="B1479" s="28"/>
      <c r="C1479" s="32">
        <v>1.0</v>
      </c>
      <c r="D1479" s="23" t="s">
        <v>681</v>
      </c>
      <c r="I1479" s="31"/>
      <c r="K1479" s="21"/>
      <c r="M1479" s="27"/>
      <c r="N1479" s="28"/>
      <c r="O1479" s="32">
        <v>1.0</v>
      </c>
      <c r="P1479" s="23" t="s">
        <v>681</v>
      </c>
      <c r="U1479" s="31"/>
    </row>
    <row r="1480">
      <c r="A1480" s="27"/>
      <c r="B1480" s="28"/>
      <c r="C1480" s="32">
        <v>2.0</v>
      </c>
      <c r="D1480" s="23" t="s">
        <v>703</v>
      </c>
      <c r="I1480" s="31" t="s">
        <v>38</v>
      </c>
      <c r="K1480" s="21"/>
      <c r="M1480" s="27"/>
      <c r="N1480" s="28"/>
      <c r="O1480" s="32">
        <v>2.0</v>
      </c>
      <c r="P1480" s="23" t="s">
        <v>703</v>
      </c>
      <c r="U1480" s="31" t="s">
        <v>38</v>
      </c>
    </row>
    <row r="1481">
      <c r="A1481" s="27"/>
      <c r="B1481" s="28"/>
      <c r="C1481" s="23">
        <v>3.0</v>
      </c>
      <c r="D1481" s="23" t="s">
        <v>680</v>
      </c>
      <c r="I1481" s="31"/>
      <c r="K1481" s="21"/>
      <c r="M1481" s="27"/>
      <c r="N1481" s="28"/>
      <c r="O1481" s="23">
        <v>3.0</v>
      </c>
      <c r="P1481" s="23" t="s">
        <v>680</v>
      </c>
      <c r="U1481" s="31"/>
    </row>
    <row r="1482">
      <c r="A1482" s="27"/>
      <c r="B1482" s="28"/>
      <c r="C1482" s="23">
        <v>4.0</v>
      </c>
      <c r="D1482" s="23" t="s">
        <v>702</v>
      </c>
      <c r="I1482" s="31"/>
      <c r="K1482" s="21"/>
      <c r="M1482" s="27"/>
      <c r="N1482" s="28"/>
      <c r="O1482" s="23">
        <v>4.0</v>
      </c>
      <c r="P1482" s="23" t="s">
        <v>702</v>
      </c>
      <c r="U1482" s="31"/>
    </row>
    <row r="1483">
      <c r="A1483" s="23" t="s">
        <v>256</v>
      </c>
      <c r="B1483" s="28"/>
      <c r="C1483" s="27"/>
      <c r="D1483" s="27"/>
      <c r="E1483" s="27"/>
      <c r="F1483" s="27"/>
      <c r="G1483" s="27"/>
      <c r="H1483" s="27"/>
      <c r="I1483" s="30"/>
      <c r="K1483" s="21"/>
      <c r="M1483" s="23" t="s">
        <v>256</v>
      </c>
      <c r="N1483" s="28"/>
      <c r="O1483" s="27"/>
      <c r="P1483" s="27"/>
      <c r="Q1483" s="27"/>
      <c r="R1483" s="27"/>
      <c r="S1483" s="27"/>
      <c r="T1483" s="27"/>
      <c r="U1483" s="30"/>
    </row>
    <row r="1484">
      <c r="A1484" s="27"/>
      <c r="B1484" s="28"/>
      <c r="C1484" s="27"/>
      <c r="D1484" s="27"/>
      <c r="E1484" s="27"/>
      <c r="F1484" s="27"/>
      <c r="G1484" s="27"/>
      <c r="H1484" s="27"/>
      <c r="I1484" s="30"/>
      <c r="K1484" s="21"/>
      <c r="M1484" s="27"/>
      <c r="N1484" s="28"/>
      <c r="O1484" s="27"/>
      <c r="P1484" s="27"/>
      <c r="Q1484" s="27"/>
      <c r="R1484" s="27"/>
      <c r="S1484" s="27"/>
      <c r="T1484" s="27"/>
      <c r="U1484" s="30"/>
    </row>
    <row r="1485">
      <c r="A1485" s="32" t="s">
        <v>50</v>
      </c>
      <c r="B1485" s="50">
        <f>B188+1</f>
        <v>25</v>
      </c>
      <c r="C1485" s="25" t="s">
        <v>754</v>
      </c>
      <c r="I1485" s="26"/>
      <c r="K1485" s="21"/>
      <c r="M1485" s="32" t="s">
        <v>50</v>
      </c>
      <c r="N1485" s="50">
        <f>N188+1</f>
        <v>25</v>
      </c>
      <c r="O1485" s="25" t="s">
        <v>754</v>
      </c>
      <c r="U1485" s="26"/>
    </row>
    <row r="1486">
      <c r="A1486" s="27"/>
      <c r="B1486" s="28"/>
      <c r="C1486" s="29"/>
      <c r="I1486" s="30"/>
      <c r="K1486" s="21"/>
      <c r="M1486" s="27"/>
      <c r="N1486" s="28"/>
      <c r="O1486" s="29"/>
      <c r="U1486" s="30"/>
    </row>
    <row r="1487">
      <c r="A1487" s="27"/>
      <c r="B1487" s="28"/>
      <c r="C1487" s="32">
        <v>1.0</v>
      </c>
      <c r="D1487" s="23" t="s">
        <v>681</v>
      </c>
      <c r="I1487" s="31"/>
      <c r="K1487" s="21"/>
      <c r="M1487" s="27"/>
      <c r="N1487" s="28"/>
      <c r="O1487" s="32">
        <v>1.0</v>
      </c>
      <c r="P1487" s="23" t="s">
        <v>681</v>
      </c>
      <c r="U1487" s="31"/>
    </row>
    <row r="1488">
      <c r="A1488" s="27"/>
      <c r="B1488" s="28"/>
      <c r="C1488" s="32">
        <v>2.0</v>
      </c>
      <c r="D1488" s="23" t="s">
        <v>703</v>
      </c>
      <c r="I1488" s="31"/>
      <c r="K1488" s="21"/>
      <c r="M1488" s="27"/>
      <c r="N1488" s="28"/>
      <c r="O1488" s="32">
        <v>2.0</v>
      </c>
      <c r="P1488" s="23" t="s">
        <v>703</v>
      </c>
      <c r="U1488" s="31"/>
    </row>
    <row r="1489">
      <c r="A1489" s="27"/>
      <c r="B1489" s="28"/>
      <c r="C1489" s="23">
        <v>3.0</v>
      </c>
      <c r="D1489" s="23" t="s">
        <v>702</v>
      </c>
      <c r="I1489" s="31"/>
      <c r="K1489" s="21"/>
      <c r="M1489" s="27"/>
      <c r="N1489" s="28"/>
      <c r="O1489" s="23">
        <v>3.0</v>
      </c>
      <c r="P1489" s="23" t="s">
        <v>702</v>
      </c>
      <c r="U1489" s="31"/>
    </row>
    <row r="1490">
      <c r="A1490" s="27"/>
      <c r="B1490" s="28"/>
      <c r="C1490" s="23">
        <v>4.0</v>
      </c>
      <c r="D1490" s="23" t="s">
        <v>701</v>
      </c>
      <c r="I1490" s="31" t="s">
        <v>38</v>
      </c>
      <c r="K1490" s="21"/>
      <c r="M1490" s="27"/>
      <c r="N1490" s="28"/>
      <c r="O1490" s="23">
        <v>4.0</v>
      </c>
      <c r="P1490" s="23" t="s">
        <v>701</v>
      </c>
      <c r="U1490" s="31" t="s">
        <v>38</v>
      </c>
    </row>
    <row r="1491">
      <c r="A1491" s="23" t="s">
        <v>256</v>
      </c>
      <c r="B1491" s="28"/>
      <c r="C1491" s="27"/>
      <c r="D1491" s="27"/>
      <c r="E1491" s="27"/>
      <c r="F1491" s="27"/>
      <c r="G1491" s="27"/>
      <c r="H1491" s="27"/>
      <c r="I1491" s="30"/>
      <c r="K1491" s="21"/>
      <c r="M1491" s="23" t="s">
        <v>256</v>
      </c>
      <c r="N1491" s="28"/>
      <c r="O1491" s="27"/>
      <c r="P1491" s="27"/>
      <c r="Q1491" s="27"/>
      <c r="R1491" s="27"/>
      <c r="S1491" s="27"/>
      <c r="T1491" s="27"/>
      <c r="U1491" s="30"/>
    </row>
    <row r="1492">
      <c r="A1492" s="27"/>
      <c r="B1492" s="28"/>
      <c r="C1492" s="27"/>
      <c r="D1492" s="27"/>
      <c r="E1492" s="27"/>
      <c r="F1492" s="27"/>
      <c r="G1492" s="27"/>
      <c r="H1492" s="27"/>
      <c r="I1492" s="30"/>
      <c r="K1492" s="21"/>
      <c r="M1492" s="27"/>
      <c r="N1492" s="28"/>
      <c r="O1492" s="27"/>
      <c r="P1492" s="27"/>
      <c r="Q1492" s="27"/>
      <c r="R1492" s="27"/>
      <c r="S1492" s="27"/>
      <c r="T1492" s="27"/>
      <c r="U1492" s="30"/>
    </row>
    <row r="1493">
      <c r="A1493" s="32" t="s">
        <v>50</v>
      </c>
      <c r="B1493" s="50">
        <f>B196+1</f>
        <v>26</v>
      </c>
      <c r="C1493" s="25" t="s">
        <v>755</v>
      </c>
      <c r="I1493" s="26"/>
      <c r="K1493" s="21"/>
      <c r="M1493" s="32" t="s">
        <v>50</v>
      </c>
      <c r="N1493" s="50">
        <f>N196+1</f>
        <v>26</v>
      </c>
      <c r="O1493" s="25" t="s">
        <v>755</v>
      </c>
      <c r="U1493" s="26"/>
    </row>
    <row r="1494">
      <c r="A1494" s="27"/>
      <c r="B1494" s="28"/>
      <c r="C1494" s="29"/>
      <c r="I1494" s="30"/>
      <c r="K1494" s="21"/>
      <c r="M1494" s="27"/>
      <c r="N1494" s="28"/>
      <c r="O1494" s="29"/>
      <c r="U1494" s="30"/>
    </row>
    <row r="1495">
      <c r="A1495" s="27"/>
      <c r="B1495" s="28"/>
      <c r="C1495" s="32">
        <v>1.0</v>
      </c>
      <c r="D1495" s="23" t="s">
        <v>703</v>
      </c>
      <c r="I1495" s="31"/>
      <c r="K1495" s="21"/>
      <c r="M1495" s="27"/>
      <c r="N1495" s="28"/>
      <c r="O1495" s="32">
        <v>1.0</v>
      </c>
      <c r="P1495" s="23" t="s">
        <v>703</v>
      </c>
      <c r="U1495" s="31"/>
    </row>
    <row r="1496">
      <c r="A1496" s="27"/>
      <c r="B1496" s="28"/>
      <c r="C1496" s="32">
        <v>2.0</v>
      </c>
      <c r="D1496" s="23" t="s">
        <v>681</v>
      </c>
      <c r="I1496" s="31"/>
      <c r="K1496" s="21"/>
      <c r="M1496" s="27"/>
      <c r="N1496" s="28"/>
      <c r="O1496" s="32">
        <v>2.0</v>
      </c>
      <c r="P1496" s="23" t="s">
        <v>681</v>
      </c>
      <c r="U1496" s="31"/>
    </row>
    <row r="1497">
      <c r="A1497" s="27"/>
      <c r="B1497" s="28"/>
      <c r="C1497" s="23">
        <v>3.0</v>
      </c>
      <c r="D1497" s="23" t="s">
        <v>680</v>
      </c>
      <c r="I1497" s="31"/>
      <c r="K1497" s="21"/>
      <c r="M1497" s="27"/>
      <c r="N1497" s="28"/>
      <c r="O1497" s="23">
        <v>3.0</v>
      </c>
      <c r="P1497" s="23" t="s">
        <v>680</v>
      </c>
      <c r="U1497" s="31"/>
    </row>
    <row r="1498">
      <c r="A1498" s="27"/>
      <c r="B1498" s="28"/>
      <c r="C1498" s="23">
        <v>4.0</v>
      </c>
      <c r="D1498" s="23" t="s">
        <v>682</v>
      </c>
      <c r="I1498" s="31" t="s">
        <v>38</v>
      </c>
      <c r="K1498" s="21"/>
      <c r="M1498" s="27"/>
      <c r="N1498" s="28"/>
      <c r="O1498" s="23">
        <v>4.0</v>
      </c>
      <c r="P1498" s="23" t="s">
        <v>682</v>
      </c>
      <c r="U1498" s="31" t="s">
        <v>38</v>
      </c>
    </row>
    <row r="1499">
      <c r="A1499" s="23" t="s">
        <v>256</v>
      </c>
      <c r="B1499" s="28"/>
      <c r="C1499" s="27"/>
      <c r="D1499" s="27"/>
      <c r="E1499" s="27"/>
      <c r="F1499" s="27"/>
      <c r="G1499" s="27"/>
      <c r="H1499" s="27"/>
      <c r="I1499" s="30"/>
      <c r="K1499" s="21"/>
      <c r="M1499" s="23" t="s">
        <v>256</v>
      </c>
      <c r="N1499" s="28"/>
      <c r="O1499" s="27"/>
      <c r="P1499" s="27"/>
      <c r="Q1499" s="27"/>
      <c r="R1499" s="27"/>
      <c r="S1499" s="27"/>
      <c r="T1499" s="27"/>
      <c r="U1499" s="30"/>
    </row>
    <row r="1500">
      <c r="A1500" s="27"/>
      <c r="B1500" s="28"/>
      <c r="C1500" s="27"/>
      <c r="D1500" s="27"/>
      <c r="E1500" s="27"/>
      <c r="F1500" s="27"/>
      <c r="G1500" s="27"/>
      <c r="H1500" s="27"/>
      <c r="I1500" s="30"/>
      <c r="K1500" s="21"/>
      <c r="M1500" s="27"/>
      <c r="N1500" s="28"/>
      <c r="O1500" s="27"/>
      <c r="P1500" s="27"/>
      <c r="Q1500" s="27"/>
      <c r="R1500" s="27"/>
      <c r="S1500" s="27"/>
      <c r="T1500" s="27"/>
      <c r="U1500" s="30"/>
    </row>
    <row r="1501">
      <c r="A1501" s="32" t="s">
        <v>50</v>
      </c>
      <c r="B1501" s="50">
        <f>B204+1</f>
        <v>27</v>
      </c>
      <c r="C1501" s="25" t="s">
        <v>756</v>
      </c>
      <c r="I1501" s="26"/>
      <c r="K1501" s="21"/>
      <c r="M1501" s="32" t="s">
        <v>50</v>
      </c>
      <c r="N1501" s="50">
        <f>N204+1</f>
        <v>27</v>
      </c>
      <c r="O1501" s="25" t="s">
        <v>756</v>
      </c>
      <c r="U1501" s="26"/>
    </row>
    <row r="1502">
      <c r="A1502" s="27"/>
      <c r="B1502" s="28"/>
      <c r="C1502" s="29"/>
      <c r="I1502" s="30"/>
      <c r="K1502" s="21"/>
      <c r="M1502" s="27"/>
      <c r="N1502" s="28"/>
      <c r="O1502" s="29"/>
      <c r="U1502" s="30"/>
    </row>
    <row r="1503">
      <c r="A1503" s="27"/>
      <c r="B1503" s="28"/>
      <c r="C1503" s="32">
        <v>1.0</v>
      </c>
      <c r="D1503" s="23" t="s">
        <v>701</v>
      </c>
      <c r="I1503" s="31" t="s">
        <v>38</v>
      </c>
      <c r="K1503" s="21"/>
      <c r="M1503" s="27"/>
      <c r="N1503" s="28"/>
      <c r="O1503" s="32">
        <v>1.0</v>
      </c>
      <c r="P1503" s="23" t="s">
        <v>701</v>
      </c>
      <c r="U1503" s="31" t="s">
        <v>38</v>
      </c>
    </row>
    <row r="1504">
      <c r="A1504" s="27"/>
      <c r="B1504" s="28"/>
      <c r="C1504" s="32">
        <v>2.0</v>
      </c>
      <c r="D1504" s="23" t="s">
        <v>703</v>
      </c>
      <c r="I1504" s="31"/>
      <c r="K1504" s="21"/>
      <c r="M1504" s="27"/>
      <c r="N1504" s="28"/>
      <c r="O1504" s="32">
        <v>2.0</v>
      </c>
      <c r="P1504" s="23" t="s">
        <v>703</v>
      </c>
      <c r="U1504" s="31"/>
    </row>
    <row r="1505">
      <c r="A1505" s="27"/>
      <c r="B1505" s="28"/>
      <c r="C1505" s="23">
        <v>3.0</v>
      </c>
      <c r="D1505" s="23" t="s">
        <v>681</v>
      </c>
      <c r="I1505" s="31"/>
      <c r="K1505" s="21"/>
      <c r="M1505" s="27"/>
      <c r="N1505" s="28"/>
      <c r="O1505" s="23">
        <v>3.0</v>
      </c>
      <c r="P1505" s="23" t="s">
        <v>681</v>
      </c>
      <c r="U1505" s="31"/>
    </row>
    <row r="1506">
      <c r="A1506" s="27"/>
      <c r="B1506" s="28"/>
      <c r="C1506" s="23">
        <v>4.0</v>
      </c>
      <c r="D1506" s="23" t="s">
        <v>702</v>
      </c>
      <c r="I1506" s="31"/>
      <c r="K1506" s="21"/>
      <c r="M1506" s="27"/>
      <c r="N1506" s="28"/>
      <c r="O1506" s="23">
        <v>4.0</v>
      </c>
      <c r="P1506" s="23" t="s">
        <v>702</v>
      </c>
      <c r="U1506" s="31"/>
    </row>
    <row r="1507">
      <c r="A1507" s="23" t="s">
        <v>256</v>
      </c>
      <c r="B1507" s="28"/>
      <c r="C1507" s="27"/>
      <c r="D1507" s="27"/>
      <c r="E1507" s="27"/>
      <c r="F1507" s="27"/>
      <c r="G1507" s="27"/>
      <c r="H1507" s="27"/>
      <c r="I1507" s="30"/>
      <c r="K1507" s="21"/>
      <c r="M1507" s="23" t="s">
        <v>256</v>
      </c>
      <c r="N1507" s="28"/>
      <c r="O1507" s="27"/>
      <c r="P1507" s="27"/>
      <c r="Q1507" s="27"/>
      <c r="R1507" s="27"/>
      <c r="S1507" s="27"/>
      <c r="T1507" s="27"/>
      <c r="U1507" s="30"/>
    </row>
    <row r="1508">
      <c r="A1508" s="27"/>
      <c r="B1508" s="28"/>
      <c r="C1508" s="27"/>
      <c r="D1508" s="27"/>
      <c r="E1508" s="27"/>
      <c r="F1508" s="27"/>
      <c r="G1508" s="27"/>
      <c r="H1508" s="27"/>
      <c r="I1508" s="30"/>
      <c r="K1508" s="21"/>
      <c r="M1508" s="27"/>
      <c r="N1508" s="28"/>
      <c r="O1508" s="27"/>
      <c r="P1508" s="27"/>
      <c r="Q1508" s="27"/>
      <c r="R1508" s="27"/>
      <c r="S1508" s="27"/>
      <c r="T1508" s="27"/>
      <c r="U1508" s="30"/>
    </row>
    <row r="1509">
      <c r="A1509" s="32" t="s">
        <v>50</v>
      </c>
      <c r="B1509" s="50">
        <f>B212+1</f>
        <v>28</v>
      </c>
      <c r="C1509" s="25" t="s">
        <v>757</v>
      </c>
      <c r="I1509" s="26"/>
      <c r="K1509" s="21"/>
      <c r="M1509" s="32" t="s">
        <v>50</v>
      </c>
      <c r="N1509" s="50">
        <f>N212+1</f>
        <v>28</v>
      </c>
      <c r="O1509" s="25" t="s">
        <v>757</v>
      </c>
      <c r="U1509" s="26"/>
    </row>
    <row r="1510">
      <c r="A1510" s="27"/>
      <c r="B1510" s="28"/>
      <c r="C1510" s="29"/>
      <c r="I1510" s="30"/>
      <c r="K1510" s="21"/>
      <c r="M1510" s="27"/>
      <c r="N1510" s="28"/>
      <c r="O1510" s="29"/>
      <c r="U1510" s="30"/>
    </row>
    <row r="1511">
      <c r="A1511" s="27"/>
      <c r="B1511" s="28"/>
      <c r="C1511" s="32">
        <v>1.0</v>
      </c>
      <c r="D1511" s="23" t="s">
        <v>758</v>
      </c>
      <c r="I1511" s="31"/>
      <c r="K1511" s="21"/>
      <c r="M1511" s="27"/>
      <c r="N1511" s="28"/>
      <c r="O1511" s="32">
        <v>1.0</v>
      </c>
      <c r="P1511" s="23" t="s">
        <v>758</v>
      </c>
      <c r="U1511" s="31"/>
    </row>
    <row r="1512">
      <c r="A1512" s="27"/>
      <c r="B1512" s="28"/>
      <c r="C1512" s="32">
        <v>2.0</v>
      </c>
      <c r="D1512" s="23" t="s">
        <v>759</v>
      </c>
      <c r="I1512" s="31" t="s">
        <v>38</v>
      </c>
      <c r="K1512" s="21"/>
      <c r="M1512" s="27"/>
      <c r="N1512" s="28"/>
      <c r="O1512" s="32">
        <v>2.0</v>
      </c>
      <c r="P1512" s="23" t="s">
        <v>759</v>
      </c>
      <c r="U1512" s="31" t="s">
        <v>38</v>
      </c>
    </row>
    <row r="1513">
      <c r="A1513" s="27"/>
      <c r="B1513" s="28"/>
      <c r="C1513" s="23">
        <v>3.0</v>
      </c>
      <c r="D1513" s="23" t="s">
        <v>760</v>
      </c>
      <c r="I1513" s="31"/>
      <c r="K1513" s="21"/>
      <c r="M1513" s="27"/>
      <c r="N1513" s="28"/>
      <c r="O1513" s="23">
        <v>3.0</v>
      </c>
      <c r="P1513" s="23" t="s">
        <v>760</v>
      </c>
      <c r="U1513" s="31"/>
    </row>
    <row r="1514">
      <c r="A1514" s="27"/>
      <c r="B1514" s="28"/>
      <c r="C1514" s="23">
        <v>4.0</v>
      </c>
      <c r="D1514" s="23" t="s">
        <v>761</v>
      </c>
      <c r="I1514" s="31"/>
      <c r="K1514" s="21"/>
      <c r="M1514" s="27"/>
      <c r="N1514" s="28"/>
      <c r="O1514" s="23">
        <v>4.0</v>
      </c>
      <c r="P1514" s="23" t="s">
        <v>761</v>
      </c>
      <c r="U1514" s="31"/>
    </row>
    <row r="1515">
      <c r="A1515" s="23" t="s">
        <v>256</v>
      </c>
      <c r="B1515" s="28"/>
      <c r="C1515" s="27"/>
      <c r="D1515" s="27"/>
      <c r="E1515" s="27"/>
      <c r="F1515" s="27"/>
      <c r="G1515" s="27"/>
      <c r="H1515" s="27"/>
      <c r="I1515" s="30"/>
      <c r="K1515" s="21"/>
      <c r="M1515" s="23" t="s">
        <v>256</v>
      </c>
      <c r="N1515" s="28"/>
      <c r="O1515" s="27"/>
      <c r="P1515" s="27"/>
      <c r="Q1515" s="27"/>
      <c r="R1515" s="27"/>
      <c r="S1515" s="27"/>
      <c r="T1515" s="27"/>
      <c r="U1515" s="30"/>
    </row>
    <row r="1516">
      <c r="A1516" s="27"/>
      <c r="B1516" s="28"/>
      <c r="C1516" s="27"/>
      <c r="D1516" s="27"/>
      <c r="E1516" s="27"/>
      <c r="F1516" s="27"/>
      <c r="G1516" s="27"/>
      <c r="H1516" s="27"/>
      <c r="I1516" s="30"/>
      <c r="K1516" s="21"/>
      <c r="M1516" s="27"/>
      <c r="N1516" s="28"/>
      <c r="O1516" s="27"/>
      <c r="P1516" s="27"/>
      <c r="Q1516" s="27"/>
      <c r="R1516" s="27"/>
      <c r="S1516" s="27"/>
      <c r="T1516" s="27"/>
      <c r="U1516" s="30"/>
    </row>
    <row r="1517">
      <c r="A1517" s="32" t="s">
        <v>50</v>
      </c>
      <c r="B1517" s="50">
        <f>B220+1</f>
        <v>29</v>
      </c>
      <c r="C1517" s="25" t="s">
        <v>762</v>
      </c>
      <c r="I1517" s="26"/>
      <c r="K1517" s="21"/>
      <c r="M1517" s="32" t="s">
        <v>50</v>
      </c>
      <c r="N1517" s="50">
        <f>N220+1</f>
        <v>29</v>
      </c>
      <c r="O1517" s="25" t="s">
        <v>762</v>
      </c>
      <c r="U1517" s="26"/>
    </row>
    <row r="1518">
      <c r="A1518" s="27"/>
      <c r="B1518" s="28"/>
      <c r="C1518" s="29"/>
      <c r="I1518" s="30"/>
      <c r="K1518" s="21"/>
      <c r="M1518" s="27"/>
      <c r="N1518" s="28"/>
      <c r="O1518" s="29"/>
      <c r="U1518" s="30"/>
    </row>
    <row r="1519">
      <c r="A1519" s="27"/>
      <c r="B1519" s="28"/>
      <c r="C1519" s="32">
        <v>1.0</v>
      </c>
      <c r="D1519" s="23" t="s">
        <v>763</v>
      </c>
      <c r="I1519" s="31" t="s">
        <v>38</v>
      </c>
      <c r="K1519" s="21"/>
      <c r="M1519" s="27"/>
      <c r="N1519" s="28"/>
      <c r="O1519" s="32">
        <v>1.0</v>
      </c>
      <c r="P1519" s="23" t="s">
        <v>763</v>
      </c>
      <c r="U1519" s="31" t="s">
        <v>38</v>
      </c>
    </row>
    <row r="1520">
      <c r="A1520" s="27"/>
      <c r="B1520" s="28"/>
      <c r="C1520" s="32">
        <v>2.0</v>
      </c>
      <c r="D1520" s="23" t="s">
        <v>764</v>
      </c>
      <c r="I1520" s="31"/>
      <c r="K1520" s="21"/>
      <c r="M1520" s="27"/>
      <c r="N1520" s="28"/>
      <c r="O1520" s="32">
        <v>2.0</v>
      </c>
      <c r="P1520" s="23" t="s">
        <v>764</v>
      </c>
      <c r="U1520" s="31"/>
    </row>
    <row r="1521">
      <c r="A1521" s="27"/>
      <c r="B1521" s="28"/>
      <c r="C1521" s="23">
        <v>3.0</v>
      </c>
      <c r="D1521" s="23" t="s">
        <v>765</v>
      </c>
      <c r="I1521" s="31"/>
      <c r="K1521" s="21"/>
      <c r="M1521" s="27"/>
      <c r="N1521" s="28"/>
      <c r="O1521" s="23">
        <v>3.0</v>
      </c>
      <c r="P1521" s="23" t="s">
        <v>765</v>
      </c>
      <c r="U1521" s="31"/>
    </row>
    <row r="1522">
      <c r="A1522" s="27"/>
      <c r="B1522" s="28"/>
      <c r="C1522" s="23">
        <v>4.0</v>
      </c>
      <c r="D1522" s="23" t="s">
        <v>766</v>
      </c>
      <c r="I1522" s="31"/>
      <c r="K1522" s="21"/>
      <c r="M1522" s="27"/>
      <c r="N1522" s="28"/>
      <c r="O1522" s="23">
        <v>4.0</v>
      </c>
      <c r="P1522" s="23" t="s">
        <v>766</v>
      </c>
      <c r="U1522" s="31"/>
    </row>
    <row r="1523">
      <c r="A1523" s="23" t="s">
        <v>256</v>
      </c>
      <c r="B1523" s="28"/>
      <c r="C1523" s="27"/>
      <c r="D1523" s="27"/>
      <c r="E1523" s="27"/>
      <c r="F1523" s="27"/>
      <c r="G1523" s="27"/>
      <c r="H1523" s="27"/>
      <c r="I1523" s="30"/>
      <c r="K1523" s="21"/>
      <c r="M1523" s="23" t="s">
        <v>256</v>
      </c>
      <c r="N1523" s="28"/>
      <c r="O1523" s="27"/>
      <c r="P1523" s="27"/>
      <c r="Q1523" s="27"/>
      <c r="R1523" s="27"/>
      <c r="S1523" s="27"/>
      <c r="T1523" s="27"/>
      <c r="U1523" s="30"/>
    </row>
    <row r="1524">
      <c r="A1524" s="27"/>
      <c r="B1524" s="28"/>
      <c r="C1524" s="27"/>
      <c r="D1524" s="27"/>
      <c r="E1524" s="27"/>
      <c r="F1524" s="27"/>
      <c r="G1524" s="27"/>
      <c r="H1524" s="27"/>
      <c r="I1524" s="30"/>
      <c r="K1524" s="21"/>
      <c r="M1524" s="27"/>
      <c r="N1524" s="28"/>
      <c r="O1524" s="27"/>
      <c r="P1524" s="27"/>
      <c r="Q1524" s="27"/>
      <c r="R1524" s="27"/>
      <c r="S1524" s="27"/>
      <c r="T1524" s="27"/>
      <c r="U1524" s="30"/>
    </row>
    <row r="1525">
      <c r="A1525" s="32" t="s">
        <v>50</v>
      </c>
      <c r="B1525" s="50">
        <f>B228+1</f>
        <v>30</v>
      </c>
      <c r="C1525" s="25" t="s">
        <v>767</v>
      </c>
      <c r="I1525" s="26"/>
      <c r="K1525" s="21"/>
      <c r="M1525" s="32" t="s">
        <v>50</v>
      </c>
      <c r="N1525" s="50">
        <f>N228+1</f>
        <v>30</v>
      </c>
      <c r="O1525" s="25" t="s">
        <v>767</v>
      </c>
      <c r="U1525" s="26"/>
    </row>
    <row r="1526">
      <c r="A1526" s="27"/>
      <c r="B1526" s="28"/>
      <c r="C1526" s="29"/>
      <c r="I1526" s="30"/>
      <c r="K1526" s="21"/>
      <c r="M1526" s="27"/>
      <c r="N1526" s="28"/>
      <c r="O1526" s="29"/>
      <c r="U1526" s="30"/>
    </row>
    <row r="1527">
      <c r="A1527" s="27"/>
      <c r="B1527" s="28"/>
      <c r="C1527" s="32">
        <v>1.0</v>
      </c>
      <c r="D1527" s="23" t="s">
        <v>768</v>
      </c>
      <c r="I1527" s="31"/>
      <c r="K1527" s="21"/>
      <c r="M1527" s="27"/>
      <c r="N1527" s="28"/>
      <c r="O1527" s="32">
        <v>1.0</v>
      </c>
      <c r="P1527" s="23" t="s">
        <v>768</v>
      </c>
      <c r="U1527" s="31"/>
    </row>
    <row r="1528">
      <c r="A1528" s="27"/>
      <c r="B1528" s="28"/>
      <c r="C1528" s="32">
        <v>2.0</v>
      </c>
      <c r="D1528" s="23" t="s">
        <v>769</v>
      </c>
      <c r="I1528" s="31" t="s">
        <v>38</v>
      </c>
      <c r="K1528" s="21"/>
      <c r="M1528" s="27"/>
      <c r="N1528" s="28"/>
      <c r="O1528" s="32">
        <v>2.0</v>
      </c>
      <c r="P1528" s="23" t="s">
        <v>769</v>
      </c>
      <c r="U1528" s="31" t="s">
        <v>38</v>
      </c>
    </row>
    <row r="1529">
      <c r="A1529" s="27"/>
      <c r="B1529" s="28"/>
      <c r="C1529" s="23">
        <v>3.0</v>
      </c>
      <c r="D1529" s="23" t="s">
        <v>770</v>
      </c>
      <c r="I1529" s="31"/>
      <c r="K1529" s="21"/>
      <c r="M1529" s="27"/>
      <c r="N1529" s="28"/>
      <c r="O1529" s="23">
        <v>3.0</v>
      </c>
      <c r="P1529" s="23" t="s">
        <v>770</v>
      </c>
      <c r="U1529" s="31"/>
    </row>
    <row r="1530">
      <c r="A1530" s="27"/>
      <c r="B1530" s="28"/>
      <c r="C1530" s="23">
        <v>4.0</v>
      </c>
      <c r="D1530" s="23" t="s">
        <v>771</v>
      </c>
      <c r="I1530" s="31"/>
      <c r="K1530" s="21"/>
      <c r="M1530" s="27"/>
      <c r="N1530" s="28"/>
      <c r="O1530" s="23">
        <v>4.0</v>
      </c>
      <c r="P1530" s="23" t="s">
        <v>771</v>
      </c>
      <c r="U1530" s="31"/>
    </row>
    <row r="1531">
      <c r="A1531" s="23" t="s">
        <v>256</v>
      </c>
      <c r="B1531" s="28"/>
      <c r="C1531" s="27"/>
      <c r="D1531" s="27"/>
      <c r="E1531" s="27"/>
      <c r="F1531" s="27"/>
      <c r="G1531" s="27"/>
      <c r="H1531" s="27"/>
      <c r="I1531" s="30"/>
      <c r="K1531" s="21"/>
      <c r="M1531" s="23" t="s">
        <v>256</v>
      </c>
      <c r="N1531" s="28"/>
      <c r="O1531" s="27"/>
      <c r="P1531" s="27"/>
      <c r="Q1531" s="27"/>
      <c r="R1531" s="27"/>
      <c r="S1531" s="27"/>
      <c r="T1531" s="27"/>
      <c r="U1531" s="30"/>
    </row>
    <row r="1532">
      <c r="A1532" s="27"/>
      <c r="B1532" s="28"/>
      <c r="C1532" s="27"/>
      <c r="D1532" s="27"/>
      <c r="E1532" s="27"/>
      <c r="F1532" s="27"/>
      <c r="G1532" s="27"/>
      <c r="H1532" s="27"/>
      <c r="I1532" s="30"/>
      <c r="K1532" s="21"/>
      <c r="M1532" s="27"/>
      <c r="N1532" s="28"/>
      <c r="O1532" s="27"/>
      <c r="P1532" s="27"/>
      <c r="Q1532" s="27"/>
      <c r="R1532" s="27"/>
      <c r="S1532" s="27"/>
      <c r="T1532" s="27"/>
      <c r="U1532" s="30"/>
    </row>
    <row r="1533">
      <c r="A1533" s="32" t="s">
        <v>50</v>
      </c>
      <c r="B1533" s="50">
        <f>B236+1</f>
        <v>31</v>
      </c>
      <c r="C1533" s="25" t="s">
        <v>767</v>
      </c>
      <c r="I1533" s="26"/>
      <c r="K1533" s="21"/>
      <c r="M1533" s="32" t="s">
        <v>50</v>
      </c>
      <c r="N1533" s="50">
        <f>N236+1</f>
        <v>31</v>
      </c>
      <c r="O1533" s="25" t="s">
        <v>767</v>
      </c>
      <c r="U1533" s="26"/>
    </row>
    <row r="1534">
      <c r="A1534" s="27"/>
      <c r="B1534" s="28"/>
      <c r="C1534" s="29"/>
      <c r="I1534" s="30"/>
      <c r="K1534" s="21"/>
      <c r="M1534" s="27"/>
      <c r="N1534" s="28"/>
      <c r="O1534" s="29"/>
      <c r="U1534" s="30"/>
    </row>
    <row r="1535">
      <c r="A1535" s="27"/>
      <c r="B1535" s="28"/>
      <c r="C1535" s="32">
        <v>1.0</v>
      </c>
      <c r="D1535" s="23" t="s">
        <v>772</v>
      </c>
      <c r="I1535" s="31"/>
      <c r="K1535" s="21"/>
      <c r="M1535" s="27"/>
      <c r="N1535" s="28"/>
      <c r="O1535" s="32">
        <v>1.0</v>
      </c>
      <c r="P1535" s="23" t="s">
        <v>772</v>
      </c>
      <c r="U1535" s="31"/>
    </row>
    <row r="1536">
      <c r="A1536" s="27"/>
      <c r="B1536" s="28"/>
      <c r="C1536" s="32">
        <v>2.0</v>
      </c>
      <c r="D1536" s="23" t="s">
        <v>773</v>
      </c>
      <c r="I1536" s="31"/>
      <c r="K1536" s="21"/>
      <c r="M1536" s="27"/>
      <c r="N1536" s="28"/>
      <c r="O1536" s="32">
        <v>2.0</v>
      </c>
      <c r="P1536" s="23" t="s">
        <v>773</v>
      </c>
      <c r="U1536" s="31"/>
    </row>
    <row r="1537">
      <c r="A1537" s="27"/>
      <c r="B1537" s="28"/>
      <c r="C1537" s="23">
        <v>3.0</v>
      </c>
      <c r="D1537" s="23" t="s">
        <v>774</v>
      </c>
      <c r="I1537" s="31"/>
      <c r="K1537" s="21"/>
      <c r="M1537" s="27"/>
      <c r="N1537" s="28"/>
      <c r="O1537" s="23">
        <v>3.0</v>
      </c>
      <c r="P1537" s="23" t="s">
        <v>774</v>
      </c>
      <c r="U1537" s="31"/>
    </row>
    <row r="1538">
      <c r="A1538" s="27"/>
      <c r="B1538" s="28"/>
      <c r="C1538" s="23">
        <v>4.0</v>
      </c>
      <c r="D1538" s="23" t="s">
        <v>452</v>
      </c>
      <c r="I1538" s="31" t="s">
        <v>38</v>
      </c>
      <c r="K1538" s="21"/>
      <c r="M1538" s="27"/>
      <c r="N1538" s="28"/>
      <c r="O1538" s="23">
        <v>4.0</v>
      </c>
      <c r="P1538" s="23" t="s">
        <v>452</v>
      </c>
      <c r="U1538" s="31" t="s">
        <v>38</v>
      </c>
    </row>
    <row r="1539">
      <c r="A1539" s="23" t="s">
        <v>256</v>
      </c>
      <c r="B1539" s="28"/>
      <c r="C1539" s="27"/>
      <c r="D1539" s="27"/>
      <c r="E1539" s="27"/>
      <c r="F1539" s="27"/>
      <c r="G1539" s="27"/>
      <c r="H1539" s="27"/>
      <c r="I1539" s="30"/>
      <c r="K1539" s="21"/>
      <c r="M1539" s="23" t="s">
        <v>256</v>
      </c>
      <c r="N1539" s="28"/>
      <c r="O1539" s="27"/>
      <c r="P1539" s="27"/>
      <c r="Q1539" s="27"/>
      <c r="R1539" s="27"/>
      <c r="S1539" s="27"/>
      <c r="T1539" s="27"/>
      <c r="U1539" s="30"/>
    </row>
    <row r="1540">
      <c r="A1540" s="27"/>
      <c r="B1540" s="28"/>
      <c r="C1540" s="27"/>
      <c r="D1540" s="27"/>
      <c r="E1540" s="27"/>
      <c r="F1540" s="27"/>
      <c r="G1540" s="27"/>
      <c r="H1540" s="27"/>
      <c r="I1540" s="30"/>
      <c r="K1540" s="21"/>
      <c r="M1540" s="27"/>
      <c r="N1540" s="28"/>
      <c r="O1540" s="27"/>
      <c r="P1540" s="27"/>
      <c r="Q1540" s="27"/>
      <c r="R1540" s="27"/>
      <c r="S1540" s="27"/>
      <c r="T1540" s="27"/>
      <c r="U1540" s="30"/>
    </row>
    <row r="1541">
      <c r="A1541" s="32" t="s">
        <v>50</v>
      </c>
      <c r="B1541" s="50">
        <f>B244+1</f>
        <v>32</v>
      </c>
      <c r="C1541" s="25" t="s">
        <v>775</v>
      </c>
      <c r="I1541" s="26"/>
      <c r="K1541" s="21"/>
      <c r="M1541" s="32" t="s">
        <v>50</v>
      </c>
      <c r="N1541" s="50">
        <f>N244+1</f>
        <v>32</v>
      </c>
      <c r="O1541" s="25" t="s">
        <v>775</v>
      </c>
      <c r="U1541" s="26"/>
    </row>
    <row r="1542">
      <c r="A1542" s="27"/>
      <c r="B1542" s="28"/>
      <c r="C1542" s="29"/>
      <c r="I1542" s="30"/>
      <c r="K1542" s="21"/>
      <c r="M1542" s="27"/>
      <c r="N1542" s="28"/>
      <c r="O1542" s="29"/>
      <c r="U1542" s="30"/>
    </row>
    <row r="1543">
      <c r="A1543" s="27"/>
      <c r="B1543" s="28"/>
      <c r="C1543" s="32">
        <v>1.0</v>
      </c>
      <c r="D1543" s="23" t="s">
        <v>776</v>
      </c>
      <c r="I1543" s="31"/>
      <c r="K1543" s="21"/>
      <c r="M1543" s="27"/>
      <c r="N1543" s="28"/>
      <c r="O1543" s="32">
        <v>1.0</v>
      </c>
      <c r="P1543" s="23" t="s">
        <v>776</v>
      </c>
      <c r="U1543" s="31"/>
    </row>
    <row r="1544">
      <c r="A1544" s="27"/>
      <c r="B1544" s="28"/>
      <c r="C1544" s="32">
        <v>2.0</v>
      </c>
      <c r="D1544" s="23" t="s">
        <v>777</v>
      </c>
      <c r="I1544" s="31" t="s">
        <v>38</v>
      </c>
      <c r="K1544" s="21"/>
      <c r="M1544" s="27"/>
      <c r="N1544" s="28"/>
      <c r="O1544" s="32">
        <v>2.0</v>
      </c>
      <c r="P1544" s="23" t="s">
        <v>777</v>
      </c>
      <c r="U1544" s="31" t="s">
        <v>38</v>
      </c>
    </row>
    <row r="1545">
      <c r="A1545" s="27"/>
      <c r="B1545" s="28"/>
      <c r="C1545" s="23">
        <v>3.0</v>
      </c>
      <c r="D1545" s="23" t="s">
        <v>778</v>
      </c>
      <c r="I1545" s="31"/>
      <c r="K1545" s="21"/>
      <c r="M1545" s="27"/>
      <c r="N1545" s="28"/>
      <c r="O1545" s="23">
        <v>3.0</v>
      </c>
      <c r="P1545" s="23" t="s">
        <v>778</v>
      </c>
      <c r="U1545" s="31"/>
    </row>
    <row r="1546">
      <c r="A1546" s="27"/>
      <c r="B1546" s="28"/>
      <c r="C1546" s="23">
        <v>4.0</v>
      </c>
      <c r="D1546" s="23" t="s">
        <v>437</v>
      </c>
      <c r="I1546" s="31"/>
      <c r="K1546" s="21"/>
      <c r="M1546" s="27"/>
      <c r="N1546" s="28"/>
      <c r="O1546" s="23">
        <v>4.0</v>
      </c>
      <c r="P1546" s="23" t="s">
        <v>437</v>
      </c>
      <c r="U1546" s="31"/>
    </row>
    <row r="1547">
      <c r="A1547" s="23" t="s">
        <v>256</v>
      </c>
      <c r="B1547" s="28"/>
      <c r="C1547" s="27"/>
      <c r="D1547" s="27"/>
      <c r="E1547" s="27"/>
      <c r="F1547" s="27"/>
      <c r="G1547" s="27"/>
      <c r="H1547" s="27"/>
      <c r="I1547" s="30"/>
      <c r="K1547" s="21"/>
      <c r="M1547" s="23" t="s">
        <v>256</v>
      </c>
      <c r="N1547" s="28"/>
      <c r="O1547" s="27"/>
      <c r="P1547" s="27"/>
      <c r="Q1547" s="27"/>
      <c r="R1547" s="27"/>
      <c r="S1547" s="27"/>
      <c r="T1547" s="27"/>
      <c r="U1547" s="30"/>
    </row>
    <row r="1548">
      <c r="A1548" s="27"/>
      <c r="B1548" s="28"/>
      <c r="C1548" s="27"/>
      <c r="D1548" s="27"/>
      <c r="E1548" s="27"/>
      <c r="F1548" s="27"/>
      <c r="G1548" s="27"/>
      <c r="H1548" s="27"/>
      <c r="I1548" s="30"/>
      <c r="K1548" s="21"/>
      <c r="M1548" s="27"/>
      <c r="N1548" s="28"/>
      <c r="O1548" s="27"/>
      <c r="P1548" s="27"/>
      <c r="Q1548" s="27"/>
      <c r="R1548" s="27"/>
      <c r="S1548" s="27"/>
      <c r="T1548" s="27"/>
      <c r="U1548" s="30"/>
    </row>
    <row r="1549">
      <c r="A1549" s="32" t="s">
        <v>50</v>
      </c>
      <c r="B1549" s="50">
        <f>B252+1</f>
        <v>33</v>
      </c>
      <c r="C1549" s="25" t="s">
        <v>779</v>
      </c>
      <c r="I1549" s="26"/>
      <c r="K1549" s="21"/>
      <c r="M1549" s="32" t="s">
        <v>50</v>
      </c>
      <c r="N1549" s="50">
        <f>N252+1</f>
        <v>33</v>
      </c>
      <c r="O1549" s="25" t="s">
        <v>779</v>
      </c>
      <c r="U1549" s="26"/>
    </row>
    <row r="1550">
      <c r="A1550" s="27"/>
      <c r="B1550" s="28"/>
      <c r="C1550" s="29"/>
      <c r="I1550" s="30"/>
      <c r="K1550" s="21"/>
      <c r="M1550" s="27"/>
      <c r="N1550" s="28"/>
      <c r="O1550" s="29"/>
      <c r="U1550" s="30"/>
    </row>
    <row r="1551">
      <c r="A1551" s="27"/>
      <c r="B1551" s="28"/>
      <c r="C1551" s="32">
        <v>1.0</v>
      </c>
      <c r="D1551" s="23" t="s">
        <v>780</v>
      </c>
      <c r="I1551" s="31"/>
      <c r="K1551" s="21"/>
      <c r="M1551" s="27"/>
      <c r="N1551" s="28"/>
      <c r="O1551" s="32">
        <v>1.0</v>
      </c>
      <c r="P1551" s="23" t="s">
        <v>780</v>
      </c>
      <c r="U1551" s="31"/>
    </row>
    <row r="1552">
      <c r="A1552" s="27"/>
      <c r="B1552" s="28"/>
      <c r="C1552" s="32">
        <v>2.0</v>
      </c>
      <c r="D1552" s="23" t="s">
        <v>781</v>
      </c>
      <c r="I1552" s="31"/>
      <c r="K1552" s="21"/>
      <c r="M1552" s="27"/>
      <c r="N1552" s="28"/>
      <c r="O1552" s="32">
        <v>2.0</v>
      </c>
      <c r="P1552" s="23" t="s">
        <v>781</v>
      </c>
      <c r="U1552" s="31"/>
    </row>
    <row r="1553">
      <c r="A1553" s="27"/>
      <c r="B1553" s="28"/>
      <c r="C1553" s="23">
        <v>3.0</v>
      </c>
      <c r="D1553" s="23" t="s">
        <v>782</v>
      </c>
      <c r="I1553" s="31"/>
      <c r="K1553" s="21"/>
      <c r="M1553" s="27"/>
      <c r="N1553" s="28"/>
      <c r="O1553" s="23">
        <v>3.0</v>
      </c>
      <c r="P1553" s="23" t="s">
        <v>782</v>
      </c>
      <c r="U1553" s="31"/>
    </row>
    <row r="1554">
      <c r="A1554" s="27"/>
      <c r="B1554" s="28"/>
      <c r="C1554" s="23">
        <v>4.0</v>
      </c>
      <c r="D1554" s="23" t="s">
        <v>431</v>
      </c>
      <c r="I1554" s="31" t="s">
        <v>38</v>
      </c>
      <c r="K1554" s="21"/>
      <c r="M1554" s="27"/>
      <c r="N1554" s="28"/>
      <c r="O1554" s="23">
        <v>4.0</v>
      </c>
      <c r="P1554" s="23" t="s">
        <v>431</v>
      </c>
      <c r="U1554" s="31" t="s">
        <v>38</v>
      </c>
    </row>
    <row r="1555">
      <c r="A1555" s="23" t="s">
        <v>256</v>
      </c>
      <c r="B1555" s="28"/>
      <c r="C1555" s="27"/>
      <c r="D1555" s="27"/>
      <c r="E1555" s="27"/>
      <c r="F1555" s="27"/>
      <c r="G1555" s="27"/>
      <c r="H1555" s="27"/>
      <c r="I1555" s="30"/>
      <c r="K1555" s="21"/>
      <c r="M1555" s="23" t="s">
        <v>256</v>
      </c>
      <c r="N1555" s="28"/>
      <c r="O1555" s="27"/>
      <c r="P1555" s="27"/>
      <c r="Q1555" s="27"/>
      <c r="R1555" s="27"/>
      <c r="S1555" s="27"/>
      <c r="T1555" s="27"/>
      <c r="U1555" s="30"/>
    </row>
    <row r="1556">
      <c r="A1556" s="27"/>
      <c r="B1556" s="28"/>
      <c r="C1556" s="27"/>
      <c r="D1556" s="27"/>
      <c r="E1556" s="27"/>
      <c r="F1556" s="27"/>
      <c r="G1556" s="27"/>
      <c r="H1556" s="27"/>
      <c r="I1556" s="30"/>
      <c r="K1556" s="21"/>
      <c r="M1556" s="27"/>
      <c r="N1556" s="28"/>
      <c r="O1556" s="27"/>
      <c r="P1556" s="27"/>
      <c r="Q1556" s="27"/>
      <c r="R1556" s="27"/>
      <c r="S1556" s="27"/>
      <c r="T1556" s="27"/>
      <c r="U1556" s="30"/>
    </row>
    <row r="1557">
      <c r="A1557" s="32" t="s">
        <v>50</v>
      </c>
      <c r="B1557" s="50">
        <f>B260+1</f>
        <v>34</v>
      </c>
      <c r="C1557" s="25" t="s">
        <v>783</v>
      </c>
      <c r="I1557" s="26"/>
      <c r="K1557" s="21"/>
      <c r="M1557" s="32" t="s">
        <v>50</v>
      </c>
      <c r="N1557" s="50">
        <f>N260+1</f>
        <v>34</v>
      </c>
      <c r="O1557" s="25" t="s">
        <v>783</v>
      </c>
      <c r="U1557" s="26"/>
    </row>
    <row r="1558">
      <c r="A1558" s="27"/>
      <c r="B1558" s="28"/>
      <c r="C1558" s="29"/>
      <c r="I1558" s="30"/>
      <c r="K1558" s="21"/>
      <c r="M1558" s="27"/>
      <c r="N1558" s="28"/>
      <c r="O1558" s="29"/>
      <c r="U1558" s="30"/>
    </row>
    <row r="1559">
      <c r="A1559" s="27"/>
      <c r="B1559" s="28"/>
      <c r="C1559" s="32">
        <v>1.0</v>
      </c>
      <c r="D1559" s="23" t="s">
        <v>784</v>
      </c>
      <c r="I1559" s="31" t="s">
        <v>38</v>
      </c>
      <c r="K1559" s="21"/>
      <c r="M1559" s="27"/>
      <c r="N1559" s="28"/>
      <c r="O1559" s="32">
        <v>1.0</v>
      </c>
      <c r="P1559" s="23" t="s">
        <v>784</v>
      </c>
      <c r="U1559" s="31" t="s">
        <v>38</v>
      </c>
    </row>
    <row r="1560">
      <c r="A1560" s="27"/>
      <c r="B1560" s="28"/>
      <c r="C1560" s="32">
        <v>2.0</v>
      </c>
      <c r="D1560" s="23" t="s">
        <v>785</v>
      </c>
      <c r="I1560" s="31"/>
      <c r="K1560" s="21"/>
      <c r="M1560" s="27"/>
      <c r="N1560" s="28"/>
      <c r="O1560" s="32">
        <v>2.0</v>
      </c>
      <c r="P1560" s="23" t="s">
        <v>785</v>
      </c>
      <c r="U1560" s="31"/>
    </row>
    <row r="1561">
      <c r="A1561" s="27"/>
      <c r="B1561" s="28"/>
      <c r="C1561" s="23">
        <v>3.0</v>
      </c>
      <c r="D1561" s="23" t="s">
        <v>786</v>
      </c>
      <c r="I1561" s="31"/>
      <c r="K1561" s="21"/>
      <c r="M1561" s="27"/>
      <c r="N1561" s="28"/>
      <c r="O1561" s="23">
        <v>3.0</v>
      </c>
      <c r="P1561" s="23" t="s">
        <v>786</v>
      </c>
      <c r="U1561" s="31"/>
    </row>
    <row r="1562">
      <c r="A1562" s="27"/>
      <c r="B1562" s="28"/>
      <c r="C1562" s="23">
        <v>4.0</v>
      </c>
      <c r="D1562" s="23" t="s">
        <v>787</v>
      </c>
      <c r="I1562" s="31"/>
      <c r="K1562" s="21"/>
      <c r="M1562" s="27"/>
      <c r="N1562" s="28"/>
      <c r="O1562" s="23">
        <v>4.0</v>
      </c>
      <c r="P1562" s="23" t="s">
        <v>787</v>
      </c>
      <c r="U1562" s="31"/>
    </row>
    <row r="1563">
      <c r="A1563" s="23" t="s">
        <v>256</v>
      </c>
      <c r="B1563" s="28"/>
      <c r="C1563" s="27"/>
      <c r="D1563" s="27"/>
      <c r="E1563" s="27"/>
      <c r="F1563" s="27"/>
      <c r="G1563" s="27"/>
      <c r="H1563" s="27"/>
      <c r="I1563" s="30"/>
      <c r="K1563" s="21"/>
      <c r="M1563" s="23" t="s">
        <v>256</v>
      </c>
      <c r="N1563" s="28"/>
      <c r="O1563" s="27"/>
      <c r="P1563" s="27"/>
      <c r="Q1563" s="27"/>
      <c r="R1563" s="27"/>
      <c r="S1563" s="27"/>
      <c r="T1563" s="27"/>
      <c r="U1563" s="30"/>
    </row>
    <row r="1564">
      <c r="A1564" s="27"/>
      <c r="B1564" s="28"/>
      <c r="C1564" s="27"/>
      <c r="D1564" s="27"/>
      <c r="E1564" s="27"/>
      <c r="F1564" s="27"/>
      <c r="G1564" s="27"/>
      <c r="H1564" s="27"/>
      <c r="I1564" s="30"/>
      <c r="K1564" s="21"/>
      <c r="M1564" s="27"/>
      <c r="N1564" s="28"/>
      <c r="O1564" s="27"/>
      <c r="P1564" s="27"/>
      <c r="Q1564" s="27"/>
      <c r="R1564" s="27"/>
      <c r="S1564" s="27"/>
      <c r="T1564" s="27"/>
      <c r="U1564" s="30"/>
    </row>
    <row r="1565">
      <c r="A1565" s="32" t="s">
        <v>50</v>
      </c>
      <c r="B1565" s="50">
        <f>B268+1</f>
        <v>35</v>
      </c>
      <c r="C1565" s="25" t="s">
        <v>788</v>
      </c>
      <c r="I1565" s="26"/>
      <c r="K1565" s="21"/>
      <c r="M1565" s="32" t="s">
        <v>50</v>
      </c>
      <c r="N1565" s="50">
        <f>N268+1</f>
        <v>35</v>
      </c>
      <c r="O1565" s="25" t="s">
        <v>788</v>
      </c>
      <c r="U1565" s="26"/>
    </row>
    <row r="1566">
      <c r="A1566" s="27"/>
      <c r="B1566" s="28"/>
      <c r="C1566" s="29"/>
      <c r="I1566" s="30"/>
      <c r="K1566" s="21"/>
      <c r="M1566" s="27"/>
      <c r="N1566" s="28"/>
      <c r="O1566" s="29"/>
      <c r="U1566" s="30"/>
    </row>
    <row r="1567">
      <c r="A1567" s="27"/>
      <c r="B1567" s="28"/>
      <c r="C1567" s="32">
        <v>1.0</v>
      </c>
      <c r="D1567" s="23" t="s">
        <v>789</v>
      </c>
      <c r="I1567" s="31"/>
      <c r="K1567" s="21"/>
      <c r="M1567" s="27"/>
      <c r="N1567" s="28"/>
      <c r="O1567" s="32">
        <v>1.0</v>
      </c>
      <c r="P1567" s="23" t="s">
        <v>789</v>
      </c>
      <c r="U1567" s="31"/>
    </row>
    <row r="1568">
      <c r="A1568" s="27"/>
      <c r="B1568" s="28"/>
      <c r="C1568" s="32">
        <v>2.0</v>
      </c>
      <c r="D1568" s="23" t="s">
        <v>774</v>
      </c>
      <c r="I1568" s="31"/>
      <c r="K1568" s="21"/>
      <c r="M1568" s="27"/>
      <c r="N1568" s="28"/>
      <c r="O1568" s="32">
        <v>2.0</v>
      </c>
      <c r="P1568" s="23" t="s">
        <v>774</v>
      </c>
      <c r="U1568" s="31"/>
    </row>
    <row r="1569">
      <c r="A1569" s="27"/>
      <c r="B1569" s="28"/>
      <c r="C1569" s="23">
        <v>3.0</v>
      </c>
      <c r="D1569" s="23" t="s">
        <v>699</v>
      </c>
      <c r="I1569" s="31"/>
      <c r="K1569" s="21"/>
      <c r="M1569" s="27"/>
      <c r="N1569" s="28"/>
      <c r="O1569" s="23">
        <v>3.0</v>
      </c>
      <c r="P1569" s="23" t="s">
        <v>699</v>
      </c>
      <c r="U1569" s="31"/>
    </row>
    <row r="1570">
      <c r="A1570" s="27"/>
      <c r="B1570" s="28"/>
      <c r="C1570" s="23">
        <v>4.0</v>
      </c>
      <c r="D1570" s="23" t="s">
        <v>452</v>
      </c>
      <c r="I1570" s="31" t="s">
        <v>38</v>
      </c>
      <c r="K1570" s="21"/>
      <c r="M1570" s="27"/>
      <c r="N1570" s="28"/>
      <c r="O1570" s="23">
        <v>4.0</v>
      </c>
      <c r="P1570" s="23" t="s">
        <v>452</v>
      </c>
      <c r="U1570" s="31" t="s">
        <v>38</v>
      </c>
    </row>
    <row r="1571">
      <c r="A1571" s="23" t="s">
        <v>256</v>
      </c>
      <c r="B1571" s="28"/>
      <c r="C1571" s="27"/>
      <c r="D1571" s="27"/>
      <c r="E1571" s="27"/>
      <c r="F1571" s="27"/>
      <c r="G1571" s="27"/>
      <c r="H1571" s="27"/>
      <c r="I1571" s="30"/>
      <c r="K1571" s="21"/>
      <c r="M1571" s="23" t="s">
        <v>256</v>
      </c>
      <c r="N1571" s="28"/>
      <c r="O1571" s="27"/>
      <c r="P1571" s="27"/>
      <c r="Q1571" s="27"/>
      <c r="R1571" s="27"/>
      <c r="S1571" s="27"/>
      <c r="T1571" s="27"/>
      <c r="U1571" s="30"/>
    </row>
    <row r="1572">
      <c r="A1572" s="27"/>
      <c r="B1572" s="28"/>
      <c r="C1572" s="27"/>
      <c r="D1572" s="27"/>
      <c r="E1572" s="27"/>
      <c r="F1572" s="27"/>
      <c r="G1572" s="27"/>
      <c r="H1572" s="27"/>
      <c r="I1572" s="30"/>
      <c r="K1572" s="21"/>
      <c r="M1572" s="27"/>
      <c r="N1572" s="28"/>
      <c r="O1572" s="27"/>
      <c r="P1572" s="27"/>
      <c r="Q1572" s="27"/>
      <c r="R1572" s="27"/>
      <c r="S1572" s="27"/>
      <c r="T1572" s="27"/>
      <c r="U1572" s="30"/>
    </row>
    <row r="1573">
      <c r="A1573" s="32" t="s">
        <v>50</v>
      </c>
      <c r="B1573" s="50">
        <f>B276+1</f>
        <v>36</v>
      </c>
      <c r="C1573" s="25" t="s">
        <v>790</v>
      </c>
      <c r="I1573" s="26"/>
      <c r="K1573" s="21"/>
      <c r="M1573" s="32" t="s">
        <v>50</v>
      </c>
      <c r="N1573" s="50">
        <f>N276+1</f>
        <v>36</v>
      </c>
      <c r="O1573" s="25" t="s">
        <v>790</v>
      </c>
      <c r="U1573" s="26"/>
    </row>
    <row r="1574">
      <c r="A1574" s="27"/>
      <c r="B1574" s="28"/>
      <c r="C1574" s="29"/>
      <c r="I1574" s="30"/>
      <c r="K1574" s="21"/>
      <c r="M1574" s="27"/>
      <c r="N1574" s="28"/>
      <c r="O1574" s="29"/>
      <c r="U1574" s="30"/>
    </row>
    <row r="1575">
      <c r="A1575" s="27"/>
      <c r="B1575" s="28"/>
      <c r="C1575" s="32">
        <v>1.0</v>
      </c>
      <c r="D1575" s="23" t="s">
        <v>791</v>
      </c>
      <c r="I1575" s="31"/>
      <c r="K1575" s="21"/>
      <c r="M1575" s="27"/>
      <c r="N1575" s="28"/>
      <c r="O1575" s="32">
        <v>1.0</v>
      </c>
      <c r="P1575" s="23" t="s">
        <v>791</v>
      </c>
      <c r="U1575" s="31"/>
    </row>
    <row r="1576">
      <c r="A1576" s="27"/>
      <c r="B1576" s="28"/>
      <c r="C1576" s="32">
        <v>2.0</v>
      </c>
      <c r="D1576" s="23" t="s">
        <v>740</v>
      </c>
      <c r="I1576" s="31"/>
      <c r="K1576" s="21"/>
      <c r="M1576" s="27"/>
      <c r="N1576" s="28"/>
      <c r="O1576" s="32">
        <v>2.0</v>
      </c>
      <c r="P1576" s="23" t="s">
        <v>740</v>
      </c>
      <c r="U1576" s="31"/>
    </row>
    <row r="1577">
      <c r="A1577" s="27"/>
      <c r="B1577" s="28"/>
      <c r="C1577" s="23">
        <v>3.0</v>
      </c>
      <c r="D1577" s="23" t="s">
        <v>792</v>
      </c>
      <c r="I1577" s="31"/>
      <c r="K1577" s="21"/>
      <c r="M1577" s="27"/>
      <c r="N1577" s="28"/>
      <c r="O1577" s="23">
        <v>3.0</v>
      </c>
      <c r="P1577" s="23" t="s">
        <v>792</v>
      </c>
      <c r="U1577" s="31"/>
    </row>
    <row r="1578">
      <c r="A1578" s="27"/>
      <c r="B1578" s="28"/>
      <c r="C1578" s="23">
        <v>4.0</v>
      </c>
      <c r="D1578" s="23" t="s">
        <v>506</v>
      </c>
      <c r="I1578" s="31" t="s">
        <v>38</v>
      </c>
      <c r="K1578" s="21"/>
      <c r="M1578" s="27"/>
      <c r="N1578" s="28"/>
      <c r="O1578" s="23">
        <v>4.0</v>
      </c>
      <c r="P1578" s="23" t="s">
        <v>506</v>
      </c>
      <c r="U1578" s="31" t="s">
        <v>38</v>
      </c>
    </row>
    <row r="1579">
      <c r="A1579" s="23" t="s">
        <v>256</v>
      </c>
      <c r="B1579" s="28"/>
      <c r="C1579" s="27"/>
      <c r="D1579" s="27"/>
      <c r="E1579" s="27"/>
      <c r="F1579" s="27"/>
      <c r="G1579" s="27"/>
      <c r="H1579" s="27"/>
      <c r="I1579" s="30"/>
      <c r="K1579" s="21"/>
      <c r="M1579" s="23" t="s">
        <v>256</v>
      </c>
      <c r="N1579" s="28"/>
      <c r="O1579" s="27"/>
      <c r="P1579" s="27"/>
      <c r="Q1579" s="27"/>
      <c r="R1579" s="27"/>
      <c r="S1579" s="27"/>
      <c r="T1579" s="27"/>
      <c r="U1579" s="30"/>
    </row>
    <row r="1580">
      <c r="A1580" s="27"/>
      <c r="B1580" s="28"/>
      <c r="C1580" s="27"/>
      <c r="D1580" s="27"/>
      <c r="E1580" s="27"/>
      <c r="F1580" s="27"/>
      <c r="G1580" s="27"/>
      <c r="H1580" s="27"/>
      <c r="I1580" s="30"/>
      <c r="K1580" s="21"/>
      <c r="M1580" s="27"/>
      <c r="N1580" s="28"/>
      <c r="O1580" s="27"/>
      <c r="P1580" s="27"/>
      <c r="Q1580" s="27"/>
      <c r="R1580" s="27"/>
      <c r="S1580" s="27"/>
      <c r="T1580" s="27"/>
      <c r="U1580" s="30"/>
    </row>
    <row r="1581">
      <c r="A1581" s="32" t="s">
        <v>50</v>
      </c>
      <c r="B1581" s="50">
        <f>B284+1</f>
        <v>37</v>
      </c>
      <c r="C1581" s="25" t="s">
        <v>793</v>
      </c>
      <c r="I1581" s="26"/>
      <c r="K1581" s="21"/>
      <c r="M1581" s="32" t="s">
        <v>50</v>
      </c>
      <c r="N1581" s="50">
        <f>N284+1</f>
        <v>37</v>
      </c>
      <c r="O1581" s="25" t="s">
        <v>793</v>
      </c>
      <c r="U1581" s="26"/>
    </row>
    <row r="1582">
      <c r="A1582" s="27"/>
      <c r="B1582" s="28"/>
      <c r="C1582" s="29"/>
      <c r="I1582" s="30"/>
      <c r="K1582" s="21"/>
      <c r="M1582" s="27"/>
      <c r="N1582" s="28"/>
      <c r="O1582" s="29"/>
      <c r="U1582" s="30"/>
    </row>
    <row r="1583">
      <c r="A1583" s="27"/>
      <c r="B1583" s="28"/>
      <c r="C1583" s="32">
        <v>1.0</v>
      </c>
      <c r="D1583" s="23" t="s">
        <v>794</v>
      </c>
      <c r="I1583" s="31"/>
      <c r="K1583" s="21"/>
      <c r="M1583" s="27"/>
      <c r="N1583" s="28"/>
      <c r="O1583" s="32">
        <v>1.0</v>
      </c>
      <c r="P1583" s="23" t="s">
        <v>794</v>
      </c>
      <c r="U1583" s="31"/>
    </row>
    <row r="1584">
      <c r="A1584" s="27"/>
      <c r="B1584" s="28"/>
      <c r="C1584" s="32">
        <v>2.0</v>
      </c>
      <c r="D1584" s="23" t="s">
        <v>795</v>
      </c>
      <c r="I1584" s="31"/>
      <c r="K1584" s="21"/>
      <c r="M1584" s="27"/>
      <c r="N1584" s="28"/>
      <c r="O1584" s="32">
        <v>2.0</v>
      </c>
      <c r="P1584" s="23" t="s">
        <v>795</v>
      </c>
      <c r="U1584" s="31"/>
    </row>
    <row r="1585">
      <c r="A1585" s="27"/>
      <c r="B1585" s="28"/>
      <c r="C1585" s="23">
        <v>3.0</v>
      </c>
      <c r="D1585" s="23" t="s">
        <v>796</v>
      </c>
      <c r="I1585" s="31"/>
      <c r="K1585" s="21"/>
      <c r="M1585" s="27"/>
      <c r="N1585" s="28"/>
      <c r="O1585" s="23">
        <v>3.0</v>
      </c>
      <c r="P1585" s="23" t="s">
        <v>796</v>
      </c>
      <c r="U1585" s="31"/>
    </row>
    <row r="1586">
      <c r="A1586" s="27"/>
      <c r="B1586" s="28"/>
      <c r="C1586" s="23">
        <v>4.0</v>
      </c>
      <c r="D1586" s="23" t="s">
        <v>452</v>
      </c>
      <c r="I1586" s="31" t="s">
        <v>38</v>
      </c>
      <c r="K1586" s="21"/>
      <c r="M1586" s="27"/>
      <c r="N1586" s="28"/>
      <c r="O1586" s="23">
        <v>4.0</v>
      </c>
      <c r="P1586" s="23" t="s">
        <v>452</v>
      </c>
      <c r="U1586" s="31" t="s">
        <v>38</v>
      </c>
    </row>
    <row r="1587">
      <c r="A1587" s="23" t="s">
        <v>256</v>
      </c>
      <c r="B1587" s="28"/>
      <c r="C1587" s="27"/>
      <c r="D1587" s="27"/>
      <c r="E1587" s="27"/>
      <c r="F1587" s="27"/>
      <c r="G1587" s="27"/>
      <c r="H1587" s="27"/>
      <c r="I1587" s="30"/>
      <c r="K1587" s="21"/>
      <c r="M1587" s="23" t="s">
        <v>256</v>
      </c>
      <c r="N1587" s="28"/>
      <c r="O1587" s="27"/>
      <c r="P1587" s="27"/>
      <c r="Q1587" s="27"/>
      <c r="R1587" s="27"/>
      <c r="S1587" s="27"/>
      <c r="T1587" s="27"/>
      <c r="U1587" s="30"/>
    </row>
    <row r="1588">
      <c r="A1588" s="27"/>
      <c r="B1588" s="28"/>
      <c r="C1588" s="27"/>
      <c r="D1588" s="27"/>
      <c r="E1588" s="27"/>
      <c r="F1588" s="27"/>
      <c r="G1588" s="27"/>
      <c r="H1588" s="27"/>
      <c r="I1588" s="30"/>
      <c r="K1588" s="21"/>
      <c r="M1588" s="27"/>
      <c r="N1588" s="28"/>
      <c r="O1588" s="27"/>
      <c r="P1588" s="27"/>
      <c r="Q1588" s="27"/>
      <c r="R1588" s="27"/>
      <c r="S1588" s="27"/>
      <c r="T1588" s="27"/>
      <c r="U1588" s="30"/>
    </row>
    <row r="1589">
      <c r="A1589" s="32" t="s">
        <v>50</v>
      </c>
      <c r="B1589" s="50">
        <f>B292+1</f>
        <v>38</v>
      </c>
      <c r="C1589" s="25" t="s">
        <v>797</v>
      </c>
      <c r="I1589" s="26"/>
      <c r="K1589" s="21"/>
      <c r="M1589" s="32" t="s">
        <v>50</v>
      </c>
      <c r="N1589" s="50">
        <f>N292+1</f>
        <v>38</v>
      </c>
      <c r="O1589" s="25" t="s">
        <v>797</v>
      </c>
      <c r="U1589" s="26"/>
    </row>
    <row r="1590">
      <c r="A1590" s="27"/>
      <c r="B1590" s="28"/>
      <c r="C1590" s="29"/>
      <c r="I1590" s="30"/>
      <c r="K1590" s="21"/>
      <c r="M1590" s="27"/>
      <c r="N1590" s="28"/>
      <c r="O1590" s="29"/>
      <c r="U1590" s="30"/>
    </row>
    <row r="1591">
      <c r="A1591" s="27"/>
      <c r="B1591" s="28"/>
      <c r="C1591" s="32">
        <v>1.0</v>
      </c>
      <c r="D1591" s="23" t="s">
        <v>798</v>
      </c>
      <c r="I1591" s="31"/>
      <c r="K1591" s="21"/>
      <c r="M1591" s="27"/>
      <c r="N1591" s="28"/>
      <c r="O1591" s="32">
        <v>1.0</v>
      </c>
      <c r="P1591" s="23" t="s">
        <v>798</v>
      </c>
      <c r="U1591" s="31"/>
    </row>
    <row r="1592">
      <c r="A1592" s="27"/>
      <c r="B1592" s="28"/>
      <c r="C1592" s="32">
        <v>2.0</v>
      </c>
      <c r="D1592" s="23" t="s">
        <v>799</v>
      </c>
      <c r="I1592" s="31"/>
      <c r="K1592" s="21"/>
      <c r="M1592" s="27"/>
      <c r="N1592" s="28"/>
      <c r="O1592" s="32">
        <v>2.0</v>
      </c>
      <c r="P1592" s="23" t="s">
        <v>799</v>
      </c>
      <c r="U1592" s="31"/>
    </row>
    <row r="1593">
      <c r="A1593" s="27"/>
      <c r="B1593" s="28"/>
      <c r="C1593" s="23">
        <v>3.0</v>
      </c>
      <c r="D1593" s="23" t="s">
        <v>800</v>
      </c>
      <c r="I1593" s="31"/>
      <c r="K1593" s="21"/>
      <c r="M1593" s="27"/>
      <c r="N1593" s="28"/>
      <c r="O1593" s="23">
        <v>3.0</v>
      </c>
      <c r="P1593" s="23" t="s">
        <v>800</v>
      </c>
      <c r="U1593" s="31"/>
    </row>
    <row r="1594">
      <c r="A1594" s="27"/>
      <c r="B1594" s="28"/>
      <c r="C1594" s="23">
        <v>4.0</v>
      </c>
      <c r="D1594" s="23" t="s">
        <v>431</v>
      </c>
      <c r="I1594" s="31" t="s">
        <v>38</v>
      </c>
      <c r="K1594" s="21"/>
      <c r="M1594" s="27"/>
      <c r="N1594" s="28"/>
      <c r="O1594" s="23">
        <v>4.0</v>
      </c>
      <c r="P1594" s="23" t="s">
        <v>431</v>
      </c>
      <c r="U1594" s="31" t="s">
        <v>38</v>
      </c>
    </row>
    <row r="1595">
      <c r="A1595" s="23" t="s">
        <v>256</v>
      </c>
      <c r="B1595" s="28"/>
      <c r="C1595" s="27"/>
      <c r="D1595" s="27"/>
      <c r="E1595" s="27"/>
      <c r="F1595" s="27"/>
      <c r="G1595" s="27"/>
      <c r="H1595" s="27"/>
      <c r="I1595" s="30"/>
      <c r="K1595" s="21"/>
      <c r="M1595" s="23" t="s">
        <v>256</v>
      </c>
      <c r="N1595" s="28"/>
      <c r="O1595" s="27"/>
      <c r="P1595" s="27"/>
      <c r="Q1595" s="27"/>
      <c r="R1595" s="27"/>
      <c r="S1595" s="27"/>
      <c r="T1595" s="27"/>
      <c r="U1595" s="30"/>
    </row>
    <row r="1596">
      <c r="A1596" s="27"/>
      <c r="B1596" s="28"/>
      <c r="C1596" s="27"/>
      <c r="D1596" s="27"/>
      <c r="E1596" s="27"/>
      <c r="F1596" s="27"/>
      <c r="G1596" s="27"/>
      <c r="H1596" s="27"/>
      <c r="I1596" s="30"/>
      <c r="K1596" s="21"/>
      <c r="M1596" s="27"/>
      <c r="N1596" s="28"/>
      <c r="O1596" s="27"/>
      <c r="P1596" s="27"/>
      <c r="Q1596" s="27"/>
      <c r="R1596" s="27"/>
      <c r="S1596" s="27"/>
      <c r="T1596" s="27"/>
      <c r="U1596" s="30"/>
    </row>
    <row r="1597">
      <c r="A1597" s="32" t="s">
        <v>50</v>
      </c>
      <c r="B1597" s="50">
        <f>B300+1</f>
        <v>39</v>
      </c>
      <c r="C1597" s="25" t="s">
        <v>703</v>
      </c>
      <c r="I1597" s="26"/>
      <c r="K1597" s="21"/>
      <c r="M1597" s="32" t="s">
        <v>50</v>
      </c>
      <c r="N1597" s="50">
        <f>N300+1</f>
        <v>39</v>
      </c>
      <c r="O1597" s="25" t="s">
        <v>703</v>
      </c>
      <c r="U1597" s="26"/>
    </row>
    <row r="1598">
      <c r="A1598" s="27"/>
      <c r="B1598" s="28"/>
      <c r="C1598" s="29"/>
      <c r="I1598" s="30"/>
      <c r="K1598" s="21"/>
      <c r="M1598" s="27"/>
      <c r="N1598" s="28"/>
      <c r="O1598" s="29"/>
      <c r="U1598" s="30"/>
    </row>
    <row r="1599" ht="15.75" customHeight="1">
      <c r="A1599" s="27"/>
      <c r="B1599" s="28"/>
      <c r="C1599" s="32">
        <v>1.0</v>
      </c>
      <c r="D1599" s="23" t="s">
        <v>801</v>
      </c>
      <c r="I1599" s="31"/>
      <c r="K1599" s="21"/>
      <c r="M1599" s="27"/>
      <c r="N1599" s="28"/>
      <c r="O1599" s="32">
        <v>1.0</v>
      </c>
      <c r="P1599" s="23" t="s">
        <v>801</v>
      </c>
      <c r="U1599" s="31"/>
    </row>
    <row r="1600">
      <c r="A1600" s="27"/>
      <c r="B1600" s="28"/>
      <c r="C1600" s="32">
        <v>2.0</v>
      </c>
      <c r="D1600" s="23" t="s">
        <v>680</v>
      </c>
      <c r="I1600" s="31"/>
      <c r="K1600" s="21"/>
      <c r="M1600" s="27"/>
      <c r="N1600" s="28"/>
      <c r="O1600" s="32">
        <v>2.0</v>
      </c>
      <c r="P1600" s="23" t="s">
        <v>680</v>
      </c>
      <c r="U1600" s="31"/>
    </row>
    <row r="1601">
      <c r="A1601" s="27"/>
      <c r="B1601" s="28"/>
      <c r="C1601" s="23">
        <v>3.0</v>
      </c>
      <c r="D1601" s="23" t="s">
        <v>681</v>
      </c>
      <c r="I1601" s="31"/>
      <c r="K1601" s="21"/>
      <c r="M1601" s="27"/>
      <c r="N1601" s="28"/>
      <c r="O1601" s="23">
        <v>3.0</v>
      </c>
      <c r="P1601" s="23" t="s">
        <v>681</v>
      </c>
      <c r="U1601" s="31"/>
    </row>
    <row r="1602">
      <c r="A1602" s="27"/>
      <c r="B1602" s="28"/>
      <c r="C1602" s="23">
        <v>4.0</v>
      </c>
      <c r="D1602" s="23" t="s">
        <v>703</v>
      </c>
      <c r="I1602" s="31" t="s">
        <v>38</v>
      </c>
      <c r="K1602" s="21"/>
      <c r="M1602" s="27"/>
      <c r="N1602" s="28"/>
      <c r="O1602" s="23">
        <v>4.0</v>
      </c>
      <c r="P1602" s="23" t="s">
        <v>703</v>
      </c>
      <c r="U1602" s="31" t="s">
        <v>38</v>
      </c>
    </row>
    <row r="1603">
      <c r="A1603" s="23" t="s">
        <v>256</v>
      </c>
      <c r="B1603" s="28"/>
      <c r="C1603" s="27"/>
      <c r="D1603" s="27"/>
      <c r="E1603" s="27"/>
      <c r="F1603" s="27"/>
      <c r="G1603" s="27"/>
      <c r="H1603" s="27"/>
      <c r="I1603" s="30"/>
      <c r="K1603" s="21"/>
      <c r="M1603" s="23" t="s">
        <v>256</v>
      </c>
      <c r="N1603" s="28"/>
      <c r="O1603" s="27"/>
      <c r="P1603" s="27"/>
      <c r="Q1603" s="27"/>
      <c r="R1603" s="27"/>
      <c r="S1603" s="27"/>
      <c r="T1603" s="27"/>
      <c r="U1603" s="30"/>
    </row>
    <row r="1604">
      <c r="A1604" s="27"/>
      <c r="B1604" s="28"/>
      <c r="C1604" s="27"/>
      <c r="D1604" s="27"/>
      <c r="E1604" s="27"/>
      <c r="F1604" s="27"/>
      <c r="G1604" s="27"/>
      <c r="H1604" s="27"/>
      <c r="I1604" s="30"/>
      <c r="K1604" s="21"/>
      <c r="M1604" s="27"/>
      <c r="N1604" s="28"/>
      <c r="O1604" s="27"/>
      <c r="P1604" s="27"/>
      <c r="Q1604" s="27"/>
      <c r="R1604" s="27"/>
      <c r="S1604" s="27"/>
      <c r="T1604" s="27"/>
      <c r="U1604" s="30"/>
    </row>
    <row r="1605" ht="33.0" customHeight="1">
      <c r="A1605" s="32" t="s">
        <v>50</v>
      </c>
      <c r="B1605" s="50">
        <f>B308+1</f>
        <v>40</v>
      </c>
      <c r="C1605" s="25" t="s">
        <v>802</v>
      </c>
      <c r="I1605" s="26"/>
      <c r="K1605" s="21"/>
      <c r="M1605" s="32" t="s">
        <v>50</v>
      </c>
      <c r="N1605" s="50">
        <f>N308+1</f>
        <v>40</v>
      </c>
      <c r="O1605" s="25" t="s">
        <v>802</v>
      </c>
      <c r="U1605" s="26"/>
    </row>
    <row r="1606">
      <c r="A1606" s="27"/>
      <c r="B1606" s="28"/>
      <c r="C1606" s="29"/>
      <c r="I1606" s="30"/>
      <c r="K1606" s="21"/>
      <c r="M1606" s="27"/>
      <c r="N1606" s="28"/>
      <c r="O1606" s="29"/>
      <c r="U1606" s="30"/>
    </row>
    <row r="1607" ht="15.75" customHeight="1">
      <c r="A1607" s="27"/>
      <c r="B1607" s="28"/>
      <c r="C1607" s="32">
        <v>1.0</v>
      </c>
      <c r="D1607" s="23" t="s">
        <v>803</v>
      </c>
      <c r="I1607" s="31"/>
      <c r="K1607" s="21"/>
      <c r="M1607" s="27"/>
      <c r="N1607" s="28"/>
      <c r="O1607" s="32">
        <v>1.0</v>
      </c>
      <c r="P1607" s="23" t="s">
        <v>803</v>
      </c>
      <c r="U1607" s="31"/>
    </row>
    <row r="1608">
      <c r="A1608" s="27"/>
      <c r="B1608" s="28"/>
      <c r="C1608" s="32">
        <v>2.0</v>
      </c>
      <c r="D1608" s="23" t="s">
        <v>778</v>
      </c>
      <c r="I1608" s="31"/>
      <c r="K1608" s="21"/>
      <c r="M1608" s="27"/>
      <c r="N1608" s="28"/>
      <c r="O1608" s="32">
        <v>2.0</v>
      </c>
      <c r="P1608" s="23" t="s">
        <v>778</v>
      </c>
      <c r="U1608" s="31"/>
    </row>
    <row r="1609">
      <c r="A1609" s="27"/>
      <c r="B1609" s="28"/>
      <c r="C1609" s="23">
        <v>3.0</v>
      </c>
      <c r="D1609" s="23" t="s">
        <v>777</v>
      </c>
      <c r="I1609" s="31" t="s">
        <v>38</v>
      </c>
      <c r="K1609" s="21"/>
      <c r="M1609" s="27"/>
      <c r="N1609" s="28"/>
      <c r="O1609" s="23">
        <v>3.0</v>
      </c>
      <c r="P1609" s="23" t="s">
        <v>777</v>
      </c>
      <c r="U1609" s="31" t="s">
        <v>38</v>
      </c>
    </row>
    <row r="1610">
      <c r="A1610" s="27"/>
      <c r="B1610" s="28"/>
      <c r="C1610" s="23">
        <v>4.0</v>
      </c>
      <c r="D1610" s="23" t="s">
        <v>437</v>
      </c>
      <c r="I1610" s="31"/>
      <c r="K1610" s="21"/>
      <c r="M1610" s="27"/>
      <c r="N1610" s="28"/>
      <c r="O1610" s="23">
        <v>4.0</v>
      </c>
      <c r="P1610" s="23" t="s">
        <v>437</v>
      </c>
      <c r="U1610" s="31"/>
    </row>
    <row r="1611">
      <c r="A1611" s="23" t="s">
        <v>256</v>
      </c>
      <c r="B1611" s="28"/>
      <c r="C1611" s="27"/>
      <c r="D1611" s="27"/>
      <c r="E1611" s="27"/>
      <c r="F1611" s="27"/>
      <c r="G1611" s="27"/>
      <c r="H1611" s="27"/>
      <c r="I1611" s="30"/>
      <c r="K1611" s="21"/>
      <c r="M1611" s="23" t="s">
        <v>256</v>
      </c>
      <c r="N1611" s="28"/>
      <c r="O1611" s="27"/>
      <c r="P1611" s="27"/>
      <c r="Q1611" s="27"/>
      <c r="R1611" s="27"/>
      <c r="S1611" s="27"/>
      <c r="T1611" s="27"/>
      <c r="U1611" s="30"/>
    </row>
    <row r="1612">
      <c r="A1612" s="27"/>
      <c r="B1612" s="28"/>
      <c r="C1612" s="27"/>
      <c r="D1612" s="27"/>
      <c r="E1612" s="27"/>
      <c r="F1612" s="27"/>
      <c r="G1612" s="27"/>
      <c r="H1612" s="27"/>
      <c r="I1612" s="30"/>
      <c r="K1612" s="21"/>
      <c r="M1612" s="27"/>
      <c r="N1612" s="28"/>
      <c r="O1612" s="27"/>
      <c r="P1612" s="27"/>
      <c r="Q1612" s="27"/>
      <c r="R1612" s="27"/>
      <c r="S1612" s="27"/>
      <c r="T1612" s="27"/>
      <c r="U1612" s="30"/>
    </row>
    <row r="1613">
      <c r="A1613" s="32" t="s">
        <v>50</v>
      </c>
      <c r="B1613" s="50">
        <f>B316+1</f>
        <v>41</v>
      </c>
      <c r="C1613" s="25" t="s">
        <v>804</v>
      </c>
      <c r="I1613" s="26"/>
      <c r="K1613" s="21"/>
      <c r="M1613" s="32" t="s">
        <v>50</v>
      </c>
      <c r="N1613" s="50">
        <f>N316+1</f>
        <v>41</v>
      </c>
      <c r="O1613" s="25" t="s">
        <v>804</v>
      </c>
      <c r="U1613" s="26"/>
    </row>
    <row r="1614">
      <c r="A1614" s="27"/>
      <c r="B1614" s="28"/>
      <c r="C1614" s="29"/>
      <c r="I1614" s="30"/>
      <c r="K1614" s="21"/>
      <c r="M1614" s="27"/>
      <c r="N1614" s="28"/>
      <c r="O1614" s="29"/>
      <c r="U1614" s="30"/>
    </row>
    <row r="1615" ht="15.75" customHeight="1">
      <c r="A1615" s="27"/>
      <c r="B1615" s="28"/>
      <c r="C1615" s="32">
        <v>1.0</v>
      </c>
      <c r="D1615" s="23" t="s">
        <v>805</v>
      </c>
      <c r="I1615" s="31"/>
      <c r="K1615" s="21"/>
      <c r="M1615" s="27"/>
      <c r="N1615" s="28"/>
      <c r="O1615" s="32">
        <v>1.0</v>
      </c>
      <c r="P1615" s="23" t="s">
        <v>805</v>
      </c>
      <c r="U1615" s="31"/>
    </row>
    <row r="1616">
      <c r="A1616" s="27"/>
      <c r="B1616" s="28"/>
      <c r="C1616" s="32">
        <v>2.0</v>
      </c>
      <c r="D1616" s="23" t="s">
        <v>806</v>
      </c>
      <c r="I1616" s="31"/>
      <c r="K1616" s="21"/>
      <c r="M1616" s="27"/>
      <c r="N1616" s="28"/>
      <c r="O1616" s="32">
        <v>2.0</v>
      </c>
      <c r="P1616" s="23" t="s">
        <v>806</v>
      </c>
      <c r="U1616" s="31"/>
    </row>
    <row r="1617">
      <c r="A1617" s="27"/>
      <c r="B1617" s="28"/>
      <c r="C1617" s="23">
        <v>3.0</v>
      </c>
      <c r="D1617" s="23" t="s">
        <v>807</v>
      </c>
      <c r="I1617" s="31" t="s">
        <v>38</v>
      </c>
      <c r="K1617" s="21"/>
      <c r="M1617" s="27"/>
      <c r="N1617" s="28"/>
      <c r="O1617" s="23">
        <v>3.0</v>
      </c>
      <c r="P1617" s="23" t="s">
        <v>807</v>
      </c>
      <c r="U1617" s="31" t="s">
        <v>38</v>
      </c>
    </row>
    <row r="1618">
      <c r="A1618" s="27"/>
      <c r="B1618" s="28"/>
      <c r="C1618" s="23">
        <v>4.0</v>
      </c>
      <c r="D1618" s="23" t="s">
        <v>808</v>
      </c>
      <c r="I1618" s="31"/>
      <c r="K1618" s="21"/>
      <c r="M1618" s="27"/>
      <c r="N1618" s="28"/>
      <c r="O1618" s="23">
        <v>4.0</v>
      </c>
      <c r="P1618" s="23" t="s">
        <v>808</v>
      </c>
      <c r="U1618" s="31"/>
    </row>
    <row r="1619">
      <c r="A1619" s="23" t="s">
        <v>256</v>
      </c>
      <c r="B1619" s="28"/>
      <c r="C1619" s="27"/>
      <c r="D1619" s="27"/>
      <c r="E1619" s="27"/>
      <c r="F1619" s="27"/>
      <c r="G1619" s="27"/>
      <c r="H1619" s="27"/>
      <c r="I1619" s="30"/>
      <c r="K1619" s="21"/>
      <c r="M1619" s="23" t="s">
        <v>256</v>
      </c>
      <c r="N1619" s="28"/>
      <c r="O1619" s="27"/>
      <c r="P1619" s="27"/>
      <c r="Q1619" s="27"/>
      <c r="R1619" s="27"/>
      <c r="S1619" s="27"/>
      <c r="T1619" s="27"/>
      <c r="U1619" s="30"/>
    </row>
    <row r="1620">
      <c r="A1620" s="27"/>
      <c r="B1620" s="28"/>
      <c r="C1620" s="27"/>
      <c r="D1620" s="27"/>
      <c r="E1620" s="27"/>
      <c r="F1620" s="27"/>
      <c r="G1620" s="27"/>
      <c r="H1620" s="27"/>
      <c r="I1620" s="30"/>
      <c r="K1620" s="21"/>
      <c r="M1620" s="27"/>
      <c r="N1620" s="28"/>
      <c r="O1620" s="27"/>
      <c r="P1620" s="27"/>
      <c r="Q1620" s="27"/>
      <c r="R1620" s="27"/>
      <c r="S1620" s="27"/>
      <c r="T1620" s="27"/>
      <c r="U1620" s="30"/>
    </row>
    <row r="1621">
      <c r="A1621" s="32" t="s">
        <v>50</v>
      </c>
      <c r="B1621" s="50">
        <f>B324+1</f>
        <v>42</v>
      </c>
      <c r="C1621" s="25" t="s">
        <v>809</v>
      </c>
      <c r="I1621" s="26"/>
      <c r="K1621" s="21"/>
      <c r="M1621" s="32" t="s">
        <v>50</v>
      </c>
      <c r="N1621" s="50">
        <f>N324+1</f>
        <v>42</v>
      </c>
      <c r="O1621" s="25" t="s">
        <v>809</v>
      </c>
      <c r="U1621" s="26"/>
    </row>
    <row r="1622">
      <c r="A1622" s="27"/>
      <c r="B1622" s="28"/>
      <c r="C1622" s="29"/>
      <c r="I1622" s="30"/>
      <c r="K1622" s="21"/>
      <c r="M1622" s="27"/>
      <c r="N1622" s="28"/>
      <c r="O1622" s="29"/>
      <c r="U1622" s="30"/>
    </row>
    <row r="1623" ht="15.75" customHeight="1">
      <c r="A1623" s="27"/>
      <c r="B1623" s="28"/>
      <c r="C1623" s="32">
        <v>1.0</v>
      </c>
      <c r="D1623" s="23" t="s">
        <v>810</v>
      </c>
      <c r="I1623" s="31"/>
      <c r="K1623" s="21"/>
      <c r="M1623" s="27"/>
      <c r="N1623" s="28"/>
      <c r="O1623" s="32">
        <v>1.0</v>
      </c>
      <c r="P1623" s="23" t="s">
        <v>810</v>
      </c>
      <c r="U1623" s="31"/>
    </row>
    <row r="1624">
      <c r="A1624" s="27"/>
      <c r="B1624" s="28"/>
      <c r="C1624" s="32">
        <v>2.0</v>
      </c>
      <c r="D1624" s="23" t="s">
        <v>811</v>
      </c>
      <c r="I1624" s="31"/>
      <c r="K1624" s="21"/>
      <c r="M1624" s="27"/>
      <c r="N1624" s="28"/>
      <c r="O1624" s="32">
        <v>2.0</v>
      </c>
      <c r="P1624" s="23" t="s">
        <v>811</v>
      </c>
      <c r="U1624" s="31"/>
    </row>
    <row r="1625">
      <c r="A1625" s="27"/>
      <c r="B1625" s="28"/>
      <c r="C1625" s="23">
        <v>3.0</v>
      </c>
      <c r="D1625" s="23" t="s">
        <v>812</v>
      </c>
      <c r="I1625" s="31"/>
      <c r="K1625" s="21"/>
      <c r="M1625" s="27"/>
      <c r="N1625" s="28"/>
      <c r="O1625" s="23">
        <v>3.0</v>
      </c>
      <c r="P1625" s="23" t="s">
        <v>812</v>
      </c>
      <c r="U1625" s="31"/>
    </row>
    <row r="1626">
      <c r="A1626" s="27"/>
      <c r="B1626" s="28"/>
      <c r="C1626" s="23">
        <v>4.0</v>
      </c>
      <c r="D1626" s="23" t="s">
        <v>813</v>
      </c>
      <c r="I1626" s="31" t="s">
        <v>38</v>
      </c>
      <c r="K1626" s="21"/>
      <c r="M1626" s="27"/>
      <c r="N1626" s="28"/>
      <c r="O1626" s="23">
        <v>4.0</v>
      </c>
      <c r="P1626" s="23" t="s">
        <v>813</v>
      </c>
      <c r="U1626" s="31" t="s">
        <v>38</v>
      </c>
    </row>
    <row r="1627">
      <c r="A1627" s="27"/>
      <c r="B1627" s="28"/>
      <c r="C1627" s="27"/>
      <c r="D1627" s="27"/>
      <c r="E1627" s="27"/>
      <c r="F1627" s="27"/>
      <c r="G1627" s="27"/>
      <c r="H1627" s="27"/>
      <c r="I1627" s="30"/>
      <c r="K1627" s="21"/>
    </row>
    <row r="1628">
      <c r="A1628" s="27"/>
      <c r="B1628" s="28"/>
      <c r="C1628" s="27"/>
      <c r="D1628" s="27"/>
      <c r="E1628" s="27"/>
      <c r="F1628" s="27"/>
      <c r="G1628" s="27"/>
      <c r="H1628" s="27"/>
      <c r="I1628" s="30"/>
      <c r="K1628" s="21"/>
    </row>
    <row r="1629">
      <c r="A1629" s="27"/>
      <c r="B1629" s="28"/>
      <c r="C1629" s="27"/>
      <c r="D1629" s="27"/>
      <c r="E1629" s="27"/>
      <c r="F1629" s="27"/>
      <c r="G1629" s="27"/>
      <c r="H1629" s="27"/>
      <c r="I1629" s="30"/>
      <c r="K1629" s="21"/>
    </row>
    <row r="1630">
      <c r="A1630" s="27"/>
      <c r="B1630" s="28"/>
      <c r="C1630" s="27"/>
      <c r="D1630" s="27"/>
      <c r="E1630" s="27"/>
      <c r="F1630" s="27"/>
      <c r="G1630" s="27"/>
      <c r="H1630" s="27"/>
      <c r="I1630" s="30"/>
      <c r="K1630" s="21"/>
    </row>
    <row r="1631">
      <c r="A1631" s="22" t="s">
        <v>41</v>
      </c>
      <c r="I1631" s="30"/>
      <c r="K1631" s="21"/>
      <c r="M1631" s="22" t="s">
        <v>41</v>
      </c>
    </row>
    <row r="1632">
      <c r="A1632" s="32" t="s">
        <v>50</v>
      </c>
      <c r="B1632" s="50">
        <v>1.0</v>
      </c>
      <c r="C1632" s="25" t="s">
        <v>814</v>
      </c>
      <c r="I1632" s="26" t="s">
        <v>52</v>
      </c>
      <c r="K1632" s="21"/>
      <c r="M1632" s="32" t="s">
        <v>50</v>
      </c>
      <c r="N1632" s="50">
        <v>1.0</v>
      </c>
      <c r="O1632" s="25" t="s">
        <v>814</v>
      </c>
      <c r="U1632" s="26" t="s">
        <v>52</v>
      </c>
    </row>
    <row r="1633" ht="47.25" customHeight="1">
      <c r="A1633" s="27"/>
      <c r="B1633" s="28"/>
      <c r="C1633" s="29" t="str">
        <f>IMAGE("https://media.zecodeek-it.com/dtc/ss-share/questions/question-1263.jpg",1)</f>
        <v/>
      </c>
      <c r="I1633" s="30"/>
      <c r="K1633" s="21"/>
      <c r="M1633" s="27"/>
      <c r="N1633" s="28"/>
      <c r="O1633" s="29" t="str">
        <f>IMAGE("https://media.zecodeek-it.com/dtc/ss-share/questions/question-1263.jpg",1)</f>
        <v/>
      </c>
      <c r="U1633" s="30"/>
    </row>
    <row r="1634">
      <c r="A1634" s="27"/>
      <c r="B1634" s="28"/>
      <c r="C1634" s="32">
        <v>1.0</v>
      </c>
      <c r="D1634" s="23" t="s">
        <v>815</v>
      </c>
      <c r="I1634" s="31"/>
      <c r="K1634" s="21"/>
      <c r="M1634" s="27"/>
      <c r="N1634" s="28"/>
      <c r="O1634" s="32">
        <v>1.0</v>
      </c>
      <c r="P1634" s="23" t="s">
        <v>815</v>
      </c>
      <c r="U1634" s="31"/>
    </row>
    <row r="1635">
      <c r="A1635" s="27"/>
      <c r="B1635" s="28"/>
      <c r="C1635" s="23">
        <v>2.0</v>
      </c>
      <c r="D1635" s="23" t="s">
        <v>816</v>
      </c>
      <c r="I1635" s="31"/>
      <c r="K1635" s="21"/>
      <c r="M1635" s="27"/>
      <c r="N1635" s="28"/>
      <c r="O1635" s="23">
        <v>2.0</v>
      </c>
      <c r="P1635" s="23" t="s">
        <v>816</v>
      </c>
      <c r="U1635" s="31"/>
    </row>
    <row r="1636">
      <c r="A1636" s="27"/>
      <c r="B1636" s="28"/>
      <c r="C1636" s="23">
        <v>3.0</v>
      </c>
      <c r="D1636" s="23" t="s">
        <v>817</v>
      </c>
      <c r="I1636" s="31"/>
      <c r="K1636" s="21"/>
      <c r="M1636" s="27"/>
      <c r="N1636" s="28"/>
      <c r="O1636" s="23">
        <v>3.0</v>
      </c>
      <c r="P1636" s="23" t="s">
        <v>817</v>
      </c>
      <c r="U1636" s="31"/>
    </row>
    <row r="1637">
      <c r="A1637" s="27"/>
      <c r="B1637" s="28"/>
      <c r="C1637" s="23">
        <v>4.0</v>
      </c>
      <c r="D1637" s="23" t="s">
        <v>431</v>
      </c>
      <c r="I1637" s="31" t="s">
        <v>38</v>
      </c>
      <c r="K1637" s="21"/>
      <c r="M1637" s="27"/>
      <c r="N1637" s="28"/>
      <c r="O1637" s="23">
        <v>4.0</v>
      </c>
      <c r="P1637" s="23" t="s">
        <v>431</v>
      </c>
      <c r="U1637" s="31" t="s">
        <v>38</v>
      </c>
    </row>
    <row r="1638">
      <c r="A1638" s="27"/>
      <c r="B1638" s="28"/>
      <c r="C1638" s="27"/>
      <c r="D1638" s="27"/>
      <c r="E1638" s="27"/>
      <c r="F1638" s="27"/>
      <c r="G1638" s="27"/>
      <c r="H1638" s="27"/>
      <c r="I1638" s="30"/>
      <c r="K1638" s="21"/>
      <c r="M1638" s="27"/>
      <c r="N1638" s="28"/>
      <c r="O1638" s="27"/>
      <c r="P1638" s="27"/>
      <c r="Q1638" s="27"/>
      <c r="R1638" s="27"/>
      <c r="S1638" s="27"/>
      <c r="T1638" s="27"/>
      <c r="U1638" s="30"/>
    </row>
    <row r="1639">
      <c r="A1639" s="27"/>
      <c r="B1639" s="28"/>
      <c r="C1639" s="27"/>
      <c r="D1639" s="27"/>
      <c r="E1639" s="27"/>
      <c r="F1639" s="27"/>
      <c r="G1639" s="27"/>
      <c r="H1639" s="27"/>
      <c r="I1639" s="30"/>
      <c r="K1639" s="21"/>
      <c r="M1639" s="27"/>
      <c r="N1639" s="28"/>
      <c r="O1639" s="27"/>
      <c r="P1639" s="27"/>
      <c r="Q1639" s="27"/>
      <c r="R1639" s="27"/>
      <c r="S1639" s="27"/>
      <c r="T1639" s="27"/>
      <c r="U1639" s="30"/>
    </row>
    <row r="1640">
      <c r="A1640" s="32" t="s">
        <v>50</v>
      </c>
      <c r="B1640" s="50">
        <f>B4+1</f>
        <v>2</v>
      </c>
      <c r="C1640" s="25" t="s">
        <v>818</v>
      </c>
      <c r="I1640" s="26"/>
      <c r="K1640" s="21"/>
      <c r="M1640" s="32" t="s">
        <v>50</v>
      </c>
      <c r="N1640" s="50">
        <f>N4+1</f>
        <v>2</v>
      </c>
      <c r="O1640" s="25" t="s">
        <v>818</v>
      </c>
      <c r="U1640" s="26"/>
    </row>
    <row r="1641">
      <c r="A1641" s="27"/>
      <c r="B1641" s="28"/>
      <c r="C1641" s="29"/>
      <c r="I1641" s="30"/>
      <c r="K1641" s="21"/>
      <c r="M1641" s="27"/>
      <c r="N1641" s="28"/>
      <c r="O1641" s="29"/>
      <c r="U1641" s="30"/>
    </row>
    <row r="1642">
      <c r="A1642" s="27"/>
      <c r="B1642" s="28"/>
      <c r="C1642" s="32">
        <v>1.0</v>
      </c>
      <c r="D1642" s="23" t="s">
        <v>819</v>
      </c>
      <c r="I1642" s="31"/>
      <c r="K1642" s="21"/>
      <c r="M1642" s="27"/>
      <c r="N1642" s="28"/>
      <c r="O1642" s="32">
        <v>1.0</v>
      </c>
      <c r="P1642" s="23" t="s">
        <v>819</v>
      </c>
      <c r="U1642" s="31"/>
    </row>
    <row r="1643">
      <c r="A1643" s="27"/>
      <c r="B1643" s="28"/>
      <c r="C1643" s="23">
        <v>2.0</v>
      </c>
      <c r="D1643" s="23" t="s">
        <v>820</v>
      </c>
      <c r="I1643" s="31"/>
      <c r="K1643" s="21"/>
      <c r="M1643" s="27"/>
      <c r="N1643" s="28"/>
      <c r="O1643" s="23">
        <v>2.0</v>
      </c>
      <c r="P1643" s="23" t="s">
        <v>820</v>
      </c>
      <c r="U1643" s="31"/>
    </row>
    <row r="1644">
      <c r="A1644" s="27"/>
      <c r="B1644" s="28"/>
      <c r="C1644" s="23">
        <v>3.0</v>
      </c>
      <c r="D1644" s="23" t="s">
        <v>821</v>
      </c>
      <c r="I1644" s="31"/>
      <c r="K1644" s="21"/>
      <c r="M1644" s="27"/>
      <c r="N1644" s="28"/>
      <c r="O1644" s="23">
        <v>3.0</v>
      </c>
      <c r="P1644" s="23" t="s">
        <v>821</v>
      </c>
      <c r="U1644" s="31"/>
    </row>
    <row r="1645">
      <c r="A1645" s="27"/>
      <c r="B1645" s="28"/>
      <c r="C1645" s="23">
        <v>4.0</v>
      </c>
      <c r="D1645" s="23" t="s">
        <v>822</v>
      </c>
      <c r="I1645" s="31" t="s">
        <v>38</v>
      </c>
      <c r="K1645" s="21"/>
      <c r="M1645" s="27"/>
      <c r="N1645" s="28"/>
      <c r="O1645" s="23">
        <v>4.0</v>
      </c>
      <c r="P1645" s="23" t="s">
        <v>822</v>
      </c>
      <c r="U1645" s="31" t="s">
        <v>38</v>
      </c>
    </row>
    <row r="1646">
      <c r="A1646" s="27"/>
      <c r="B1646" s="28"/>
      <c r="C1646" s="27"/>
      <c r="D1646" s="27"/>
      <c r="E1646" s="27"/>
      <c r="F1646" s="27"/>
      <c r="G1646" s="27"/>
      <c r="H1646" s="27"/>
      <c r="I1646" s="30"/>
      <c r="K1646" s="21"/>
      <c r="M1646" s="27"/>
      <c r="N1646" s="28"/>
      <c r="O1646" s="27"/>
      <c r="P1646" s="27"/>
      <c r="Q1646" s="27"/>
      <c r="R1646" s="27"/>
      <c r="S1646" s="27"/>
      <c r="T1646" s="27"/>
      <c r="U1646" s="30"/>
    </row>
    <row r="1647">
      <c r="A1647" s="27"/>
      <c r="B1647" s="28"/>
      <c r="C1647" s="27"/>
      <c r="D1647" s="27"/>
      <c r="E1647" s="27"/>
      <c r="F1647" s="27"/>
      <c r="G1647" s="27"/>
      <c r="H1647" s="27"/>
      <c r="I1647" s="30"/>
      <c r="K1647" s="21"/>
      <c r="M1647" s="27"/>
      <c r="N1647" s="28"/>
      <c r="O1647" s="27"/>
      <c r="P1647" s="27"/>
      <c r="Q1647" s="27"/>
      <c r="R1647" s="27"/>
      <c r="S1647" s="27"/>
      <c r="T1647" s="27"/>
      <c r="U1647" s="30"/>
    </row>
    <row r="1648">
      <c r="A1648" s="32" t="s">
        <v>50</v>
      </c>
      <c r="B1648" s="50">
        <f>B12+1</f>
        <v>3</v>
      </c>
      <c r="C1648" s="25" t="s">
        <v>823</v>
      </c>
      <c r="I1648" s="26"/>
      <c r="K1648" s="21"/>
      <c r="M1648" s="32" t="s">
        <v>50</v>
      </c>
      <c r="N1648" s="50">
        <f>N12+1</f>
        <v>3</v>
      </c>
      <c r="O1648" s="25" t="s">
        <v>823</v>
      </c>
      <c r="U1648" s="26"/>
    </row>
    <row r="1649">
      <c r="A1649" s="27"/>
      <c r="B1649" s="28"/>
      <c r="C1649" s="29"/>
      <c r="I1649" s="30"/>
      <c r="K1649" s="21"/>
      <c r="M1649" s="27"/>
      <c r="N1649" s="28"/>
      <c r="O1649" s="29"/>
      <c r="U1649" s="30"/>
    </row>
    <row r="1650">
      <c r="A1650" s="27"/>
      <c r="B1650" s="28"/>
      <c r="C1650" s="32">
        <v>1.0</v>
      </c>
      <c r="D1650" s="23" t="s">
        <v>824</v>
      </c>
      <c r="I1650" s="31"/>
      <c r="K1650" s="21"/>
      <c r="M1650" s="27"/>
      <c r="N1650" s="28"/>
      <c r="O1650" s="32">
        <v>1.0</v>
      </c>
      <c r="P1650" s="23" t="s">
        <v>824</v>
      </c>
      <c r="U1650" s="31"/>
    </row>
    <row r="1651">
      <c r="A1651" s="27"/>
      <c r="B1651" s="28"/>
      <c r="C1651" s="32">
        <v>2.0</v>
      </c>
      <c r="D1651" s="23" t="s">
        <v>825</v>
      </c>
      <c r="I1651" s="31"/>
      <c r="K1651" s="21"/>
      <c r="M1651" s="27"/>
      <c r="N1651" s="28"/>
      <c r="O1651" s="32">
        <v>2.0</v>
      </c>
      <c r="P1651" s="23" t="s">
        <v>825</v>
      </c>
      <c r="U1651" s="31"/>
    </row>
    <row r="1652">
      <c r="A1652" s="27"/>
      <c r="B1652" s="28"/>
      <c r="C1652" s="32">
        <v>3.0</v>
      </c>
      <c r="D1652" s="23" t="s">
        <v>826</v>
      </c>
      <c r="I1652" s="31" t="s">
        <v>38</v>
      </c>
      <c r="K1652" s="21"/>
      <c r="M1652" s="27"/>
      <c r="N1652" s="28"/>
      <c r="O1652" s="32">
        <v>3.0</v>
      </c>
      <c r="P1652" s="23" t="s">
        <v>826</v>
      </c>
      <c r="U1652" s="31" t="s">
        <v>38</v>
      </c>
    </row>
    <row r="1653">
      <c r="A1653" s="27"/>
      <c r="B1653" s="28"/>
      <c r="C1653" s="23">
        <v>4.0</v>
      </c>
      <c r="D1653" s="23" t="s">
        <v>431</v>
      </c>
      <c r="I1653" s="31"/>
      <c r="K1653" s="21"/>
      <c r="M1653" s="27"/>
      <c r="N1653" s="28"/>
      <c r="O1653" s="23">
        <v>4.0</v>
      </c>
      <c r="P1653" s="23" t="s">
        <v>431</v>
      </c>
      <c r="U1653" s="31"/>
    </row>
    <row r="1654">
      <c r="A1654" s="27"/>
      <c r="B1654" s="28"/>
      <c r="C1654" s="27"/>
      <c r="D1654" s="27"/>
      <c r="E1654" s="27"/>
      <c r="F1654" s="27"/>
      <c r="G1654" s="27"/>
      <c r="H1654" s="27"/>
      <c r="I1654" s="30"/>
      <c r="K1654" s="21"/>
      <c r="M1654" s="27"/>
      <c r="N1654" s="28"/>
      <c r="O1654" s="27"/>
      <c r="P1654" s="27"/>
      <c r="Q1654" s="27"/>
      <c r="R1654" s="27"/>
      <c r="S1654" s="27"/>
      <c r="T1654" s="27"/>
      <c r="U1654" s="30"/>
    </row>
    <row r="1655">
      <c r="A1655" s="27"/>
      <c r="B1655" s="28"/>
      <c r="C1655" s="27"/>
      <c r="D1655" s="27"/>
      <c r="E1655" s="27"/>
      <c r="F1655" s="27"/>
      <c r="G1655" s="27"/>
      <c r="H1655" s="27"/>
      <c r="I1655" s="30"/>
      <c r="K1655" s="21"/>
      <c r="M1655" s="27"/>
      <c r="N1655" s="28"/>
      <c r="O1655" s="27"/>
      <c r="P1655" s="27"/>
      <c r="Q1655" s="27"/>
      <c r="R1655" s="27"/>
      <c r="S1655" s="27"/>
      <c r="T1655" s="27"/>
      <c r="U1655" s="30"/>
    </row>
    <row r="1656">
      <c r="A1656" s="32" t="s">
        <v>50</v>
      </c>
      <c r="B1656" s="50">
        <f>B20+1</f>
        <v>4</v>
      </c>
      <c r="C1656" s="25" t="s">
        <v>827</v>
      </c>
      <c r="I1656" s="26"/>
      <c r="K1656" s="21"/>
      <c r="M1656" s="32" t="s">
        <v>50</v>
      </c>
      <c r="N1656" s="50">
        <f>N20+1</f>
        <v>4</v>
      </c>
      <c r="O1656" s="25" t="s">
        <v>827</v>
      </c>
      <c r="U1656" s="26"/>
    </row>
    <row r="1657" ht="47.25" customHeight="1">
      <c r="A1657" s="27"/>
      <c r="B1657" s="28"/>
      <c r="C1657" s="29" t="str">
        <f>IMAGE("https://media.zecodeek-it.com/dtc/ss-share/questions/question-1294.jpg",1)</f>
        <v/>
      </c>
      <c r="I1657" s="30"/>
      <c r="K1657" s="21"/>
      <c r="M1657" s="27"/>
      <c r="N1657" s="28"/>
      <c r="O1657" s="29" t="str">
        <f>IMAGE("https://media.zecodeek-it.com/dtc/ss-share/questions/question-1294.jpg",1)</f>
        <v/>
      </c>
      <c r="U1657" s="30"/>
    </row>
    <row r="1658">
      <c r="A1658" s="27"/>
      <c r="B1658" s="28"/>
      <c r="C1658" s="32">
        <v>1.0</v>
      </c>
      <c r="D1658" s="23" t="s">
        <v>828</v>
      </c>
      <c r="I1658" s="31"/>
      <c r="K1658" s="21"/>
      <c r="M1658" s="27"/>
      <c r="N1658" s="28"/>
      <c r="O1658" s="32">
        <v>1.0</v>
      </c>
      <c r="P1658" s="23" t="s">
        <v>828</v>
      </c>
      <c r="U1658" s="31"/>
    </row>
    <row r="1659">
      <c r="A1659" s="27"/>
      <c r="B1659" s="28"/>
      <c r="C1659" s="32">
        <v>2.0</v>
      </c>
      <c r="D1659" s="23" t="s">
        <v>829</v>
      </c>
      <c r="I1659" s="31" t="s">
        <v>38</v>
      </c>
      <c r="K1659" s="21"/>
      <c r="M1659" s="27"/>
      <c r="N1659" s="28"/>
      <c r="O1659" s="32">
        <v>2.0</v>
      </c>
      <c r="P1659" s="23" t="s">
        <v>829</v>
      </c>
      <c r="U1659" s="31" t="s">
        <v>38</v>
      </c>
    </row>
    <row r="1660">
      <c r="A1660" s="27"/>
      <c r="B1660" s="28"/>
      <c r="C1660" s="32">
        <v>3.0</v>
      </c>
      <c r="D1660" s="23" t="s">
        <v>830</v>
      </c>
      <c r="I1660" s="31"/>
      <c r="K1660" s="21"/>
      <c r="M1660" s="27"/>
      <c r="N1660" s="28"/>
      <c r="O1660" s="32">
        <v>3.0</v>
      </c>
      <c r="P1660" s="23" t="s">
        <v>830</v>
      </c>
      <c r="U1660" s="31"/>
    </row>
    <row r="1661">
      <c r="A1661" s="27"/>
      <c r="B1661" s="28"/>
      <c r="C1661" s="23">
        <v>4.0</v>
      </c>
      <c r="D1661" s="23" t="s">
        <v>437</v>
      </c>
      <c r="I1661" s="31"/>
      <c r="K1661" s="21"/>
      <c r="M1661" s="27"/>
      <c r="N1661" s="28"/>
      <c r="O1661" s="23">
        <v>4.0</v>
      </c>
      <c r="P1661" s="23" t="s">
        <v>437</v>
      </c>
      <c r="U1661" s="31"/>
    </row>
    <row r="1662">
      <c r="A1662" s="27"/>
      <c r="B1662" s="28"/>
      <c r="C1662" s="27"/>
      <c r="D1662" s="27"/>
      <c r="E1662" s="27"/>
      <c r="F1662" s="27"/>
      <c r="G1662" s="27"/>
      <c r="H1662" s="27"/>
      <c r="I1662" s="30"/>
      <c r="K1662" s="21"/>
      <c r="M1662" s="27"/>
      <c r="N1662" s="28"/>
      <c r="O1662" s="27"/>
      <c r="P1662" s="27"/>
      <c r="Q1662" s="27"/>
      <c r="R1662" s="27"/>
      <c r="S1662" s="27"/>
      <c r="T1662" s="27"/>
      <c r="U1662" s="30"/>
    </row>
    <row r="1663">
      <c r="A1663" s="27"/>
      <c r="B1663" s="28"/>
      <c r="C1663" s="27"/>
      <c r="D1663" s="27"/>
      <c r="E1663" s="27"/>
      <c r="F1663" s="27"/>
      <c r="G1663" s="27"/>
      <c r="H1663" s="27"/>
      <c r="I1663" s="30"/>
      <c r="K1663" s="21"/>
      <c r="M1663" s="27"/>
      <c r="N1663" s="28"/>
      <c r="O1663" s="27"/>
      <c r="P1663" s="27"/>
      <c r="Q1663" s="27"/>
      <c r="R1663" s="27"/>
      <c r="S1663" s="27"/>
      <c r="T1663" s="27"/>
      <c r="U1663" s="30"/>
    </row>
    <row r="1664">
      <c r="A1664" s="32" t="s">
        <v>50</v>
      </c>
      <c r="B1664" s="50">
        <f>B28+1</f>
        <v>5</v>
      </c>
      <c r="C1664" s="25" t="s">
        <v>831</v>
      </c>
      <c r="I1664" s="26"/>
      <c r="K1664" s="21"/>
      <c r="M1664" s="32" t="s">
        <v>50</v>
      </c>
      <c r="N1664" s="50">
        <f>N28+1</f>
        <v>5</v>
      </c>
      <c r="O1664" s="25" t="s">
        <v>831</v>
      </c>
      <c r="U1664" s="26"/>
    </row>
    <row r="1665">
      <c r="A1665" s="27"/>
      <c r="B1665" s="28"/>
      <c r="C1665" s="29"/>
      <c r="I1665" s="30"/>
      <c r="K1665" s="21"/>
      <c r="M1665" s="27"/>
      <c r="N1665" s="28"/>
      <c r="O1665" s="29"/>
      <c r="U1665" s="30"/>
    </row>
    <row r="1666">
      <c r="A1666" s="27"/>
      <c r="B1666" s="28"/>
      <c r="C1666" s="32">
        <v>1.0</v>
      </c>
      <c r="D1666" s="23" t="s">
        <v>832</v>
      </c>
      <c r="I1666" s="31"/>
      <c r="K1666" s="21"/>
      <c r="M1666" s="27"/>
      <c r="N1666" s="28"/>
      <c r="O1666" s="32">
        <v>1.0</v>
      </c>
      <c r="P1666" s="23" t="s">
        <v>832</v>
      </c>
      <c r="U1666" s="31"/>
    </row>
    <row r="1667">
      <c r="A1667" s="27"/>
      <c r="B1667" s="28"/>
      <c r="C1667" s="32">
        <v>2.0</v>
      </c>
      <c r="D1667" s="23" t="s">
        <v>833</v>
      </c>
      <c r="I1667" s="31"/>
      <c r="K1667" s="21"/>
      <c r="M1667" s="27"/>
      <c r="N1667" s="28"/>
      <c r="O1667" s="32">
        <v>2.0</v>
      </c>
      <c r="P1667" s="23" t="s">
        <v>833</v>
      </c>
      <c r="U1667" s="31"/>
    </row>
    <row r="1668">
      <c r="A1668" s="27"/>
      <c r="B1668" s="28"/>
      <c r="C1668" s="32">
        <v>3.0</v>
      </c>
      <c r="D1668" s="23" t="s">
        <v>834</v>
      </c>
      <c r="I1668" s="31" t="s">
        <v>38</v>
      </c>
      <c r="K1668" s="21"/>
      <c r="M1668" s="27"/>
      <c r="N1668" s="28"/>
      <c r="O1668" s="32">
        <v>3.0</v>
      </c>
      <c r="P1668" s="23" t="s">
        <v>834</v>
      </c>
      <c r="U1668" s="31" t="s">
        <v>38</v>
      </c>
    </row>
    <row r="1669">
      <c r="A1669" s="27"/>
      <c r="B1669" s="28"/>
      <c r="C1669" s="23">
        <v>4.0</v>
      </c>
      <c r="D1669" s="23" t="s">
        <v>835</v>
      </c>
      <c r="I1669" s="31"/>
      <c r="K1669" s="21"/>
      <c r="M1669" s="27"/>
      <c r="N1669" s="28"/>
      <c r="O1669" s="23">
        <v>4.0</v>
      </c>
      <c r="P1669" s="23" t="s">
        <v>835</v>
      </c>
      <c r="U1669" s="31"/>
    </row>
    <row r="1670">
      <c r="A1670" s="27"/>
      <c r="B1670" s="28"/>
      <c r="C1670" s="27"/>
      <c r="D1670" s="27"/>
      <c r="E1670" s="27"/>
      <c r="F1670" s="27"/>
      <c r="G1670" s="27"/>
      <c r="H1670" s="27"/>
      <c r="I1670" s="30"/>
      <c r="K1670" s="21"/>
      <c r="M1670" s="27"/>
      <c r="N1670" s="28"/>
      <c r="O1670" s="27"/>
      <c r="P1670" s="27"/>
      <c r="Q1670" s="27"/>
      <c r="R1670" s="27"/>
      <c r="S1670" s="27"/>
      <c r="T1670" s="27"/>
      <c r="U1670" s="30"/>
    </row>
    <row r="1671">
      <c r="A1671" s="27"/>
      <c r="B1671" s="28"/>
      <c r="C1671" s="27"/>
      <c r="D1671" s="27"/>
      <c r="E1671" s="27"/>
      <c r="F1671" s="27"/>
      <c r="G1671" s="27"/>
      <c r="H1671" s="27"/>
      <c r="I1671" s="30"/>
      <c r="K1671" s="21"/>
      <c r="M1671" s="27"/>
      <c r="N1671" s="28"/>
      <c r="O1671" s="27"/>
      <c r="P1671" s="27"/>
      <c r="Q1671" s="27"/>
      <c r="R1671" s="27"/>
      <c r="S1671" s="27"/>
      <c r="T1671" s="27"/>
      <c r="U1671" s="30"/>
    </row>
    <row r="1672">
      <c r="A1672" s="32" t="s">
        <v>50</v>
      </c>
      <c r="B1672" s="50">
        <f>B36+1</f>
        <v>6</v>
      </c>
      <c r="C1672" s="25" t="s">
        <v>836</v>
      </c>
      <c r="I1672" s="26"/>
      <c r="K1672" s="21"/>
      <c r="M1672" s="32" t="s">
        <v>50</v>
      </c>
      <c r="N1672" s="50">
        <f>N36+1</f>
        <v>6</v>
      </c>
      <c r="O1672" s="25" t="s">
        <v>836</v>
      </c>
      <c r="U1672" s="26"/>
    </row>
    <row r="1673">
      <c r="A1673" s="27"/>
      <c r="B1673" s="28"/>
      <c r="C1673" s="29"/>
      <c r="I1673" s="30"/>
      <c r="K1673" s="21"/>
      <c r="M1673" s="27"/>
      <c r="N1673" s="28"/>
      <c r="O1673" s="29"/>
      <c r="U1673" s="30"/>
    </row>
    <row r="1674">
      <c r="A1674" s="27"/>
      <c r="B1674" s="28"/>
      <c r="C1674" s="32">
        <v>1.0</v>
      </c>
      <c r="D1674" s="23" t="s">
        <v>837</v>
      </c>
      <c r="I1674" s="31"/>
      <c r="K1674" s="21"/>
      <c r="M1674" s="27"/>
      <c r="N1674" s="28"/>
      <c r="O1674" s="32">
        <v>1.0</v>
      </c>
      <c r="P1674" s="23" t="s">
        <v>837</v>
      </c>
      <c r="U1674" s="31"/>
    </row>
    <row r="1675">
      <c r="A1675" s="27"/>
      <c r="B1675" s="28"/>
      <c r="C1675" s="32">
        <v>2.0</v>
      </c>
      <c r="D1675" s="23" t="s">
        <v>838</v>
      </c>
      <c r="I1675" s="31"/>
      <c r="K1675" s="21"/>
      <c r="M1675" s="27"/>
      <c r="N1675" s="28"/>
      <c r="O1675" s="32">
        <v>2.0</v>
      </c>
      <c r="P1675" s="23" t="s">
        <v>838</v>
      </c>
      <c r="U1675" s="31"/>
    </row>
    <row r="1676">
      <c r="A1676" s="27"/>
      <c r="B1676" s="28"/>
      <c r="C1676" s="32">
        <v>3.0</v>
      </c>
      <c r="D1676" s="23" t="s">
        <v>839</v>
      </c>
      <c r="I1676" s="31" t="s">
        <v>38</v>
      </c>
      <c r="K1676" s="21"/>
      <c r="M1676" s="27"/>
      <c r="N1676" s="28"/>
      <c r="O1676" s="32">
        <v>3.0</v>
      </c>
      <c r="P1676" s="23" t="s">
        <v>839</v>
      </c>
      <c r="U1676" s="31" t="s">
        <v>38</v>
      </c>
    </row>
    <row r="1677">
      <c r="A1677" s="27"/>
      <c r="B1677" s="28"/>
      <c r="C1677" s="23">
        <v>4.0</v>
      </c>
      <c r="D1677" s="23" t="s">
        <v>838</v>
      </c>
      <c r="I1677" s="31"/>
      <c r="K1677" s="21"/>
      <c r="M1677" s="27"/>
      <c r="N1677" s="28"/>
      <c r="O1677" s="23">
        <v>4.0</v>
      </c>
      <c r="P1677" s="23" t="s">
        <v>838</v>
      </c>
      <c r="U1677" s="31"/>
    </row>
    <row r="1678">
      <c r="A1678" s="27"/>
      <c r="B1678" s="28"/>
      <c r="C1678" s="27"/>
      <c r="D1678" s="27"/>
      <c r="E1678" s="27"/>
      <c r="F1678" s="27"/>
      <c r="G1678" s="27"/>
      <c r="H1678" s="27"/>
      <c r="I1678" s="30"/>
      <c r="K1678" s="21"/>
      <c r="M1678" s="27"/>
      <c r="N1678" s="28"/>
      <c r="O1678" s="27"/>
      <c r="P1678" s="27"/>
      <c r="Q1678" s="27"/>
      <c r="R1678" s="27"/>
      <c r="S1678" s="27"/>
      <c r="T1678" s="27"/>
      <c r="U1678" s="30"/>
    </row>
    <row r="1679">
      <c r="A1679" s="27"/>
      <c r="B1679" s="28"/>
      <c r="C1679" s="27"/>
      <c r="D1679" s="27"/>
      <c r="E1679" s="27"/>
      <c r="F1679" s="27"/>
      <c r="G1679" s="27"/>
      <c r="H1679" s="27"/>
      <c r="I1679" s="30"/>
      <c r="K1679" s="21"/>
      <c r="M1679" s="27"/>
      <c r="N1679" s="28"/>
      <c r="O1679" s="27"/>
      <c r="P1679" s="27"/>
      <c r="Q1679" s="27"/>
      <c r="R1679" s="27"/>
      <c r="S1679" s="27"/>
      <c r="T1679" s="27"/>
      <c r="U1679" s="30"/>
    </row>
    <row r="1680">
      <c r="A1680" s="32" t="s">
        <v>50</v>
      </c>
      <c r="B1680" s="50">
        <f>B44+1</f>
        <v>7</v>
      </c>
      <c r="C1680" s="25" t="s">
        <v>840</v>
      </c>
      <c r="I1680" s="26"/>
      <c r="K1680" s="21"/>
      <c r="M1680" s="32" t="s">
        <v>50</v>
      </c>
      <c r="N1680" s="50">
        <f>N44+1</f>
        <v>7</v>
      </c>
      <c r="O1680" s="25" t="s">
        <v>840</v>
      </c>
      <c r="U1680" s="26"/>
    </row>
    <row r="1681">
      <c r="A1681" s="27"/>
      <c r="B1681" s="28"/>
      <c r="C1681" s="29"/>
      <c r="I1681" s="30"/>
      <c r="K1681" s="21"/>
      <c r="M1681" s="27"/>
      <c r="N1681" s="28"/>
      <c r="O1681" s="29"/>
      <c r="U1681" s="30"/>
    </row>
    <row r="1682">
      <c r="A1682" s="27"/>
      <c r="B1682" s="28"/>
      <c r="C1682" s="32">
        <v>1.0</v>
      </c>
      <c r="D1682" s="23" t="s">
        <v>841</v>
      </c>
      <c r="I1682" s="31"/>
      <c r="K1682" s="21"/>
      <c r="M1682" s="27"/>
      <c r="N1682" s="28"/>
      <c r="O1682" s="32">
        <v>1.0</v>
      </c>
      <c r="P1682" s="23" t="s">
        <v>841</v>
      </c>
      <c r="U1682" s="31"/>
    </row>
    <row r="1683">
      <c r="A1683" s="27"/>
      <c r="B1683" s="28"/>
      <c r="C1683" s="32">
        <v>2.0</v>
      </c>
      <c r="D1683" s="23" t="s">
        <v>842</v>
      </c>
      <c r="I1683" s="31"/>
      <c r="K1683" s="21"/>
      <c r="M1683" s="27"/>
      <c r="N1683" s="28"/>
      <c r="O1683" s="32">
        <v>2.0</v>
      </c>
      <c r="P1683" s="23" t="s">
        <v>842</v>
      </c>
      <c r="U1683" s="31"/>
    </row>
    <row r="1684">
      <c r="A1684" s="27"/>
      <c r="B1684" s="28"/>
      <c r="C1684" s="32">
        <v>3.0</v>
      </c>
      <c r="D1684" s="23" t="s">
        <v>843</v>
      </c>
      <c r="I1684" s="31" t="s">
        <v>38</v>
      </c>
      <c r="K1684" s="21"/>
      <c r="M1684" s="27"/>
      <c r="N1684" s="28"/>
      <c r="O1684" s="32">
        <v>3.0</v>
      </c>
      <c r="P1684" s="23" t="s">
        <v>843</v>
      </c>
      <c r="U1684" s="31" t="s">
        <v>38</v>
      </c>
    </row>
    <row r="1685">
      <c r="A1685" s="27"/>
      <c r="B1685" s="28"/>
      <c r="C1685" s="23">
        <v>4.0</v>
      </c>
      <c r="D1685" s="23" t="s">
        <v>844</v>
      </c>
      <c r="I1685" s="31"/>
      <c r="K1685" s="21"/>
      <c r="M1685" s="27"/>
      <c r="N1685" s="28"/>
      <c r="O1685" s="23">
        <v>4.0</v>
      </c>
      <c r="P1685" s="23" t="s">
        <v>844</v>
      </c>
      <c r="U1685" s="31"/>
    </row>
    <row r="1686">
      <c r="A1686" s="27"/>
      <c r="B1686" s="28"/>
      <c r="C1686" s="27"/>
      <c r="D1686" s="27"/>
      <c r="E1686" s="27"/>
      <c r="F1686" s="27"/>
      <c r="G1686" s="27"/>
      <c r="H1686" s="27"/>
      <c r="I1686" s="30"/>
      <c r="K1686" s="21"/>
      <c r="M1686" s="27"/>
      <c r="N1686" s="28"/>
      <c r="O1686" s="27"/>
      <c r="P1686" s="27"/>
      <c r="Q1686" s="27"/>
      <c r="R1686" s="27"/>
      <c r="S1686" s="27"/>
      <c r="T1686" s="27"/>
      <c r="U1686" s="30"/>
    </row>
    <row r="1687">
      <c r="A1687" s="27"/>
      <c r="B1687" s="28"/>
      <c r="C1687" s="27"/>
      <c r="D1687" s="27"/>
      <c r="E1687" s="27"/>
      <c r="F1687" s="27"/>
      <c r="G1687" s="27"/>
      <c r="H1687" s="27"/>
      <c r="I1687" s="30"/>
      <c r="K1687" s="21"/>
      <c r="M1687" s="27"/>
      <c r="N1687" s="28"/>
      <c r="O1687" s="27"/>
      <c r="P1687" s="27"/>
      <c r="Q1687" s="27"/>
      <c r="R1687" s="27"/>
      <c r="S1687" s="27"/>
      <c r="T1687" s="27"/>
      <c r="U1687" s="30"/>
    </row>
    <row r="1688">
      <c r="A1688" s="32" t="s">
        <v>50</v>
      </c>
      <c r="B1688" s="50">
        <f>B52+1</f>
        <v>8</v>
      </c>
      <c r="C1688" s="25" t="s">
        <v>845</v>
      </c>
      <c r="I1688" s="26"/>
      <c r="K1688" s="21"/>
      <c r="M1688" s="32" t="s">
        <v>50</v>
      </c>
      <c r="N1688" s="50">
        <f>N52+1</f>
        <v>8</v>
      </c>
      <c r="O1688" s="25" t="s">
        <v>845</v>
      </c>
      <c r="U1688" s="26"/>
    </row>
    <row r="1689">
      <c r="A1689" s="27"/>
      <c r="B1689" s="28"/>
      <c r="C1689" s="29"/>
      <c r="I1689" s="30"/>
      <c r="K1689" s="21"/>
      <c r="M1689" s="27"/>
      <c r="N1689" s="28"/>
      <c r="O1689" s="29"/>
      <c r="U1689" s="30"/>
    </row>
    <row r="1690">
      <c r="A1690" s="27"/>
      <c r="B1690" s="28"/>
      <c r="C1690" s="32">
        <v>1.0</v>
      </c>
      <c r="D1690" s="23" t="s">
        <v>821</v>
      </c>
      <c r="I1690" s="31"/>
      <c r="K1690" s="21"/>
      <c r="M1690" s="27"/>
      <c r="N1690" s="28"/>
      <c r="O1690" s="32">
        <v>1.0</v>
      </c>
      <c r="P1690" s="23" t="s">
        <v>821</v>
      </c>
      <c r="U1690" s="31"/>
    </row>
    <row r="1691">
      <c r="A1691" s="27"/>
      <c r="B1691" s="28"/>
      <c r="C1691" s="32">
        <v>2.0</v>
      </c>
      <c r="D1691" s="23" t="s">
        <v>820</v>
      </c>
      <c r="I1691" s="31"/>
      <c r="K1691" s="21"/>
      <c r="M1691" s="27"/>
      <c r="N1691" s="28"/>
      <c r="O1691" s="32">
        <v>2.0</v>
      </c>
      <c r="P1691" s="23" t="s">
        <v>820</v>
      </c>
      <c r="U1691" s="31"/>
    </row>
    <row r="1692">
      <c r="A1692" s="27"/>
      <c r="B1692" s="28"/>
      <c r="C1692" s="32">
        <v>3.0</v>
      </c>
      <c r="D1692" s="23" t="s">
        <v>819</v>
      </c>
      <c r="I1692" s="31"/>
      <c r="K1692" s="21"/>
      <c r="M1692" s="27"/>
      <c r="N1692" s="28"/>
      <c r="O1692" s="32">
        <v>3.0</v>
      </c>
      <c r="P1692" s="23" t="s">
        <v>819</v>
      </c>
      <c r="U1692" s="31"/>
    </row>
    <row r="1693">
      <c r="A1693" s="27"/>
      <c r="B1693" s="28"/>
      <c r="C1693" s="23">
        <v>4.0</v>
      </c>
      <c r="D1693" s="23" t="s">
        <v>822</v>
      </c>
      <c r="I1693" s="31" t="s">
        <v>38</v>
      </c>
      <c r="K1693" s="21"/>
      <c r="M1693" s="27"/>
      <c r="N1693" s="28"/>
      <c r="O1693" s="23">
        <v>4.0</v>
      </c>
      <c r="P1693" s="23" t="s">
        <v>822</v>
      </c>
      <c r="U1693" s="31" t="s">
        <v>38</v>
      </c>
    </row>
    <row r="1694">
      <c r="A1694" s="27"/>
      <c r="B1694" s="28"/>
      <c r="C1694" s="27"/>
      <c r="D1694" s="27"/>
      <c r="E1694" s="27"/>
      <c r="F1694" s="27"/>
      <c r="G1694" s="27"/>
      <c r="H1694" s="27"/>
      <c r="I1694" s="30"/>
      <c r="K1694" s="21"/>
      <c r="M1694" s="27"/>
      <c r="N1694" s="28"/>
      <c r="O1694" s="27"/>
      <c r="P1694" s="27"/>
      <c r="Q1694" s="27"/>
      <c r="R1694" s="27"/>
      <c r="S1694" s="27"/>
      <c r="T1694" s="27"/>
      <c r="U1694" s="30"/>
    </row>
    <row r="1695">
      <c r="A1695" s="27"/>
      <c r="B1695" s="28"/>
      <c r="C1695" s="27"/>
      <c r="D1695" s="27"/>
      <c r="E1695" s="27"/>
      <c r="F1695" s="27"/>
      <c r="G1695" s="27"/>
      <c r="H1695" s="27"/>
      <c r="I1695" s="30"/>
      <c r="K1695" s="21"/>
      <c r="M1695" s="27"/>
      <c r="N1695" s="28"/>
      <c r="O1695" s="27"/>
      <c r="P1695" s="27"/>
      <c r="Q1695" s="27"/>
      <c r="R1695" s="27"/>
      <c r="S1695" s="27"/>
      <c r="T1695" s="27"/>
      <c r="U1695" s="30"/>
    </row>
    <row r="1696">
      <c r="A1696" s="32" t="s">
        <v>50</v>
      </c>
      <c r="B1696" s="50">
        <f>B60+1</f>
        <v>9</v>
      </c>
      <c r="C1696" s="25" t="s">
        <v>846</v>
      </c>
      <c r="I1696" s="26"/>
      <c r="K1696" s="21"/>
      <c r="M1696" s="32" t="s">
        <v>50</v>
      </c>
      <c r="N1696" s="50">
        <f>N60+1</f>
        <v>9</v>
      </c>
      <c r="O1696" s="25" t="s">
        <v>846</v>
      </c>
      <c r="U1696" s="26"/>
    </row>
    <row r="1697" ht="47.25" customHeight="1">
      <c r="A1697" s="27"/>
      <c r="B1697" s="28"/>
      <c r="C1697" s="29" t="str">
        <f>IMAGE("https://media.zecodeek-it.com/dtc/ss-share/questions/question-5412.jpg",1)</f>
        <v/>
      </c>
      <c r="I1697" s="30"/>
      <c r="K1697" s="21"/>
      <c r="M1697" s="27"/>
      <c r="N1697" s="28"/>
      <c r="O1697" s="29" t="str">
        <f>IMAGE("https://media.zecodeek-it.com/dtc/ss-share/questions/question-5412.jpg",1)</f>
        <v/>
      </c>
      <c r="U1697" s="30"/>
    </row>
    <row r="1698">
      <c r="A1698" s="27"/>
      <c r="B1698" s="28"/>
      <c r="C1698" s="32">
        <v>1.0</v>
      </c>
      <c r="D1698" s="23" t="s">
        <v>437</v>
      </c>
      <c r="I1698" s="31"/>
      <c r="K1698" s="21"/>
      <c r="M1698" s="27"/>
      <c r="N1698" s="28"/>
      <c r="O1698" s="32">
        <v>1.0</v>
      </c>
      <c r="P1698" s="23" t="s">
        <v>437</v>
      </c>
      <c r="U1698" s="31"/>
    </row>
    <row r="1699">
      <c r="A1699" s="27"/>
      <c r="B1699" s="28"/>
      <c r="C1699" s="32">
        <v>2.0</v>
      </c>
      <c r="D1699" s="23" t="s">
        <v>847</v>
      </c>
      <c r="I1699" s="31"/>
      <c r="K1699" s="21"/>
      <c r="M1699" s="27"/>
      <c r="N1699" s="28"/>
      <c r="O1699" s="32">
        <v>2.0</v>
      </c>
      <c r="P1699" s="23" t="s">
        <v>847</v>
      </c>
      <c r="U1699" s="31"/>
    </row>
    <row r="1700">
      <c r="A1700" s="27"/>
      <c r="B1700" s="28"/>
      <c r="C1700" s="32">
        <v>3.0</v>
      </c>
      <c r="D1700" s="23" t="s">
        <v>848</v>
      </c>
      <c r="I1700" s="31" t="s">
        <v>38</v>
      </c>
      <c r="K1700" s="21"/>
      <c r="M1700" s="27"/>
      <c r="N1700" s="28"/>
      <c r="O1700" s="32">
        <v>3.0</v>
      </c>
      <c r="P1700" s="23" t="s">
        <v>848</v>
      </c>
      <c r="U1700" s="31" t="s">
        <v>38</v>
      </c>
    </row>
    <row r="1701">
      <c r="A1701" s="27"/>
      <c r="B1701" s="28"/>
      <c r="C1701" s="23">
        <v>4.0</v>
      </c>
      <c r="D1701" s="23" t="s">
        <v>849</v>
      </c>
      <c r="I1701" s="31"/>
      <c r="K1701" s="21"/>
      <c r="M1701" s="27"/>
      <c r="N1701" s="28"/>
      <c r="O1701" s="23">
        <v>4.0</v>
      </c>
      <c r="P1701" s="23" t="s">
        <v>849</v>
      </c>
      <c r="U1701" s="31"/>
    </row>
    <row r="1702">
      <c r="A1702" s="27"/>
      <c r="B1702" s="28"/>
      <c r="C1702" s="27"/>
      <c r="D1702" s="27"/>
      <c r="E1702" s="27"/>
      <c r="F1702" s="27"/>
      <c r="G1702" s="27"/>
      <c r="H1702" s="27"/>
      <c r="I1702" s="30"/>
      <c r="K1702" s="21"/>
      <c r="M1702" s="27"/>
      <c r="N1702" s="28"/>
      <c r="O1702" s="27"/>
      <c r="P1702" s="27"/>
      <c r="Q1702" s="27"/>
      <c r="R1702" s="27"/>
      <c r="S1702" s="27"/>
      <c r="T1702" s="27"/>
      <c r="U1702" s="30"/>
    </row>
    <row r="1703">
      <c r="A1703" s="27"/>
      <c r="B1703" s="28"/>
      <c r="C1703" s="27"/>
      <c r="D1703" s="27"/>
      <c r="E1703" s="27"/>
      <c r="F1703" s="27"/>
      <c r="G1703" s="27"/>
      <c r="H1703" s="27"/>
      <c r="I1703" s="30"/>
      <c r="K1703" s="21"/>
      <c r="M1703" s="27"/>
      <c r="N1703" s="28"/>
      <c r="O1703" s="27"/>
      <c r="P1703" s="27"/>
      <c r="Q1703" s="27"/>
      <c r="R1703" s="27"/>
      <c r="S1703" s="27"/>
      <c r="T1703" s="27"/>
      <c r="U1703" s="30"/>
    </row>
    <row r="1704">
      <c r="A1704" s="32" t="s">
        <v>50</v>
      </c>
      <c r="B1704" s="50">
        <f>B68+1</f>
        <v>10</v>
      </c>
      <c r="C1704" s="25" t="s">
        <v>850</v>
      </c>
      <c r="I1704" s="26"/>
      <c r="K1704" s="21"/>
      <c r="M1704" s="32" t="s">
        <v>50</v>
      </c>
      <c r="N1704" s="50">
        <f>N68+1</f>
        <v>10</v>
      </c>
      <c r="O1704" s="25" t="s">
        <v>850</v>
      </c>
      <c r="U1704" s="26"/>
    </row>
    <row r="1705">
      <c r="A1705" s="27"/>
      <c r="B1705" s="28"/>
      <c r="C1705" s="29"/>
      <c r="I1705" s="30"/>
      <c r="K1705" s="21"/>
      <c r="M1705" s="27"/>
      <c r="N1705" s="28"/>
      <c r="O1705" s="29"/>
      <c r="U1705" s="30"/>
    </row>
    <row r="1706">
      <c r="A1706" s="27"/>
      <c r="B1706" s="28"/>
      <c r="C1706" s="32">
        <v>1.0</v>
      </c>
      <c r="D1706" s="23" t="s">
        <v>851</v>
      </c>
      <c r="I1706" s="31"/>
      <c r="K1706" s="21"/>
      <c r="M1706" s="27"/>
      <c r="N1706" s="28"/>
      <c r="O1706" s="32">
        <v>1.0</v>
      </c>
      <c r="P1706" s="23" t="s">
        <v>851</v>
      </c>
      <c r="U1706" s="31"/>
    </row>
    <row r="1707">
      <c r="A1707" s="27"/>
      <c r="B1707" s="28"/>
      <c r="C1707" s="32">
        <v>2.0</v>
      </c>
      <c r="D1707" s="23" t="s">
        <v>852</v>
      </c>
      <c r="I1707" s="31"/>
      <c r="K1707" s="21"/>
      <c r="M1707" s="27"/>
      <c r="N1707" s="28"/>
      <c r="O1707" s="32">
        <v>2.0</v>
      </c>
      <c r="P1707" s="23" t="s">
        <v>852</v>
      </c>
      <c r="U1707" s="31"/>
    </row>
    <row r="1708">
      <c r="A1708" s="27"/>
      <c r="B1708" s="28"/>
      <c r="C1708" s="32">
        <v>3.0</v>
      </c>
      <c r="D1708" s="23" t="s">
        <v>853</v>
      </c>
      <c r="I1708" s="31"/>
      <c r="K1708" s="21"/>
      <c r="M1708" s="27"/>
      <c r="N1708" s="28"/>
      <c r="O1708" s="32">
        <v>3.0</v>
      </c>
      <c r="P1708" s="23" t="s">
        <v>853</v>
      </c>
      <c r="U1708" s="31"/>
    </row>
    <row r="1709">
      <c r="A1709" s="27"/>
      <c r="B1709" s="28"/>
      <c r="C1709" s="23">
        <v>4.0</v>
      </c>
      <c r="D1709" s="23" t="s">
        <v>854</v>
      </c>
      <c r="I1709" s="31" t="s">
        <v>38</v>
      </c>
      <c r="K1709" s="21"/>
      <c r="M1709" s="27"/>
      <c r="N1709" s="28"/>
      <c r="O1709" s="23">
        <v>4.0</v>
      </c>
      <c r="P1709" s="23" t="s">
        <v>854</v>
      </c>
      <c r="U1709" s="31" t="s">
        <v>38</v>
      </c>
    </row>
    <row r="1710">
      <c r="A1710" s="27"/>
      <c r="B1710" s="28"/>
      <c r="C1710" s="27"/>
      <c r="D1710" s="27"/>
      <c r="E1710" s="27"/>
      <c r="F1710" s="27"/>
      <c r="G1710" s="27"/>
      <c r="H1710" s="27"/>
      <c r="I1710" s="30"/>
      <c r="K1710" s="21"/>
      <c r="M1710" s="27"/>
      <c r="N1710" s="28"/>
      <c r="O1710" s="27"/>
      <c r="P1710" s="27"/>
      <c r="Q1710" s="27"/>
      <c r="R1710" s="27"/>
      <c r="S1710" s="27"/>
      <c r="T1710" s="27"/>
      <c r="U1710" s="30"/>
    </row>
    <row r="1711">
      <c r="A1711" s="27"/>
      <c r="B1711" s="28"/>
      <c r="C1711" s="27"/>
      <c r="D1711" s="27"/>
      <c r="E1711" s="27"/>
      <c r="F1711" s="27"/>
      <c r="G1711" s="27"/>
      <c r="H1711" s="27"/>
      <c r="I1711" s="30"/>
      <c r="K1711" s="21"/>
      <c r="M1711" s="27"/>
      <c r="N1711" s="28"/>
      <c r="O1711" s="27"/>
      <c r="P1711" s="27"/>
      <c r="Q1711" s="27"/>
      <c r="R1711" s="27"/>
      <c r="S1711" s="27"/>
      <c r="T1711" s="27"/>
      <c r="U1711" s="30"/>
    </row>
    <row r="1712">
      <c r="A1712" s="32" t="s">
        <v>50</v>
      </c>
      <c r="B1712" s="50">
        <f>B76+1</f>
        <v>11</v>
      </c>
      <c r="C1712" s="25" t="s">
        <v>855</v>
      </c>
      <c r="I1712" s="26"/>
      <c r="K1712" s="21"/>
      <c r="M1712" s="32" t="s">
        <v>50</v>
      </c>
      <c r="N1712" s="50">
        <f>N76+1</f>
        <v>11</v>
      </c>
      <c r="O1712" s="25" t="s">
        <v>855</v>
      </c>
      <c r="U1712" s="26"/>
    </row>
    <row r="1713">
      <c r="A1713" s="27"/>
      <c r="B1713" s="28"/>
      <c r="C1713" s="29"/>
      <c r="I1713" s="30"/>
      <c r="K1713" s="21"/>
      <c r="M1713" s="27"/>
      <c r="N1713" s="28"/>
      <c r="O1713" s="29"/>
      <c r="U1713" s="30"/>
    </row>
    <row r="1714">
      <c r="A1714" s="27"/>
      <c r="B1714" s="28"/>
      <c r="C1714" s="32">
        <v>1.0</v>
      </c>
      <c r="D1714" s="23" t="s">
        <v>856</v>
      </c>
      <c r="I1714" s="31"/>
      <c r="K1714" s="21"/>
      <c r="M1714" s="27"/>
      <c r="N1714" s="28"/>
      <c r="O1714" s="32">
        <v>1.0</v>
      </c>
      <c r="P1714" s="23" t="s">
        <v>856</v>
      </c>
      <c r="U1714" s="31"/>
    </row>
    <row r="1715">
      <c r="A1715" s="27"/>
      <c r="B1715" s="28"/>
      <c r="C1715" s="32">
        <v>2.0</v>
      </c>
      <c r="D1715" s="23" t="s">
        <v>857</v>
      </c>
      <c r="I1715" s="31"/>
      <c r="K1715" s="21"/>
      <c r="M1715" s="27"/>
      <c r="N1715" s="28"/>
      <c r="O1715" s="32">
        <v>2.0</v>
      </c>
      <c r="P1715" s="23" t="s">
        <v>857</v>
      </c>
      <c r="U1715" s="31"/>
    </row>
    <row r="1716">
      <c r="A1716" s="27"/>
      <c r="B1716" s="28"/>
      <c r="C1716" s="32">
        <v>3.0</v>
      </c>
      <c r="D1716" s="23" t="s">
        <v>506</v>
      </c>
      <c r="I1716" s="31"/>
      <c r="K1716" s="21"/>
      <c r="M1716" s="27"/>
      <c r="N1716" s="28"/>
      <c r="O1716" s="32">
        <v>3.0</v>
      </c>
      <c r="P1716" s="23" t="s">
        <v>506</v>
      </c>
      <c r="U1716" s="31"/>
    </row>
    <row r="1717">
      <c r="A1717" s="27"/>
      <c r="B1717" s="28"/>
      <c r="C1717" s="23">
        <v>4.0</v>
      </c>
      <c r="D1717" s="23" t="s">
        <v>858</v>
      </c>
      <c r="I1717" s="31" t="s">
        <v>38</v>
      </c>
      <c r="K1717" s="21"/>
      <c r="M1717" s="27"/>
      <c r="N1717" s="28"/>
      <c r="O1717" s="23">
        <v>4.0</v>
      </c>
      <c r="P1717" s="23" t="s">
        <v>858</v>
      </c>
      <c r="U1717" s="31" t="s">
        <v>38</v>
      </c>
    </row>
    <row r="1718">
      <c r="A1718" s="27"/>
      <c r="B1718" s="28"/>
      <c r="C1718" s="27"/>
      <c r="D1718" s="27"/>
      <c r="E1718" s="27"/>
      <c r="F1718" s="27"/>
      <c r="G1718" s="27"/>
      <c r="H1718" s="27"/>
      <c r="I1718" s="30"/>
      <c r="K1718" s="21"/>
      <c r="M1718" s="27"/>
      <c r="N1718" s="28"/>
      <c r="O1718" s="27"/>
      <c r="P1718" s="27"/>
      <c r="Q1718" s="27"/>
      <c r="R1718" s="27"/>
      <c r="S1718" s="27"/>
      <c r="T1718" s="27"/>
      <c r="U1718" s="30"/>
    </row>
    <row r="1719">
      <c r="A1719" s="27"/>
      <c r="B1719" s="28"/>
      <c r="C1719" s="27"/>
      <c r="D1719" s="27"/>
      <c r="E1719" s="27"/>
      <c r="F1719" s="27"/>
      <c r="G1719" s="27"/>
      <c r="H1719" s="27"/>
      <c r="I1719" s="30"/>
      <c r="K1719" s="21"/>
      <c r="M1719" s="27"/>
      <c r="N1719" s="28"/>
      <c r="O1719" s="27"/>
      <c r="P1719" s="27"/>
      <c r="Q1719" s="27"/>
      <c r="R1719" s="27"/>
      <c r="S1719" s="27"/>
      <c r="T1719" s="27"/>
      <c r="U1719" s="30"/>
    </row>
    <row r="1720">
      <c r="A1720" s="32" t="s">
        <v>50</v>
      </c>
      <c r="B1720" s="50">
        <f>B84+1</f>
        <v>12</v>
      </c>
      <c r="C1720" s="25" t="s">
        <v>859</v>
      </c>
      <c r="I1720" s="26"/>
      <c r="K1720" s="21"/>
      <c r="M1720" s="32" t="s">
        <v>50</v>
      </c>
      <c r="N1720" s="50">
        <f>N84+1</f>
        <v>12</v>
      </c>
      <c r="O1720" s="25" t="s">
        <v>859</v>
      </c>
      <c r="U1720" s="26"/>
    </row>
    <row r="1721">
      <c r="A1721" s="27"/>
      <c r="B1721" s="28"/>
      <c r="C1721" s="29"/>
      <c r="I1721" s="30"/>
      <c r="K1721" s="21"/>
      <c r="M1721" s="27"/>
      <c r="N1721" s="28"/>
      <c r="O1721" s="29"/>
      <c r="U1721" s="30"/>
    </row>
    <row r="1722">
      <c r="A1722" s="27"/>
      <c r="B1722" s="28"/>
      <c r="C1722" s="32">
        <v>1.0</v>
      </c>
      <c r="D1722" s="23" t="s">
        <v>860</v>
      </c>
      <c r="I1722" s="31"/>
      <c r="K1722" s="21"/>
      <c r="M1722" s="27"/>
      <c r="N1722" s="28"/>
      <c r="O1722" s="32">
        <v>1.0</v>
      </c>
      <c r="P1722" s="23" t="s">
        <v>860</v>
      </c>
      <c r="U1722" s="31"/>
    </row>
    <row r="1723">
      <c r="A1723" s="27"/>
      <c r="B1723" s="28"/>
      <c r="C1723" s="32">
        <v>2.0</v>
      </c>
      <c r="D1723" s="23" t="s">
        <v>861</v>
      </c>
      <c r="I1723" s="31"/>
      <c r="K1723" s="21"/>
      <c r="M1723" s="27"/>
      <c r="N1723" s="28"/>
      <c r="O1723" s="32">
        <v>2.0</v>
      </c>
      <c r="P1723" s="23" t="s">
        <v>861</v>
      </c>
      <c r="U1723" s="31"/>
    </row>
    <row r="1724">
      <c r="A1724" s="27"/>
      <c r="B1724" s="28"/>
      <c r="C1724" s="32">
        <v>3.0</v>
      </c>
      <c r="D1724" s="23" t="s">
        <v>862</v>
      </c>
      <c r="I1724" s="31" t="s">
        <v>38</v>
      </c>
      <c r="K1724" s="21"/>
      <c r="M1724" s="27"/>
      <c r="N1724" s="28"/>
      <c r="O1724" s="32">
        <v>3.0</v>
      </c>
      <c r="P1724" s="23" t="s">
        <v>862</v>
      </c>
      <c r="U1724" s="31" t="s">
        <v>38</v>
      </c>
    </row>
    <row r="1725">
      <c r="A1725" s="27"/>
      <c r="B1725" s="28"/>
      <c r="C1725" s="23">
        <v>4.0</v>
      </c>
      <c r="D1725" s="23" t="s">
        <v>863</v>
      </c>
      <c r="I1725" s="31"/>
      <c r="K1725" s="21"/>
      <c r="M1725" s="27"/>
      <c r="N1725" s="28"/>
      <c r="O1725" s="23">
        <v>4.0</v>
      </c>
      <c r="P1725" s="23" t="s">
        <v>863</v>
      </c>
      <c r="U1725" s="31"/>
    </row>
    <row r="1726">
      <c r="A1726" s="27"/>
      <c r="B1726" s="28"/>
      <c r="C1726" s="27"/>
      <c r="D1726" s="27"/>
      <c r="E1726" s="27"/>
      <c r="F1726" s="27"/>
      <c r="G1726" s="27"/>
      <c r="H1726" s="27"/>
      <c r="I1726" s="30"/>
      <c r="K1726" s="21"/>
      <c r="M1726" s="27"/>
      <c r="N1726" s="28"/>
      <c r="O1726" s="27"/>
      <c r="P1726" s="27"/>
      <c r="Q1726" s="27"/>
      <c r="R1726" s="27"/>
      <c r="S1726" s="27"/>
      <c r="T1726" s="27"/>
      <c r="U1726" s="30"/>
    </row>
    <row r="1727">
      <c r="A1727" s="27"/>
      <c r="B1727" s="28"/>
      <c r="C1727" s="27"/>
      <c r="D1727" s="27"/>
      <c r="E1727" s="27"/>
      <c r="F1727" s="27"/>
      <c r="G1727" s="27"/>
      <c r="H1727" s="27"/>
      <c r="I1727" s="30"/>
      <c r="K1727" s="21"/>
      <c r="M1727" s="27"/>
      <c r="N1727" s="28"/>
      <c r="O1727" s="27"/>
      <c r="P1727" s="27"/>
      <c r="Q1727" s="27"/>
      <c r="R1727" s="27"/>
      <c r="S1727" s="27"/>
      <c r="T1727" s="27"/>
      <c r="U1727" s="30"/>
    </row>
    <row r="1728">
      <c r="A1728" s="32" t="s">
        <v>50</v>
      </c>
      <c r="B1728" s="50">
        <f>B92+1</f>
        <v>13</v>
      </c>
      <c r="C1728" s="25" t="s">
        <v>864</v>
      </c>
      <c r="I1728" s="26"/>
      <c r="K1728" s="21"/>
      <c r="M1728" s="32" t="s">
        <v>50</v>
      </c>
      <c r="N1728" s="50">
        <f>N92+1</f>
        <v>13</v>
      </c>
      <c r="O1728" s="25" t="s">
        <v>864</v>
      </c>
      <c r="U1728" s="26"/>
    </row>
    <row r="1729">
      <c r="A1729" s="27"/>
      <c r="B1729" s="28"/>
      <c r="C1729" s="29"/>
      <c r="I1729" s="30"/>
      <c r="K1729" s="21"/>
      <c r="M1729" s="27"/>
      <c r="N1729" s="28"/>
      <c r="O1729" s="29"/>
      <c r="U1729" s="30"/>
    </row>
    <row r="1730">
      <c r="A1730" s="27"/>
      <c r="B1730" s="28"/>
      <c r="C1730" s="32">
        <v>1.0</v>
      </c>
      <c r="D1730" s="23" t="s">
        <v>865</v>
      </c>
      <c r="I1730" s="31"/>
      <c r="K1730" s="21"/>
      <c r="M1730" s="27"/>
      <c r="N1730" s="28"/>
      <c r="O1730" s="32">
        <v>1.0</v>
      </c>
      <c r="P1730" s="23" t="s">
        <v>865</v>
      </c>
      <c r="U1730" s="31"/>
    </row>
    <row r="1731">
      <c r="A1731" s="27"/>
      <c r="B1731" s="28"/>
      <c r="C1731" s="32">
        <v>2.0</v>
      </c>
      <c r="D1731" s="23" t="s">
        <v>866</v>
      </c>
      <c r="I1731" s="31"/>
      <c r="K1731" s="21"/>
      <c r="M1731" s="27"/>
      <c r="N1731" s="28"/>
      <c r="O1731" s="32">
        <v>2.0</v>
      </c>
      <c r="P1731" s="23" t="s">
        <v>866</v>
      </c>
      <c r="U1731" s="31"/>
    </row>
    <row r="1732">
      <c r="A1732" s="27"/>
      <c r="B1732" s="28"/>
      <c r="C1732" s="32">
        <v>3.0</v>
      </c>
      <c r="D1732" s="23" t="s">
        <v>867</v>
      </c>
      <c r="I1732" s="31" t="s">
        <v>38</v>
      </c>
      <c r="K1732" s="21"/>
      <c r="M1732" s="27"/>
      <c r="N1732" s="28"/>
      <c r="O1732" s="32">
        <v>3.0</v>
      </c>
      <c r="P1732" s="23" t="s">
        <v>867</v>
      </c>
      <c r="U1732" s="31" t="s">
        <v>38</v>
      </c>
    </row>
    <row r="1733">
      <c r="A1733" s="27"/>
      <c r="B1733" s="28"/>
      <c r="C1733" s="23">
        <v>4.0</v>
      </c>
      <c r="D1733" s="23" t="s">
        <v>742</v>
      </c>
      <c r="I1733" s="31"/>
      <c r="K1733" s="21"/>
      <c r="M1733" s="27"/>
      <c r="N1733" s="28"/>
      <c r="O1733" s="23">
        <v>4.0</v>
      </c>
      <c r="P1733" s="23" t="s">
        <v>742</v>
      </c>
      <c r="U1733" s="31"/>
    </row>
    <row r="1734">
      <c r="A1734" s="27"/>
      <c r="B1734" s="28"/>
      <c r="C1734" s="27"/>
      <c r="D1734" s="27"/>
      <c r="E1734" s="27"/>
      <c r="F1734" s="27"/>
      <c r="G1734" s="27"/>
      <c r="H1734" s="27"/>
      <c r="I1734" s="30"/>
      <c r="K1734" s="21"/>
      <c r="M1734" s="27"/>
      <c r="N1734" s="28"/>
      <c r="O1734" s="27"/>
      <c r="P1734" s="27"/>
      <c r="Q1734" s="27"/>
      <c r="R1734" s="27"/>
      <c r="S1734" s="27"/>
      <c r="T1734" s="27"/>
      <c r="U1734" s="30"/>
    </row>
    <row r="1735">
      <c r="A1735" s="27"/>
      <c r="B1735" s="28"/>
      <c r="C1735" s="27"/>
      <c r="D1735" s="27"/>
      <c r="E1735" s="27"/>
      <c r="F1735" s="27"/>
      <c r="G1735" s="27"/>
      <c r="H1735" s="27"/>
      <c r="I1735" s="30"/>
      <c r="K1735" s="21"/>
      <c r="M1735" s="27"/>
      <c r="N1735" s="28"/>
      <c r="O1735" s="27"/>
      <c r="P1735" s="27"/>
      <c r="Q1735" s="27"/>
      <c r="R1735" s="27"/>
      <c r="S1735" s="27"/>
      <c r="T1735" s="27"/>
      <c r="U1735" s="30"/>
    </row>
    <row r="1736">
      <c r="A1736" s="32" t="s">
        <v>50</v>
      </c>
      <c r="B1736" s="50">
        <f>B100+1</f>
        <v>14</v>
      </c>
      <c r="C1736" s="25" t="s">
        <v>868</v>
      </c>
      <c r="I1736" s="26"/>
      <c r="K1736" s="21"/>
      <c r="M1736" s="32" t="s">
        <v>50</v>
      </c>
      <c r="N1736" s="50">
        <f>N100+1</f>
        <v>14</v>
      </c>
      <c r="O1736" s="25" t="s">
        <v>868</v>
      </c>
      <c r="U1736" s="26"/>
    </row>
    <row r="1737">
      <c r="A1737" s="27"/>
      <c r="B1737" s="28"/>
      <c r="C1737" s="29"/>
      <c r="I1737" s="30"/>
      <c r="K1737" s="21"/>
      <c r="M1737" s="27"/>
      <c r="N1737" s="28"/>
      <c r="O1737" s="29"/>
      <c r="U1737" s="30"/>
    </row>
    <row r="1738">
      <c r="A1738" s="27"/>
      <c r="B1738" s="28"/>
      <c r="C1738" s="32">
        <v>1.0</v>
      </c>
      <c r="D1738" s="23" t="s">
        <v>869</v>
      </c>
      <c r="I1738" s="31"/>
      <c r="K1738" s="21"/>
      <c r="M1738" s="27"/>
      <c r="N1738" s="28"/>
      <c r="O1738" s="32">
        <v>1.0</v>
      </c>
      <c r="P1738" s="23" t="s">
        <v>869</v>
      </c>
      <c r="U1738" s="31"/>
    </row>
    <row r="1739">
      <c r="A1739" s="27"/>
      <c r="B1739" s="28"/>
      <c r="C1739" s="32">
        <v>2.0</v>
      </c>
      <c r="D1739" s="23" t="s">
        <v>870</v>
      </c>
      <c r="I1739" s="31"/>
      <c r="K1739" s="21"/>
      <c r="M1739" s="27"/>
      <c r="N1739" s="28"/>
      <c r="O1739" s="32">
        <v>2.0</v>
      </c>
      <c r="P1739" s="23" t="s">
        <v>870</v>
      </c>
      <c r="U1739" s="31"/>
    </row>
    <row r="1740">
      <c r="A1740" s="27"/>
      <c r="B1740" s="28"/>
      <c r="C1740" s="32">
        <v>3.0</v>
      </c>
      <c r="D1740" s="23" t="s">
        <v>871</v>
      </c>
      <c r="I1740" s="31"/>
      <c r="K1740" s="21"/>
      <c r="M1740" s="27"/>
      <c r="N1740" s="28"/>
      <c r="O1740" s="32">
        <v>3.0</v>
      </c>
      <c r="P1740" s="23" t="s">
        <v>871</v>
      </c>
      <c r="U1740" s="31"/>
    </row>
    <row r="1741" ht="15.75" customHeight="1">
      <c r="A1741" s="27"/>
      <c r="B1741" s="28"/>
      <c r="C1741" s="32">
        <v>4.0</v>
      </c>
      <c r="D1741" s="23" t="s">
        <v>872</v>
      </c>
      <c r="I1741" s="31" t="s">
        <v>38</v>
      </c>
      <c r="K1741" s="21"/>
      <c r="M1741" s="27"/>
      <c r="N1741" s="28"/>
      <c r="O1741" s="32">
        <v>4.0</v>
      </c>
      <c r="P1741" s="23" t="s">
        <v>872</v>
      </c>
      <c r="U1741" s="31" t="s">
        <v>38</v>
      </c>
    </row>
    <row r="1742">
      <c r="A1742" s="27"/>
      <c r="B1742" s="28"/>
      <c r="C1742" s="27"/>
      <c r="D1742" s="27"/>
      <c r="E1742" s="27"/>
      <c r="F1742" s="27"/>
      <c r="G1742" s="27"/>
      <c r="H1742" s="27"/>
      <c r="I1742" s="30"/>
      <c r="K1742" s="21"/>
      <c r="M1742" s="27"/>
      <c r="N1742" s="28"/>
      <c r="O1742" s="27"/>
      <c r="P1742" s="27"/>
      <c r="Q1742" s="27"/>
      <c r="R1742" s="27"/>
      <c r="S1742" s="27"/>
      <c r="T1742" s="27"/>
      <c r="U1742" s="30"/>
    </row>
    <row r="1743">
      <c r="A1743" s="27"/>
      <c r="B1743" s="28"/>
      <c r="C1743" s="27"/>
      <c r="D1743" s="27"/>
      <c r="E1743" s="27"/>
      <c r="F1743" s="27"/>
      <c r="G1743" s="27"/>
      <c r="H1743" s="27"/>
      <c r="I1743" s="30"/>
      <c r="K1743" s="21"/>
      <c r="M1743" s="27"/>
      <c r="N1743" s="28"/>
      <c r="O1743" s="27"/>
      <c r="P1743" s="27"/>
      <c r="Q1743" s="27"/>
      <c r="R1743" s="27"/>
      <c r="S1743" s="27"/>
      <c r="T1743" s="27"/>
      <c r="U1743" s="30"/>
    </row>
    <row r="1744">
      <c r="A1744" s="32" t="s">
        <v>50</v>
      </c>
      <c r="B1744" s="50">
        <f>B108+1</f>
        <v>15</v>
      </c>
      <c r="C1744" s="25" t="s">
        <v>873</v>
      </c>
      <c r="I1744" s="26"/>
      <c r="K1744" s="21"/>
      <c r="M1744" s="32" t="s">
        <v>50</v>
      </c>
      <c r="N1744" s="50">
        <f>N108+1</f>
        <v>15</v>
      </c>
      <c r="O1744" s="25" t="s">
        <v>873</v>
      </c>
      <c r="U1744" s="26"/>
    </row>
    <row r="1745">
      <c r="A1745" s="27"/>
      <c r="B1745" s="28"/>
      <c r="C1745" s="29"/>
      <c r="I1745" s="30"/>
      <c r="K1745" s="21"/>
      <c r="M1745" s="27"/>
      <c r="N1745" s="28"/>
      <c r="O1745" s="29"/>
      <c r="U1745" s="30"/>
    </row>
    <row r="1746">
      <c r="A1746" s="27"/>
      <c r="B1746" s="28"/>
      <c r="C1746" s="32">
        <v>1.0</v>
      </c>
      <c r="D1746" s="23" t="s">
        <v>874</v>
      </c>
      <c r="I1746" s="31"/>
      <c r="K1746" s="21"/>
      <c r="M1746" s="27"/>
      <c r="N1746" s="28"/>
      <c r="O1746" s="32">
        <v>1.0</v>
      </c>
      <c r="P1746" s="23" t="s">
        <v>874</v>
      </c>
      <c r="U1746" s="31"/>
    </row>
    <row r="1747">
      <c r="A1747" s="27"/>
      <c r="B1747" s="28"/>
      <c r="C1747" s="32">
        <v>2.0</v>
      </c>
      <c r="D1747" s="23" t="s">
        <v>875</v>
      </c>
      <c r="I1747" s="31"/>
      <c r="K1747" s="21"/>
      <c r="M1747" s="27"/>
      <c r="N1747" s="28"/>
      <c r="O1747" s="32">
        <v>2.0</v>
      </c>
      <c r="P1747" s="23" t="s">
        <v>875</v>
      </c>
      <c r="U1747" s="31"/>
    </row>
    <row r="1748">
      <c r="A1748" s="27"/>
      <c r="B1748" s="28"/>
      <c r="C1748" s="32">
        <v>3.0</v>
      </c>
      <c r="D1748" s="23" t="s">
        <v>876</v>
      </c>
      <c r="I1748" s="31"/>
      <c r="K1748" s="21"/>
      <c r="M1748" s="27"/>
      <c r="N1748" s="28"/>
      <c r="O1748" s="32">
        <v>3.0</v>
      </c>
      <c r="P1748" s="23" t="s">
        <v>876</v>
      </c>
      <c r="U1748" s="31"/>
    </row>
    <row r="1749" ht="15.75" customHeight="1">
      <c r="A1749" s="27"/>
      <c r="B1749" s="28"/>
      <c r="C1749" s="32">
        <v>4.0</v>
      </c>
      <c r="D1749" s="23" t="s">
        <v>872</v>
      </c>
      <c r="I1749" s="31" t="s">
        <v>38</v>
      </c>
      <c r="K1749" s="21"/>
      <c r="M1749" s="27"/>
      <c r="N1749" s="28"/>
      <c r="O1749" s="32">
        <v>4.0</v>
      </c>
      <c r="P1749" s="23" t="s">
        <v>872</v>
      </c>
      <c r="U1749" s="31" t="s">
        <v>38</v>
      </c>
    </row>
    <row r="1750">
      <c r="A1750" s="27"/>
      <c r="B1750" s="28"/>
      <c r="C1750" s="27"/>
      <c r="D1750" s="27"/>
      <c r="E1750" s="27"/>
      <c r="F1750" s="27"/>
      <c r="G1750" s="27"/>
      <c r="H1750" s="27"/>
      <c r="I1750" s="30"/>
      <c r="K1750" s="21"/>
      <c r="M1750" s="27"/>
      <c r="N1750" s="28"/>
      <c r="O1750" s="27"/>
      <c r="P1750" s="27"/>
      <c r="Q1750" s="27"/>
      <c r="R1750" s="27"/>
      <c r="S1750" s="27"/>
      <c r="T1750" s="27"/>
      <c r="U1750" s="30"/>
    </row>
    <row r="1751">
      <c r="A1751" s="27"/>
      <c r="B1751" s="28"/>
      <c r="C1751" s="27"/>
      <c r="D1751" s="27"/>
      <c r="E1751" s="27"/>
      <c r="F1751" s="27"/>
      <c r="G1751" s="27"/>
      <c r="H1751" s="27"/>
      <c r="I1751" s="30"/>
      <c r="K1751" s="21"/>
      <c r="M1751" s="27"/>
      <c r="N1751" s="28"/>
      <c r="O1751" s="27"/>
      <c r="P1751" s="27"/>
      <c r="Q1751" s="27"/>
      <c r="R1751" s="27"/>
      <c r="S1751" s="27"/>
      <c r="T1751" s="27"/>
      <c r="U1751" s="30"/>
    </row>
    <row r="1752">
      <c r="A1752" s="32" t="s">
        <v>50</v>
      </c>
      <c r="B1752" s="50">
        <f>B116+1</f>
        <v>16</v>
      </c>
      <c r="C1752" s="25" t="s">
        <v>877</v>
      </c>
      <c r="I1752" s="26"/>
      <c r="K1752" s="21"/>
      <c r="M1752" s="32" t="s">
        <v>50</v>
      </c>
      <c r="N1752" s="50">
        <f>N116+1</f>
        <v>16</v>
      </c>
      <c r="O1752" s="25" t="s">
        <v>877</v>
      </c>
      <c r="U1752" s="26"/>
    </row>
    <row r="1753">
      <c r="A1753" s="27"/>
      <c r="B1753" s="28"/>
      <c r="C1753" s="29"/>
      <c r="I1753" s="30"/>
      <c r="K1753" s="21"/>
      <c r="M1753" s="27"/>
      <c r="N1753" s="28"/>
      <c r="O1753" s="29"/>
      <c r="U1753" s="30"/>
    </row>
    <row r="1754">
      <c r="A1754" s="27"/>
      <c r="B1754" s="28"/>
      <c r="C1754" s="32">
        <v>1.0</v>
      </c>
      <c r="D1754" s="23" t="s">
        <v>878</v>
      </c>
      <c r="I1754" s="31"/>
      <c r="K1754" s="21"/>
      <c r="M1754" s="27"/>
      <c r="N1754" s="28"/>
      <c r="O1754" s="32">
        <v>1.0</v>
      </c>
      <c r="P1754" s="23" t="s">
        <v>878</v>
      </c>
      <c r="U1754" s="31"/>
    </row>
    <row r="1755">
      <c r="A1755" s="27"/>
      <c r="B1755" s="28"/>
      <c r="C1755" s="32">
        <v>2.0</v>
      </c>
      <c r="D1755" s="23" t="s">
        <v>879</v>
      </c>
      <c r="I1755" s="31"/>
      <c r="K1755" s="21"/>
      <c r="M1755" s="27"/>
      <c r="N1755" s="28"/>
      <c r="O1755" s="32">
        <v>2.0</v>
      </c>
      <c r="P1755" s="23" t="s">
        <v>879</v>
      </c>
      <c r="U1755" s="31"/>
    </row>
    <row r="1756">
      <c r="A1756" s="27"/>
      <c r="B1756" s="28"/>
      <c r="C1756" s="32">
        <v>3.0</v>
      </c>
      <c r="D1756" s="23" t="s">
        <v>880</v>
      </c>
      <c r="I1756" s="31" t="s">
        <v>38</v>
      </c>
      <c r="K1756" s="21"/>
      <c r="M1756" s="27"/>
      <c r="N1756" s="28"/>
      <c r="O1756" s="32">
        <v>3.0</v>
      </c>
      <c r="P1756" s="23" t="s">
        <v>880</v>
      </c>
      <c r="U1756" s="31" t="s">
        <v>38</v>
      </c>
    </row>
    <row r="1757" ht="15.75" customHeight="1">
      <c r="A1757" s="27"/>
      <c r="B1757" s="28"/>
      <c r="C1757" s="32">
        <v>4.0</v>
      </c>
      <c r="D1757" s="23" t="s">
        <v>881</v>
      </c>
      <c r="I1757" s="31"/>
      <c r="K1757" s="21"/>
      <c r="M1757" s="27"/>
      <c r="N1757" s="28"/>
      <c r="O1757" s="32">
        <v>4.0</v>
      </c>
      <c r="P1757" s="23" t="s">
        <v>881</v>
      </c>
      <c r="U1757" s="31"/>
    </row>
    <row r="1758">
      <c r="A1758" s="27"/>
      <c r="B1758" s="28"/>
      <c r="C1758" s="27"/>
      <c r="D1758" s="27"/>
      <c r="E1758" s="27"/>
      <c r="F1758" s="27"/>
      <c r="G1758" s="27"/>
      <c r="H1758" s="27"/>
      <c r="I1758" s="30"/>
      <c r="K1758" s="21"/>
      <c r="M1758" s="27"/>
      <c r="N1758" s="28"/>
      <c r="O1758" s="27"/>
      <c r="P1758" s="27"/>
      <c r="Q1758" s="27"/>
      <c r="R1758" s="27"/>
      <c r="S1758" s="27"/>
      <c r="T1758" s="27"/>
      <c r="U1758" s="30"/>
    </row>
    <row r="1759">
      <c r="A1759" s="27"/>
      <c r="B1759" s="28"/>
      <c r="C1759" s="27"/>
      <c r="D1759" s="27"/>
      <c r="E1759" s="27"/>
      <c r="F1759" s="27"/>
      <c r="G1759" s="27"/>
      <c r="H1759" s="27"/>
      <c r="I1759" s="30"/>
      <c r="K1759" s="21"/>
      <c r="M1759" s="27"/>
      <c r="N1759" s="28"/>
      <c r="O1759" s="27"/>
      <c r="P1759" s="27"/>
      <c r="Q1759" s="27"/>
      <c r="R1759" s="27"/>
      <c r="S1759" s="27"/>
      <c r="T1759" s="27"/>
      <c r="U1759" s="30"/>
    </row>
    <row r="1760">
      <c r="A1760" s="32" t="s">
        <v>50</v>
      </c>
      <c r="B1760" s="50">
        <f>B124+1</f>
        <v>17</v>
      </c>
      <c r="C1760" s="25" t="s">
        <v>882</v>
      </c>
      <c r="I1760" s="26"/>
      <c r="K1760" s="21"/>
      <c r="M1760" s="32" t="s">
        <v>50</v>
      </c>
      <c r="N1760" s="50">
        <f>N124+1</f>
        <v>17</v>
      </c>
      <c r="O1760" s="25" t="s">
        <v>882</v>
      </c>
      <c r="U1760" s="26"/>
    </row>
    <row r="1761">
      <c r="A1761" s="27"/>
      <c r="B1761" s="28"/>
      <c r="C1761" s="29"/>
      <c r="I1761" s="30"/>
      <c r="K1761" s="21"/>
      <c r="M1761" s="27"/>
      <c r="N1761" s="28"/>
      <c r="O1761" s="29"/>
      <c r="U1761" s="30"/>
    </row>
    <row r="1762">
      <c r="A1762" s="27"/>
      <c r="B1762" s="28"/>
      <c r="C1762" s="32">
        <v>1.0</v>
      </c>
      <c r="D1762" s="23" t="s">
        <v>883</v>
      </c>
      <c r="I1762" s="31" t="s">
        <v>38</v>
      </c>
      <c r="K1762" s="21"/>
      <c r="M1762" s="27"/>
      <c r="N1762" s="28"/>
      <c r="O1762" s="32">
        <v>1.0</v>
      </c>
      <c r="P1762" s="23" t="s">
        <v>883</v>
      </c>
      <c r="U1762" s="31" t="s">
        <v>38</v>
      </c>
    </row>
    <row r="1763">
      <c r="A1763" s="27"/>
      <c r="B1763" s="28"/>
      <c r="C1763" s="32">
        <v>2.0</v>
      </c>
      <c r="D1763" s="23" t="s">
        <v>884</v>
      </c>
      <c r="I1763" s="31"/>
      <c r="K1763" s="21"/>
      <c r="M1763" s="27"/>
      <c r="N1763" s="28"/>
      <c r="O1763" s="32">
        <v>2.0</v>
      </c>
      <c r="P1763" s="23" t="s">
        <v>884</v>
      </c>
      <c r="U1763" s="31"/>
    </row>
    <row r="1764">
      <c r="A1764" s="27"/>
      <c r="B1764" s="28"/>
      <c r="C1764" s="32">
        <v>3.0</v>
      </c>
      <c r="D1764" s="23" t="s">
        <v>885</v>
      </c>
      <c r="I1764" s="31"/>
      <c r="K1764" s="21"/>
      <c r="M1764" s="27"/>
      <c r="N1764" s="28"/>
      <c r="O1764" s="32">
        <v>3.0</v>
      </c>
      <c r="P1764" s="23" t="s">
        <v>885</v>
      </c>
      <c r="U1764" s="31"/>
    </row>
    <row r="1765" ht="15.75" customHeight="1">
      <c r="A1765" s="27"/>
      <c r="B1765" s="28"/>
      <c r="C1765" s="32">
        <v>4.0</v>
      </c>
      <c r="D1765" s="23" t="s">
        <v>886</v>
      </c>
      <c r="I1765" s="31"/>
      <c r="K1765" s="21"/>
      <c r="M1765" s="27"/>
      <c r="N1765" s="28"/>
      <c r="O1765" s="32">
        <v>4.0</v>
      </c>
      <c r="P1765" s="23" t="s">
        <v>886</v>
      </c>
      <c r="U1765" s="31"/>
    </row>
    <row r="1766">
      <c r="A1766" s="27"/>
      <c r="B1766" s="28"/>
      <c r="C1766" s="27"/>
      <c r="D1766" s="27"/>
      <c r="E1766" s="27"/>
      <c r="F1766" s="27"/>
      <c r="G1766" s="27"/>
      <c r="H1766" s="27"/>
      <c r="I1766" s="30"/>
      <c r="K1766" s="21"/>
      <c r="M1766" s="27"/>
      <c r="N1766" s="28"/>
      <c r="O1766" s="27"/>
      <c r="P1766" s="27"/>
      <c r="Q1766" s="27"/>
      <c r="R1766" s="27"/>
      <c r="S1766" s="27"/>
      <c r="T1766" s="27"/>
      <c r="U1766" s="30"/>
    </row>
    <row r="1767">
      <c r="A1767" s="27"/>
      <c r="B1767" s="28"/>
      <c r="C1767" s="27"/>
      <c r="D1767" s="27"/>
      <c r="E1767" s="27"/>
      <c r="F1767" s="27"/>
      <c r="G1767" s="27"/>
      <c r="H1767" s="27"/>
      <c r="I1767" s="30"/>
      <c r="K1767" s="21"/>
      <c r="M1767" s="27"/>
      <c r="N1767" s="28"/>
      <c r="O1767" s="27"/>
      <c r="P1767" s="27"/>
      <c r="Q1767" s="27"/>
      <c r="R1767" s="27"/>
      <c r="S1767" s="27"/>
      <c r="T1767" s="27"/>
      <c r="U1767" s="30"/>
    </row>
    <row r="1768">
      <c r="A1768" s="32" t="s">
        <v>50</v>
      </c>
      <c r="B1768" s="50">
        <f>B132+1</f>
        <v>18</v>
      </c>
      <c r="C1768" s="25" t="s">
        <v>887</v>
      </c>
      <c r="I1768" s="26"/>
      <c r="K1768" s="21"/>
      <c r="M1768" s="32" t="s">
        <v>50</v>
      </c>
      <c r="N1768" s="50">
        <f>N132+1</f>
        <v>18</v>
      </c>
      <c r="O1768" s="25" t="s">
        <v>887</v>
      </c>
      <c r="U1768" s="26"/>
    </row>
    <row r="1769">
      <c r="A1769" s="27"/>
      <c r="B1769" s="28"/>
      <c r="C1769" s="29"/>
      <c r="I1769" s="30"/>
      <c r="K1769" s="21"/>
      <c r="M1769" s="27"/>
      <c r="N1769" s="28"/>
      <c r="O1769" s="29"/>
      <c r="U1769" s="30"/>
    </row>
    <row r="1770">
      <c r="A1770" s="27"/>
      <c r="B1770" s="28"/>
      <c r="C1770" s="32">
        <v>1.0</v>
      </c>
      <c r="D1770" s="23" t="s">
        <v>888</v>
      </c>
      <c r="I1770" s="31" t="s">
        <v>38</v>
      </c>
      <c r="K1770" s="21"/>
      <c r="M1770" s="27"/>
      <c r="N1770" s="28"/>
      <c r="O1770" s="32">
        <v>1.0</v>
      </c>
      <c r="P1770" s="23" t="s">
        <v>888</v>
      </c>
      <c r="U1770" s="31" t="s">
        <v>38</v>
      </c>
    </row>
    <row r="1771">
      <c r="A1771" s="27"/>
      <c r="B1771" s="28"/>
      <c r="C1771" s="32">
        <v>2.0</v>
      </c>
      <c r="D1771" s="23" t="s">
        <v>889</v>
      </c>
      <c r="I1771" s="31"/>
      <c r="K1771" s="21"/>
      <c r="M1771" s="27"/>
      <c r="N1771" s="28"/>
      <c r="O1771" s="32">
        <v>2.0</v>
      </c>
      <c r="P1771" s="23" t="s">
        <v>889</v>
      </c>
      <c r="U1771" s="31"/>
    </row>
    <row r="1772">
      <c r="A1772" s="27"/>
      <c r="B1772" s="28"/>
      <c r="C1772" s="32">
        <v>3.0</v>
      </c>
      <c r="D1772" s="23" t="s">
        <v>888</v>
      </c>
      <c r="I1772" s="31"/>
      <c r="K1772" s="21"/>
      <c r="M1772" s="27"/>
      <c r="N1772" s="28"/>
      <c r="O1772" s="32">
        <v>3.0</v>
      </c>
      <c r="P1772" s="23" t="s">
        <v>888</v>
      </c>
      <c r="U1772" s="31"/>
    </row>
    <row r="1773" ht="15.75" customHeight="1">
      <c r="A1773" s="27"/>
      <c r="B1773" s="28"/>
      <c r="C1773" s="32">
        <v>4.0</v>
      </c>
      <c r="D1773" s="23" t="s">
        <v>890</v>
      </c>
      <c r="I1773" s="31"/>
      <c r="K1773" s="21"/>
      <c r="M1773" s="27"/>
      <c r="N1773" s="28"/>
      <c r="O1773" s="32">
        <v>4.0</v>
      </c>
      <c r="P1773" s="23" t="s">
        <v>890</v>
      </c>
      <c r="U1773" s="31"/>
    </row>
    <row r="1774">
      <c r="A1774" s="27"/>
      <c r="B1774" s="28"/>
      <c r="C1774" s="27"/>
      <c r="D1774" s="27"/>
      <c r="E1774" s="27"/>
      <c r="F1774" s="27"/>
      <c r="G1774" s="27"/>
      <c r="H1774" s="27"/>
      <c r="I1774" s="30"/>
      <c r="K1774" s="21"/>
      <c r="M1774" s="27"/>
      <c r="N1774" s="28"/>
      <c r="O1774" s="27"/>
      <c r="P1774" s="27"/>
      <c r="Q1774" s="27"/>
      <c r="R1774" s="27"/>
      <c r="S1774" s="27"/>
      <c r="T1774" s="27"/>
      <c r="U1774" s="30"/>
    </row>
    <row r="1775">
      <c r="A1775" s="27"/>
      <c r="B1775" s="28"/>
      <c r="C1775" s="27"/>
      <c r="D1775" s="27"/>
      <c r="E1775" s="27"/>
      <c r="F1775" s="27"/>
      <c r="G1775" s="27"/>
      <c r="H1775" s="27"/>
      <c r="I1775" s="30"/>
      <c r="K1775" s="21"/>
      <c r="M1775" s="27"/>
      <c r="N1775" s="28"/>
      <c r="O1775" s="27"/>
      <c r="P1775" s="27"/>
      <c r="Q1775" s="27"/>
      <c r="R1775" s="27"/>
      <c r="S1775" s="27"/>
      <c r="T1775" s="27"/>
      <c r="U1775" s="30"/>
    </row>
    <row r="1776">
      <c r="A1776" s="32" t="s">
        <v>50</v>
      </c>
      <c r="B1776" s="50">
        <f>B140+1</f>
        <v>19</v>
      </c>
      <c r="C1776" s="25" t="s">
        <v>891</v>
      </c>
      <c r="I1776" s="26"/>
      <c r="K1776" s="21"/>
      <c r="M1776" s="32" t="s">
        <v>50</v>
      </c>
      <c r="N1776" s="50">
        <f>N140+1</f>
        <v>19</v>
      </c>
      <c r="O1776" s="25" t="s">
        <v>891</v>
      </c>
      <c r="U1776" s="26"/>
    </row>
    <row r="1777">
      <c r="A1777" s="27"/>
      <c r="B1777" s="28"/>
      <c r="C1777" s="29"/>
      <c r="I1777" s="30"/>
      <c r="K1777" s="21"/>
      <c r="M1777" s="27"/>
      <c r="N1777" s="28"/>
      <c r="O1777" s="29"/>
      <c r="U1777" s="30"/>
    </row>
    <row r="1778">
      <c r="A1778" s="27"/>
      <c r="B1778" s="28"/>
      <c r="C1778" s="32">
        <v>1.0</v>
      </c>
      <c r="D1778" s="23" t="s">
        <v>403</v>
      </c>
      <c r="I1778" s="31"/>
      <c r="K1778" s="21"/>
      <c r="M1778" s="27"/>
      <c r="N1778" s="28"/>
      <c r="O1778" s="32">
        <v>1.0</v>
      </c>
      <c r="P1778" s="23" t="s">
        <v>403</v>
      </c>
      <c r="U1778" s="31"/>
    </row>
    <row r="1779">
      <c r="A1779" s="27"/>
      <c r="B1779" s="28"/>
      <c r="C1779" s="32">
        <v>2.0</v>
      </c>
      <c r="D1779" s="23" t="s">
        <v>404</v>
      </c>
      <c r="I1779" s="31" t="s">
        <v>38</v>
      </c>
      <c r="K1779" s="21"/>
      <c r="M1779" s="27"/>
      <c r="N1779" s="28"/>
      <c r="O1779" s="32">
        <v>2.0</v>
      </c>
      <c r="P1779" s="23" t="s">
        <v>404</v>
      </c>
      <c r="U1779" s="31" t="s">
        <v>38</v>
      </c>
    </row>
    <row r="1780">
      <c r="A1780" s="27"/>
      <c r="B1780" s="28"/>
      <c r="C1780" s="32">
        <v>3.0</v>
      </c>
      <c r="D1780" s="23" t="s">
        <v>892</v>
      </c>
      <c r="I1780" s="31"/>
      <c r="K1780" s="21"/>
      <c r="M1780" s="27"/>
      <c r="N1780" s="28"/>
      <c r="O1780" s="32">
        <v>3.0</v>
      </c>
      <c r="P1780" s="23" t="s">
        <v>892</v>
      </c>
      <c r="U1780" s="31"/>
    </row>
    <row r="1781" ht="15.75" customHeight="1">
      <c r="A1781" s="27"/>
      <c r="B1781" s="28"/>
      <c r="C1781" s="32">
        <v>4.0</v>
      </c>
      <c r="D1781" s="23" t="s">
        <v>893</v>
      </c>
      <c r="I1781" s="31"/>
      <c r="K1781" s="21"/>
      <c r="M1781" s="27"/>
      <c r="N1781" s="28"/>
      <c r="O1781" s="32">
        <v>4.0</v>
      </c>
      <c r="P1781" s="23" t="s">
        <v>893</v>
      </c>
      <c r="U1781" s="31"/>
    </row>
    <row r="1782">
      <c r="A1782" s="27"/>
      <c r="B1782" s="28"/>
      <c r="C1782" s="27"/>
      <c r="D1782" s="27"/>
      <c r="E1782" s="27"/>
      <c r="F1782" s="27"/>
      <c r="G1782" s="27"/>
      <c r="H1782" s="27"/>
      <c r="I1782" s="30"/>
      <c r="K1782" s="21"/>
      <c r="M1782" s="27"/>
      <c r="N1782" s="28"/>
      <c r="O1782" s="27"/>
      <c r="P1782" s="27"/>
      <c r="Q1782" s="27"/>
      <c r="R1782" s="27"/>
      <c r="S1782" s="27"/>
      <c r="T1782" s="27"/>
      <c r="U1782" s="30"/>
    </row>
    <row r="1783">
      <c r="A1783" s="27"/>
      <c r="B1783" s="28"/>
      <c r="C1783" s="27"/>
      <c r="D1783" s="27"/>
      <c r="E1783" s="27"/>
      <c r="F1783" s="27"/>
      <c r="G1783" s="27"/>
      <c r="H1783" s="27"/>
      <c r="I1783" s="30"/>
      <c r="K1783" s="21"/>
      <c r="M1783" s="27"/>
      <c r="N1783" s="28"/>
      <c r="O1783" s="27"/>
      <c r="P1783" s="27"/>
      <c r="Q1783" s="27"/>
      <c r="R1783" s="27"/>
      <c r="S1783" s="27"/>
      <c r="T1783" s="27"/>
      <c r="U1783" s="30"/>
    </row>
    <row r="1784">
      <c r="A1784" s="32" t="s">
        <v>50</v>
      </c>
      <c r="B1784" s="50">
        <f>B148+1</f>
        <v>20</v>
      </c>
      <c r="C1784" s="25" t="s">
        <v>894</v>
      </c>
      <c r="I1784" s="26"/>
      <c r="K1784" s="21"/>
      <c r="M1784" s="32" t="s">
        <v>50</v>
      </c>
      <c r="N1784" s="50">
        <f>N148+1</f>
        <v>20</v>
      </c>
      <c r="O1784" s="25" t="s">
        <v>894</v>
      </c>
      <c r="U1784" s="26"/>
    </row>
    <row r="1785">
      <c r="A1785" s="27"/>
      <c r="B1785" s="28"/>
      <c r="C1785" s="29"/>
      <c r="I1785" s="30"/>
      <c r="K1785" s="21"/>
      <c r="M1785" s="27"/>
      <c r="N1785" s="28"/>
      <c r="O1785" s="29"/>
      <c r="U1785" s="30"/>
    </row>
    <row r="1786">
      <c r="A1786" s="27"/>
      <c r="B1786" s="28"/>
      <c r="C1786" s="32">
        <v>1.0</v>
      </c>
      <c r="D1786" s="23" t="s">
        <v>895</v>
      </c>
      <c r="I1786" s="31"/>
      <c r="K1786" s="21"/>
      <c r="M1786" s="27"/>
      <c r="N1786" s="28"/>
      <c r="O1786" s="32">
        <v>1.0</v>
      </c>
      <c r="P1786" s="23" t="s">
        <v>895</v>
      </c>
      <c r="U1786" s="31"/>
    </row>
    <row r="1787">
      <c r="A1787" s="27"/>
      <c r="B1787" s="28"/>
      <c r="C1787" s="32">
        <v>2.0</v>
      </c>
      <c r="D1787" s="23" t="s">
        <v>896</v>
      </c>
      <c r="I1787" s="31"/>
      <c r="K1787" s="21"/>
      <c r="M1787" s="27"/>
      <c r="N1787" s="28"/>
      <c r="O1787" s="32">
        <v>2.0</v>
      </c>
      <c r="P1787" s="23" t="s">
        <v>896</v>
      </c>
      <c r="U1787" s="31"/>
    </row>
    <row r="1788">
      <c r="A1788" s="27"/>
      <c r="B1788" s="28"/>
      <c r="C1788" s="32">
        <v>3.0</v>
      </c>
      <c r="D1788" s="23" t="s">
        <v>895</v>
      </c>
      <c r="I1788" s="31"/>
      <c r="K1788" s="21"/>
      <c r="M1788" s="27"/>
      <c r="N1788" s="28"/>
      <c r="O1788" s="32">
        <v>3.0</v>
      </c>
      <c r="P1788" s="23" t="s">
        <v>895</v>
      </c>
      <c r="U1788" s="31"/>
    </row>
    <row r="1789" ht="15.75" customHeight="1">
      <c r="A1789" s="27"/>
      <c r="B1789" s="28"/>
      <c r="C1789" s="32">
        <v>4.0</v>
      </c>
      <c r="D1789" s="23" t="s">
        <v>897</v>
      </c>
      <c r="I1789" s="31" t="s">
        <v>38</v>
      </c>
      <c r="K1789" s="21"/>
      <c r="M1789" s="27"/>
      <c r="N1789" s="28"/>
      <c r="O1789" s="32">
        <v>4.0</v>
      </c>
      <c r="P1789" s="23" t="s">
        <v>897</v>
      </c>
      <c r="U1789" s="31" t="s">
        <v>38</v>
      </c>
    </row>
    <row r="1790">
      <c r="A1790" s="27"/>
      <c r="B1790" s="28"/>
      <c r="C1790" s="27"/>
      <c r="D1790" s="27"/>
      <c r="E1790" s="27"/>
      <c r="F1790" s="27"/>
      <c r="G1790" s="27"/>
      <c r="H1790" s="27"/>
      <c r="I1790" s="30"/>
      <c r="K1790" s="21"/>
      <c r="M1790" s="27"/>
      <c r="N1790" s="28"/>
      <c r="O1790" s="27"/>
      <c r="P1790" s="27"/>
      <c r="Q1790" s="27"/>
      <c r="R1790" s="27"/>
      <c r="S1790" s="27"/>
      <c r="T1790" s="27"/>
      <c r="U1790" s="30"/>
    </row>
    <row r="1791">
      <c r="A1791" s="27"/>
      <c r="B1791" s="28"/>
      <c r="C1791" s="27"/>
      <c r="D1791" s="27"/>
      <c r="E1791" s="27"/>
      <c r="F1791" s="27"/>
      <c r="G1791" s="27"/>
      <c r="H1791" s="27"/>
      <c r="I1791" s="30"/>
      <c r="K1791" s="21"/>
      <c r="M1791" s="27"/>
      <c r="N1791" s="28"/>
      <c r="O1791" s="27"/>
      <c r="P1791" s="27"/>
      <c r="Q1791" s="27"/>
      <c r="R1791" s="27"/>
      <c r="S1791" s="27"/>
      <c r="T1791" s="27"/>
      <c r="U1791" s="30"/>
    </row>
    <row r="1792">
      <c r="A1792" s="32" t="s">
        <v>50</v>
      </c>
      <c r="B1792" s="50">
        <f>B156+1</f>
        <v>21</v>
      </c>
      <c r="C1792" s="25" t="s">
        <v>898</v>
      </c>
      <c r="I1792" s="26"/>
      <c r="K1792" s="21"/>
      <c r="M1792" s="32" t="s">
        <v>50</v>
      </c>
      <c r="N1792" s="50">
        <f>N156+1</f>
        <v>21</v>
      </c>
      <c r="O1792" s="25" t="s">
        <v>898</v>
      </c>
      <c r="U1792" s="26"/>
    </row>
    <row r="1793">
      <c r="A1793" s="27"/>
      <c r="B1793" s="28"/>
      <c r="C1793" s="29"/>
      <c r="I1793" s="30"/>
      <c r="K1793" s="21"/>
      <c r="M1793" s="27"/>
      <c r="N1793" s="28"/>
      <c r="O1793" s="29"/>
      <c r="U1793" s="30"/>
    </row>
    <row r="1794">
      <c r="A1794" s="27"/>
      <c r="B1794" s="28"/>
      <c r="C1794" s="32">
        <v>1.0</v>
      </c>
      <c r="D1794" s="23" t="s">
        <v>899</v>
      </c>
      <c r="I1794" s="31"/>
      <c r="K1794" s="21"/>
      <c r="M1794" s="27"/>
      <c r="N1794" s="28"/>
      <c r="O1794" s="32">
        <v>1.0</v>
      </c>
      <c r="P1794" s="23" t="s">
        <v>899</v>
      </c>
      <c r="U1794" s="31"/>
    </row>
    <row r="1795">
      <c r="A1795" s="27"/>
      <c r="B1795" s="28"/>
      <c r="C1795" s="32">
        <v>2.0</v>
      </c>
      <c r="D1795" s="23" t="s">
        <v>900</v>
      </c>
      <c r="I1795" s="31"/>
      <c r="K1795" s="21"/>
      <c r="M1795" s="27"/>
      <c r="N1795" s="28"/>
      <c r="O1795" s="32">
        <v>2.0</v>
      </c>
      <c r="P1795" s="23" t="s">
        <v>900</v>
      </c>
      <c r="U1795" s="31"/>
    </row>
    <row r="1796">
      <c r="A1796" s="27"/>
      <c r="B1796" s="28"/>
      <c r="C1796" s="32">
        <v>3.0</v>
      </c>
      <c r="D1796" s="23" t="s">
        <v>901</v>
      </c>
      <c r="I1796" s="31" t="s">
        <v>38</v>
      </c>
      <c r="K1796" s="21"/>
      <c r="M1796" s="27"/>
      <c r="N1796" s="28"/>
      <c r="O1796" s="32">
        <v>3.0</v>
      </c>
      <c r="P1796" s="23" t="s">
        <v>901</v>
      </c>
      <c r="U1796" s="31" t="s">
        <v>38</v>
      </c>
    </row>
    <row r="1797" ht="15.75" customHeight="1">
      <c r="A1797" s="27"/>
      <c r="B1797" s="28"/>
      <c r="C1797" s="32">
        <v>4.0</v>
      </c>
      <c r="D1797" s="23" t="s">
        <v>902</v>
      </c>
      <c r="I1797" s="31"/>
      <c r="K1797" s="21"/>
      <c r="M1797" s="27"/>
      <c r="N1797" s="28"/>
      <c r="O1797" s="32">
        <v>4.0</v>
      </c>
      <c r="P1797" s="23" t="s">
        <v>902</v>
      </c>
      <c r="U1797" s="31"/>
    </row>
    <row r="1798">
      <c r="A1798" s="27"/>
      <c r="B1798" s="28"/>
      <c r="C1798" s="27"/>
      <c r="D1798" s="27"/>
      <c r="E1798" s="27"/>
      <c r="F1798" s="27"/>
      <c r="G1798" s="27"/>
      <c r="H1798" s="27"/>
      <c r="I1798" s="30"/>
      <c r="K1798" s="21"/>
      <c r="M1798" s="27"/>
      <c r="N1798" s="28"/>
      <c r="O1798" s="27"/>
      <c r="P1798" s="27"/>
      <c r="Q1798" s="27"/>
      <c r="R1798" s="27"/>
      <c r="S1798" s="27"/>
      <c r="T1798" s="27"/>
      <c r="U1798" s="30"/>
    </row>
    <row r="1799">
      <c r="A1799" s="27"/>
      <c r="B1799" s="28"/>
      <c r="C1799" s="27"/>
      <c r="D1799" s="27"/>
      <c r="E1799" s="27"/>
      <c r="F1799" s="27"/>
      <c r="G1799" s="27"/>
      <c r="H1799" s="27"/>
      <c r="I1799" s="30"/>
      <c r="K1799" s="21"/>
      <c r="M1799" s="27"/>
      <c r="N1799" s="28"/>
      <c r="O1799" s="27"/>
      <c r="P1799" s="27"/>
      <c r="Q1799" s="27"/>
      <c r="R1799" s="27"/>
      <c r="S1799" s="27"/>
      <c r="T1799" s="27"/>
      <c r="U1799" s="30"/>
    </row>
    <row r="1800">
      <c r="A1800" s="32" t="s">
        <v>50</v>
      </c>
      <c r="B1800" s="50">
        <f>B164+1</f>
        <v>22</v>
      </c>
      <c r="C1800" s="25" t="s">
        <v>903</v>
      </c>
      <c r="I1800" s="26"/>
      <c r="K1800" s="21"/>
      <c r="M1800" s="32" t="s">
        <v>50</v>
      </c>
      <c r="N1800" s="50">
        <f>N164+1</f>
        <v>22</v>
      </c>
      <c r="O1800" s="25" t="s">
        <v>903</v>
      </c>
      <c r="U1800" s="26"/>
    </row>
    <row r="1801">
      <c r="A1801" s="27"/>
      <c r="B1801" s="28"/>
      <c r="C1801" s="29"/>
      <c r="I1801" s="30"/>
      <c r="K1801" s="21"/>
      <c r="M1801" s="27"/>
      <c r="N1801" s="28"/>
      <c r="O1801" s="29"/>
      <c r="U1801" s="30"/>
    </row>
    <row r="1802">
      <c r="A1802" s="27"/>
      <c r="B1802" s="28"/>
      <c r="C1802" s="32">
        <v>1.0</v>
      </c>
      <c r="D1802" s="23" t="s">
        <v>904</v>
      </c>
      <c r="I1802" s="31"/>
      <c r="K1802" s="21"/>
      <c r="M1802" s="27"/>
      <c r="N1802" s="28"/>
      <c r="O1802" s="32">
        <v>1.0</v>
      </c>
      <c r="P1802" s="23" t="s">
        <v>904</v>
      </c>
      <c r="U1802" s="31"/>
    </row>
    <row r="1803">
      <c r="A1803" s="27"/>
      <c r="B1803" s="28"/>
      <c r="C1803" s="32">
        <v>2.0</v>
      </c>
      <c r="D1803" s="23" t="s">
        <v>905</v>
      </c>
      <c r="I1803" s="31"/>
      <c r="K1803" s="21"/>
      <c r="M1803" s="27"/>
      <c r="N1803" s="28"/>
      <c r="O1803" s="32">
        <v>2.0</v>
      </c>
      <c r="P1803" s="23" t="s">
        <v>905</v>
      </c>
      <c r="U1803" s="31"/>
    </row>
    <row r="1804">
      <c r="A1804" s="27"/>
      <c r="B1804" s="28"/>
      <c r="C1804" s="32">
        <v>3.0</v>
      </c>
      <c r="D1804" s="23" t="s">
        <v>403</v>
      </c>
      <c r="I1804" s="31"/>
      <c r="K1804" s="21"/>
      <c r="M1804" s="27"/>
      <c r="N1804" s="28"/>
      <c r="O1804" s="32">
        <v>3.0</v>
      </c>
      <c r="P1804" s="23" t="s">
        <v>403</v>
      </c>
      <c r="U1804" s="31"/>
    </row>
    <row r="1805" ht="15.75" customHeight="1">
      <c r="A1805" s="27"/>
      <c r="B1805" s="28"/>
      <c r="C1805" s="32">
        <v>4.0</v>
      </c>
      <c r="D1805" s="23" t="s">
        <v>906</v>
      </c>
      <c r="I1805" s="31" t="s">
        <v>38</v>
      </c>
      <c r="K1805" s="21"/>
      <c r="M1805" s="27"/>
      <c r="N1805" s="28"/>
      <c r="O1805" s="32">
        <v>4.0</v>
      </c>
      <c r="P1805" s="23" t="s">
        <v>906</v>
      </c>
      <c r="U1805" s="31" t="s">
        <v>38</v>
      </c>
    </row>
    <row r="1806">
      <c r="A1806" s="27"/>
      <c r="B1806" s="28"/>
      <c r="C1806" s="27"/>
      <c r="D1806" s="27"/>
      <c r="E1806" s="27"/>
      <c r="F1806" s="27"/>
      <c r="G1806" s="27"/>
      <c r="H1806" s="27"/>
      <c r="I1806" s="30"/>
      <c r="K1806" s="21"/>
      <c r="M1806" s="27"/>
      <c r="N1806" s="28"/>
      <c r="O1806" s="27"/>
      <c r="P1806" s="27"/>
      <c r="Q1806" s="27"/>
      <c r="R1806" s="27"/>
      <c r="S1806" s="27"/>
      <c r="T1806" s="27"/>
      <c r="U1806" s="30"/>
    </row>
    <row r="1807">
      <c r="A1807" s="27"/>
      <c r="B1807" s="28"/>
      <c r="C1807" s="27"/>
      <c r="D1807" s="27"/>
      <c r="E1807" s="27"/>
      <c r="F1807" s="27"/>
      <c r="G1807" s="27"/>
      <c r="H1807" s="27"/>
      <c r="I1807" s="30"/>
      <c r="K1807" s="21"/>
      <c r="M1807" s="27"/>
      <c r="N1807" s="28"/>
      <c r="O1807" s="27"/>
      <c r="P1807" s="27"/>
      <c r="Q1807" s="27"/>
      <c r="R1807" s="27"/>
      <c r="S1807" s="27"/>
      <c r="T1807" s="27"/>
      <c r="U1807" s="30"/>
    </row>
    <row r="1808">
      <c r="A1808" s="32" t="s">
        <v>50</v>
      </c>
      <c r="B1808" s="50">
        <f>B172+1</f>
        <v>23</v>
      </c>
      <c r="C1808" s="25" t="s">
        <v>907</v>
      </c>
      <c r="I1808" s="26"/>
      <c r="K1808" s="21"/>
      <c r="M1808" s="32" t="s">
        <v>50</v>
      </c>
      <c r="N1808" s="50">
        <f>N172+1</f>
        <v>23</v>
      </c>
      <c r="O1808" s="25" t="s">
        <v>907</v>
      </c>
      <c r="U1808" s="26"/>
    </row>
    <row r="1809">
      <c r="A1809" s="27"/>
      <c r="B1809" s="28"/>
      <c r="C1809" s="29"/>
      <c r="I1809" s="30"/>
      <c r="K1809" s="21"/>
      <c r="M1809" s="27"/>
      <c r="N1809" s="28"/>
      <c r="O1809" s="29"/>
      <c r="U1809" s="30"/>
    </row>
    <row r="1810">
      <c r="A1810" s="27"/>
      <c r="B1810" s="28"/>
      <c r="C1810" s="32">
        <v>1.0</v>
      </c>
      <c r="D1810" s="23" t="s">
        <v>908</v>
      </c>
      <c r="I1810" s="31"/>
      <c r="K1810" s="21"/>
      <c r="M1810" s="27"/>
      <c r="N1810" s="28"/>
      <c r="O1810" s="32">
        <v>1.0</v>
      </c>
      <c r="P1810" s="23" t="s">
        <v>908</v>
      </c>
      <c r="U1810" s="31"/>
    </row>
    <row r="1811">
      <c r="A1811" s="27"/>
      <c r="B1811" s="28"/>
      <c r="C1811" s="32">
        <v>2.0</v>
      </c>
      <c r="D1811" s="23" t="s">
        <v>909</v>
      </c>
      <c r="I1811" s="31"/>
      <c r="K1811" s="21"/>
      <c r="M1811" s="27"/>
      <c r="N1811" s="28"/>
      <c r="O1811" s="32">
        <v>2.0</v>
      </c>
      <c r="P1811" s="23" t="s">
        <v>909</v>
      </c>
      <c r="U1811" s="31"/>
    </row>
    <row r="1812">
      <c r="A1812" s="27"/>
      <c r="B1812" s="28"/>
      <c r="C1812" s="32">
        <v>3.0</v>
      </c>
      <c r="D1812" s="23" t="s">
        <v>910</v>
      </c>
      <c r="I1812" s="31"/>
      <c r="K1812" s="21"/>
      <c r="M1812" s="27"/>
      <c r="N1812" s="28"/>
      <c r="O1812" s="32">
        <v>3.0</v>
      </c>
      <c r="P1812" s="23" t="s">
        <v>910</v>
      </c>
      <c r="U1812" s="31"/>
    </row>
    <row r="1813" ht="15.75" customHeight="1">
      <c r="A1813" s="27"/>
      <c r="B1813" s="28"/>
      <c r="C1813" s="32">
        <v>4.0</v>
      </c>
      <c r="D1813" s="23" t="s">
        <v>911</v>
      </c>
      <c r="I1813" s="31" t="s">
        <v>38</v>
      </c>
      <c r="K1813" s="21"/>
      <c r="M1813" s="27"/>
      <c r="N1813" s="28"/>
      <c r="O1813" s="32">
        <v>4.0</v>
      </c>
      <c r="P1813" s="23" t="s">
        <v>911</v>
      </c>
      <c r="U1813" s="31" t="s">
        <v>38</v>
      </c>
    </row>
    <row r="1814">
      <c r="A1814" s="27"/>
      <c r="B1814" s="28"/>
      <c r="C1814" s="27"/>
      <c r="D1814" s="27"/>
      <c r="E1814" s="27"/>
      <c r="F1814" s="27"/>
      <c r="G1814" s="27"/>
      <c r="H1814" s="27"/>
      <c r="I1814" s="30"/>
      <c r="K1814" s="21"/>
      <c r="M1814" s="27"/>
      <c r="N1814" s="28"/>
      <c r="O1814" s="27"/>
      <c r="P1814" s="27"/>
      <c r="Q1814" s="27"/>
      <c r="R1814" s="27"/>
      <c r="S1814" s="27"/>
      <c r="T1814" s="27"/>
      <c r="U1814" s="30"/>
    </row>
    <row r="1815">
      <c r="A1815" s="27"/>
      <c r="B1815" s="28"/>
      <c r="C1815" s="27"/>
      <c r="D1815" s="27"/>
      <c r="E1815" s="27"/>
      <c r="F1815" s="27"/>
      <c r="G1815" s="27"/>
      <c r="H1815" s="27"/>
      <c r="I1815" s="30"/>
      <c r="K1815" s="21"/>
      <c r="M1815" s="27"/>
      <c r="N1815" s="28"/>
      <c r="O1815" s="27"/>
      <c r="P1815" s="27"/>
      <c r="Q1815" s="27"/>
      <c r="R1815" s="27"/>
      <c r="S1815" s="27"/>
      <c r="T1815" s="27"/>
      <c r="U1815" s="30"/>
    </row>
    <row r="1816">
      <c r="A1816" s="32" t="s">
        <v>50</v>
      </c>
      <c r="B1816" s="50">
        <f>B180+1</f>
        <v>24</v>
      </c>
      <c r="C1816" s="25" t="s">
        <v>912</v>
      </c>
      <c r="I1816" s="26"/>
      <c r="K1816" s="21"/>
      <c r="M1816" s="32" t="s">
        <v>50</v>
      </c>
      <c r="N1816" s="50">
        <f>N180+1</f>
        <v>24</v>
      </c>
      <c r="O1816" s="25" t="s">
        <v>912</v>
      </c>
      <c r="U1816" s="26"/>
    </row>
    <row r="1817">
      <c r="A1817" s="27"/>
      <c r="B1817" s="28"/>
      <c r="C1817" s="29"/>
      <c r="I1817" s="30"/>
      <c r="K1817" s="21"/>
      <c r="M1817" s="27"/>
      <c r="N1817" s="28"/>
      <c r="O1817" s="29"/>
      <c r="U1817" s="30"/>
    </row>
    <row r="1818">
      <c r="A1818" s="27"/>
      <c r="B1818" s="28"/>
      <c r="C1818" s="32">
        <v>1.0</v>
      </c>
      <c r="D1818" s="23" t="s">
        <v>913</v>
      </c>
      <c r="I1818" s="31"/>
      <c r="K1818" s="21"/>
      <c r="M1818" s="27"/>
      <c r="N1818" s="28"/>
      <c r="O1818" s="32">
        <v>1.0</v>
      </c>
      <c r="P1818" s="23" t="s">
        <v>913</v>
      </c>
      <c r="U1818" s="31"/>
    </row>
    <row r="1819">
      <c r="A1819" s="27"/>
      <c r="B1819" s="28"/>
      <c r="C1819" s="32">
        <v>2.0</v>
      </c>
      <c r="D1819" s="23" t="s">
        <v>914</v>
      </c>
      <c r="I1819" s="31"/>
      <c r="K1819" s="21"/>
      <c r="M1819" s="27"/>
      <c r="N1819" s="28"/>
      <c r="O1819" s="32">
        <v>2.0</v>
      </c>
      <c r="P1819" s="23" t="s">
        <v>914</v>
      </c>
      <c r="U1819" s="31"/>
    </row>
    <row r="1820">
      <c r="A1820" s="27"/>
      <c r="B1820" s="28"/>
      <c r="C1820" s="32">
        <v>3.0</v>
      </c>
      <c r="D1820" s="23" t="s">
        <v>915</v>
      </c>
      <c r="I1820" s="31"/>
      <c r="K1820" s="21"/>
      <c r="M1820" s="27"/>
      <c r="N1820" s="28"/>
      <c r="O1820" s="32">
        <v>3.0</v>
      </c>
      <c r="P1820" s="23" t="s">
        <v>915</v>
      </c>
      <c r="U1820" s="31"/>
    </row>
    <row r="1821" ht="15.75" customHeight="1">
      <c r="A1821" s="27"/>
      <c r="B1821" s="28"/>
      <c r="C1821" s="32">
        <v>4.0</v>
      </c>
      <c r="D1821" s="23" t="s">
        <v>886</v>
      </c>
      <c r="I1821" s="31" t="s">
        <v>38</v>
      </c>
      <c r="K1821" s="21"/>
      <c r="M1821" s="27"/>
      <c r="N1821" s="28"/>
      <c r="O1821" s="32">
        <v>4.0</v>
      </c>
      <c r="P1821" s="23" t="s">
        <v>886</v>
      </c>
      <c r="U1821" s="31" t="s">
        <v>38</v>
      </c>
    </row>
    <row r="1822">
      <c r="A1822" s="27"/>
      <c r="B1822" s="28"/>
      <c r="C1822" s="27"/>
      <c r="D1822" s="27"/>
      <c r="E1822" s="27"/>
      <c r="F1822" s="27"/>
      <c r="G1822" s="27"/>
      <c r="H1822" s="27"/>
      <c r="I1822" s="30"/>
      <c r="K1822" s="21"/>
      <c r="M1822" s="27"/>
      <c r="N1822" s="28"/>
      <c r="O1822" s="27"/>
      <c r="P1822" s="27"/>
      <c r="Q1822" s="27"/>
      <c r="R1822" s="27"/>
      <c r="S1822" s="27"/>
      <c r="T1822" s="27"/>
      <c r="U1822" s="30"/>
    </row>
    <row r="1823">
      <c r="A1823" s="27"/>
      <c r="B1823" s="28"/>
      <c r="C1823" s="27"/>
      <c r="D1823" s="27"/>
      <c r="E1823" s="27"/>
      <c r="F1823" s="27"/>
      <c r="G1823" s="27"/>
      <c r="H1823" s="27"/>
      <c r="I1823" s="30"/>
      <c r="K1823" s="21"/>
      <c r="M1823" s="27"/>
      <c r="N1823" s="28"/>
      <c r="O1823" s="27"/>
      <c r="P1823" s="27"/>
      <c r="Q1823" s="27"/>
      <c r="R1823" s="27"/>
      <c r="S1823" s="27"/>
      <c r="T1823" s="27"/>
      <c r="U1823" s="30"/>
    </row>
    <row r="1824">
      <c r="A1824" s="32" t="s">
        <v>50</v>
      </c>
      <c r="B1824" s="50">
        <f>B188+1</f>
        <v>25</v>
      </c>
      <c r="C1824" s="25" t="s">
        <v>916</v>
      </c>
      <c r="I1824" s="26"/>
      <c r="K1824" s="21"/>
      <c r="M1824" s="32" t="s">
        <v>50</v>
      </c>
      <c r="N1824" s="50">
        <f>N188+1</f>
        <v>25</v>
      </c>
      <c r="O1824" s="25" t="s">
        <v>916</v>
      </c>
      <c r="U1824" s="26"/>
    </row>
    <row r="1825">
      <c r="A1825" s="27"/>
      <c r="B1825" s="28"/>
      <c r="C1825" s="29"/>
      <c r="I1825" s="30"/>
      <c r="K1825" s="21"/>
      <c r="M1825" s="27"/>
      <c r="N1825" s="28"/>
      <c r="O1825" s="29"/>
      <c r="U1825" s="30"/>
    </row>
    <row r="1826">
      <c r="A1826" s="27"/>
      <c r="B1826" s="28"/>
      <c r="C1826" s="32">
        <v>1.0</v>
      </c>
      <c r="D1826" s="23" t="s">
        <v>815</v>
      </c>
      <c r="I1826" s="31"/>
      <c r="K1826" s="21"/>
      <c r="M1826" s="27"/>
      <c r="N1826" s="28"/>
      <c r="O1826" s="32">
        <v>1.0</v>
      </c>
      <c r="P1826" s="23" t="s">
        <v>815</v>
      </c>
      <c r="U1826" s="31"/>
    </row>
    <row r="1827">
      <c r="A1827" s="27"/>
      <c r="B1827" s="28"/>
      <c r="C1827" s="32">
        <v>2.0</v>
      </c>
      <c r="D1827" s="23" t="s">
        <v>816</v>
      </c>
      <c r="I1827" s="31"/>
      <c r="K1827" s="21"/>
      <c r="M1827" s="27"/>
      <c r="N1827" s="28"/>
      <c r="O1827" s="32">
        <v>2.0</v>
      </c>
      <c r="P1827" s="23" t="s">
        <v>816</v>
      </c>
      <c r="U1827" s="31"/>
    </row>
    <row r="1828">
      <c r="A1828" s="27"/>
      <c r="B1828" s="28"/>
      <c r="C1828" s="32">
        <v>3.0</v>
      </c>
      <c r="D1828" s="23" t="s">
        <v>817</v>
      </c>
      <c r="I1828" s="31"/>
      <c r="K1828" s="21"/>
      <c r="M1828" s="27"/>
      <c r="N1828" s="28"/>
      <c r="O1828" s="32">
        <v>3.0</v>
      </c>
      <c r="P1828" s="23" t="s">
        <v>817</v>
      </c>
      <c r="U1828" s="31"/>
    </row>
    <row r="1829" ht="15.75" customHeight="1">
      <c r="A1829" s="27"/>
      <c r="B1829" s="28"/>
      <c r="C1829" s="32">
        <v>4.0</v>
      </c>
      <c r="D1829" s="23" t="s">
        <v>886</v>
      </c>
      <c r="I1829" s="31" t="s">
        <v>38</v>
      </c>
      <c r="K1829" s="21"/>
      <c r="M1829" s="27"/>
      <c r="N1829" s="28"/>
      <c r="O1829" s="32">
        <v>4.0</v>
      </c>
      <c r="P1829" s="23" t="s">
        <v>886</v>
      </c>
      <c r="U1829" s="31" t="s">
        <v>38</v>
      </c>
    </row>
    <row r="1830">
      <c r="A1830" s="27"/>
      <c r="B1830" s="28"/>
      <c r="C1830" s="27"/>
      <c r="D1830" s="27"/>
      <c r="E1830" s="27"/>
      <c r="F1830" s="27"/>
      <c r="G1830" s="27"/>
      <c r="H1830" s="27"/>
      <c r="I1830" s="30"/>
      <c r="K1830" s="21"/>
      <c r="M1830" s="27"/>
      <c r="N1830" s="28"/>
      <c r="O1830" s="27"/>
      <c r="P1830" s="27"/>
      <c r="Q1830" s="27"/>
      <c r="R1830" s="27"/>
      <c r="S1830" s="27"/>
      <c r="T1830" s="27"/>
      <c r="U1830" s="30"/>
    </row>
    <row r="1831">
      <c r="A1831" s="27"/>
      <c r="B1831" s="28"/>
      <c r="C1831" s="27"/>
      <c r="D1831" s="27"/>
      <c r="E1831" s="27"/>
      <c r="F1831" s="27"/>
      <c r="G1831" s="27"/>
      <c r="H1831" s="27"/>
      <c r="I1831" s="30"/>
      <c r="K1831" s="21"/>
      <c r="M1831" s="27"/>
      <c r="N1831" s="28"/>
      <c r="O1831" s="27"/>
      <c r="P1831" s="27"/>
      <c r="Q1831" s="27"/>
      <c r="R1831" s="27"/>
      <c r="S1831" s="27"/>
      <c r="T1831" s="27"/>
      <c r="U1831" s="30"/>
    </row>
    <row r="1832" ht="18.75" customHeight="1">
      <c r="A1832" s="32" t="s">
        <v>50</v>
      </c>
      <c r="B1832" s="50">
        <f>B196+1</f>
        <v>26</v>
      </c>
      <c r="C1832" s="25" t="s">
        <v>917</v>
      </c>
      <c r="I1832" s="26"/>
      <c r="K1832" s="21"/>
      <c r="M1832" s="32" t="s">
        <v>50</v>
      </c>
      <c r="N1832" s="50">
        <f>N196+1</f>
        <v>26</v>
      </c>
      <c r="O1832" s="25" t="s">
        <v>917</v>
      </c>
      <c r="U1832" s="26"/>
    </row>
    <row r="1833">
      <c r="A1833" s="27"/>
      <c r="B1833" s="28"/>
      <c r="C1833" s="29"/>
      <c r="I1833" s="30"/>
      <c r="K1833" s="21"/>
      <c r="M1833" s="27"/>
      <c r="N1833" s="28"/>
      <c r="O1833" s="29"/>
      <c r="U1833" s="30"/>
    </row>
    <row r="1834">
      <c r="A1834" s="27"/>
      <c r="B1834" s="28"/>
      <c r="C1834" s="32">
        <v>1.0</v>
      </c>
      <c r="D1834" s="23" t="s">
        <v>918</v>
      </c>
      <c r="I1834" s="31" t="s">
        <v>38</v>
      </c>
      <c r="K1834" s="21"/>
      <c r="M1834" s="27"/>
      <c r="N1834" s="28"/>
      <c r="O1834" s="32">
        <v>1.0</v>
      </c>
      <c r="P1834" s="23" t="s">
        <v>918</v>
      </c>
      <c r="U1834" s="31" t="s">
        <v>38</v>
      </c>
    </row>
    <row r="1835">
      <c r="A1835" s="27"/>
      <c r="B1835" s="28"/>
      <c r="C1835" s="32">
        <v>2.0</v>
      </c>
      <c r="D1835" s="23" t="s">
        <v>919</v>
      </c>
      <c r="I1835" s="31"/>
      <c r="K1835" s="21"/>
      <c r="M1835" s="27"/>
      <c r="N1835" s="28"/>
      <c r="O1835" s="32">
        <v>2.0</v>
      </c>
      <c r="P1835" s="23" t="s">
        <v>919</v>
      </c>
      <c r="U1835" s="31"/>
    </row>
    <row r="1836">
      <c r="A1836" s="27"/>
      <c r="B1836" s="28"/>
      <c r="C1836" s="32">
        <v>3.0</v>
      </c>
      <c r="D1836" s="23" t="s">
        <v>920</v>
      </c>
      <c r="I1836" s="31"/>
      <c r="K1836" s="21"/>
      <c r="M1836" s="27"/>
      <c r="N1836" s="28"/>
      <c r="O1836" s="32">
        <v>3.0</v>
      </c>
      <c r="P1836" s="23" t="s">
        <v>920</v>
      </c>
      <c r="U1836" s="31"/>
    </row>
    <row r="1837" ht="15.75" customHeight="1">
      <c r="A1837" s="27"/>
      <c r="B1837" s="28"/>
      <c r="C1837" s="32">
        <v>4.0</v>
      </c>
      <c r="D1837" s="23" t="s">
        <v>921</v>
      </c>
      <c r="I1837" s="31"/>
      <c r="K1837" s="21"/>
      <c r="M1837" s="27"/>
      <c r="N1837" s="28"/>
      <c r="O1837" s="32">
        <v>4.0</v>
      </c>
      <c r="P1837" s="23" t="s">
        <v>921</v>
      </c>
      <c r="U1837" s="31"/>
    </row>
    <row r="1838">
      <c r="A1838" s="27"/>
      <c r="B1838" s="28"/>
      <c r="C1838" s="27"/>
      <c r="D1838" s="27"/>
      <c r="E1838" s="27"/>
      <c r="F1838" s="27"/>
      <c r="G1838" s="27"/>
      <c r="H1838" s="27"/>
      <c r="I1838" s="30"/>
      <c r="K1838" s="21"/>
      <c r="M1838" s="27"/>
      <c r="N1838" s="28"/>
      <c r="O1838" s="27"/>
      <c r="P1838" s="27"/>
      <c r="Q1838" s="27"/>
      <c r="R1838" s="27"/>
      <c r="S1838" s="27"/>
      <c r="T1838" s="27"/>
      <c r="U1838" s="30"/>
    </row>
    <row r="1839">
      <c r="A1839" s="27"/>
      <c r="B1839" s="28"/>
      <c r="C1839" s="27"/>
      <c r="D1839" s="27"/>
      <c r="E1839" s="27"/>
      <c r="F1839" s="27"/>
      <c r="G1839" s="27"/>
      <c r="H1839" s="27"/>
      <c r="I1839" s="30"/>
      <c r="K1839" s="21"/>
      <c r="M1839" s="27"/>
      <c r="N1839" s="28"/>
      <c r="O1839" s="27"/>
      <c r="P1839" s="27"/>
      <c r="Q1839" s="27"/>
      <c r="R1839" s="27"/>
      <c r="S1839" s="27"/>
      <c r="T1839" s="27"/>
      <c r="U1839" s="30"/>
    </row>
    <row r="1840" ht="36.75" customHeight="1">
      <c r="A1840" s="32" t="s">
        <v>50</v>
      </c>
      <c r="B1840" s="50">
        <f>B204+1</f>
        <v>27</v>
      </c>
      <c r="C1840" s="25" t="s">
        <v>922</v>
      </c>
      <c r="I1840" s="26"/>
      <c r="K1840" s="21"/>
      <c r="M1840" s="32" t="s">
        <v>50</v>
      </c>
      <c r="N1840" s="50">
        <f>N204+1</f>
        <v>27</v>
      </c>
      <c r="O1840" s="25" t="s">
        <v>922</v>
      </c>
      <c r="U1840" s="26"/>
    </row>
    <row r="1841" ht="47.25" customHeight="1">
      <c r="A1841" s="27"/>
      <c r="B1841" s="28"/>
      <c r="C1841" s="29" t="str">
        <f>IMAGE("https://media.zecodeek-it.com/dtc/ss-share/questions/question-1265.jpg",1)</f>
        <v/>
      </c>
      <c r="I1841" s="30"/>
      <c r="K1841" s="21"/>
      <c r="M1841" s="27"/>
      <c r="N1841" s="28"/>
      <c r="O1841" s="29" t="str">
        <f>IMAGE("https://media.zecodeek-it.com/dtc/ss-share/questions/question-1265.jpg",1)</f>
        <v/>
      </c>
      <c r="U1841" s="30"/>
    </row>
    <row r="1842">
      <c r="A1842" s="27"/>
      <c r="B1842" s="28"/>
      <c r="C1842" s="32">
        <v>1.0</v>
      </c>
      <c r="D1842" s="23" t="s">
        <v>923</v>
      </c>
      <c r="I1842" s="31"/>
      <c r="K1842" s="21"/>
      <c r="M1842" s="27"/>
      <c r="N1842" s="28"/>
      <c r="O1842" s="32">
        <v>1.0</v>
      </c>
      <c r="P1842" s="23" t="s">
        <v>923</v>
      </c>
      <c r="U1842" s="31"/>
    </row>
    <row r="1843">
      <c r="A1843" s="27"/>
      <c r="B1843" s="28"/>
      <c r="C1843" s="32">
        <v>2.0</v>
      </c>
      <c r="D1843" s="23" t="s">
        <v>924</v>
      </c>
      <c r="I1843" s="31" t="s">
        <v>38</v>
      </c>
      <c r="K1843" s="21"/>
      <c r="M1843" s="27"/>
      <c r="N1843" s="28"/>
      <c r="O1843" s="32">
        <v>2.0</v>
      </c>
      <c r="P1843" s="23" t="s">
        <v>924</v>
      </c>
      <c r="U1843" s="31" t="s">
        <v>38</v>
      </c>
    </row>
    <row r="1844">
      <c r="A1844" s="27"/>
      <c r="B1844" s="28"/>
      <c r="C1844" s="32">
        <v>3.0</v>
      </c>
      <c r="D1844" s="23" t="s">
        <v>925</v>
      </c>
      <c r="I1844" s="31"/>
      <c r="K1844" s="21"/>
      <c r="M1844" s="27"/>
      <c r="N1844" s="28"/>
      <c r="O1844" s="32">
        <v>3.0</v>
      </c>
      <c r="P1844" s="23" t="s">
        <v>925</v>
      </c>
      <c r="U1844" s="31"/>
    </row>
    <row r="1845" ht="15.75" customHeight="1">
      <c r="A1845" s="27"/>
      <c r="B1845" s="28"/>
      <c r="C1845" s="32">
        <v>4.0</v>
      </c>
      <c r="D1845" s="23" t="s">
        <v>926</v>
      </c>
      <c r="I1845" s="31"/>
      <c r="K1845" s="21"/>
      <c r="M1845" s="27"/>
      <c r="N1845" s="28"/>
      <c r="O1845" s="32">
        <v>4.0</v>
      </c>
      <c r="P1845" s="23" t="s">
        <v>926</v>
      </c>
      <c r="U1845" s="31"/>
    </row>
    <row r="1846">
      <c r="A1846" s="27"/>
      <c r="B1846" s="28"/>
      <c r="C1846" s="27"/>
      <c r="D1846" s="27"/>
      <c r="E1846" s="27"/>
      <c r="F1846" s="27"/>
      <c r="G1846" s="27"/>
      <c r="H1846" s="27"/>
      <c r="I1846" s="30"/>
      <c r="K1846" s="21"/>
      <c r="M1846" s="27"/>
      <c r="N1846" s="28"/>
      <c r="O1846" s="27"/>
      <c r="P1846" s="27"/>
      <c r="Q1846" s="27"/>
      <c r="R1846" s="27"/>
      <c r="S1846" s="27"/>
      <c r="T1846" s="27"/>
      <c r="U1846" s="30"/>
    </row>
    <row r="1847">
      <c r="A1847" s="27"/>
      <c r="B1847" s="28"/>
      <c r="C1847" s="27"/>
      <c r="D1847" s="27"/>
      <c r="E1847" s="27"/>
      <c r="F1847" s="27"/>
      <c r="G1847" s="27"/>
      <c r="H1847" s="27"/>
      <c r="I1847" s="30"/>
      <c r="K1847" s="21"/>
      <c r="M1847" s="27"/>
      <c r="N1847" s="28"/>
      <c r="O1847" s="27"/>
      <c r="P1847" s="27"/>
      <c r="Q1847" s="27"/>
      <c r="R1847" s="27"/>
      <c r="S1847" s="27"/>
      <c r="T1847" s="27"/>
      <c r="U1847" s="30"/>
    </row>
    <row r="1848" ht="25.5" customHeight="1">
      <c r="A1848" s="32" t="s">
        <v>50</v>
      </c>
      <c r="B1848" s="50">
        <f>B212+1</f>
        <v>28</v>
      </c>
      <c r="C1848" s="25" t="s">
        <v>927</v>
      </c>
      <c r="I1848" s="26"/>
      <c r="K1848" s="21"/>
      <c r="M1848" s="32" t="s">
        <v>50</v>
      </c>
      <c r="N1848" s="50">
        <f>N212+1</f>
        <v>28</v>
      </c>
      <c r="O1848" s="25" t="s">
        <v>927</v>
      </c>
      <c r="U1848" s="26"/>
    </row>
    <row r="1849">
      <c r="A1849" s="27"/>
      <c r="B1849" s="28"/>
      <c r="C1849" s="29"/>
      <c r="I1849" s="30"/>
      <c r="K1849" s="21"/>
      <c r="M1849" s="27"/>
      <c r="N1849" s="28"/>
      <c r="O1849" s="29"/>
      <c r="U1849" s="30"/>
    </row>
    <row r="1850">
      <c r="A1850" s="27"/>
      <c r="B1850" s="28"/>
      <c r="C1850" s="32">
        <v>1.0</v>
      </c>
      <c r="D1850" s="23" t="s">
        <v>928</v>
      </c>
      <c r="I1850" s="31"/>
      <c r="K1850" s="21"/>
      <c r="M1850" s="27"/>
      <c r="N1850" s="28"/>
      <c r="O1850" s="32">
        <v>1.0</v>
      </c>
      <c r="P1850" s="23" t="s">
        <v>928</v>
      </c>
      <c r="U1850" s="31"/>
    </row>
    <row r="1851">
      <c r="A1851" s="27"/>
      <c r="B1851" s="28"/>
      <c r="C1851" s="32">
        <v>2.0</v>
      </c>
      <c r="D1851" s="23" t="s">
        <v>929</v>
      </c>
      <c r="I1851" s="31"/>
      <c r="K1851" s="21"/>
      <c r="M1851" s="27"/>
      <c r="N1851" s="28"/>
      <c r="O1851" s="32">
        <v>2.0</v>
      </c>
      <c r="P1851" s="23" t="s">
        <v>929</v>
      </c>
      <c r="U1851" s="31"/>
    </row>
    <row r="1852">
      <c r="A1852" s="27"/>
      <c r="B1852" s="28"/>
      <c r="C1852" s="32">
        <v>3.0</v>
      </c>
      <c r="D1852" s="23" t="s">
        <v>930</v>
      </c>
      <c r="I1852" s="31"/>
      <c r="K1852" s="21"/>
      <c r="M1852" s="27"/>
      <c r="N1852" s="28"/>
      <c r="O1852" s="32">
        <v>3.0</v>
      </c>
      <c r="P1852" s="23" t="s">
        <v>930</v>
      </c>
      <c r="U1852" s="31"/>
    </row>
    <row r="1853" ht="15.75" customHeight="1">
      <c r="A1853" s="27"/>
      <c r="B1853" s="28"/>
      <c r="C1853" s="32">
        <v>4.0</v>
      </c>
      <c r="D1853" s="23" t="s">
        <v>931</v>
      </c>
      <c r="I1853" s="31" t="s">
        <v>38</v>
      </c>
      <c r="K1853" s="21"/>
      <c r="M1853" s="27"/>
      <c r="N1853" s="28"/>
      <c r="O1853" s="32">
        <v>4.0</v>
      </c>
      <c r="P1853" s="23" t="s">
        <v>931</v>
      </c>
      <c r="U1853" s="31" t="s">
        <v>38</v>
      </c>
    </row>
    <row r="1854">
      <c r="A1854" s="27"/>
      <c r="B1854" s="28"/>
      <c r="C1854" s="27"/>
      <c r="D1854" s="27"/>
      <c r="E1854" s="27"/>
      <c r="F1854" s="27"/>
      <c r="G1854" s="27"/>
      <c r="H1854" s="27"/>
      <c r="I1854" s="30"/>
      <c r="K1854" s="21"/>
      <c r="M1854" s="27"/>
      <c r="N1854" s="28"/>
      <c r="O1854" s="27"/>
      <c r="P1854" s="27"/>
      <c r="Q1854" s="27"/>
      <c r="R1854" s="27"/>
      <c r="S1854" s="27"/>
      <c r="T1854" s="27"/>
      <c r="U1854" s="30"/>
    </row>
    <row r="1855">
      <c r="A1855" s="27"/>
      <c r="B1855" s="28"/>
      <c r="C1855" s="27"/>
      <c r="D1855" s="27"/>
      <c r="E1855" s="27"/>
      <c r="F1855" s="27"/>
      <c r="G1855" s="27"/>
      <c r="H1855" s="27"/>
      <c r="I1855" s="30"/>
      <c r="K1855" s="21"/>
      <c r="M1855" s="27"/>
      <c r="N1855" s="28"/>
      <c r="O1855" s="27"/>
      <c r="P1855" s="27"/>
      <c r="Q1855" s="27"/>
      <c r="R1855" s="27"/>
      <c r="S1855" s="27"/>
      <c r="T1855" s="27"/>
      <c r="U1855" s="30"/>
    </row>
    <row r="1856" ht="57.0" customHeight="1">
      <c r="A1856" s="32" t="s">
        <v>50</v>
      </c>
      <c r="B1856" s="50">
        <f>B220+1</f>
        <v>29</v>
      </c>
      <c r="C1856" s="25" t="s">
        <v>932</v>
      </c>
      <c r="I1856" s="26"/>
      <c r="K1856" s="21"/>
      <c r="M1856" s="32" t="s">
        <v>50</v>
      </c>
      <c r="N1856" s="50">
        <f>N220+1</f>
        <v>29</v>
      </c>
      <c r="O1856" s="25" t="s">
        <v>932</v>
      </c>
      <c r="U1856" s="26"/>
    </row>
    <row r="1857">
      <c r="A1857" s="27"/>
      <c r="B1857" s="28"/>
      <c r="C1857" s="29"/>
      <c r="I1857" s="30"/>
      <c r="K1857" s="21"/>
      <c r="M1857" s="27"/>
      <c r="N1857" s="28"/>
      <c r="O1857" s="29"/>
      <c r="U1857" s="30"/>
    </row>
    <row r="1858">
      <c r="A1858" s="27"/>
      <c r="B1858" s="28"/>
      <c r="C1858" s="32">
        <v>1.0</v>
      </c>
      <c r="D1858" s="23" t="s">
        <v>933</v>
      </c>
      <c r="I1858" s="31"/>
      <c r="K1858" s="21"/>
      <c r="M1858" s="27"/>
      <c r="N1858" s="28"/>
      <c r="O1858" s="32">
        <v>1.0</v>
      </c>
      <c r="P1858" s="23" t="s">
        <v>933</v>
      </c>
      <c r="U1858" s="31"/>
    </row>
    <row r="1859">
      <c r="A1859" s="27"/>
      <c r="B1859" s="28"/>
      <c r="C1859" s="32">
        <v>2.0</v>
      </c>
      <c r="D1859" s="23" t="s">
        <v>934</v>
      </c>
      <c r="I1859" s="31"/>
      <c r="K1859" s="21"/>
      <c r="M1859" s="27"/>
      <c r="N1859" s="28"/>
      <c r="O1859" s="32">
        <v>2.0</v>
      </c>
      <c r="P1859" s="23" t="s">
        <v>934</v>
      </c>
      <c r="U1859" s="31"/>
    </row>
    <row r="1860">
      <c r="A1860" s="27"/>
      <c r="B1860" s="28"/>
      <c r="C1860" s="32">
        <v>3.0</v>
      </c>
      <c r="D1860" s="23" t="s">
        <v>935</v>
      </c>
      <c r="I1860" s="31" t="s">
        <v>38</v>
      </c>
      <c r="K1860" s="21"/>
      <c r="M1860" s="27"/>
      <c r="N1860" s="28"/>
      <c r="O1860" s="32">
        <v>3.0</v>
      </c>
      <c r="P1860" s="23" t="s">
        <v>935</v>
      </c>
      <c r="U1860" s="31" t="s">
        <v>38</v>
      </c>
    </row>
    <row r="1861" ht="15.75" customHeight="1">
      <c r="A1861" s="27"/>
      <c r="B1861" s="28"/>
      <c r="C1861" s="32">
        <v>4.0</v>
      </c>
      <c r="D1861" s="23" t="s">
        <v>936</v>
      </c>
      <c r="I1861" s="31"/>
      <c r="K1861" s="21"/>
      <c r="M1861" s="27"/>
      <c r="N1861" s="28"/>
      <c r="O1861" s="32">
        <v>4.0</v>
      </c>
      <c r="P1861" s="23" t="s">
        <v>936</v>
      </c>
      <c r="U1861" s="31"/>
    </row>
    <row r="1862">
      <c r="A1862" s="27"/>
      <c r="B1862" s="28"/>
      <c r="C1862" s="27"/>
      <c r="D1862" s="27"/>
      <c r="E1862" s="27"/>
      <c r="F1862" s="27"/>
      <c r="G1862" s="27"/>
      <c r="H1862" s="27"/>
      <c r="I1862" s="30"/>
      <c r="K1862" s="21"/>
      <c r="M1862" s="27"/>
      <c r="N1862" s="28"/>
      <c r="O1862" s="27"/>
      <c r="P1862" s="27"/>
      <c r="Q1862" s="27"/>
      <c r="R1862" s="27"/>
      <c r="S1862" s="27"/>
      <c r="T1862" s="27"/>
      <c r="U1862" s="30"/>
    </row>
    <row r="1863">
      <c r="A1863" s="27"/>
      <c r="B1863" s="28"/>
      <c r="C1863" s="27"/>
      <c r="D1863" s="27"/>
      <c r="E1863" s="27"/>
      <c r="F1863" s="27"/>
      <c r="G1863" s="27"/>
      <c r="H1863" s="27"/>
      <c r="I1863" s="30"/>
      <c r="K1863" s="21"/>
      <c r="M1863" s="27"/>
      <c r="N1863" s="28"/>
      <c r="O1863" s="27"/>
      <c r="P1863" s="27"/>
      <c r="Q1863" s="27"/>
      <c r="R1863" s="27"/>
      <c r="S1863" s="27"/>
      <c r="T1863" s="27"/>
      <c r="U1863" s="30"/>
    </row>
    <row r="1864" ht="24.0" customHeight="1">
      <c r="A1864" s="32" t="s">
        <v>50</v>
      </c>
      <c r="B1864" s="50">
        <f>B228+1</f>
        <v>30</v>
      </c>
      <c r="C1864" s="25" t="s">
        <v>937</v>
      </c>
      <c r="I1864" s="26"/>
      <c r="K1864" s="21"/>
      <c r="M1864" s="32" t="s">
        <v>50</v>
      </c>
      <c r="N1864" s="50">
        <f>N228+1</f>
        <v>30</v>
      </c>
      <c r="O1864" s="25" t="s">
        <v>937</v>
      </c>
      <c r="U1864" s="26"/>
    </row>
    <row r="1865">
      <c r="A1865" s="27"/>
      <c r="B1865" s="28"/>
      <c r="C1865" s="29"/>
      <c r="I1865" s="30"/>
      <c r="K1865" s="21"/>
      <c r="M1865" s="27"/>
      <c r="N1865" s="28"/>
      <c r="O1865" s="29"/>
      <c r="U1865" s="30"/>
    </row>
    <row r="1866">
      <c r="A1866" s="27"/>
      <c r="B1866" s="28"/>
      <c r="C1866" s="32">
        <v>1.0</v>
      </c>
      <c r="D1866" s="23" t="s">
        <v>938</v>
      </c>
      <c r="I1866" s="31" t="s">
        <v>38</v>
      </c>
      <c r="K1866" s="21"/>
      <c r="M1866" s="27"/>
      <c r="N1866" s="28"/>
      <c r="O1866" s="32">
        <v>1.0</v>
      </c>
      <c r="P1866" s="23" t="s">
        <v>938</v>
      </c>
      <c r="U1866" s="31" t="s">
        <v>38</v>
      </c>
    </row>
    <row r="1867">
      <c r="A1867" s="27"/>
      <c r="B1867" s="28"/>
      <c r="C1867" s="32">
        <v>2.0</v>
      </c>
      <c r="D1867" s="23" t="s">
        <v>939</v>
      </c>
      <c r="I1867" s="31"/>
      <c r="K1867" s="21"/>
      <c r="M1867" s="27"/>
      <c r="N1867" s="28"/>
      <c r="O1867" s="32">
        <v>2.0</v>
      </c>
      <c r="P1867" s="23" t="s">
        <v>939</v>
      </c>
      <c r="U1867" s="31"/>
    </row>
    <row r="1868">
      <c r="A1868" s="27"/>
      <c r="B1868" s="28"/>
      <c r="C1868" s="32">
        <v>3.0</v>
      </c>
      <c r="D1868" s="23" t="s">
        <v>940</v>
      </c>
      <c r="I1868" s="31"/>
      <c r="K1868" s="21"/>
      <c r="M1868" s="27"/>
      <c r="N1868" s="28"/>
      <c r="O1868" s="32">
        <v>3.0</v>
      </c>
      <c r="P1868" s="23" t="s">
        <v>940</v>
      </c>
      <c r="U1868" s="31"/>
    </row>
    <row r="1869" ht="15.75" customHeight="1">
      <c r="A1869" s="27"/>
      <c r="B1869" s="28"/>
      <c r="C1869" s="32">
        <v>4.0</v>
      </c>
      <c r="D1869" s="23" t="s">
        <v>941</v>
      </c>
      <c r="I1869" s="31"/>
      <c r="K1869" s="21"/>
      <c r="M1869" s="27"/>
      <c r="N1869" s="28"/>
      <c r="O1869" s="32">
        <v>4.0</v>
      </c>
      <c r="P1869" s="23" t="s">
        <v>941</v>
      </c>
      <c r="U1869" s="31"/>
    </row>
    <row r="1870">
      <c r="A1870" s="27"/>
      <c r="B1870" s="28"/>
      <c r="C1870" s="27"/>
      <c r="D1870" s="27"/>
      <c r="E1870" s="27"/>
      <c r="F1870" s="27"/>
      <c r="G1870" s="27"/>
      <c r="H1870" s="27"/>
      <c r="I1870" s="30"/>
      <c r="K1870" s="21"/>
      <c r="M1870" s="27"/>
      <c r="N1870" s="28"/>
      <c r="O1870" s="27"/>
      <c r="P1870" s="27"/>
      <c r="Q1870" s="27"/>
      <c r="R1870" s="27"/>
      <c r="S1870" s="27"/>
      <c r="T1870" s="27"/>
      <c r="U1870" s="30"/>
    </row>
    <row r="1871">
      <c r="A1871" s="27"/>
      <c r="B1871" s="28"/>
      <c r="C1871" s="27"/>
      <c r="D1871" s="27"/>
      <c r="E1871" s="27"/>
      <c r="F1871" s="27"/>
      <c r="G1871" s="27"/>
      <c r="H1871" s="27"/>
      <c r="I1871" s="30"/>
      <c r="K1871" s="21"/>
      <c r="M1871" s="27"/>
      <c r="N1871" s="28"/>
      <c r="O1871" s="27"/>
      <c r="P1871" s="27"/>
      <c r="Q1871" s="27"/>
      <c r="R1871" s="27"/>
      <c r="S1871" s="27"/>
      <c r="T1871" s="27"/>
      <c r="U1871" s="30"/>
    </row>
    <row r="1872" ht="21.75" customHeight="1">
      <c r="A1872" s="32" t="s">
        <v>50</v>
      </c>
      <c r="B1872" s="50">
        <f>B236+1</f>
        <v>31</v>
      </c>
      <c r="C1872" s="25" t="s">
        <v>942</v>
      </c>
      <c r="I1872" s="26"/>
      <c r="K1872" s="21"/>
      <c r="M1872" s="32" t="s">
        <v>50</v>
      </c>
      <c r="N1872" s="50">
        <f>N236+1</f>
        <v>31</v>
      </c>
      <c r="O1872" s="25" t="s">
        <v>942</v>
      </c>
      <c r="U1872" s="26"/>
    </row>
    <row r="1873">
      <c r="A1873" s="27"/>
      <c r="B1873" s="28"/>
      <c r="C1873" s="29"/>
      <c r="I1873" s="30"/>
      <c r="K1873" s="21"/>
      <c r="M1873" s="27"/>
      <c r="N1873" s="28"/>
      <c r="O1873" s="29"/>
      <c r="U1873" s="30"/>
    </row>
    <row r="1874">
      <c r="A1874" s="27"/>
      <c r="B1874" s="28"/>
      <c r="C1874" s="32">
        <v>1.0</v>
      </c>
      <c r="D1874" s="23" t="s">
        <v>943</v>
      </c>
      <c r="I1874" s="31"/>
      <c r="K1874" s="21"/>
      <c r="M1874" s="27"/>
      <c r="N1874" s="28"/>
      <c r="O1874" s="32">
        <v>1.0</v>
      </c>
      <c r="P1874" s="23" t="s">
        <v>943</v>
      </c>
      <c r="U1874" s="31"/>
    </row>
    <row r="1875">
      <c r="A1875" s="27"/>
      <c r="B1875" s="28"/>
      <c r="C1875" s="32">
        <v>2.0</v>
      </c>
      <c r="D1875" s="23" t="s">
        <v>944</v>
      </c>
      <c r="I1875" s="31"/>
      <c r="K1875" s="21"/>
      <c r="M1875" s="27"/>
      <c r="N1875" s="28"/>
      <c r="O1875" s="32">
        <v>2.0</v>
      </c>
      <c r="P1875" s="23" t="s">
        <v>944</v>
      </c>
      <c r="U1875" s="31"/>
    </row>
    <row r="1876">
      <c r="A1876" s="27"/>
      <c r="B1876" s="28"/>
      <c r="C1876" s="32">
        <v>3.0</v>
      </c>
      <c r="D1876" s="23" t="s">
        <v>945</v>
      </c>
      <c r="I1876" s="31"/>
      <c r="K1876" s="21"/>
      <c r="M1876" s="27"/>
      <c r="N1876" s="28"/>
      <c r="O1876" s="32">
        <v>3.0</v>
      </c>
      <c r="P1876" s="23" t="s">
        <v>945</v>
      </c>
      <c r="U1876" s="31"/>
    </row>
    <row r="1877" ht="15.75" customHeight="1">
      <c r="A1877" s="27"/>
      <c r="B1877" s="28"/>
      <c r="C1877" s="32">
        <v>4.0</v>
      </c>
      <c r="D1877" s="23" t="s">
        <v>872</v>
      </c>
      <c r="I1877" s="31" t="s">
        <v>38</v>
      </c>
      <c r="K1877" s="21"/>
      <c r="M1877" s="27"/>
      <c r="N1877" s="28"/>
      <c r="O1877" s="32">
        <v>4.0</v>
      </c>
      <c r="P1877" s="23" t="s">
        <v>872</v>
      </c>
      <c r="U1877" s="31" t="s">
        <v>38</v>
      </c>
    </row>
    <row r="1878">
      <c r="A1878" s="27"/>
      <c r="B1878" s="28"/>
      <c r="C1878" s="27"/>
      <c r="D1878" s="27"/>
      <c r="E1878" s="27"/>
      <c r="F1878" s="27"/>
      <c r="G1878" s="27"/>
      <c r="H1878" s="27"/>
      <c r="I1878" s="30"/>
      <c r="K1878" s="21"/>
      <c r="M1878" s="27"/>
      <c r="N1878" s="28"/>
      <c r="O1878" s="27"/>
      <c r="P1878" s="27"/>
      <c r="Q1878" s="27"/>
      <c r="R1878" s="27"/>
      <c r="S1878" s="27"/>
      <c r="T1878" s="27"/>
      <c r="U1878" s="30"/>
    </row>
    <row r="1879">
      <c r="A1879" s="27"/>
      <c r="B1879" s="28"/>
      <c r="C1879" s="27"/>
      <c r="D1879" s="27"/>
      <c r="E1879" s="27"/>
      <c r="F1879" s="27"/>
      <c r="G1879" s="27"/>
      <c r="H1879" s="27"/>
      <c r="I1879" s="30"/>
      <c r="K1879" s="21"/>
      <c r="M1879" s="27"/>
      <c r="N1879" s="28"/>
      <c r="O1879" s="27"/>
      <c r="P1879" s="27"/>
      <c r="Q1879" s="27"/>
      <c r="R1879" s="27"/>
      <c r="S1879" s="27"/>
      <c r="T1879" s="27"/>
      <c r="U1879" s="30"/>
    </row>
    <row r="1880" ht="25.5" customHeight="1">
      <c r="A1880" s="32" t="s">
        <v>50</v>
      </c>
      <c r="B1880" s="50">
        <f>B244+1</f>
        <v>32</v>
      </c>
      <c r="C1880" s="25" t="s">
        <v>946</v>
      </c>
      <c r="I1880" s="26"/>
      <c r="K1880" s="21"/>
      <c r="M1880" s="32" t="s">
        <v>50</v>
      </c>
      <c r="N1880" s="50">
        <f>N244+1</f>
        <v>32</v>
      </c>
      <c r="O1880" s="25" t="s">
        <v>946</v>
      </c>
      <c r="U1880" s="26"/>
    </row>
    <row r="1881">
      <c r="A1881" s="27"/>
      <c r="B1881" s="28"/>
      <c r="C1881" s="29"/>
      <c r="I1881" s="30"/>
      <c r="K1881" s="21"/>
      <c r="M1881" s="27"/>
      <c r="N1881" s="28"/>
      <c r="O1881" s="29"/>
      <c r="U1881" s="30"/>
    </row>
    <row r="1882">
      <c r="A1882" s="27"/>
      <c r="B1882" s="28"/>
      <c r="C1882" s="32">
        <v>1.0</v>
      </c>
      <c r="D1882" s="23" t="s">
        <v>947</v>
      </c>
      <c r="I1882" s="31"/>
      <c r="K1882" s="21"/>
      <c r="M1882" s="27"/>
      <c r="N1882" s="28"/>
      <c r="O1882" s="32">
        <v>1.0</v>
      </c>
      <c r="P1882" s="23" t="s">
        <v>947</v>
      </c>
      <c r="U1882" s="31"/>
    </row>
    <row r="1883">
      <c r="A1883" s="27"/>
      <c r="B1883" s="28"/>
      <c r="C1883" s="32">
        <v>2.0</v>
      </c>
      <c r="D1883" s="23" t="s">
        <v>948</v>
      </c>
      <c r="I1883" s="31"/>
      <c r="K1883" s="21"/>
      <c r="M1883" s="27"/>
      <c r="N1883" s="28"/>
      <c r="O1883" s="32">
        <v>2.0</v>
      </c>
      <c r="P1883" s="23" t="s">
        <v>948</v>
      </c>
      <c r="U1883" s="31"/>
    </row>
    <row r="1884">
      <c r="A1884" s="27"/>
      <c r="B1884" s="28"/>
      <c r="C1884" s="32">
        <v>3.0</v>
      </c>
      <c r="D1884" s="23" t="s">
        <v>949</v>
      </c>
      <c r="I1884" s="31"/>
      <c r="K1884" s="21"/>
      <c r="M1884" s="27"/>
      <c r="N1884" s="28"/>
      <c r="O1884" s="32">
        <v>3.0</v>
      </c>
      <c r="P1884" s="23" t="s">
        <v>949</v>
      </c>
      <c r="U1884" s="31"/>
    </row>
    <row r="1885" ht="15.75" customHeight="1">
      <c r="A1885" s="27"/>
      <c r="B1885" s="28"/>
      <c r="C1885" s="32">
        <v>4.0</v>
      </c>
      <c r="D1885" s="23" t="s">
        <v>872</v>
      </c>
      <c r="I1885" s="31" t="s">
        <v>38</v>
      </c>
      <c r="K1885" s="21"/>
      <c r="M1885" s="27"/>
      <c r="N1885" s="28"/>
      <c r="O1885" s="32">
        <v>4.0</v>
      </c>
      <c r="P1885" s="23" t="s">
        <v>872</v>
      </c>
      <c r="U1885" s="31" t="s">
        <v>38</v>
      </c>
    </row>
    <row r="1886">
      <c r="A1886" s="27"/>
      <c r="B1886" s="28"/>
      <c r="C1886" s="27"/>
      <c r="D1886" s="27"/>
      <c r="E1886" s="27"/>
      <c r="F1886" s="27"/>
      <c r="G1886" s="27"/>
      <c r="H1886" s="27"/>
      <c r="I1886" s="30"/>
      <c r="K1886" s="21"/>
      <c r="M1886" s="27"/>
      <c r="N1886" s="28"/>
      <c r="O1886" s="27"/>
      <c r="P1886" s="27"/>
      <c r="Q1886" s="27"/>
      <c r="R1886" s="27"/>
      <c r="S1886" s="27"/>
      <c r="T1886" s="27"/>
      <c r="U1886" s="30"/>
    </row>
    <row r="1887">
      <c r="A1887" s="27"/>
      <c r="B1887" s="28"/>
      <c r="C1887" s="27"/>
      <c r="D1887" s="27"/>
      <c r="E1887" s="27"/>
      <c r="F1887" s="27"/>
      <c r="G1887" s="27"/>
      <c r="H1887" s="27"/>
      <c r="I1887" s="30"/>
      <c r="K1887" s="21"/>
      <c r="M1887" s="27"/>
      <c r="N1887" s="28"/>
      <c r="O1887" s="27"/>
      <c r="P1887" s="27"/>
      <c r="Q1887" s="27"/>
      <c r="R1887" s="27"/>
      <c r="S1887" s="27"/>
      <c r="T1887" s="27"/>
      <c r="U1887" s="30"/>
    </row>
    <row r="1888" ht="39.0" customHeight="1">
      <c r="A1888" s="32" t="s">
        <v>50</v>
      </c>
      <c r="B1888" s="50">
        <f>B252+1</f>
        <v>33</v>
      </c>
      <c r="C1888" s="25" t="s">
        <v>950</v>
      </c>
      <c r="I1888" s="26"/>
      <c r="K1888" s="21"/>
      <c r="M1888" s="32" t="s">
        <v>50</v>
      </c>
      <c r="N1888" s="50">
        <f>N252+1</f>
        <v>33</v>
      </c>
      <c r="O1888" s="25" t="s">
        <v>950</v>
      </c>
      <c r="U1888" s="26"/>
    </row>
    <row r="1889">
      <c r="A1889" s="27"/>
      <c r="B1889" s="28"/>
      <c r="C1889" s="29"/>
      <c r="I1889" s="30"/>
      <c r="K1889" s="21"/>
      <c r="M1889" s="27"/>
      <c r="N1889" s="28"/>
      <c r="O1889" s="29"/>
      <c r="U1889" s="30"/>
    </row>
    <row r="1890">
      <c r="A1890" s="27"/>
      <c r="B1890" s="28"/>
      <c r="C1890" s="32">
        <v>1.0</v>
      </c>
      <c r="D1890" s="23" t="s">
        <v>951</v>
      </c>
      <c r="I1890" s="31"/>
      <c r="K1890" s="21"/>
      <c r="M1890" s="27"/>
      <c r="N1890" s="28"/>
      <c r="O1890" s="32">
        <v>1.0</v>
      </c>
      <c r="P1890" s="23" t="s">
        <v>951</v>
      </c>
      <c r="U1890" s="31"/>
    </row>
    <row r="1891">
      <c r="A1891" s="27"/>
      <c r="B1891" s="28"/>
      <c r="C1891" s="32">
        <v>2.0</v>
      </c>
      <c r="D1891" s="23" t="s">
        <v>952</v>
      </c>
      <c r="I1891" s="31"/>
      <c r="K1891" s="21"/>
      <c r="M1891" s="27"/>
      <c r="N1891" s="28"/>
      <c r="O1891" s="32">
        <v>2.0</v>
      </c>
      <c r="P1891" s="23" t="s">
        <v>952</v>
      </c>
      <c r="U1891" s="31"/>
    </row>
    <row r="1892">
      <c r="A1892" s="27"/>
      <c r="B1892" s="28"/>
      <c r="C1892" s="32">
        <v>3.0</v>
      </c>
      <c r="D1892" s="23" t="s">
        <v>953</v>
      </c>
      <c r="I1892" s="31" t="s">
        <v>38</v>
      </c>
      <c r="K1892" s="21"/>
      <c r="M1892" s="27"/>
      <c r="N1892" s="28"/>
      <c r="O1892" s="32">
        <v>3.0</v>
      </c>
      <c r="P1892" s="23" t="s">
        <v>953</v>
      </c>
      <c r="U1892" s="31" t="s">
        <v>38</v>
      </c>
    </row>
    <row r="1893" ht="15.75" customHeight="1">
      <c r="A1893" s="27"/>
      <c r="B1893" s="28"/>
      <c r="C1893" s="32">
        <v>4.0</v>
      </c>
      <c r="D1893" s="23" t="s">
        <v>954</v>
      </c>
      <c r="I1893" s="31"/>
      <c r="K1893" s="21"/>
      <c r="M1893" s="27"/>
      <c r="N1893" s="28"/>
      <c r="O1893" s="32">
        <v>4.0</v>
      </c>
      <c r="P1893" s="23" t="s">
        <v>954</v>
      </c>
      <c r="U1893" s="31"/>
    </row>
    <row r="1894">
      <c r="A1894" s="27"/>
      <c r="B1894" s="28"/>
      <c r="C1894" s="27"/>
      <c r="D1894" s="27"/>
      <c r="E1894" s="27"/>
      <c r="F1894" s="27"/>
      <c r="G1894" s="27"/>
      <c r="H1894" s="27"/>
      <c r="I1894" s="30"/>
      <c r="K1894" s="21"/>
      <c r="M1894" s="27"/>
      <c r="N1894" s="28"/>
      <c r="O1894" s="27"/>
      <c r="P1894" s="27"/>
      <c r="Q1894" s="27"/>
      <c r="R1894" s="27"/>
      <c r="S1894" s="27"/>
      <c r="T1894" s="27"/>
      <c r="U1894" s="30"/>
    </row>
    <row r="1895">
      <c r="A1895" s="27"/>
      <c r="B1895" s="28"/>
      <c r="C1895" s="27"/>
      <c r="D1895" s="27"/>
      <c r="E1895" s="27"/>
      <c r="F1895" s="27"/>
      <c r="G1895" s="27"/>
      <c r="H1895" s="27"/>
      <c r="I1895" s="30"/>
      <c r="K1895" s="21"/>
      <c r="M1895" s="27"/>
      <c r="N1895" s="28"/>
      <c r="O1895" s="27"/>
      <c r="P1895" s="27"/>
      <c r="Q1895" s="27"/>
      <c r="R1895" s="27"/>
      <c r="S1895" s="27"/>
      <c r="T1895" s="27"/>
      <c r="U1895" s="30"/>
    </row>
    <row r="1896" ht="34.5" customHeight="1">
      <c r="A1896" s="32" t="s">
        <v>50</v>
      </c>
      <c r="B1896" s="50">
        <f>B260+1</f>
        <v>34</v>
      </c>
      <c r="C1896" s="25" t="s">
        <v>955</v>
      </c>
      <c r="I1896" s="26"/>
      <c r="K1896" s="21"/>
      <c r="M1896" s="32" t="s">
        <v>50</v>
      </c>
      <c r="N1896" s="50">
        <f>N260+1</f>
        <v>34</v>
      </c>
      <c r="O1896" s="25" t="s">
        <v>955</v>
      </c>
      <c r="U1896" s="26"/>
    </row>
    <row r="1897">
      <c r="A1897" s="27"/>
      <c r="B1897" s="28"/>
      <c r="C1897" s="29"/>
      <c r="I1897" s="30"/>
      <c r="K1897" s="21"/>
      <c r="M1897" s="27"/>
      <c r="N1897" s="28"/>
      <c r="O1897" s="29"/>
      <c r="U1897" s="30"/>
    </row>
    <row r="1898">
      <c r="A1898" s="27"/>
      <c r="B1898" s="28"/>
      <c r="C1898" s="32">
        <v>1.0</v>
      </c>
      <c r="D1898" s="23" t="s">
        <v>956</v>
      </c>
      <c r="I1898" s="31"/>
      <c r="K1898" s="21"/>
      <c r="M1898" s="27"/>
      <c r="N1898" s="28"/>
      <c r="O1898" s="32">
        <v>1.0</v>
      </c>
      <c r="P1898" s="23" t="s">
        <v>956</v>
      </c>
      <c r="U1898" s="31"/>
    </row>
    <row r="1899">
      <c r="A1899" s="27"/>
      <c r="B1899" s="28"/>
      <c r="C1899" s="32">
        <v>2.0</v>
      </c>
      <c r="D1899" s="23" t="s">
        <v>957</v>
      </c>
      <c r="I1899" s="31"/>
      <c r="K1899" s="21"/>
      <c r="M1899" s="27"/>
      <c r="N1899" s="28"/>
      <c r="O1899" s="32">
        <v>2.0</v>
      </c>
      <c r="P1899" s="23" t="s">
        <v>957</v>
      </c>
      <c r="U1899" s="31"/>
    </row>
    <row r="1900">
      <c r="A1900" s="27"/>
      <c r="B1900" s="28"/>
      <c r="C1900" s="32">
        <v>3.0</v>
      </c>
      <c r="D1900" s="23" t="s">
        <v>403</v>
      </c>
      <c r="I1900" s="31"/>
      <c r="K1900" s="21"/>
      <c r="M1900" s="27"/>
      <c r="N1900" s="28"/>
      <c r="O1900" s="32">
        <v>3.0</v>
      </c>
      <c r="P1900" s="23" t="s">
        <v>403</v>
      </c>
      <c r="U1900" s="31"/>
    </row>
    <row r="1901" ht="15.75" customHeight="1">
      <c r="A1901" s="27"/>
      <c r="B1901" s="28"/>
      <c r="C1901" s="32">
        <v>4.0</v>
      </c>
      <c r="D1901" s="23" t="s">
        <v>906</v>
      </c>
      <c r="I1901" s="31" t="s">
        <v>38</v>
      </c>
      <c r="K1901" s="21"/>
      <c r="M1901" s="27"/>
      <c r="N1901" s="28"/>
      <c r="O1901" s="32">
        <v>4.0</v>
      </c>
      <c r="P1901" s="23" t="s">
        <v>906</v>
      </c>
      <c r="U1901" s="31" t="s">
        <v>38</v>
      </c>
    </row>
    <row r="1902">
      <c r="A1902" s="27"/>
      <c r="B1902" s="28"/>
      <c r="C1902" s="27"/>
      <c r="D1902" s="27"/>
      <c r="E1902" s="27"/>
      <c r="F1902" s="27"/>
      <c r="G1902" s="27"/>
      <c r="H1902" s="27"/>
      <c r="I1902" s="30"/>
      <c r="K1902" s="21"/>
      <c r="M1902" s="27"/>
      <c r="N1902" s="28"/>
      <c r="O1902" s="27"/>
      <c r="P1902" s="27"/>
      <c r="Q1902" s="27"/>
      <c r="R1902" s="27"/>
      <c r="S1902" s="27"/>
      <c r="T1902" s="27"/>
      <c r="U1902" s="30"/>
    </row>
    <row r="1903">
      <c r="A1903" s="27"/>
      <c r="B1903" s="28"/>
      <c r="C1903" s="27"/>
      <c r="D1903" s="27"/>
      <c r="E1903" s="27"/>
      <c r="F1903" s="27"/>
      <c r="G1903" s="27"/>
      <c r="H1903" s="27"/>
      <c r="I1903" s="30"/>
      <c r="K1903" s="21"/>
      <c r="M1903" s="27"/>
      <c r="N1903" s="28"/>
      <c r="O1903" s="27"/>
      <c r="P1903" s="27"/>
      <c r="Q1903" s="27"/>
      <c r="R1903" s="27"/>
      <c r="S1903" s="27"/>
      <c r="T1903" s="27"/>
      <c r="U1903" s="30"/>
    </row>
    <row r="1904" ht="27.0" customHeight="1">
      <c r="A1904" s="32" t="s">
        <v>50</v>
      </c>
      <c r="B1904" s="50">
        <f>B268+1</f>
        <v>35</v>
      </c>
      <c r="C1904" s="25" t="s">
        <v>958</v>
      </c>
      <c r="I1904" s="26"/>
      <c r="K1904" s="21"/>
      <c r="M1904" s="32" t="s">
        <v>50</v>
      </c>
      <c r="N1904" s="50">
        <f>N268+1</f>
        <v>35</v>
      </c>
      <c r="O1904" s="25" t="s">
        <v>958</v>
      </c>
      <c r="U1904" s="26"/>
    </row>
    <row r="1905">
      <c r="A1905" s="27"/>
      <c r="B1905" s="28"/>
      <c r="C1905" s="29"/>
      <c r="I1905" s="30"/>
      <c r="K1905" s="21"/>
      <c r="M1905" s="27"/>
      <c r="N1905" s="28"/>
      <c r="O1905" s="29"/>
      <c r="U1905" s="30"/>
    </row>
    <row r="1906">
      <c r="A1906" s="27"/>
      <c r="B1906" s="28"/>
      <c r="C1906" s="32">
        <v>1.0</v>
      </c>
      <c r="D1906" s="23" t="s">
        <v>959</v>
      </c>
      <c r="I1906" s="31"/>
      <c r="K1906" s="21"/>
      <c r="M1906" s="27"/>
      <c r="N1906" s="28"/>
      <c r="O1906" s="32">
        <v>1.0</v>
      </c>
      <c r="P1906" s="23" t="s">
        <v>959</v>
      </c>
      <c r="U1906" s="31"/>
    </row>
    <row r="1907">
      <c r="A1907" s="27"/>
      <c r="B1907" s="28"/>
      <c r="C1907" s="32">
        <v>2.0</v>
      </c>
      <c r="D1907" s="23" t="s">
        <v>960</v>
      </c>
      <c r="I1907" s="31" t="s">
        <v>38</v>
      </c>
      <c r="K1907" s="21"/>
      <c r="M1907" s="27"/>
      <c r="N1907" s="28"/>
      <c r="O1907" s="32">
        <v>2.0</v>
      </c>
      <c r="P1907" s="23" t="s">
        <v>960</v>
      </c>
      <c r="U1907" s="31" t="s">
        <v>38</v>
      </c>
    </row>
    <row r="1908">
      <c r="A1908" s="27"/>
      <c r="B1908" s="28"/>
      <c r="C1908" s="32">
        <v>3.0</v>
      </c>
      <c r="D1908" s="23" t="s">
        <v>961</v>
      </c>
      <c r="I1908" s="31"/>
      <c r="K1908" s="21"/>
      <c r="M1908" s="27"/>
      <c r="N1908" s="28"/>
      <c r="O1908" s="32">
        <v>3.0</v>
      </c>
      <c r="P1908" s="23" t="s">
        <v>961</v>
      </c>
      <c r="U1908" s="31"/>
    </row>
    <row r="1909" ht="15.75" customHeight="1">
      <c r="A1909" s="27"/>
      <c r="B1909" s="28"/>
      <c r="C1909" s="32">
        <v>4.0</v>
      </c>
      <c r="D1909" s="23" t="s">
        <v>890</v>
      </c>
      <c r="I1909" s="31"/>
      <c r="K1909" s="21"/>
      <c r="M1909" s="27"/>
      <c r="N1909" s="28"/>
      <c r="O1909" s="32">
        <v>4.0</v>
      </c>
      <c r="P1909" s="23" t="s">
        <v>890</v>
      </c>
      <c r="U1909" s="31"/>
    </row>
    <row r="1910">
      <c r="A1910" s="27"/>
      <c r="B1910" s="28"/>
      <c r="C1910" s="27"/>
      <c r="D1910" s="27"/>
      <c r="E1910" s="27"/>
      <c r="F1910" s="27"/>
      <c r="G1910" s="27"/>
      <c r="H1910" s="27"/>
      <c r="I1910" s="30"/>
      <c r="K1910" s="21"/>
    </row>
    <row r="1911">
      <c r="A1911" s="27"/>
      <c r="B1911" s="28"/>
      <c r="C1911" s="27"/>
      <c r="D1911" s="27"/>
      <c r="E1911" s="27"/>
      <c r="F1911" s="27"/>
      <c r="G1911" s="27"/>
      <c r="H1911" s="27"/>
      <c r="I1911" s="30"/>
      <c r="K1911" s="21"/>
    </row>
    <row r="1912">
      <c r="A1912" s="27"/>
      <c r="B1912" s="28"/>
      <c r="C1912" s="27"/>
      <c r="D1912" s="27"/>
      <c r="E1912" s="27"/>
      <c r="F1912" s="27"/>
      <c r="G1912" s="27"/>
      <c r="H1912" s="27"/>
      <c r="I1912" s="30"/>
      <c r="K1912" s="21"/>
    </row>
    <row r="1913">
      <c r="A1913" s="27"/>
      <c r="B1913" s="28"/>
      <c r="C1913" s="27"/>
      <c r="D1913" s="27"/>
      <c r="E1913" s="27"/>
      <c r="F1913" s="27"/>
      <c r="G1913" s="27"/>
      <c r="H1913" s="27"/>
      <c r="I1913" s="30"/>
      <c r="K1913" s="21"/>
    </row>
    <row r="1914">
      <c r="A1914" s="22" t="s">
        <v>42</v>
      </c>
      <c r="I1914" s="30"/>
      <c r="K1914" s="21"/>
      <c r="M1914" s="22" t="s">
        <v>41</v>
      </c>
    </row>
    <row r="1915">
      <c r="A1915" s="32" t="s">
        <v>50</v>
      </c>
      <c r="B1915" s="50">
        <v>1.0</v>
      </c>
      <c r="C1915" s="25" t="s">
        <v>962</v>
      </c>
      <c r="I1915" s="26" t="s">
        <v>52</v>
      </c>
      <c r="K1915" s="21"/>
      <c r="M1915" s="32" t="s">
        <v>50</v>
      </c>
      <c r="N1915" s="50">
        <v>1.0</v>
      </c>
      <c r="O1915" s="25" t="s">
        <v>962</v>
      </c>
      <c r="U1915" s="26" t="s">
        <v>52</v>
      </c>
    </row>
    <row r="1916">
      <c r="A1916" s="27"/>
      <c r="B1916" s="28"/>
      <c r="C1916" s="29"/>
      <c r="I1916" s="30"/>
      <c r="K1916" s="21"/>
      <c r="M1916" s="27"/>
      <c r="N1916" s="28"/>
      <c r="O1916" s="29"/>
      <c r="U1916" s="30"/>
    </row>
    <row r="1917" ht="15.75" customHeight="1">
      <c r="A1917" s="27"/>
      <c r="B1917" s="28"/>
      <c r="C1917" s="32">
        <v>1.0</v>
      </c>
      <c r="D1917" s="23" t="s">
        <v>963</v>
      </c>
      <c r="I1917" s="31" t="s">
        <v>38</v>
      </c>
      <c r="K1917" s="21"/>
      <c r="M1917" s="27"/>
      <c r="N1917" s="28"/>
      <c r="O1917" s="32">
        <v>1.0</v>
      </c>
      <c r="P1917" s="23" t="s">
        <v>963</v>
      </c>
      <c r="U1917" s="31" t="s">
        <v>38</v>
      </c>
    </row>
    <row r="1918">
      <c r="A1918" s="27"/>
      <c r="B1918" s="28"/>
      <c r="C1918" s="32">
        <v>2.0</v>
      </c>
      <c r="D1918" s="23" t="s">
        <v>964</v>
      </c>
      <c r="I1918" s="31"/>
      <c r="K1918" s="21"/>
      <c r="M1918" s="27"/>
      <c r="N1918" s="28"/>
      <c r="O1918" s="32">
        <v>2.0</v>
      </c>
      <c r="P1918" s="23" t="s">
        <v>964</v>
      </c>
      <c r="U1918" s="31"/>
    </row>
    <row r="1919">
      <c r="A1919" s="27"/>
      <c r="B1919" s="28"/>
      <c r="C1919" s="23">
        <v>3.0</v>
      </c>
      <c r="D1919" s="23" t="s">
        <v>965</v>
      </c>
      <c r="I1919" s="31"/>
      <c r="K1919" s="21"/>
      <c r="M1919" s="27"/>
      <c r="N1919" s="28"/>
      <c r="O1919" s="23">
        <v>3.0</v>
      </c>
      <c r="P1919" s="23" t="s">
        <v>965</v>
      </c>
      <c r="U1919" s="31"/>
    </row>
    <row r="1920">
      <c r="A1920" s="27"/>
      <c r="B1920" s="28"/>
      <c r="C1920" s="23">
        <v>4.0</v>
      </c>
      <c r="D1920" s="23" t="s">
        <v>391</v>
      </c>
      <c r="I1920" s="31"/>
      <c r="K1920" s="21"/>
      <c r="M1920" s="27"/>
      <c r="N1920" s="28"/>
      <c r="O1920" s="23">
        <v>4.0</v>
      </c>
      <c r="P1920" s="23" t="s">
        <v>391</v>
      </c>
      <c r="U1920" s="31"/>
    </row>
    <row r="1921">
      <c r="A1921" s="27"/>
      <c r="B1921" s="28"/>
      <c r="C1921" s="27"/>
      <c r="D1921" s="27"/>
      <c r="E1921" s="27"/>
      <c r="F1921" s="27"/>
      <c r="G1921" s="27"/>
      <c r="H1921" s="27"/>
      <c r="I1921" s="30"/>
      <c r="K1921" s="21"/>
      <c r="M1921" s="27"/>
      <c r="N1921" s="28"/>
      <c r="O1921" s="27"/>
      <c r="P1921" s="27"/>
      <c r="Q1921" s="27"/>
      <c r="R1921" s="27"/>
      <c r="S1921" s="27"/>
      <c r="T1921" s="27"/>
      <c r="U1921" s="30"/>
    </row>
    <row r="1922">
      <c r="A1922" s="27"/>
      <c r="B1922" s="28"/>
      <c r="C1922" s="27"/>
      <c r="D1922" s="27"/>
      <c r="E1922" s="27"/>
      <c r="F1922" s="27"/>
      <c r="G1922" s="27"/>
      <c r="H1922" s="27"/>
      <c r="I1922" s="30"/>
      <c r="K1922" s="21"/>
      <c r="M1922" s="27"/>
      <c r="N1922" s="28"/>
      <c r="O1922" s="27"/>
      <c r="P1922" s="27"/>
      <c r="Q1922" s="27"/>
      <c r="R1922" s="27"/>
      <c r="S1922" s="27"/>
      <c r="T1922" s="27"/>
      <c r="U1922" s="30"/>
    </row>
    <row r="1923">
      <c r="A1923" s="32" t="s">
        <v>50</v>
      </c>
      <c r="B1923" s="50">
        <f>B4+1</f>
        <v>2</v>
      </c>
      <c r="C1923" s="25" t="s">
        <v>966</v>
      </c>
      <c r="I1923" s="26"/>
      <c r="K1923" s="21"/>
      <c r="M1923" s="32" t="s">
        <v>50</v>
      </c>
      <c r="N1923" s="50">
        <f>N4+1</f>
        <v>2</v>
      </c>
      <c r="O1923" s="25" t="s">
        <v>966</v>
      </c>
      <c r="U1923" s="26"/>
    </row>
    <row r="1924">
      <c r="A1924" s="27"/>
      <c r="B1924" s="28"/>
      <c r="C1924" s="29"/>
      <c r="I1924" s="30"/>
      <c r="K1924" s="21"/>
      <c r="M1924" s="27"/>
      <c r="N1924" s="28"/>
      <c r="O1924" s="29"/>
      <c r="U1924" s="30"/>
    </row>
    <row r="1925">
      <c r="A1925" s="27"/>
      <c r="B1925" s="28"/>
      <c r="C1925" s="32">
        <v>1.0</v>
      </c>
      <c r="D1925" s="23" t="s">
        <v>967</v>
      </c>
      <c r="I1925" s="31" t="s">
        <v>38</v>
      </c>
      <c r="K1925" s="21"/>
      <c r="M1925" s="27"/>
      <c r="N1925" s="28"/>
      <c r="O1925" s="32">
        <v>1.0</v>
      </c>
      <c r="P1925" s="23" t="s">
        <v>967</v>
      </c>
      <c r="U1925" s="31" t="s">
        <v>38</v>
      </c>
    </row>
    <row r="1926">
      <c r="A1926" s="27"/>
      <c r="B1926" s="28"/>
      <c r="C1926" s="32">
        <v>2.0</v>
      </c>
      <c r="D1926" s="23" t="s">
        <v>968</v>
      </c>
      <c r="I1926" s="31"/>
      <c r="K1926" s="21"/>
      <c r="M1926" s="27"/>
      <c r="N1926" s="28"/>
      <c r="O1926" s="32">
        <v>2.0</v>
      </c>
      <c r="P1926" s="23" t="s">
        <v>968</v>
      </c>
      <c r="U1926" s="31"/>
    </row>
    <row r="1927">
      <c r="A1927" s="27"/>
      <c r="B1927" s="28"/>
      <c r="C1927" s="23">
        <v>3.0</v>
      </c>
      <c r="D1927" s="23" t="s">
        <v>969</v>
      </c>
      <c r="I1927" s="31"/>
      <c r="K1927" s="21"/>
      <c r="M1927" s="27"/>
      <c r="N1927" s="28"/>
      <c r="O1927" s="23">
        <v>3.0</v>
      </c>
      <c r="P1927" s="23" t="s">
        <v>969</v>
      </c>
      <c r="U1927" s="31"/>
    </row>
    <row r="1928">
      <c r="A1928" s="27"/>
      <c r="B1928" s="28"/>
      <c r="C1928" s="23">
        <v>4.0</v>
      </c>
      <c r="D1928" s="23" t="s">
        <v>970</v>
      </c>
      <c r="I1928" s="31"/>
      <c r="K1928" s="21"/>
      <c r="M1928" s="27"/>
      <c r="N1928" s="28"/>
      <c r="O1928" s="23">
        <v>4.0</v>
      </c>
      <c r="P1928" s="23" t="s">
        <v>970</v>
      </c>
      <c r="U1928" s="31"/>
    </row>
    <row r="1929">
      <c r="A1929" s="27"/>
      <c r="B1929" s="28"/>
      <c r="C1929" s="27"/>
      <c r="D1929" s="27"/>
      <c r="E1929" s="27"/>
      <c r="F1929" s="27"/>
      <c r="G1929" s="27"/>
      <c r="H1929" s="27"/>
      <c r="I1929" s="30"/>
      <c r="K1929" s="21"/>
      <c r="M1929" s="27"/>
      <c r="N1929" s="28"/>
      <c r="O1929" s="27"/>
      <c r="P1929" s="27"/>
      <c r="Q1929" s="27"/>
      <c r="R1929" s="27"/>
      <c r="S1929" s="27"/>
      <c r="T1929" s="27"/>
      <c r="U1929" s="30"/>
    </row>
    <row r="1930">
      <c r="A1930" s="27"/>
      <c r="B1930" s="28"/>
      <c r="C1930" s="27"/>
      <c r="D1930" s="27"/>
      <c r="E1930" s="27"/>
      <c r="F1930" s="27"/>
      <c r="G1930" s="27"/>
      <c r="H1930" s="27"/>
      <c r="I1930" s="30"/>
      <c r="K1930" s="21"/>
      <c r="M1930" s="27"/>
      <c r="N1930" s="28"/>
      <c r="O1930" s="27"/>
      <c r="P1930" s="27"/>
      <c r="Q1930" s="27"/>
      <c r="R1930" s="27"/>
      <c r="S1930" s="27"/>
      <c r="T1930" s="27"/>
      <c r="U1930" s="30"/>
    </row>
    <row r="1931">
      <c r="A1931" s="32" t="s">
        <v>50</v>
      </c>
      <c r="B1931" s="50">
        <f>B12+1</f>
        <v>3</v>
      </c>
      <c r="C1931" s="25" t="s">
        <v>971</v>
      </c>
      <c r="I1931" s="26"/>
      <c r="K1931" s="21"/>
      <c r="M1931" s="32" t="s">
        <v>50</v>
      </c>
      <c r="N1931" s="50">
        <f>N12+1</f>
        <v>3</v>
      </c>
      <c r="O1931" s="25" t="s">
        <v>971</v>
      </c>
      <c r="U1931" s="26"/>
    </row>
    <row r="1932">
      <c r="A1932" s="27"/>
      <c r="B1932" s="28"/>
      <c r="C1932" s="29"/>
      <c r="I1932" s="30"/>
      <c r="K1932" s="21"/>
      <c r="M1932" s="27"/>
      <c r="N1932" s="28"/>
      <c r="O1932" s="29"/>
      <c r="U1932" s="30"/>
    </row>
    <row r="1933">
      <c r="A1933" s="27"/>
      <c r="B1933" s="28"/>
      <c r="C1933" s="32">
        <v>1.0</v>
      </c>
      <c r="D1933" s="23" t="s">
        <v>972</v>
      </c>
      <c r="I1933" s="31"/>
      <c r="K1933" s="21"/>
      <c r="M1933" s="27"/>
      <c r="N1933" s="28"/>
      <c r="O1933" s="32">
        <v>1.0</v>
      </c>
      <c r="P1933" s="23" t="s">
        <v>972</v>
      </c>
      <c r="U1933" s="31"/>
    </row>
    <row r="1934">
      <c r="A1934" s="27"/>
      <c r="B1934" s="28"/>
      <c r="C1934" s="32">
        <v>2.0</v>
      </c>
      <c r="D1934" s="23" t="s">
        <v>973</v>
      </c>
      <c r="I1934" s="31" t="s">
        <v>38</v>
      </c>
      <c r="K1934" s="21"/>
      <c r="M1934" s="27"/>
      <c r="N1934" s="28"/>
      <c r="O1934" s="32">
        <v>2.0</v>
      </c>
      <c r="P1934" s="23" t="s">
        <v>973</v>
      </c>
      <c r="U1934" s="31" t="s">
        <v>38</v>
      </c>
    </row>
    <row r="1935">
      <c r="A1935" s="27"/>
      <c r="B1935" s="28"/>
      <c r="C1935" s="23">
        <v>3.0</v>
      </c>
      <c r="D1935" s="23" t="s">
        <v>974</v>
      </c>
      <c r="I1935" s="31"/>
      <c r="K1935" s="21"/>
      <c r="M1935" s="27"/>
      <c r="N1935" s="28"/>
      <c r="O1935" s="23">
        <v>3.0</v>
      </c>
      <c r="P1935" s="23" t="s">
        <v>974</v>
      </c>
      <c r="U1935" s="31"/>
    </row>
    <row r="1936">
      <c r="A1936" s="27"/>
      <c r="B1936" s="28"/>
      <c r="C1936" s="23">
        <v>4.0</v>
      </c>
      <c r="D1936" s="23" t="s">
        <v>391</v>
      </c>
      <c r="I1936" s="31"/>
      <c r="K1936" s="21"/>
      <c r="M1936" s="27"/>
      <c r="N1936" s="28"/>
      <c r="O1936" s="23">
        <v>4.0</v>
      </c>
      <c r="P1936" s="23" t="s">
        <v>391</v>
      </c>
      <c r="U1936" s="31"/>
    </row>
    <row r="1937">
      <c r="A1937" s="27"/>
      <c r="B1937" s="28"/>
      <c r="C1937" s="27"/>
      <c r="D1937" s="27"/>
      <c r="E1937" s="27"/>
      <c r="F1937" s="27"/>
      <c r="G1937" s="27"/>
      <c r="H1937" s="27"/>
      <c r="I1937" s="30"/>
      <c r="K1937" s="21"/>
      <c r="M1937" s="27"/>
      <c r="N1937" s="28"/>
      <c r="O1937" s="27"/>
      <c r="P1937" s="27"/>
      <c r="Q1937" s="27"/>
      <c r="R1937" s="27"/>
      <c r="S1937" s="27"/>
      <c r="T1937" s="27"/>
      <c r="U1937" s="30"/>
    </row>
    <row r="1938">
      <c r="A1938" s="27"/>
      <c r="B1938" s="28"/>
      <c r="C1938" s="27"/>
      <c r="D1938" s="27"/>
      <c r="E1938" s="27"/>
      <c r="F1938" s="27"/>
      <c r="G1938" s="27"/>
      <c r="H1938" s="27"/>
      <c r="I1938" s="30"/>
      <c r="K1938" s="21"/>
      <c r="M1938" s="27"/>
      <c r="N1938" s="28"/>
      <c r="O1938" s="27"/>
      <c r="P1938" s="27"/>
      <c r="Q1938" s="27"/>
      <c r="R1938" s="27"/>
      <c r="S1938" s="27"/>
      <c r="T1938" s="27"/>
      <c r="U1938" s="30"/>
    </row>
    <row r="1939">
      <c r="A1939" s="32" t="s">
        <v>50</v>
      </c>
      <c r="B1939" s="50">
        <f>B20+1</f>
        <v>4</v>
      </c>
      <c r="C1939" s="25" t="s">
        <v>975</v>
      </c>
      <c r="I1939" s="26"/>
      <c r="K1939" s="21"/>
      <c r="M1939" s="32" t="s">
        <v>50</v>
      </c>
      <c r="N1939" s="50">
        <f>N20+1</f>
        <v>4</v>
      </c>
      <c r="O1939" s="25" t="s">
        <v>975</v>
      </c>
      <c r="U1939" s="26"/>
    </row>
    <row r="1940">
      <c r="A1940" s="27"/>
      <c r="B1940" s="28"/>
      <c r="C1940" s="29"/>
      <c r="I1940" s="30"/>
      <c r="K1940" s="21"/>
      <c r="M1940" s="27"/>
      <c r="N1940" s="28"/>
      <c r="O1940" s="29"/>
      <c r="U1940" s="30"/>
    </row>
    <row r="1941">
      <c r="A1941" s="27"/>
      <c r="B1941" s="28"/>
      <c r="C1941" s="32">
        <v>1.0</v>
      </c>
      <c r="D1941" s="23" t="s">
        <v>976</v>
      </c>
      <c r="I1941" s="31" t="s">
        <v>38</v>
      </c>
      <c r="K1941" s="21"/>
      <c r="M1941" s="27"/>
      <c r="N1941" s="28"/>
      <c r="O1941" s="32">
        <v>1.0</v>
      </c>
      <c r="P1941" s="23" t="s">
        <v>976</v>
      </c>
      <c r="U1941" s="31" t="s">
        <v>38</v>
      </c>
    </row>
    <row r="1942">
      <c r="A1942" s="27"/>
      <c r="B1942" s="28"/>
      <c r="C1942" s="32">
        <v>2.0</v>
      </c>
      <c r="D1942" s="23" t="s">
        <v>977</v>
      </c>
      <c r="I1942" s="31"/>
      <c r="K1942" s="21"/>
      <c r="M1942" s="27"/>
      <c r="N1942" s="28"/>
      <c r="O1942" s="32">
        <v>2.0</v>
      </c>
      <c r="P1942" s="23" t="s">
        <v>977</v>
      </c>
      <c r="U1942" s="31"/>
    </row>
    <row r="1943">
      <c r="A1943" s="27"/>
      <c r="B1943" s="28"/>
      <c r="C1943" s="23">
        <v>3.0</v>
      </c>
      <c r="D1943" s="23" t="s">
        <v>978</v>
      </c>
      <c r="I1943" s="31"/>
      <c r="K1943" s="21"/>
      <c r="M1943" s="27"/>
      <c r="N1943" s="28"/>
      <c r="O1943" s="23">
        <v>3.0</v>
      </c>
      <c r="P1943" s="23" t="s">
        <v>978</v>
      </c>
      <c r="U1943" s="31"/>
    </row>
    <row r="1944">
      <c r="A1944" s="27"/>
      <c r="B1944" s="28"/>
      <c r="C1944" s="23">
        <v>4.0</v>
      </c>
      <c r="D1944" s="23" t="s">
        <v>391</v>
      </c>
      <c r="I1944" s="31"/>
      <c r="K1944" s="21"/>
      <c r="M1944" s="27"/>
      <c r="N1944" s="28"/>
      <c r="O1944" s="23">
        <v>4.0</v>
      </c>
      <c r="P1944" s="23" t="s">
        <v>391</v>
      </c>
      <c r="U1944" s="31"/>
    </row>
    <row r="1945">
      <c r="A1945" s="27"/>
      <c r="B1945" s="28"/>
      <c r="C1945" s="27"/>
      <c r="D1945" s="27"/>
      <c r="E1945" s="27"/>
      <c r="F1945" s="27"/>
      <c r="G1945" s="27"/>
      <c r="H1945" s="27"/>
      <c r="I1945" s="30"/>
      <c r="K1945" s="21"/>
      <c r="M1945" s="27"/>
      <c r="N1945" s="28"/>
      <c r="O1945" s="27"/>
      <c r="P1945" s="27"/>
      <c r="Q1945" s="27"/>
      <c r="R1945" s="27"/>
      <c r="S1945" s="27"/>
      <c r="T1945" s="27"/>
      <c r="U1945" s="30"/>
    </row>
    <row r="1946">
      <c r="A1946" s="27"/>
      <c r="B1946" s="28"/>
      <c r="C1946" s="27"/>
      <c r="D1946" s="27"/>
      <c r="E1946" s="27"/>
      <c r="F1946" s="27"/>
      <c r="G1946" s="27"/>
      <c r="H1946" s="27"/>
      <c r="I1946" s="30"/>
      <c r="K1946" s="21"/>
      <c r="M1946" s="27"/>
      <c r="N1946" s="28"/>
      <c r="O1946" s="27"/>
      <c r="P1946" s="27"/>
      <c r="Q1946" s="27"/>
      <c r="R1946" s="27"/>
      <c r="S1946" s="27"/>
      <c r="T1946" s="27"/>
      <c r="U1946" s="30"/>
    </row>
    <row r="1947">
      <c r="A1947" s="32" t="s">
        <v>50</v>
      </c>
      <c r="B1947" s="50">
        <f>B28+1</f>
        <v>5</v>
      </c>
      <c r="C1947" s="25" t="s">
        <v>979</v>
      </c>
      <c r="I1947" s="26"/>
      <c r="K1947" s="21"/>
      <c r="M1947" s="32" t="s">
        <v>50</v>
      </c>
      <c r="N1947" s="50">
        <f>N28+1</f>
        <v>5</v>
      </c>
      <c r="O1947" s="25" t="s">
        <v>979</v>
      </c>
      <c r="U1947" s="26"/>
    </row>
    <row r="1948">
      <c r="A1948" s="27"/>
      <c r="B1948" s="28"/>
      <c r="C1948" s="29"/>
      <c r="I1948" s="30"/>
      <c r="K1948" s="21"/>
      <c r="M1948" s="27"/>
      <c r="N1948" s="28"/>
      <c r="O1948" s="29"/>
      <c r="U1948" s="30"/>
    </row>
    <row r="1949">
      <c r="A1949" s="27"/>
      <c r="B1949" s="28"/>
      <c r="C1949" s="32">
        <v>1.0</v>
      </c>
      <c r="D1949" s="23" t="s">
        <v>980</v>
      </c>
      <c r="I1949" s="31"/>
      <c r="K1949" s="21"/>
      <c r="M1949" s="27"/>
      <c r="N1949" s="28"/>
      <c r="O1949" s="32">
        <v>1.0</v>
      </c>
      <c r="P1949" s="23" t="s">
        <v>980</v>
      </c>
      <c r="U1949" s="31"/>
    </row>
    <row r="1950">
      <c r="A1950" s="27"/>
      <c r="B1950" s="28"/>
      <c r="C1950" s="32">
        <v>2.0</v>
      </c>
      <c r="D1950" s="23" t="s">
        <v>981</v>
      </c>
      <c r="I1950" s="31" t="s">
        <v>38</v>
      </c>
      <c r="K1950" s="21"/>
      <c r="M1950" s="27"/>
      <c r="N1950" s="28"/>
      <c r="O1950" s="32">
        <v>2.0</v>
      </c>
      <c r="P1950" s="23" t="s">
        <v>981</v>
      </c>
      <c r="U1950" s="31" t="s">
        <v>38</v>
      </c>
    </row>
    <row r="1951">
      <c r="A1951" s="27"/>
      <c r="B1951" s="28"/>
      <c r="C1951" s="23">
        <v>3.0</v>
      </c>
      <c r="D1951" s="23" t="s">
        <v>982</v>
      </c>
      <c r="I1951" s="31"/>
      <c r="K1951" s="21"/>
      <c r="M1951" s="27"/>
      <c r="N1951" s="28"/>
      <c r="O1951" s="23">
        <v>3.0</v>
      </c>
      <c r="P1951" s="23" t="s">
        <v>982</v>
      </c>
      <c r="U1951" s="31"/>
    </row>
    <row r="1952">
      <c r="A1952" s="27"/>
      <c r="B1952" s="28"/>
      <c r="C1952" s="23">
        <v>4.0</v>
      </c>
      <c r="D1952" s="23" t="s">
        <v>431</v>
      </c>
      <c r="I1952" s="31"/>
      <c r="K1952" s="21"/>
      <c r="M1952" s="27"/>
      <c r="N1952" s="28"/>
      <c r="O1952" s="23">
        <v>4.0</v>
      </c>
      <c r="P1952" s="23" t="s">
        <v>431</v>
      </c>
      <c r="U1952" s="31"/>
    </row>
    <row r="1953">
      <c r="A1953" s="27"/>
      <c r="B1953" s="28"/>
      <c r="C1953" s="27"/>
      <c r="D1953" s="27"/>
      <c r="E1953" s="27"/>
      <c r="F1953" s="27"/>
      <c r="G1953" s="27"/>
      <c r="H1953" s="27"/>
      <c r="I1953" s="30"/>
      <c r="K1953" s="21"/>
      <c r="M1953" s="27"/>
      <c r="N1953" s="28"/>
      <c r="O1953" s="27"/>
      <c r="P1953" s="27"/>
      <c r="Q1953" s="27"/>
      <c r="R1953" s="27"/>
      <c r="S1953" s="27"/>
      <c r="T1953" s="27"/>
      <c r="U1953" s="30"/>
    </row>
    <row r="1954">
      <c r="A1954" s="27"/>
      <c r="B1954" s="28"/>
      <c r="C1954" s="27"/>
      <c r="D1954" s="27"/>
      <c r="E1954" s="27"/>
      <c r="F1954" s="27"/>
      <c r="G1954" s="27"/>
      <c r="H1954" s="27"/>
      <c r="I1954" s="30"/>
      <c r="K1954" s="21"/>
      <c r="M1954" s="27"/>
      <c r="N1954" s="28"/>
      <c r="O1954" s="27"/>
      <c r="P1954" s="27"/>
      <c r="Q1954" s="27"/>
      <c r="R1954" s="27"/>
      <c r="S1954" s="27"/>
      <c r="T1954" s="27"/>
      <c r="U1954" s="30"/>
    </row>
    <row r="1955">
      <c r="A1955" s="32" t="s">
        <v>50</v>
      </c>
      <c r="B1955" s="50">
        <f>B36+1</f>
        <v>6</v>
      </c>
      <c r="C1955" s="25" t="s">
        <v>983</v>
      </c>
      <c r="I1955" s="26"/>
      <c r="K1955" s="21"/>
      <c r="M1955" s="32" t="s">
        <v>50</v>
      </c>
      <c r="N1955" s="50">
        <f>N36+1</f>
        <v>6</v>
      </c>
      <c r="O1955" s="25" t="s">
        <v>983</v>
      </c>
      <c r="U1955" s="26"/>
    </row>
    <row r="1956">
      <c r="A1956" s="27"/>
      <c r="B1956" s="28"/>
      <c r="C1956" s="29"/>
      <c r="I1956" s="30"/>
      <c r="K1956" s="21"/>
      <c r="M1956" s="27"/>
      <c r="N1956" s="28"/>
      <c r="O1956" s="29"/>
      <c r="U1956" s="30"/>
    </row>
    <row r="1957">
      <c r="A1957" s="27"/>
      <c r="B1957" s="28"/>
      <c r="C1957" s="32">
        <v>1.0</v>
      </c>
      <c r="D1957" s="23" t="s">
        <v>984</v>
      </c>
      <c r="I1957" s="31" t="s">
        <v>38</v>
      </c>
      <c r="K1957" s="21"/>
      <c r="M1957" s="27"/>
      <c r="N1957" s="28"/>
      <c r="O1957" s="32">
        <v>1.0</v>
      </c>
      <c r="P1957" s="23" t="s">
        <v>984</v>
      </c>
      <c r="U1957" s="31" t="s">
        <v>38</v>
      </c>
    </row>
    <row r="1958">
      <c r="A1958" s="27"/>
      <c r="B1958" s="28"/>
      <c r="C1958" s="32">
        <v>2.0</v>
      </c>
      <c r="D1958" s="23" t="s">
        <v>985</v>
      </c>
      <c r="I1958" s="31"/>
      <c r="K1958" s="21"/>
      <c r="M1958" s="27"/>
      <c r="N1958" s="28"/>
      <c r="O1958" s="32">
        <v>2.0</v>
      </c>
      <c r="P1958" s="23" t="s">
        <v>985</v>
      </c>
      <c r="U1958" s="31"/>
    </row>
    <row r="1959">
      <c r="A1959" s="27"/>
      <c r="B1959" s="28"/>
      <c r="C1959" s="23">
        <v>3.0</v>
      </c>
      <c r="D1959" s="23" t="s">
        <v>986</v>
      </c>
      <c r="I1959" s="31"/>
      <c r="K1959" s="21"/>
      <c r="M1959" s="27"/>
      <c r="N1959" s="28"/>
      <c r="O1959" s="23">
        <v>3.0</v>
      </c>
      <c r="P1959" s="23" t="s">
        <v>986</v>
      </c>
      <c r="U1959" s="31"/>
    </row>
    <row r="1960">
      <c r="A1960" s="27"/>
      <c r="B1960" s="28"/>
      <c r="C1960" s="23">
        <v>4.0</v>
      </c>
      <c r="D1960" s="23" t="s">
        <v>391</v>
      </c>
      <c r="I1960" s="31"/>
      <c r="K1960" s="21"/>
      <c r="M1960" s="27"/>
      <c r="N1960" s="28"/>
      <c r="O1960" s="23">
        <v>4.0</v>
      </c>
      <c r="P1960" s="23" t="s">
        <v>391</v>
      </c>
      <c r="U1960" s="31"/>
    </row>
    <row r="1961">
      <c r="A1961" s="27"/>
      <c r="B1961" s="28"/>
      <c r="C1961" s="27"/>
      <c r="D1961" s="27"/>
      <c r="E1961" s="27"/>
      <c r="F1961" s="27"/>
      <c r="G1961" s="27"/>
      <c r="H1961" s="27"/>
      <c r="I1961" s="30"/>
      <c r="K1961" s="21"/>
      <c r="M1961" s="27"/>
      <c r="N1961" s="28"/>
      <c r="O1961" s="27"/>
      <c r="P1961" s="27"/>
      <c r="Q1961" s="27"/>
      <c r="R1961" s="27"/>
      <c r="S1961" s="27"/>
      <c r="T1961" s="27"/>
      <c r="U1961" s="30"/>
    </row>
    <row r="1962">
      <c r="A1962" s="27"/>
      <c r="B1962" s="28"/>
      <c r="C1962" s="27"/>
      <c r="D1962" s="27"/>
      <c r="E1962" s="27"/>
      <c r="F1962" s="27"/>
      <c r="G1962" s="27"/>
      <c r="H1962" s="27"/>
      <c r="I1962" s="30"/>
      <c r="K1962" s="21"/>
      <c r="M1962" s="27"/>
      <c r="N1962" s="28"/>
      <c r="O1962" s="27"/>
      <c r="P1962" s="27"/>
      <c r="Q1962" s="27"/>
      <c r="R1962" s="27"/>
      <c r="S1962" s="27"/>
      <c r="T1962" s="27"/>
      <c r="U1962" s="30"/>
    </row>
    <row r="1963">
      <c r="A1963" s="32" t="s">
        <v>50</v>
      </c>
      <c r="B1963" s="50">
        <f>B44+1</f>
        <v>7</v>
      </c>
      <c r="C1963" s="25" t="s">
        <v>987</v>
      </c>
      <c r="I1963" s="26"/>
      <c r="K1963" s="21"/>
      <c r="M1963" s="32" t="s">
        <v>50</v>
      </c>
      <c r="N1963" s="50">
        <f>N44+1</f>
        <v>7</v>
      </c>
      <c r="O1963" s="25" t="s">
        <v>987</v>
      </c>
      <c r="U1963" s="26"/>
    </row>
    <row r="1964">
      <c r="A1964" s="27"/>
      <c r="B1964" s="28"/>
      <c r="C1964" s="29"/>
      <c r="I1964" s="30"/>
      <c r="K1964" s="21"/>
      <c r="M1964" s="27"/>
      <c r="N1964" s="28"/>
      <c r="O1964" s="29"/>
      <c r="U1964" s="30"/>
    </row>
    <row r="1965">
      <c r="A1965" s="27"/>
      <c r="B1965" s="28"/>
      <c r="C1965" s="32">
        <v>1.0</v>
      </c>
      <c r="D1965" s="23" t="s">
        <v>988</v>
      </c>
      <c r="I1965" s="31" t="s">
        <v>38</v>
      </c>
      <c r="K1965" s="21"/>
      <c r="M1965" s="27"/>
      <c r="N1965" s="28"/>
      <c r="O1965" s="32">
        <v>1.0</v>
      </c>
      <c r="P1965" s="23" t="s">
        <v>988</v>
      </c>
      <c r="U1965" s="31" t="s">
        <v>38</v>
      </c>
    </row>
    <row r="1966">
      <c r="A1966" s="27"/>
      <c r="B1966" s="28"/>
      <c r="C1966" s="32">
        <v>2.0</v>
      </c>
      <c r="D1966" s="23" t="s">
        <v>989</v>
      </c>
      <c r="I1966" s="31"/>
      <c r="K1966" s="21"/>
      <c r="M1966" s="27"/>
      <c r="N1966" s="28"/>
      <c r="O1966" s="32">
        <v>2.0</v>
      </c>
      <c r="P1966" s="23" t="s">
        <v>989</v>
      </c>
      <c r="U1966" s="31"/>
    </row>
    <row r="1967">
      <c r="A1967" s="27"/>
      <c r="B1967" s="28"/>
      <c r="C1967" s="23">
        <v>3.0</v>
      </c>
      <c r="D1967" s="23" t="s">
        <v>990</v>
      </c>
      <c r="I1967" s="31"/>
      <c r="K1967" s="21"/>
      <c r="M1967" s="27"/>
      <c r="N1967" s="28"/>
      <c r="O1967" s="23">
        <v>3.0</v>
      </c>
      <c r="P1967" s="23" t="s">
        <v>990</v>
      </c>
      <c r="U1967" s="31"/>
    </row>
    <row r="1968">
      <c r="A1968" s="27"/>
      <c r="B1968" s="28"/>
      <c r="C1968" s="23">
        <v>4.0</v>
      </c>
      <c r="D1968" s="23" t="s">
        <v>991</v>
      </c>
      <c r="I1968" s="31"/>
      <c r="K1968" s="21"/>
      <c r="M1968" s="27"/>
      <c r="N1968" s="28"/>
      <c r="O1968" s="23">
        <v>4.0</v>
      </c>
      <c r="P1968" s="23" t="s">
        <v>991</v>
      </c>
      <c r="U1968" s="31"/>
    </row>
    <row r="1969">
      <c r="A1969" s="27"/>
      <c r="B1969" s="28"/>
      <c r="C1969" s="27"/>
      <c r="D1969" s="27"/>
      <c r="E1969" s="27"/>
      <c r="F1969" s="27"/>
      <c r="G1969" s="27"/>
      <c r="H1969" s="27"/>
      <c r="I1969" s="30"/>
      <c r="K1969" s="21"/>
      <c r="M1969" s="27"/>
      <c r="N1969" s="28"/>
      <c r="O1969" s="27"/>
      <c r="P1969" s="27"/>
      <c r="Q1969" s="27"/>
      <c r="R1969" s="27"/>
      <c r="S1969" s="27"/>
      <c r="T1969" s="27"/>
      <c r="U1969" s="30"/>
    </row>
    <row r="1970">
      <c r="A1970" s="27"/>
      <c r="B1970" s="28"/>
      <c r="C1970" s="27"/>
      <c r="D1970" s="27"/>
      <c r="E1970" s="27"/>
      <c r="F1970" s="27"/>
      <c r="G1970" s="27"/>
      <c r="H1970" s="27"/>
      <c r="I1970" s="30"/>
      <c r="K1970" s="21"/>
      <c r="M1970" s="27"/>
      <c r="N1970" s="28"/>
      <c r="O1970" s="27"/>
      <c r="P1970" s="27"/>
      <c r="Q1970" s="27"/>
      <c r="R1970" s="27"/>
      <c r="S1970" s="27"/>
      <c r="T1970" s="27"/>
      <c r="U1970" s="30"/>
    </row>
    <row r="1971" ht="37.5" customHeight="1">
      <c r="A1971" s="32" t="s">
        <v>50</v>
      </c>
      <c r="B1971" s="50">
        <f>B52+1</f>
        <v>8</v>
      </c>
      <c r="C1971" s="25" t="s">
        <v>992</v>
      </c>
      <c r="I1971" s="26"/>
      <c r="K1971" s="21"/>
      <c r="M1971" s="32" t="s">
        <v>50</v>
      </c>
      <c r="N1971" s="50">
        <f>N52+1</f>
        <v>8</v>
      </c>
      <c r="O1971" s="25" t="s">
        <v>992</v>
      </c>
      <c r="U1971" s="26"/>
    </row>
    <row r="1972">
      <c r="A1972" s="27"/>
      <c r="B1972" s="28"/>
      <c r="C1972" s="29"/>
      <c r="I1972" s="30"/>
      <c r="K1972" s="21"/>
      <c r="M1972" s="27"/>
      <c r="N1972" s="28"/>
      <c r="O1972" s="29"/>
      <c r="U1972" s="30"/>
    </row>
    <row r="1973">
      <c r="A1973" s="27"/>
      <c r="B1973" s="28"/>
      <c r="C1973" s="32">
        <v>1.0</v>
      </c>
      <c r="D1973" s="23" t="s">
        <v>993</v>
      </c>
      <c r="I1973" s="31"/>
      <c r="K1973" s="21"/>
      <c r="M1973" s="27"/>
      <c r="N1973" s="28"/>
      <c r="O1973" s="32">
        <v>1.0</v>
      </c>
      <c r="P1973" s="23" t="s">
        <v>993</v>
      </c>
      <c r="U1973" s="31"/>
    </row>
    <row r="1974">
      <c r="A1974" s="27"/>
      <c r="B1974" s="28"/>
      <c r="C1974" s="32">
        <v>2.0</v>
      </c>
      <c r="D1974" s="23" t="s">
        <v>994</v>
      </c>
      <c r="I1974" s="31" t="s">
        <v>38</v>
      </c>
      <c r="K1974" s="21"/>
      <c r="M1974" s="27"/>
      <c r="N1974" s="28"/>
      <c r="O1974" s="32">
        <v>2.0</v>
      </c>
      <c r="P1974" s="23" t="s">
        <v>994</v>
      </c>
      <c r="U1974" s="31" t="s">
        <v>38</v>
      </c>
    </row>
    <row r="1975">
      <c r="A1975" s="27"/>
      <c r="B1975" s="28"/>
      <c r="C1975" s="23">
        <v>3.0</v>
      </c>
      <c r="D1975" s="23" t="s">
        <v>995</v>
      </c>
      <c r="I1975" s="31"/>
      <c r="K1975" s="21"/>
      <c r="M1975" s="27"/>
      <c r="N1975" s="28"/>
      <c r="O1975" s="23">
        <v>3.0</v>
      </c>
      <c r="P1975" s="23" t="s">
        <v>995</v>
      </c>
      <c r="U1975" s="31"/>
    </row>
    <row r="1976">
      <c r="A1976" s="27"/>
      <c r="B1976" s="28"/>
      <c r="C1976" s="23">
        <v>4.0</v>
      </c>
      <c r="D1976" s="23" t="s">
        <v>431</v>
      </c>
      <c r="I1976" s="31"/>
      <c r="K1976" s="21"/>
      <c r="M1976" s="27"/>
      <c r="N1976" s="28"/>
      <c r="O1976" s="23">
        <v>4.0</v>
      </c>
      <c r="P1976" s="23" t="s">
        <v>431</v>
      </c>
      <c r="U1976" s="31"/>
    </row>
    <row r="1977">
      <c r="A1977" s="27"/>
      <c r="B1977" s="28"/>
      <c r="C1977" s="27"/>
      <c r="D1977" s="27"/>
      <c r="E1977" s="27"/>
      <c r="F1977" s="27"/>
      <c r="G1977" s="27"/>
      <c r="H1977" s="27"/>
      <c r="I1977" s="30"/>
      <c r="K1977" s="21"/>
      <c r="M1977" s="27"/>
      <c r="N1977" s="28"/>
      <c r="O1977" s="27"/>
      <c r="P1977" s="27"/>
      <c r="Q1977" s="27"/>
      <c r="R1977" s="27"/>
      <c r="S1977" s="27"/>
      <c r="T1977" s="27"/>
      <c r="U1977" s="30"/>
    </row>
    <row r="1978">
      <c r="A1978" s="27"/>
      <c r="B1978" s="28"/>
      <c r="C1978" s="27"/>
      <c r="D1978" s="27"/>
      <c r="E1978" s="27"/>
      <c r="F1978" s="27"/>
      <c r="G1978" s="27"/>
      <c r="H1978" s="27"/>
      <c r="I1978" s="30"/>
      <c r="K1978" s="21"/>
      <c r="M1978" s="27"/>
      <c r="N1978" s="28"/>
      <c r="O1978" s="27"/>
      <c r="P1978" s="27"/>
      <c r="Q1978" s="27"/>
      <c r="R1978" s="27"/>
      <c r="S1978" s="27"/>
      <c r="T1978" s="27"/>
      <c r="U1978" s="30"/>
    </row>
    <row r="1979">
      <c r="A1979" s="32" t="s">
        <v>50</v>
      </c>
      <c r="B1979" s="50">
        <f>B60+1</f>
        <v>9</v>
      </c>
      <c r="C1979" s="25" t="s">
        <v>996</v>
      </c>
      <c r="I1979" s="26"/>
      <c r="K1979" s="21"/>
      <c r="M1979" s="32" t="s">
        <v>50</v>
      </c>
      <c r="N1979" s="50">
        <f>N60+1</f>
        <v>9</v>
      </c>
      <c r="O1979" s="25" t="s">
        <v>996</v>
      </c>
      <c r="U1979" s="26"/>
    </row>
    <row r="1980">
      <c r="A1980" s="27"/>
      <c r="B1980" s="28"/>
      <c r="C1980" s="29"/>
      <c r="I1980" s="30"/>
      <c r="K1980" s="21"/>
      <c r="M1980" s="27"/>
      <c r="N1980" s="28"/>
      <c r="O1980" s="29"/>
      <c r="U1980" s="30"/>
    </row>
    <row r="1981">
      <c r="A1981" s="27"/>
      <c r="B1981" s="28"/>
      <c r="C1981" s="32">
        <v>1.0</v>
      </c>
      <c r="D1981" s="23" t="s">
        <v>997</v>
      </c>
      <c r="I1981" s="31"/>
      <c r="K1981" s="21"/>
      <c r="M1981" s="27"/>
      <c r="N1981" s="28"/>
      <c r="O1981" s="32">
        <v>1.0</v>
      </c>
      <c r="P1981" s="23" t="s">
        <v>997</v>
      </c>
      <c r="U1981" s="31"/>
    </row>
    <row r="1982">
      <c r="A1982" s="27"/>
      <c r="B1982" s="28"/>
      <c r="C1982" s="32">
        <v>2.0</v>
      </c>
      <c r="D1982" s="23" t="s">
        <v>998</v>
      </c>
      <c r="I1982" s="31"/>
      <c r="K1982" s="21"/>
      <c r="M1982" s="27"/>
      <c r="N1982" s="28"/>
      <c r="O1982" s="32">
        <v>2.0</v>
      </c>
      <c r="P1982" s="23" t="s">
        <v>998</v>
      </c>
      <c r="U1982" s="31"/>
    </row>
    <row r="1983">
      <c r="A1983" s="27"/>
      <c r="B1983" s="28"/>
      <c r="C1983" s="23">
        <v>3.0</v>
      </c>
      <c r="D1983" s="23" t="s">
        <v>999</v>
      </c>
      <c r="I1983" s="31"/>
      <c r="K1983" s="21"/>
      <c r="M1983" s="27"/>
      <c r="N1983" s="28"/>
      <c r="O1983" s="23">
        <v>3.0</v>
      </c>
      <c r="P1983" s="23" t="s">
        <v>999</v>
      </c>
      <c r="U1983" s="31"/>
    </row>
    <row r="1984">
      <c r="A1984" s="27"/>
      <c r="B1984" s="28"/>
      <c r="C1984" s="23">
        <v>4.0</v>
      </c>
      <c r="D1984" s="23" t="s">
        <v>431</v>
      </c>
      <c r="I1984" s="31" t="s">
        <v>38</v>
      </c>
      <c r="K1984" s="21"/>
      <c r="M1984" s="27"/>
      <c r="N1984" s="28"/>
      <c r="O1984" s="23">
        <v>4.0</v>
      </c>
      <c r="P1984" s="23" t="s">
        <v>431</v>
      </c>
      <c r="U1984" s="31" t="s">
        <v>38</v>
      </c>
    </row>
    <row r="1985">
      <c r="A1985" s="27"/>
      <c r="B1985" s="28"/>
      <c r="C1985" s="27"/>
      <c r="D1985" s="27"/>
      <c r="E1985" s="27"/>
      <c r="F1985" s="27"/>
      <c r="G1985" s="27"/>
      <c r="H1985" s="27"/>
      <c r="I1985" s="30"/>
      <c r="K1985" s="21"/>
      <c r="M1985" s="27"/>
      <c r="N1985" s="28"/>
      <c r="O1985" s="27"/>
      <c r="P1985" s="27"/>
      <c r="Q1985" s="27"/>
      <c r="R1985" s="27"/>
      <c r="S1985" s="27"/>
      <c r="T1985" s="27"/>
      <c r="U1985" s="30"/>
    </row>
    <row r="1986">
      <c r="A1986" s="27"/>
      <c r="B1986" s="28"/>
      <c r="C1986" s="27"/>
      <c r="D1986" s="27"/>
      <c r="E1986" s="27"/>
      <c r="F1986" s="27"/>
      <c r="G1986" s="27"/>
      <c r="H1986" s="27"/>
      <c r="I1986" s="30"/>
      <c r="K1986" s="21"/>
      <c r="M1986" s="27"/>
      <c r="N1986" s="28"/>
      <c r="O1986" s="27"/>
      <c r="P1986" s="27"/>
      <c r="Q1986" s="27"/>
      <c r="R1986" s="27"/>
      <c r="S1986" s="27"/>
      <c r="T1986" s="27"/>
      <c r="U1986" s="30"/>
    </row>
    <row r="1987">
      <c r="A1987" s="32" t="s">
        <v>50</v>
      </c>
      <c r="B1987" s="50">
        <f>B68+1</f>
        <v>10</v>
      </c>
      <c r="C1987" s="25" t="s">
        <v>1000</v>
      </c>
      <c r="I1987" s="26"/>
      <c r="K1987" s="21"/>
      <c r="M1987" s="32" t="s">
        <v>50</v>
      </c>
      <c r="N1987" s="50">
        <f>N68+1</f>
        <v>10</v>
      </c>
      <c r="O1987" s="25" t="s">
        <v>1000</v>
      </c>
      <c r="U1987" s="26"/>
    </row>
    <row r="1988">
      <c r="A1988" s="27"/>
      <c r="B1988" s="28"/>
      <c r="C1988" s="29"/>
      <c r="I1988" s="30"/>
      <c r="K1988" s="21"/>
      <c r="M1988" s="27"/>
      <c r="N1988" s="28"/>
      <c r="O1988" s="29"/>
      <c r="U1988" s="30"/>
    </row>
    <row r="1989">
      <c r="A1989" s="27"/>
      <c r="B1989" s="28"/>
      <c r="C1989" s="32">
        <v>1.0</v>
      </c>
      <c r="D1989" s="23" t="s">
        <v>1001</v>
      </c>
      <c r="I1989" s="31" t="s">
        <v>38</v>
      </c>
      <c r="K1989" s="21"/>
      <c r="M1989" s="27"/>
      <c r="N1989" s="28"/>
      <c r="O1989" s="32">
        <v>1.0</v>
      </c>
      <c r="P1989" s="23" t="s">
        <v>1001</v>
      </c>
      <c r="U1989" s="31" t="s">
        <v>38</v>
      </c>
    </row>
    <row r="1990">
      <c r="A1990" s="27"/>
      <c r="B1990" s="28"/>
      <c r="C1990" s="32">
        <v>2.0</v>
      </c>
      <c r="D1990" s="23" t="s">
        <v>1002</v>
      </c>
      <c r="I1990" s="31"/>
      <c r="K1990" s="21"/>
      <c r="M1990" s="27"/>
      <c r="N1990" s="28"/>
      <c r="O1990" s="32">
        <v>2.0</v>
      </c>
      <c r="P1990" s="23" t="s">
        <v>1002</v>
      </c>
      <c r="U1990" s="31"/>
    </row>
    <row r="1991">
      <c r="A1991" s="27"/>
      <c r="B1991" s="28"/>
      <c r="C1991" s="23">
        <v>3.0</v>
      </c>
      <c r="D1991" s="23" t="s">
        <v>1003</v>
      </c>
      <c r="I1991" s="31"/>
      <c r="K1991" s="21"/>
      <c r="M1991" s="27"/>
      <c r="N1991" s="28"/>
      <c r="O1991" s="23">
        <v>3.0</v>
      </c>
      <c r="P1991" s="23" t="s">
        <v>1003</v>
      </c>
      <c r="U1991" s="31"/>
    </row>
    <row r="1992">
      <c r="A1992" s="27"/>
      <c r="B1992" s="28"/>
      <c r="C1992" s="23">
        <v>4.0</v>
      </c>
      <c r="D1992" s="23" t="s">
        <v>1004</v>
      </c>
      <c r="I1992" s="31"/>
      <c r="K1992" s="21"/>
      <c r="M1992" s="27"/>
      <c r="N1992" s="28"/>
      <c r="O1992" s="23">
        <v>4.0</v>
      </c>
      <c r="P1992" s="23" t="s">
        <v>1004</v>
      </c>
      <c r="U1992" s="31"/>
    </row>
    <row r="1993">
      <c r="A1993" s="27"/>
      <c r="B1993" s="28"/>
      <c r="C1993" s="27"/>
      <c r="D1993" s="27"/>
      <c r="E1993" s="27"/>
      <c r="F1993" s="27"/>
      <c r="G1993" s="27"/>
      <c r="H1993" s="27"/>
      <c r="I1993" s="30"/>
      <c r="K1993" s="21"/>
      <c r="M1993" s="27"/>
      <c r="N1993" s="28"/>
      <c r="O1993" s="27"/>
      <c r="P1993" s="27"/>
      <c r="Q1993" s="27"/>
      <c r="R1993" s="27"/>
      <c r="S1993" s="27"/>
      <c r="T1993" s="27"/>
      <c r="U1993" s="30"/>
    </row>
    <row r="1994">
      <c r="A1994" s="27"/>
      <c r="B1994" s="28"/>
      <c r="C1994" s="27"/>
      <c r="D1994" s="27"/>
      <c r="E1994" s="27"/>
      <c r="F1994" s="27"/>
      <c r="G1994" s="27"/>
      <c r="H1994" s="27"/>
      <c r="I1994" s="30"/>
      <c r="K1994" s="21"/>
      <c r="M1994" s="27"/>
      <c r="N1994" s="28"/>
      <c r="O1994" s="27"/>
      <c r="P1994" s="27"/>
      <c r="Q1994" s="27"/>
      <c r="R1994" s="27"/>
      <c r="S1994" s="27"/>
      <c r="T1994" s="27"/>
      <c r="U1994" s="30"/>
    </row>
    <row r="1995">
      <c r="A1995" s="32" t="s">
        <v>50</v>
      </c>
      <c r="B1995" s="50">
        <f>B76+1</f>
        <v>11</v>
      </c>
      <c r="C1995" s="25" t="s">
        <v>1005</v>
      </c>
      <c r="I1995" s="26"/>
      <c r="K1995" s="21"/>
      <c r="M1995" s="32" t="s">
        <v>50</v>
      </c>
      <c r="N1995" s="50">
        <f>N76+1</f>
        <v>11</v>
      </c>
      <c r="O1995" s="25" t="s">
        <v>1005</v>
      </c>
      <c r="U1995" s="26"/>
    </row>
    <row r="1996">
      <c r="A1996" s="27"/>
      <c r="B1996" s="28"/>
      <c r="C1996" s="29"/>
      <c r="I1996" s="30"/>
      <c r="K1996" s="21"/>
      <c r="M1996" s="27"/>
      <c r="N1996" s="28"/>
      <c r="O1996" s="29"/>
      <c r="U1996" s="30"/>
    </row>
    <row r="1997">
      <c r="A1997" s="27"/>
      <c r="B1997" s="28"/>
      <c r="C1997" s="32">
        <v>1.0</v>
      </c>
      <c r="D1997" s="23" t="s">
        <v>1006</v>
      </c>
      <c r="I1997" s="31" t="s">
        <v>38</v>
      </c>
      <c r="K1997" s="21"/>
      <c r="M1997" s="27"/>
      <c r="N1997" s="28"/>
      <c r="O1997" s="32">
        <v>1.0</v>
      </c>
      <c r="P1997" s="23" t="s">
        <v>1006</v>
      </c>
      <c r="U1997" s="31" t="s">
        <v>38</v>
      </c>
    </row>
    <row r="1998">
      <c r="A1998" s="27"/>
      <c r="B1998" s="28"/>
      <c r="C1998" s="32">
        <v>2.0</v>
      </c>
      <c r="D1998" s="23" t="s">
        <v>1007</v>
      </c>
      <c r="I1998" s="31"/>
      <c r="K1998" s="21"/>
      <c r="M1998" s="27"/>
      <c r="N1998" s="28"/>
      <c r="O1998" s="32">
        <v>2.0</v>
      </c>
      <c r="P1998" s="23" t="s">
        <v>1007</v>
      </c>
      <c r="U1998" s="31"/>
    </row>
    <row r="1999">
      <c r="A1999" s="27"/>
      <c r="B1999" s="28"/>
      <c r="C1999" s="23">
        <v>3.0</v>
      </c>
      <c r="D1999" s="23" t="s">
        <v>1008</v>
      </c>
      <c r="I1999" s="31"/>
      <c r="K1999" s="21"/>
      <c r="M1999" s="27"/>
      <c r="N1999" s="28"/>
      <c r="O1999" s="23">
        <v>3.0</v>
      </c>
      <c r="P1999" s="23" t="s">
        <v>1008</v>
      </c>
      <c r="U1999" s="31"/>
    </row>
    <row r="2000">
      <c r="A2000" s="27"/>
      <c r="B2000" s="28"/>
      <c r="C2000" s="23">
        <v>4.0</v>
      </c>
      <c r="D2000" s="23" t="s">
        <v>1009</v>
      </c>
      <c r="I2000" s="31"/>
      <c r="K2000" s="21"/>
      <c r="M2000" s="27"/>
      <c r="N2000" s="28"/>
      <c r="O2000" s="23">
        <v>4.0</v>
      </c>
      <c r="P2000" s="23" t="s">
        <v>1009</v>
      </c>
      <c r="U2000" s="31"/>
    </row>
    <row r="2001">
      <c r="A2001" s="27"/>
      <c r="B2001" s="28"/>
      <c r="C2001" s="27"/>
      <c r="D2001" s="27"/>
      <c r="E2001" s="27"/>
      <c r="F2001" s="27"/>
      <c r="G2001" s="27"/>
      <c r="H2001" s="27"/>
      <c r="I2001" s="30"/>
      <c r="K2001" s="21"/>
      <c r="M2001" s="27"/>
      <c r="N2001" s="28"/>
      <c r="O2001" s="27"/>
      <c r="P2001" s="27"/>
      <c r="Q2001" s="27"/>
      <c r="R2001" s="27"/>
      <c r="S2001" s="27"/>
      <c r="T2001" s="27"/>
      <c r="U2001" s="30"/>
    </row>
    <row r="2002">
      <c r="A2002" s="27"/>
      <c r="B2002" s="28"/>
      <c r="C2002" s="27"/>
      <c r="D2002" s="27"/>
      <c r="E2002" s="27"/>
      <c r="F2002" s="27"/>
      <c r="G2002" s="27"/>
      <c r="H2002" s="27"/>
      <c r="I2002" s="30"/>
      <c r="K2002" s="21"/>
      <c r="M2002" s="27"/>
      <c r="N2002" s="28"/>
      <c r="O2002" s="27"/>
      <c r="P2002" s="27"/>
      <c r="Q2002" s="27"/>
      <c r="R2002" s="27"/>
      <c r="S2002" s="27"/>
      <c r="T2002" s="27"/>
      <c r="U2002" s="30"/>
    </row>
    <row r="2003">
      <c r="A2003" s="32" t="s">
        <v>50</v>
      </c>
      <c r="B2003" s="50">
        <f>B84+1</f>
        <v>12</v>
      </c>
      <c r="C2003" s="25" t="s">
        <v>1010</v>
      </c>
      <c r="I2003" s="26"/>
      <c r="K2003" s="21"/>
      <c r="M2003" s="32" t="s">
        <v>50</v>
      </c>
      <c r="N2003" s="50">
        <f>N84+1</f>
        <v>12</v>
      </c>
      <c r="O2003" s="25" t="s">
        <v>1010</v>
      </c>
      <c r="U2003" s="26"/>
    </row>
    <row r="2004">
      <c r="A2004" s="27"/>
      <c r="B2004" s="28"/>
      <c r="C2004" s="29"/>
      <c r="I2004" s="30"/>
      <c r="K2004" s="21"/>
      <c r="M2004" s="27"/>
      <c r="N2004" s="28"/>
      <c r="O2004" s="29"/>
      <c r="U2004" s="30"/>
    </row>
    <row r="2005">
      <c r="A2005" s="27"/>
      <c r="B2005" s="28"/>
      <c r="C2005" s="32">
        <v>1.0</v>
      </c>
      <c r="D2005" s="23" t="s">
        <v>1011</v>
      </c>
      <c r="I2005" s="31"/>
      <c r="K2005" s="21"/>
      <c r="M2005" s="27"/>
      <c r="N2005" s="28"/>
      <c r="O2005" s="32">
        <v>1.0</v>
      </c>
      <c r="P2005" s="23" t="s">
        <v>1011</v>
      </c>
      <c r="U2005" s="31"/>
    </row>
    <row r="2006">
      <c r="A2006" s="27"/>
      <c r="B2006" s="28"/>
      <c r="C2006" s="32">
        <v>2.0</v>
      </c>
      <c r="D2006" s="23" t="s">
        <v>1012</v>
      </c>
      <c r="I2006" s="31" t="s">
        <v>38</v>
      </c>
      <c r="K2006" s="21"/>
      <c r="M2006" s="27"/>
      <c r="N2006" s="28"/>
      <c r="O2006" s="32">
        <v>2.0</v>
      </c>
      <c r="P2006" s="23" t="s">
        <v>1012</v>
      </c>
      <c r="U2006" s="31" t="s">
        <v>38</v>
      </c>
    </row>
    <row r="2007">
      <c r="A2007" s="27"/>
      <c r="B2007" s="28"/>
      <c r="C2007" s="23">
        <v>3.0</v>
      </c>
      <c r="D2007" s="23" t="s">
        <v>1013</v>
      </c>
      <c r="I2007" s="31"/>
      <c r="K2007" s="21"/>
      <c r="M2007" s="27"/>
      <c r="N2007" s="28"/>
      <c r="O2007" s="23">
        <v>3.0</v>
      </c>
      <c r="P2007" s="23" t="s">
        <v>1013</v>
      </c>
      <c r="U2007" s="31"/>
    </row>
    <row r="2008">
      <c r="A2008" s="27"/>
      <c r="B2008" s="28"/>
      <c r="C2008" s="23">
        <v>4.0</v>
      </c>
      <c r="D2008" s="23" t="s">
        <v>582</v>
      </c>
      <c r="I2008" s="31"/>
      <c r="K2008" s="21"/>
      <c r="M2008" s="27"/>
      <c r="N2008" s="28"/>
      <c r="O2008" s="23">
        <v>4.0</v>
      </c>
      <c r="P2008" s="23" t="s">
        <v>582</v>
      </c>
      <c r="U2008" s="31"/>
    </row>
    <row r="2009">
      <c r="A2009" s="27"/>
      <c r="B2009" s="28"/>
      <c r="C2009" s="27"/>
      <c r="D2009" s="27"/>
      <c r="E2009" s="27"/>
      <c r="F2009" s="27"/>
      <c r="G2009" s="27"/>
      <c r="H2009" s="27"/>
      <c r="I2009" s="30"/>
      <c r="K2009" s="21"/>
      <c r="M2009" s="27"/>
      <c r="N2009" s="28"/>
      <c r="O2009" s="27"/>
      <c r="P2009" s="27"/>
      <c r="Q2009" s="27"/>
      <c r="R2009" s="27"/>
      <c r="S2009" s="27"/>
      <c r="T2009" s="27"/>
      <c r="U2009" s="30"/>
    </row>
    <row r="2010">
      <c r="A2010" s="27"/>
      <c r="B2010" s="28"/>
      <c r="C2010" s="27"/>
      <c r="D2010" s="27"/>
      <c r="E2010" s="27"/>
      <c r="F2010" s="27"/>
      <c r="G2010" s="27"/>
      <c r="H2010" s="27"/>
      <c r="I2010" s="30"/>
      <c r="K2010" s="21"/>
      <c r="M2010" s="27"/>
      <c r="N2010" s="28"/>
      <c r="O2010" s="27"/>
      <c r="P2010" s="27"/>
      <c r="Q2010" s="27"/>
      <c r="R2010" s="27"/>
      <c r="S2010" s="27"/>
      <c r="T2010" s="27"/>
      <c r="U2010" s="30"/>
    </row>
    <row r="2011">
      <c r="A2011" s="32" t="s">
        <v>50</v>
      </c>
      <c r="B2011" s="50">
        <f>B92+1</f>
        <v>13</v>
      </c>
      <c r="C2011" s="25" t="s">
        <v>1014</v>
      </c>
      <c r="I2011" s="26"/>
      <c r="K2011" s="21"/>
      <c r="M2011" s="32" t="s">
        <v>50</v>
      </c>
      <c r="N2011" s="50">
        <f>N92+1</f>
        <v>13</v>
      </c>
      <c r="O2011" s="25" t="s">
        <v>1014</v>
      </c>
      <c r="U2011" s="26"/>
    </row>
    <row r="2012">
      <c r="A2012" s="27"/>
      <c r="B2012" s="28"/>
      <c r="C2012" s="29"/>
      <c r="I2012" s="30"/>
      <c r="K2012" s="21"/>
      <c r="M2012" s="27"/>
      <c r="N2012" s="28"/>
      <c r="O2012" s="29"/>
      <c r="U2012" s="30"/>
    </row>
    <row r="2013">
      <c r="A2013" s="27"/>
      <c r="B2013" s="28"/>
      <c r="C2013" s="32">
        <v>1.0</v>
      </c>
      <c r="D2013" s="23" t="s">
        <v>1015</v>
      </c>
      <c r="I2013" s="31"/>
      <c r="K2013" s="21"/>
      <c r="M2013" s="27"/>
      <c r="N2013" s="28"/>
      <c r="O2013" s="32">
        <v>1.0</v>
      </c>
      <c r="P2013" s="23" t="s">
        <v>1015</v>
      </c>
      <c r="U2013" s="31"/>
    </row>
    <row r="2014">
      <c r="A2014" s="27"/>
      <c r="B2014" s="28"/>
      <c r="C2014" s="32">
        <v>2.0</v>
      </c>
      <c r="D2014" s="23" t="s">
        <v>1016</v>
      </c>
      <c r="I2014" s="31"/>
      <c r="K2014" s="21"/>
      <c r="M2014" s="27"/>
      <c r="N2014" s="28"/>
      <c r="O2014" s="32">
        <v>2.0</v>
      </c>
      <c r="P2014" s="23" t="s">
        <v>1016</v>
      </c>
      <c r="U2014" s="31"/>
    </row>
    <row r="2015">
      <c r="A2015" s="27"/>
      <c r="B2015" s="28"/>
      <c r="C2015" s="23">
        <v>3.0</v>
      </c>
      <c r="D2015" s="23" t="s">
        <v>506</v>
      </c>
      <c r="I2015" s="31"/>
      <c r="K2015" s="21"/>
      <c r="M2015" s="27"/>
      <c r="N2015" s="28"/>
      <c r="O2015" s="23">
        <v>3.0</v>
      </c>
      <c r="P2015" s="23" t="s">
        <v>506</v>
      </c>
      <c r="U2015" s="31"/>
    </row>
    <row r="2016">
      <c r="A2016" s="27"/>
      <c r="B2016" s="28"/>
      <c r="C2016" s="23">
        <v>4.0</v>
      </c>
      <c r="D2016" s="23" t="s">
        <v>391</v>
      </c>
      <c r="I2016" s="31"/>
      <c r="K2016" s="21"/>
      <c r="M2016" s="27"/>
      <c r="N2016" s="28"/>
      <c r="O2016" s="23">
        <v>4.0</v>
      </c>
      <c r="P2016" s="23" t="s">
        <v>391</v>
      </c>
      <c r="U2016" s="31"/>
    </row>
    <row r="2017">
      <c r="A2017" s="27"/>
      <c r="B2017" s="28"/>
      <c r="C2017" s="27"/>
      <c r="D2017" s="27"/>
      <c r="E2017" s="27"/>
      <c r="F2017" s="27"/>
      <c r="G2017" s="27"/>
      <c r="H2017" s="27"/>
      <c r="I2017" s="30"/>
      <c r="K2017" s="21"/>
      <c r="M2017" s="27"/>
      <c r="N2017" s="28"/>
      <c r="O2017" s="27"/>
      <c r="P2017" s="27"/>
      <c r="Q2017" s="27"/>
      <c r="R2017" s="27"/>
      <c r="S2017" s="27"/>
      <c r="T2017" s="27"/>
      <c r="U2017" s="30"/>
    </row>
    <row r="2018">
      <c r="A2018" s="27"/>
      <c r="B2018" s="28"/>
      <c r="C2018" s="27"/>
      <c r="D2018" s="27"/>
      <c r="E2018" s="27"/>
      <c r="F2018" s="27"/>
      <c r="G2018" s="27"/>
      <c r="H2018" s="27"/>
      <c r="I2018" s="30"/>
      <c r="K2018" s="21"/>
      <c r="M2018" s="27"/>
      <c r="N2018" s="28"/>
      <c r="O2018" s="27"/>
      <c r="P2018" s="27"/>
      <c r="Q2018" s="27"/>
      <c r="R2018" s="27"/>
      <c r="S2018" s="27"/>
      <c r="T2018" s="27"/>
      <c r="U2018" s="30"/>
    </row>
    <row r="2019">
      <c r="A2019" s="32" t="s">
        <v>50</v>
      </c>
      <c r="B2019" s="50">
        <f>B100+1</f>
        <v>14</v>
      </c>
      <c r="C2019" s="25" t="s">
        <v>1017</v>
      </c>
      <c r="I2019" s="26"/>
      <c r="K2019" s="21"/>
      <c r="M2019" s="32" t="s">
        <v>50</v>
      </c>
      <c r="N2019" s="50">
        <f>N100+1</f>
        <v>14</v>
      </c>
      <c r="O2019" s="25" t="s">
        <v>1017</v>
      </c>
      <c r="U2019" s="26"/>
    </row>
    <row r="2020">
      <c r="A2020" s="27"/>
      <c r="B2020" s="28"/>
      <c r="C2020" s="29"/>
      <c r="I2020" s="30"/>
      <c r="K2020" s="21"/>
      <c r="M2020" s="27"/>
      <c r="N2020" s="28"/>
      <c r="O2020" s="29"/>
      <c r="U2020" s="30"/>
    </row>
    <row r="2021">
      <c r="A2021" s="27"/>
      <c r="B2021" s="28"/>
      <c r="C2021" s="32">
        <v>1.0</v>
      </c>
      <c r="D2021" s="23" t="s">
        <v>1018</v>
      </c>
      <c r="I2021" s="31"/>
      <c r="K2021" s="21"/>
      <c r="M2021" s="27"/>
      <c r="N2021" s="28"/>
      <c r="O2021" s="32">
        <v>1.0</v>
      </c>
      <c r="P2021" s="23" t="s">
        <v>1018</v>
      </c>
      <c r="U2021" s="31"/>
    </row>
    <row r="2022">
      <c r="A2022" s="27"/>
      <c r="B2022" s="28"/>
      <c r="C2022" s="32">
        <v>2.0</v>
      </c>
      <c r="D2022" s="23" t="s">
        <v>1019</v>
      </c>
      <c r="I2022" s="31" t="s">
        <v>38</v>
      </c>
      <c r="K2022" s="21"/>
      <c r="M2022" s="27"/>
      <c r="N2022" s="28"/>
      <c r="O2022" s="32">
        <v>2.0</v>
      </c>
      <c r="P2022" s="23" t="s">
        <v>1019</v>
      </c>
      <c r="U2022" s="31" t="s">
        <v>38</v>
      </c>
    </row>
    <row r="2023">
      <c r="A2023" s="27"/>
      <c r="B2023" s="28"/>
      <c r="C2023" s="23">
        <v>3.0</v>
      </c>
      <c r="D2023" s="23" t="s">
        <v>1020</v>
      </c>
      <c r="I2023" s="31"/>
      <c r="K2023" s="21"/>
      <c r="M2023" s="27"/>
      <c r="N2023" s="28"/>
      <c r="O2023" s="23">
        <v>3.0</v>
      </c>
      <c r="P2023" s="23" t="s">
        <v>1020</v>
      </c>
      <c r="U2023" s="31"/>
    </row>
    <row r="2024">
      <c r="A2024" s="27"/>
      <c r="B2024" s="28"/>
      <c r="C2024" s="23">
        <v>4.0</v>
      </c>
      <c r="D2024" s="23" t="s">
        <v>391</v>
      </c>
      <c r="I2024" s="31"/>
      <c r="K2024" s="21"/>
      <c r="M2024" s="27"/>
      <c r="N2024" s="28"/>
      <c r="O2024" s="23">
        <v>4.0</v>
      </c>
      <c r="P2024" s="23" t="s">
        <v>391</v>
      </c>
      <c r="U2024" s="31"/>
    </row>
    <row r="2025">
      <c r="A2025" s="27"/>
      <c r="B2025" s="28"/>
      <c r="C2025" s="27"/>
      <c r="D2025" s="27"/>
      <c r="E2025" s="27"/>
      <c r="F2025" s="27"/>
      <c r="G2025" s="27"/>
      <c r="H2025" s="27"/>
      <c r="I2025" s="30"/>
      <c r="K2025" s="21"/>
      <c r="M2025" s="27"/>
      <c r="N2025" s="28"/>
      <c r="O2025" s="27"/>
      <c r="P2025" s="27"/>
      <c r="Q2025" s="27"/>
      <c r="R2025" s="27"/>
      <c r="S2025" s="27"/>
      <c r="T2025" s="27"/>
      <c r="U2025" s="30"/>
    </row>
    <row r="2026">
      <c r="A2026" s="27"/>
      <c r="B2026" s="28"/>
      <c r="C2026" s="27"/>
      <c r="D2026" s="27"/>
      <c r="E2026" s="27"/>
      <c r="F2026" s="27"/>
      <c r="G2026" s="27"/>
      <c r="H2026" s="27"/>
      <c r="I2026" s="30"/>
      <c r="K2026" s="21"/>
      <c r="M2026" s="27"/>
      <c r="N2026" s="28"/>
      <c r="O2026" s="27"/>
      <c r="P2026" s="27"/>
      <c r="Q2026" s="27"/>
      <c r="R2026" s="27"/>
      <c r="S2026" s="27"/>
      <c r="T2026" s="27"/>
      <c r="U2026" s="30"/>
    </row>
    <row r="2027">
      <c r="A2027" s="32" t="s">
        <v>50</v>
      </c>
      <c r="B2027" s="50">
        <f>B108+1</f>
        <v>15</v>
      </c>
      <c r="C2027" s="25" t="s">
        <v>1021</v>
      </c>
      <c r="I2027" s="26"/>
      <c r="K2027" s="21"/>
      <c r="M2027" s="32" t="s">
        <v>50</v>
      </c>
      <c r="N2027" s="50">
        <f>N108+1</f>
        <v>15</v>
      </c>
      <c r="O2027" s="25" t="s">
        <v>1021</v>
      </c>
      <c r="U2027" s="26"/>
    </row>
    <row r="2028">
      <c r="A2028" s="27"/>
      <c r="B2028" s="28"/>
      <c r="C2028" s="29"/>
      <c r="I2028" s="30"/>
      <c r="K2028" s="21"/>
      <c r="M2028" s="27"/>
      <c r="N2028" s="28"/>
      <c r="O2028" s="29"/>
      <c r="U2028" s="30"/>
    </row>
    <row r="2029">
      <c r="A2029" s="27"/>
      <c r="B2029" s="28"/>
      <c r="C2029" s="32">
        <v>1.0</v>
      </c>
      <c r="D2029" s="23" t="s">
        <v>1022</v>
      </c>
      <c r="I2029" s="31" t="s">
        <v>38</v>
      </c>
      <c r="K2029" s="21"/>
      <c r="M2029" s="27"/>
      <c r="N2029" s="28"/>
      <c r="O2029" s="32">
        <v>1.0</v>
      </c>
      <c r="P2029" s="23" t="s">
        <v>1022</v>
      </c>
      <c r="U2029" s="31" t="s">
        <v>38</v>
      </c>
    </row>
    <row r="2030">
      <c r="A2030" s="27"/>
      <c r="B2030" s="28"/>
      <c r="C2030" s="32">
        <v>2.0</v>
      </c>
      <c r="D2030" s="23" t="s">
        <v>1023</v>
      </c>
      <c r="I2030" s="31"/>
      <c r="K2030" s="21"/>
      <c r="M2030" s="27"/>
      <c r="N2030" s="28"/>
      <c r="O2030" s="32">
        <v>2.0</v>
      </c>
      <c r="P2030" s="23" t="s">
        <v>1023</v>
      </c>
      <c r="U2030" s="31"/>
    </row>
    <row r="2031">
      <c r="A2031" s="27"/>
      <c r="B2031" s="28"/>
      <c r="C2031" s="23">
        <v>3.0</v>
      </c>
      <c r="D2031" s="23" t="s">
        <v>1024</v>
      </c>
      <c r="I2031" s="31"/>
      <c r="K2031" s="21"/>
      <c r="M2031" s="27"/>
      <c r="N2031" s="28"/>
      <c r="O2031" s="23">
        <v>3.0</v>
      </c>
      <c r="P2031" s="23" t="s">
        <v>1024</v>
      </c>
      <c r="U2031" s="31"/>
    </row>
    <row r="2032">
      <c r="A2032" s="27"/>
      <c r="B2032" s="28"/>
      <c r="C2032" s="23">
        <v>4.0</v>
      </c>
      <c r="D2032" s="23" t="s">
        <v>1025</v>
      </c>
      <c r="I2032" s="31"/>
      <c r="K2032" s="21"/>
      <c r="M2032" s="27"/>
      <c r="N2032" s="28"/>
      <c r="O2032" s="23">
        <v>4.0</v>
      </c>
      <c r="P2032" s="23" t="s">
        <v>1025</v>
      </c>
      <c r="U2032" s="31"/>
    </row>
    <row r="2033">
      <c r="A2033" s="27"/>
      <c r="B2033" s="28"/>
      <c r="C2033" s="27"/>
      <c r="D2033" s="27"/>
      <c r="E2033" s="27"/>
      <c r="F2033" s="27"/>
      <c r="G2033" s="27"/>
      <c r="H2033" s="27"/>
      <c r="I2033" s="30"/>
      <c r="K2033" s="21"/>
      <c r="M2033" s="27"/>
      <c r="N2033" s="28"/>
      <c r="O2033" s="27"/>
      <c r="P2033" s="27"/>
      <c r="Q2033" s="27"/>
      <c r="R2033" s="27"/>
      <c r="S2033" s="27"/>
      <c r="T2033" s="27"/>
      <c r="U2033" s="30"/>
    </row>
    <row r="2034">
      <c r="A2034" s="27"/>
      <c r="B2034" s="28"/>
      <c r="C2034" s="27"/>
      <c r="D2034" s="27"/>
      <c r="E2034" s="27"/>
      <c r="F2034" s="27"/>
      <c r="G2034" s="27"/>
      <c r="H2034" s="27"/>
      <c r="I2034" s="30"/>
      <c r="K2034" s="21"/>
      <c r="M2034" s="27"/>
      <c r="N2034" s="28"/>
      <c r="O2034" s="27"/>
      <c r="P2034" s="27"/>
      <c r="Q2034" s="27"/>
      <c r="R2034" s="27"/>
      <c r="S2034" s="27"/>
      <c r="T2034" s="27"/>
      <c r="U2034" s="30"/>
    </row>
    <row r="2035">
      <c r="A2035" s="32" t="s">
        <v>50</v>
      </c>
      <c r="B2035" s="50">
        <f>B116+1</f>
        <v>16</v>
      </c>
      <c r="C2035" s="25" t="s">
        <v>1026</v>
      </c>
      <c r="I2035" s="26"/>
      <c r="K2035" s="21"/>
      <c r="M2035" s="32" t="s">
        <v>50</v>
      </c>
      <c r="N2035" s="50">
        <f>N116+1</f>
        <v>16</v>
      </c>
      <c r="O2035" s="25" t="s">
        <v>1026</v>
      </c>
      <c r="U2035" s="26"/>
    </row>
    <row r="2036">
      <c r="A2036" s="27"/>
      <c r="B2036" s="28"/>
      <c r="C2036" s="29"/>
      <c r="I2036" s="30"/>
      <c r="K2036" s="21"/>
      <c r="M2036" s="27"/>
      <c r="N2036" s="28"/>
      <c r="O2036" s="29"/>
      <c r="U2036" s="30"/>
    </row>
    <row r="2037">
      <c r="A2037" s="27"/>
      <c r="B2037" s="28"/>
      <c r="C2037" s="32">
        <v>1.0</v>
      </c>
      <c r="D2037" s="23" t="s">
        <v>1027</v>
      </c>
      <c r="I2037" s="31"/>
      <c r="K2037" s="21"/>
      <c r="M2037" s="27"/>
      <c r="N2037" s="28"/>
      <c r="O2037" s="32">
        <v>1.0</v>
      </c>
      <c r="P2037" s="23" t="s">
        <v>1027</v>
      </c>
      <c r="U2037" s="31"/>
    </row>
    <row r="2038">
      <c r="A2038" s="27"/>
      <c r="B2038" s="28"/>
      <c r="C2038" s="32">
        <v>2.0</v>
      </c>
      <c r="D2038" s="23" t="s">
        <v>1028</v>
      </c>
      <c r="I2038" s="31" t="s">
        <v>38</v>
      </c>
      <c r="K2038" s="21"/>
      <c r="M2038" s="27"/>
      <c r="N2038" s="28"/>
      <c r="O2038" s="32">
        <v>2.0</v>
      </c>
      <c r="P2038" s="23" t="s">
        <v>1028</v>
      </c>
      <c r="U2038" s="31" t="s">
        <v>38</v>
      </c>
    </row>
    <row r="2039">
      <c r="A2039" s="27"/>
      <c r="B2039" s="28"/>
      <c r="C2039" s="23">
        <v>3.0</v>
      </c>
      <c r="D2039" s="23" t="s">
        <v>1029</v>
      </c>
      <c r="I2039" s="31"/>
      <c r="K2039" s="21"/>
      <c r="M2039" s="27"/>
      <c r="N2039" s="28"/>
      <c r="O2039" s="23">
        <v>3.0</v>
      </c>
      <c r="P2039" s="23" t="s">
        <v>1029</v>
      </c>
      <c r="U2039" s="31"/>
    </row>
    <row r="2040">
      <c r="A2040" s="27"/>
      <c r="B2040" s="28"/>
      <c r="C2040" s="23">
        <v>4.0</v>
      </c>
      <c r="D2040" s="23" t="s">
        <v>391</v>
      </c>
      <c r="I2040" s="31"/>
      <c r="K2040" s="21"/>
      <c r="M2040" s="27"/>
      <c r="N2040" s="28"/>
      <c r="O2040" s="23">
        <v>4.0</v>
      </c>
      <c r="P2040" s="23" t="s">
        <v>391</v>
      </c>
      <c r="U2040" s="31"/>
    </row>
    <row r="2041">
      <c r="A2041" s="27"/>
      <c r="B2041" s="28"/>
      <c r="C2041" s="27"/>
      <c r="D2041" s="27"/>
      <c r="E2041" s="27"/>
      <c r="F2041" s="27"/>
      <c r="G2041" s="27"/>
      <c r="H2041" s="27"/>
      <c r="I2041" s="30"/>
      <c r="K2041" s="21"/>
      <c r="M2041" s="27"/>
      <c r="N2041" s="28"/>
      <c r="O2041" s="27"/>
      <c r="P2041" s="27"/>
      <c r="Q2041" s="27"/>
      <c r="R2041" s="27"/>
      <c r="S2041" s="27"/>
      <c r="T2041" s="27"/>
      <c r="U2041" s="30"/>
    </row>
    <row r="2042">
      <c r="A2042" s="27"/>
      <c r="B2042" s="28"/>
      <c r="C2042" s="27"/>
      <c r="D2042" s="27"/>
      <c r="E2042" s="27"/>
      <c r="F2042" s="27"/>
      <c r="G2042" s="27"/>
      <c r="H2042" s="27"/>
      <c r="I2042" s="30"/>
      <c r="K2042" s="21"/>
      <c r="M2042" s="27"/>
      <c r="N2042" s="28"/>
      <c r="O2042" s="27"/>
      <c r="P2042" s="27"/>
      <c r="Q2042" s="27"/>
      <c r="R2042" s="27"/>
      <c r="S2042" s="27"/>
      <c r="T2042" s="27"/>
      <c r="U2042" s="30"/>
    </row>
    <row r="2043">
      <c r="A2043" s="32" t="s">
        <v>50</v>
      </c>
      <c r="B2043" s="50">
        <f>B124+1</f>
        <v>17</v>
      </c>
      <c r="C2043" s="25" t="s">
        <v>1030</v>
      </c>
      <c r="I2043" s="26"/>
      <c r="K2043" s="21"/>
      <c r="M2043" s="32" t="s">
        <v>50</v>
      </c>
      <c r="N2043" s="50">
        <f>N124+1</f>
        <v>17</v>
      </c>
      <c r="O2043" s="25" t="s">
        <v>1030</v>
      </c>
      <c r="U2043" s="26"/>
    </row>
    <row r="2044">
      <c r="A2044" s="27"/>
      <c r="B2044" s="28"/>
      <c r="C2044" s="29"/>
      <c r="I2044" s="30"/>
      <c r="K2044" s="21"/>
      <c r="M2044" s="27"/>
      <c r="N2044" s="28"/>
      <c r="O2044" s="29"/>
      <c r="U2044" s="30"/>
    </row>
    <row r="2045">
      <c r="A2045" s="27"/>
      <c r="B2045" s="28"/>
      <c r="C2045" s="32">
        <v>1.0</v>
      </c>
      <c r="D2045" s="23" t="s">
        <v>1031</v>
      </c>
      <c r="I2045" s="31" t="s">
        <v>38</v>
      </c>
      <c r="K2045" s="21"/>
      <c r="M2045" s="27"/>
      <c r="N2045" s="28"/>
      <c r="O2045" s="32">
        <v>1.0</v>
      </c>
      <c r="P2045" s="23" t="s">
        <v>1031</v>
      </c>
      <c r="U2045" s="31" t="s">
        <v>38</v>
      </c>
    </row>
    <row r="2046">
      <c r="A2046" s="27"/>
      <c r="B2046" s="28"/>
      <c r="C2046" s="32">
        <v>2.0</v>
      </c>
      <c r="D2046" s="23" t="s">
        <v>1032</v>
      </c>
      <c r="I2046" s="31"/>
      <c r="K2046" s="21"/>
      <c r="M2046" s="27"/>
      <c r="N2046" s="28"/>
      <c r="O2046" s="32">
        <v>2.0</v>
      </c>
      <c r="P2046" s="23" t="s">
        <v>1032</v>
      </c>
      <c r="U2046" s="31"/>
    </row>
    <row r="2047">
      <c r="A2047" s="27"/>
      <c r="B2047" s="28"/>
      <c r="C2047" s="23">
        <v>3.0</v>
      </c>
      <c r="D2047" s="23" t="s">
        <v>1033</v>
      </c>
      <c r="I2047" s="31"/>
      <c r="K2047" s="21"/>
      <c r="M2047" s="27"/>
      <c r="N2047" s="28"/>
      <c r="O2047" s="23">
        <v>3.0</v>
      </c>
      <c r="P2047" s="23" t="s">
        <v>1033</v>
      </c>
      <c r="U2047" s="31"/>
    </row>
    <row r="2048">
      <c r="A2048" s="27"/>
      <c r="B2048" s="28"/>
      <c r="C2048" s="23">
        <v>4.0</v>
      </c>
      <c r="D2048" s="23" t="s">
        <v>1034</v>
      </c>
      <c r="I2048" s="31"/>
      <c r="K2048" s="21"/>
      <c r="M2048" s="27"/>
      <c r="N2048" s="28"/>
      <c r="O2048" s="23">
        <v>4.0</v>
      </c>
      <c r="P2048" s="23" t="s">
        <v>1034</v>
      </c>
      <c r="U2048" s="31"/>
    </row>
    <row r="2049">
      <c r="A2049" s="27"/>
      <c r="B2049" s="28"/>
      <c r="C2049" s="27"/>
      <c r="D2049" s="27"/>
      <c r="E2049" s="27"/>
      <c r="F2049" s="27"/>
      <c r="G2049" s="27"/>
      <c r="H2049" s="27"/>
      <c r="I2049" s="30"/>
      <c r="K2049" s="21"/>
      <c r="M2049" s="27"/>
      <c r="N2049" s="28"/>
      <c r="O2049" s="27"/>
      <c r="P2049" s="27"/>
      <c r="Q2049" s="27"/>
      <c r="R2049" s="27"/>
      <c r="S2049" s="27"/>
      <c r="T2049" s="27"/>
      <c r="U2049" s="30"/>
    </row>
    <row r="2050">
      <c r="A2050" s="27"/>
      <c r="B2050" s="28"/>
      <c r="C2050" s="27"/>
      <c r="D2050" s="27"/>
      <c r="E2050" s="27"/>
      <c r="F2050" s="27"/>
      <c r="G2050" s="27"/>
      <c r="H2050" s="27"/>
      <c r="I2050" s="30"/>
      <c r="K2050" s="21"/>
      <c r="M2050" s="27"/>
      <c r="N2050" s="28"/>
      <c r="O2050" s="27"/>
      <c r="P2050" s="27"/>
      <c r="Q2050" s="27"/>
      <c r="R2050" s="27"/>
      <c r="S2050" s="27"/>
      <c r="T2050" s="27"/>
      <c r="U2050" s="30"/>
    </row>
    <row r="2051">
      <c r="A2051" s="32" t="s">
        <v>50</v>
      </c>
      <c r="B2051" s="50">
        <f>B132+1</f>
        <v>18</v>
      </c>
      <c r="C2051" s="25" t="s">
        <v>1035</v>
      </c>
      <c r="I2051" s="26"/>
      <c r="K2051" s="21"/>
      <c r="M2051" s="32" t="s">
        <v>50</v>
      </c>
      <c r="N2051" s="50">
        <f>N132+1</f>
        <v>18</v>
      </c>
      <c r="O2051" s="25" t="s">
        <v>1035</v>
      </c>
      <c r="U2051" s="26"/>
    </row>
    <row r="2052">
      <c r="A2052" s="27"/>
      <c r="B2052" s="28"/>
      <c r="C2052" s="29"/>
      <c r="I2052" s="30"/>
      <c r="K2052" s="21"/>
      <c r="M2052" s="27"/>
      <c r="N2052" s="28"/>
      <c r="O2052" s="29"/>
      <c r="U2052" s="30"/>
    </row>
    <row r="2053">
      <c r="A2053" s="27"/>
      <c r="B2053" s="28"/>
      <c r="C2053" s="32">
        <v>1.0</v>
      </c>
      <c r="D2053" s="23" t="s">
        <v>1036</v>
      </c>
      <c r="I2053" s="31"/>
      <c r="K2053" s="21"/>
      <c r="M2053" s="27"/>
      <c r="N2053" s="28"/>
      <c r="O2053" s="32">
        <v>1.0</v>
      </c>
      <c r="P2053" s="23" t="s">
        <v>1036</v>
      </c>
      <c r="U2053" s="31"/>
    </row>
    <row r="2054">
      <c r="A2054" s="27"/>
      <c r="B2054" s="28"/>
      <c r="C2054" s="32">
        <v>2.0</v>
      </c>
      <c r="D2054" s="23" t="s">
        <v>1037</v>
      </c>
      <c r="I2054" s="31" t="s">
        <v>38</v>
      </c>
      <c r="K2054" s="21"/>
      <c r="M2054" s="27"/>
      <c r="N2054" s="28"/>
      <c r="O2054" s="32">
        <v>2.0</v>
      </c>
      <c r="P2054" s="23" t="s">
        <v>1037</v>
      </c>
      <c r="U2054" s="31" t="s">
        <v>38</v>
      </c>
    </row>
    <row r="2055">
      <c r="A2055" s="27"/>
      <c r="B2055" s="28"/>
      <c r="C2055" s="23">
        <v>3.0</v>
      </c>
      <c r="D2055" s="23" t="s">
        <v>1038</v>
      </c>
      <c r="I2055" s="31"/>
      <c r="K2055" s="21"/>
      <c r="M2055" s="27"/>
      <c r="N2055" s="28"/>
      <c r="O2055" s="23">
        <v>3.0</v>
      </c>
      <c r="P2055" s="23" t="s">
        <v>1038</v>
      </c>
      <c r="U2055" s="31"/>
    </row>
    <row r="2056">
      <c r="A2056" s="27"/>
      <c r="B2056" s="28"/>
      <c r="C2056" s="23">
        <v>4.0</v>
      </c>
      <c r="D2056" s="23" t="s">
        <v>437</v>
      </c>
      <c r="I2056" s="31"/>
      <c r="K2056" s="21"/>
      <c r="M2056" s="27"/>
      <c r="N2056" s="28"/>
      <c r="O2056" s="23">
        <v>4.0</v>
      </c>
      <c r="P2056" s="23" t="s">
        <v>437</v>
      </c>
      <c r="U2056" s="31"/>
    </row>
    <row r="2057">
      <c r="A2057" s="27"/>
      <c r="B2057" s="28"/>
      <c r="C2057" s="27"/>
      <c r="D2057" s="27"/>
      <c r="E2057" s="27"/>
      <c r="F2057" s="27"/>
      <c r="G2057" s="27"/>
      <c r="H2057" s="27"/>
      <c r="I2057" s="30"/>
      <c r="K2057" s="21"/>
      <c r="M2057" s="27"/>
      <c r="N2057" s="28"/>
      <c r="O2057" s="27"/>
      <c r="P2057" s="27"/>
      <c r="Q2057" s="27"/>
      <c r="R2057" s="27"/>
      <c r="S2057" s="27"/>
      <c r="T2057" s="27"/>
      <c r="U2057" s="30"/>
    </row>
    <row r="2058">
      <c r="A2058" s="27"/>
      <c r="B2058" s="28"/>
      <c r="C2058" s="27"/>
      <c r="D2058" s="27"/>
      <c r="E2058" s="27"/>
      <c r="F2058" s="27"/>
      <c r="G2058" s="27"/>
      <c r="H2058" s="27"/>
      <c r="I2058" s="30"/>
      <c r="K2058" s="21"/>
      <c r="M2058" s="27"/>
      <c r="N2058" s="28"/>
      <c r="O2058" s="27"/>
      <c r="P2058" s="27"/>
      <c r="Q2058" s="27"/>
      <c r="R2058" s="27"/>
      <c r="S2058" s="27"/>
      <c r="T2058" s="27"/>
      <c r="U2058" s="30"/>
    </row>
    <row r="2059">
      <c r="A2059" s="32" t="s">
        <v>50</v>
      </c>
      <c r="B2059" s="50">
        <f>B140+1</f>
        <v>19</v>
      </c>
      <c r="C2059" s="25" t="s">
        <v>1039</v>
      </c>
      <c r="I2059" s="26"/>
      <c r="K2059" s="21"/>
      <c r="M2059" s="32" t="s">
        <v>50</v>
      </c>
      <c r="N2059" s="50">
        <f>N140+1</f>
        <v>19</v>
      </c>
      <c r="O2059" s="25" t="s">
        <v>1039</v>
      </c>
      <c r="U2059" s="26"/>
    </row>
    <row r="2060" ht="47.25" customHeight="1">
      <c r="A2060" s="27"/>
      <c r="B2060" s="28"/>
      <c r="C2060" s="29" t="str">
        <f>IMAGE("https://media.zecodeek-it.com/dtc/ss-share/questions/question-1357.jpg",1)</f>
        <v/>
      </c>
      <c r="I2060" s="30"/>
      <c r="K2060" s="21"/>
      <c r="M2060" s="27"/>
      <c r="N2060" s="28"/>
      <c r="O2060" s="29" t="str">
        <f>IMAGE("https://media.zecodeek-it.com/dtc/ss-share/questions/question-1357.jpg",1)</f>
        <v/>
      </c>
      <c r="U2060" s="30"/>
    </row>
    <row r="2061">
      <c r="A2061" s="27"/>
      <c r="B2061" s="28"/>
      <c r="C2061" s="32">
        <v>1.0</v>
      </c>
      <c r="D2061" s="23" t="s">
        <v>1040</v>
      </c>
      <c r="I2061" s="31"/>
      <c r="K2061" s="21"/>
      <c r="M2061" s="27"/>
      <c r="N2061" s="28"/>
      <c r="O2061" s="32">
        <v>1.0</v>
      </c>
      <c r="P2061" s="23" t="s">
        <v>1040</v>
      </c>
      <c r="U2061" s="31"/>
    </row>
    <row r="2062">
      <c r="A2062" s="27"/>
      <c r="B2062" s="28"/>
      <c r="C2062" s="32">
        <v>2.0</v>
      </c>
      <c r="D2062" s="23" t="s">
        <v>1041</v>
      </c>
      <c r="I2062" s="31" t="s">
        <v>38</v>
      </c>
      <c r="K2062" s="21"/>
      <c r="M2062" s="27"/>
      <c r="N2062" s="28"/>
      <c r="O2062" s="32">
        <v>2.0</v>
      </c>
      <c r="P2062" s="23" t="s">
        <v>1041</v>
      </c>
      <c r="U2062" s="31" t="s">
        <v>38</v>
      </c>
    </row>
    <row r="2063">
      <c r="A2063" s="27"/>
      <c r="B2063" s="28"/>
      <c r="C2063" s="23">
        <v>3.0</v>
      </c>
      <c r="D2063" s="23" t="s">
        <v>1042</v>
      </c>
      <c r="I2063" s="31"/>
      <c r="K2063" s="21"/>
      <c r="M2063" s="27"/>
      <c r="N2063" s="28"/>
      <c r="O2063" s="23">
        <v>3.0</v>
      </c>
      <c r="P2063" s="23" t="s">
        <v>1042</v>
      </c>
      <c r="U2063" s="31"/>
    </row>
    <row r="2064">
      <c r="A2064" s="27"/>
      <c r="B2064" s="28"/>
      <c r="C2064" s="23">
        <v>4.0</v>
      </c>
      <c r="D2064" s="23" t="s">
        <v>391</v>
      </c>
      <c r="I2064" s="31"/>
      <c r="K2064" s="21"/>
      <c r="M2064" s="27"/>
      <c r="N2064" s="28"/>
      <c r="O2064" s="23">
        <v>4.0</v>
      </c>
      <c r="P2064" s="23" t="s">
        <v>391</v>
      </c>
      <c r="U2064" s="31"/>
    </row>
    <row r="2065">
      <c r="A2065" s="27"/>
      <c r="B2065" s="28"/>
      <c r="C2065" s="27"/>
      <c r="D2065" s="27"/>
      <c r="E2065" s="27"/>
      <c r="F2065" s="27"/>
      <c r="G2065" s="27"/>
      <c r="H2065" s="27"/>
      <c r="I2065" s="30"/>
      <c r="K2065" s="21"/>
      <c r="M2065" s="27"/>
      <c r="N2065" s="28"/>
      <c r="O2065" s="27"/>
      <c r="P2065" s="27"/>
      <c r="Q2065" s="27"/>
      <c r="R2065" s="27"/>
      <c r="S2065" s="27"/>
      <c r="T2065" s="27"/>
      <c r="U2065" s="30"/>
    </row>
    <row r="2066">
      <c r="A2066" s="27"/>
      <c r="B2066" s="28"/>
      <c r="C2066" s="27"/>
      <c r="D2066" s="27"/>
      <c r="E2066" s="27"/>
      <c r="F2066" s="27"/>
      <c r="G2066" s="27"/>
      <c r="H2066" s="27"/>
      <c r="I2066" s="30"/>
      <c r="K2066" s="21"/>
      <c r="M2066" s="27"/>
      <c r="N2066" s="28"/>
      <c r="O2066" s="27"/>
      <c r="P2066" s="27"/>
      <c r="Q2066" s="27"/>
      <c r="R2066" s="27"/>
      <c r="S2066" s="27"/>
      <c r="T2066" s="27"/>
      <c r="U2066" s="30"/>
    </row>
    <row r="2067">
      <c r="A2067" s="32" t="s">
        <v>50</v>
      </c>
      <c r="B2067" s="50">
        <f>B148+1</f>
        <v>20</v>
      </c>
      <c r="C2067" s="25" t="s">
        <v>1043</v>
      </c>
      <c r="I2067" s="26"/>
      <c r="K2067" s="21"/>
      <c r="M2067" s="32" t="s">
        <v>50</v>
      </c>
      <c r="N2067" s="50">
        <f>N148+1</f>
        <v>20</v>
      </c>
      <c r="O2067" s="25" t="s">
        <v>1043</v>
      </c>
      <c r="U2067" s="26"/>
    </row>
    <row r="2068">
      <c r="A2068" s="27"/>
      <c r="B2068" s="28"/>
      <c r="C2068" s="29"/>
      <c r="I2068" s="30"/>
      <c r="K2068" s="21"/>
      <c r="M2068" s="27"/>
      <c r="N2068" s="28"/>
      <c r="O2068" s="29"/>
      <c r="U2068" s="30"/>
    </row>
    <row r="2069">
      <c r="A2069" s="27"/>
      <c r="B2069" s="28"/>
      <c r="C2069" s="32">
        <v>1.0</v>
      </c>
      <c r="D2069" s="23" t="s">
        <v>1044</v>
      </c>
      <c r="I2069" s="31"/>
      <c r="K2069" s="21"/>
      <c r="M2069" s="27"/>
      <c r="N2069" s="28"/>
      <c r="O2069" s="32">
        <v>1.0</v>
      </c>
      <c r="P2069" s="23" t="s">
        <v>1044</v>
      </c>
      <c r="U2069" s="31"/>
    </row>
    <row r="2070">
      <c r="A2070" s="27"/>
      <c r="B2070" s="28"/>
      <c r="C2070" s="32">
        <v>2.0</v>
      </c>
      <c r="D2070" s="23" t="s">
        <v>1045</v>
      </c>
      <c r="I2070" s="31" t="s">
        <v>38</v>
      </c>
      <c r="K2070" s="21"/>
      <c r="M2070" s="27"/>
      <c r="N2070" s="28"/>
      <c r="O2070" s="32">
        <v>2.0</v>
      </c>
      <c r="P2070" s="23" t="s">
        <v>1045</v>
      </c>
      <c r="U2070" s="31" t="s">
        <v>38</v>
      </c>
    </row>
    <row r="2071">
      <c r="A2071" s="27"/>
      <c r="B2071" s="28"/>
      <c r="C2071" s="23">
        <v>3.0</v>
      </c>
      <c r="D2071" s="23" t="s">
        <v>1046</v>
      </c>
      <c r="I2071" s="31"/>
      <c r="K2071" s="21"/>
      <c r="M2071" s="27"/>
      <c r="N2071" s="28"/>
      <c r="O2071" s="23">
        <v>3.0</v>
      </c>
      <c r="P2071" s="23" t="s">
        <v>1046</v>
      </c>
      <c r="U2071" s="31"/>
    </row>
    <row r="2072">
      <c r="A2072" s="27"/>
      <c r="B2072" s="28"/>
      <c r="C2072" s="23">
        <v>4.0</v>
      </c>
      <c r="D2072" s="23" t="s">
        <v>1047</v>
      </c>
      <c r="I2072" s="31"/>
      <c r="K2072" s="21"/>
      <c r="M2072" s="27"/>
      <c r="N2072" s="28"/>
      <c r="O2072" s="23">
        <v>4.0</v>
      </c>
      <c r="P2072" s="23" t="s">
        <v>1047</v>
      </c>
      <c r="U2072" s="31"/>
    </row>
    <row r="2073">
      <c r="A2073" s="27"/>
      <c r="B2073" s="28"/>
      <c r="C2073" s="27"/>
      <c r="D2073" s="27"/>
      <c r="E2073" s="27"/>
      <c r="F2073" s="27"/>
      <c r="G2073" s="27"/>
      <c r="H2073" s="27"/>
      <c r="I2073" s="30"/>
      <c r="K2073" s="21"/>
      <c r="M2073" s="27"/>
      <c r="N2073" s="28"/>
      <c r="O2073" s="27"/>
      <c r="P2073" s="27"/>
      <c r="Q2073" s="27"/>
      <c r="R2073" s="27"/>
      <c r="S2073" s="27"/>
      <c r="T2073" s="27"/>
      <c r="U2073" s="30"/>
    </row>
    <row r="2074">
      <c r="A2074" s="27"/>
      <c r="B2074" s="28"/>
      <c r="C2074" s="27"/>
      <c r="D2074" s="27"/>
      <c r="E2074" s="27"/>
      <c r="F2074" s="27"/>
      <c r="G2074" s="27"/>
      <c r="H2074" s="27"/>
      <c r="I2074" s="30"/>
      <c r="K2074" s="21"/>
      <c r="M2074" s="27"/>
      <c r="N2074" s="28"/>
      <c r="O2074" s="27"/>
      <c r="P2074" s="27"/>
      <c r="Q2074" s="27"/>
      <c r="R2074" s="27"/>
      <c r="S2074" s="27"/>
      <c r="T2074" s="27"/>
      <c r="U2074" s="30"/>
    </row>
    <row r="2075">
      <c r="A2075" s="32" t="s">
        <v>50</v>
      </c>
      <c r="B2075" s="50">
        <f>B156+1</f>
        <v>21</v>
      </c>
      <c r="C2075" s="25" t="s">
        <v>1048</v>
      </c>
      <c r="I2075" s="26"/>
      <c r="K2075" s="21"/>
      <c r="M2075" s="32" t="s">
        <v>50</v>
      </c>
      <c r="N2075" s="50">
        <f>N156+1</f>
        <v>21</v>
      </c>
      <c r="O2075" s="25" t="s">
        <v>1048</v>
      </c>
      <c r="U2075" s="26"/>
    </row>
    <row r="2076">
      <c r="A2076" s="27"/>
      <c r="B2076" s="28"/>
      <c r="C2076" s="29"/>
      <c r="I2076" s="30"/>
      <c r="K2076" s="21"/>
      <c r="M2076" s="27"/>
      <c r="N2076" s="28"/>
      <c r="O2076" s="29"/>
      <c r="U2076" s="30"/>
    </row>
    <row r="2077">
      <c r="A2077" s="27"/>
      <c r="B2077" s="28"/>
      <c r="C2077" s="32">
        <v>1.0</v>
      </c>
      <c r="D2077" s="23" t="s">
        <v>1049</v>
      </c>
      <c r="I2077" s="31" t="s">
        <v>38</v>
      </c>
      <c r="K2077" s="21"/>
      <c r="M2077" s="27"/>
      <c r="N2077" s="28"/>
      <c r="O2077" s="32">
        <v>1.0</v>
      </c>
      <c r="P2077" s="23" t="s">
        <v>1049</v>
      </c>
      <c r="U2077" s="31" t="s">
        <v>38</v>
      </c>
    </row>
    <row r="2078">
      <c r="A2078" s="27"/>
      <c r="B2078" s="28"/>
      <c r="C2078" s="32">
        <v>2.0</v>
      </c>
      <c r="D2078" s="23" t="s">
        <v>1050</v>
      </c>
      <c r="I2078" s="31"/>
      <c r="K2078" s="21"/>
      <c r="M2078" s="27"/>
      <c r="N2078" s="28"/>
      <c r="O2078" s="32">
        <v>2.0</v>
      </c>
      <c r="P2078" s="23" t="s">
        <v>1050</v>
      </c>
      <c r="U2078" s="31"/>
    </row>
    <row r="2079">
      <c r="A2079" s="27"/>
      <c r="B2079" s="28"/>
      <c r="C2079" s="23">
        <v>3.0</v>
      </c>
      <c r="D2079" s="23" t="s">
        <v>1051</v>
      </c>
      <c r="I2079" s="31"/>
      <c r="K2079" s="21"/>
      <c r="M2079" s="27"/>
      <c r="N2079" s="28"/>
      <c r="O2079" s="23">
        <v>3.0</v>
      </c>
      <c r="P2079" s="23" t="s">
        <v>1051</v>
      </c>
      <c r="U2079" s="31"/>
    </row>
    <row r="2080">
      <c r="A2080" s="27"/>
      <c r="B2080" s="28"/>
      <c r="C2080" s="23">
        <v>4.0</v>
      </c>
      <c r="D2080" s="23" t="s">
        <v>582</v>
      </c>
      <c r="I2080" s="31"/>
      <c r="K2080" s="21"/>
      <c r="M2080" s="27"/>
      <c r="N2080" s="28"/>
      <c r="O2080" s="23">
        <v>4.0</v>
      </c>
      <c r="P2080" s="23" t="s">
        <v>582</v>
      </c>
      <c r="U2080" s="31"/>
    </row>
    <row r="2081">
      <c r="A2081" s="27"/>
      <c r="B2081" s="28"/>
      <c r="C2081" s="27"/>
      <c r="D2081" s="27"/>
      <c r="E2081" s="27"/>
      <c r="F2081" s="27"/>
      <c r="G2081" s="27"/>
      <c r="H2081" s="27"/>
      <c r="I2081" s="30"/>
      <c r="K2081" s="21"/>
      <c r="M2081" s="27"/>
      <c r="N2081" s="28"/>
      <c r="O2081" s="27"/>
      <c r="P2081" s="27"/>
      <c r="Q2081" s="27"/>
      <c r="R2081" s="27"/>
      <c r="S2081" s="27"/>
      <c r="T2081" s="27"/>
      <c r="U2081" s="30"/>
    </row>
    <row r="2082">
      <c r="A2082" s="27"/>
      <c r="B2082" s="28"/>
      <c r="C2082" s="27"/>
      <c r="D2082" s="27"/>
      <c r="E2082" s="27"/>
      <c r="F2082" s="27"/>
      <c r="G2082" s="27"/>
      <c r="H2082" s="27"/>
      <c r="I2082" s="30"/>
      <c r="K2082" s="21"/>
      <c r="M2082" s="27"/>
      <c r="N2082" s="28"/>
      <c r="O2082" s="27"/>
      <c r="P2082" s="27"/>
      <c r="Q2082" s="27"/>
      <c r="R2082" s="27"/>
      <c r="S2082" s="27"/>
      <c r="T2082" s="27"/>
      <c r="U2082" s="30"/>
    </row>
    <row r="2083">
      <c r="A2083" s="32" t="s">
        <v>50</v>
      </c>
      <c r="B2083" s="50">
        <f>B164+1</f>
        <v>22</v>
      </c>
      <c r="C2083" s="25" t="s">
        <v>1052</v>
      </c>
      <c r="I2083" s="26"/>
      <c r="K2083" s="21"/>
      <c r="M2083" s="32" t="s">
        <v>50</v>
      </c>
      <c r="N2083" s="50">
        <f>N164+1</f>
        <v>22</v>
      </c>
      <c r="O2083" s="25" t="s">
        <v>1052</v>
      </c>
      <c r="U2083" s="26"/>
    </row>
    <row r="2084">
      <c r="A2084" s="27"/>
      <c r="B2084" s="28"/>
      <c r="C2084" s="29"/>
      <c r="I2084" s="30"/>
      <c r="K2084" s="21"/>
      <c r="M2084" s="27"/>
      <c r="N2084" s="28"/>
      <c r="O2084" s="29"/>
      <c r="U2084" s="30"/>
    </row>
    <row r="2085">
      <c r="A2085" s="27"/>
      <c r="B2085" s="28"/>
      <c r="C2085" s="32">
        <v>1.0</v>
      </c>
      <c r="D2085" s="23" t="s">
        <v>1053</v>
      </c>
      <c r="I2085" s="31"/>
      <c r="K2085" s="21"/>
      <c r="M2085" s="27"/>
      <c r="N2085" s="28"/>
      <c r="O2085" s="32">
        <v>1.0</v>
      </c>
      <c r="P2085" s="23" t="s">
        <v>1053</v>
      </c>
      <c r="U2085" s="31"/>
    </row>
    <row r="2086">
      <c r="A2086" s="27"/>
      <c r="B2086" s="28"/>
      <c r="C2086" s="32">
        <v>2.0</v>
      </c>
      <c r="D2086" s="23" t="s">
        <v>1054</v>
      </c>
      <c r="I2086" s="31"/>
      <c r="K2086" s="21"/>
      <c r="M2086" s="27"/>
      <c r="N2086" s="28"/>
      <c r="O2086" s="32">
        <v>2.0</v>
      </c>
      <c r="P2086" s="23" t="s">
        <v>1054</v>
      </c>
      <c r="U2086" s="31"/>
    </row>
    <row r="2087">
      <c r="A2087" s="27"/>
      <c r="B2087" s="28"/>
      <c r="C2087" s="23">
        <v>3.0</v>
      </c>
      <c r="D2087" s="23" t="s">
        <v>1055</v>
      </c>
      <c r="I2087" s="31"/>
      <c r="K2087" s="21"/>
      <c r="M2087" s="27"/>
      <c r="N2087" s="28"/>
      <c r="O2087" s="23">
        <v>3.0</v>
      </c>
      <c r="P2087" s="23" t="s">
        <v>1055</v>
      </c>
      <c r="U2087" s="31"/>
    </row>
    <row r="2088">
      <c r="A2088" s="27"/>
      <c r="B2088" s="28"/>
      <c r="C2088" s="23">
        <v>4.0</v>
      </c>
      <c r="D2088" s="23" t="s">
        <v>582</v>
      </c>
      <c r="I2088" s="31" t="s">
        <v>38</v>
      </c>
      <c r="K2088" s="21"/>
      <c r="M2088" s="27"/>
      <c r="N2088" s="28"/>
      <c r="O2088" s="23">
        <v>4.0</v>
      </c>
      <c r="P2088" s="23" t="s">
        <v>582</v>
      </c>
      <c r="U2088" s="31" t="s">
        <v>38</v>
      </c>
    </row>
    <row r="2089">
      <c r="A2089" s="27"/>
      <c r="B2089" s="28"/>
      <c r="C2089" s="27"/>
      <c r="D2089" s="27"/>
      <c r="E2089" s="27"/>
      <c r="F2089" s="27"/>
      <c r="G2089" s="27"/>
      <c r="H2089" s="27"/>
      <c r="I2089" s="30"/>
      <c r="K2089" s="21"/>
      <c r="M2089" s="27"/>
      <c r="N2089" s="28"/>
      <c r="O2089" s="27"/>
      <c r="P2089" s="27"/>
      <c r="Q2089" s="27"/>
      <c r="R2089" s="27"/>
      <c r="S2089" s="27"/>
      <c r="T2089" s="27"/>
      <c r="U2089" s="30"/>
    </row>
    <row r="2090">
      <c r="A2090" s="27"/>
      <c r="B2090" s="28"/>
      <c r="C2090" s="27"/>
      <c r="D2090" s="27"/>
      <c r="E2090" s="27"/>
      <c r="F2090" s="27"/>
      <c r="G2090" s="27"/>
      <c r="H2090" s="27"/>
      <c r="I2090" s="30"/>
      <c r="K2090" s="21"/>
      <c r="M2090" s="27"/>
      <c r="N2090" s="28"/>
      <c r="O2090" s="27"/>
      <c r="P2090" s="27"/>
      <c r="Q2090" s="27"/>
      <c r="R2090" s="27"/>
      <c r="S2090" s="27"/>
      <c r="T2090" s="27"/>
      <c r="U2090" s="30"/>
    </row>
    <row r="2091">
      <c r="A2091" s="32" t="s">
        <v>50</v>
      </c>
      <c r="B2091" s="50">
        <f>B172+1</f>
        <v>23</v>
      </c>
      <c r="C2091" s="25" t="s">
        <v>1056</v>
      </c>
      <c r="I2091" s="26"/>
      <c r="K2091" s="21"/>
      <c r="M2091" s="32" t="s">
        <v>50</v>
      </c>
      <c r="N2091" s="50">
        <f>N172+1</f>
        <v>23</v>
      </c>
      <c r="O2091" s="25" t="s">
        <v>1056</v>
      </c>
      <c r="U2091" s="26"/>
    </row>
    <row r="2092">
      <c r="A2092" s="27"/>
      <c r="B2092" s="28"/>
      <c r="C2092" s="29"/>
      <c r="I2092" s="30"/>
      <c r="K2092" s="21"/>
      <c r="M2092" s="27"/>
      <c r="N2092" s="28"/>
      <c r="O2092" s="29"/>
      <c r="U2092" s="30"/>
    </row>
    <row r="2093">
      <c r="A2093" s="27"/>
      <c r="B2093" s="28"/>
      <c r="C2093" s="32">
        <v>1.0</v>
      </c>
      <c r="D2093" s="23" t="s">
        <v>1057</v>
      </c>
      <c r="I2093" s="31"/>
      <c r="K2093" s="21"/>
      <c r="M2093" s="27"/>
      <c r="N2093" s="28"/>
      <c r="O2093" s="32">
        <v>1.0</v>
      </c>
      <c r="P2093" s="23" t="s">
        <v>1057</v>
      </c>
      <c r="U2093" s="31"/>
    </row>
    <row r="2094">
      <c r="A2094" s="27"/>
      <c r="B2094" s="28"/>
      <c r="C2094" s="32">
        <v>2.0</v>
      </c>
      <c r="D2094" s="23" t="s">
        <v>1058</v>
      </c>
      <c r="I2094" s="31" t="s">
        <v>38</v>
      </c>
      <c r="K2094" s="21"/>
      <c r="M2094" s="27"/>
      <c r="N2094" s="28"/>
      <c r="O2094" s="32">
        <v>2.0</v>
      </c>
      <c r="P2094" s="23" t="s">
        <v>1058</v>
      </c>
      <c r="U2094" s="31" t="s">
        <v>38</v>
      </c>
    </row>
    <row r="2095">
      <c r="A2095" s="27"/>
      <c r="B2095" s="28"/>
      <c r="C2095" s="23">
        <v>3.0</v>
      </c>
      <c r="D2095" s="23" t="s">
        <v>1059</v>
      </c>
      <c r="I2095" s="31"/>
      <c r="K2095" s="21"/>
      <c r="M2095" s="27"/>
      <c r="N2095" s="28"/>
      <c r="O2095" s="23">
        <v>3.0</v>
      </c>
      <c r="P2095" s="23" t="s">
        <v>1059</v>
      </c>
      <c r="U2095" s="31"/>
    </row>
    <row r="2096">
      <c r="A2096" s="27"/>
      <c r="B2096" s="28"/>
      <c r="C2096" s="23">
        <v>4.0</v>
      </c>
      <c r="D2096" s="23" t="s">
        <v>391</v>
      </c>
      <c r="I2096" s="31"/>
      <c r="K2096" s="21"/>
      <c r="M2096" s="27"/>
      <c r="N2096" s="28"/>
      <c r="O2096" s="23">
        <v>4.0</v>
      </c>
      <c r="P2096" s="23" t="s">
        <v>391</v>
      </c>
      <c r="U2096" s="31"/>
    </row>
    <row r="2097">
      <c r="A2097" s="27"/>
      <c r="B2097" s="28"/>
      <c r="C2097" s="27"/>
      <c r="D2097" s="27"/>
      <c r="E2097" s="27"/>
      <c r="F2097" s="27"/>
      <c r="G2097" s="27"/>
      <c r="H2097" s="27"/>
      <c r="I2097" s="30"/>
      <c r="K2097" s="21"/>
      <c r="M2097" s="27"/>
      <c r="N2097" s="28"/>
      <c r="O2097" s="27"/>
      <c r="P2097" s="27"/>
      <c r="Q2097" s="27"/>
      <c r="R2097" s="27"/>
      <c r="S2097" s="27"/>
      <c r="T2097" s="27"/>
      <c r="U2097" s="30"/>
    </row>
    <row r="2098">
      <c r="A2098" s="27"/>
      <c r="B2098" s="28"/>
      <c r="C2098" s="27"/>
      <c r="D2098" s="27"/>
      <c r="E2098" s="27"/>
      <c r="F2098" s="27"/>
      <c r="G2098" s="27"/>
      <c r="H2098" s="27"/>
      <c r="I2098" s="30"/>
      <c r="K2098" s="21"/>
      <c r="M2098" s="27"/>
      <c r="N2098" s="28"/>
      <c r="O2098" s="27"/>
      <c r="P2098" s="27"/>
      <c r="Q2098" s="27"/>
      <c r="R2098" s="27"/>
      <c r="S2098" s="27"/>
      <c r="T2098" s="27"/>
      <c r="U2098" s="30"/>
    </row>
    <row r="2099">
      <c r="A2099" s="32" t="s">
        <v>50</v>
      </c>
      <c r="B2099" s="50">
        <f>B180+1</f>
        <v>24</v>
      </c>
      <c r="C2099" s="25" t="s">
        <v>1060</v>
      </c>
      <c r="I2099" s="26"/>
      <c r="K2099" s="21"/>
      <c r="M2099" s="32" t="s">
        <v>50</v>
      </c>
      <c r="N2099" s="50">
        <f>N180+1</f>
        <v>24</v>
      </c>
      <c r="O2099" s="25" t="s">
        <v>1060</v>
      </c>
      <c r="U2099" s="26"/>
    </row>
    <row r="2100" ht="47.25" customHeight="1">
      <c r="A2100" s="27"/>
      <c r="B2100" s="28"/>
      <c r="C2100" s="29" t="str">
        <f>IMAGE("https://media.zecodeek-it.com/dtc/ss-share/questions/question-1369.jpg",1)</f>
        <v/>
      </c>
      <c r="I2100" s="30"/>
      <c r="K2100" s="21"/>
      <c r="M2100" s="27"/>
      <c r="N2100" s="28"/>
      <c r="O2100" s="29" t="str">
        <f>IMAGE("https://media.zecodeek-it.com/dtc/ss-share/questions/question-1369.jpg",1)</f>
        <v/>
      </c>
      <c r="U2100" s="30"/>
    </row>
    <row r="2101">
      <c r="A2101" s="27"/>
      <c r="B2101" s="28"/>
      <c r="C2101" s="32">
        <v>1.0</v>
      </c>
      <c r="D2101" s="23" t="s">
        <v>1061</v>
      </c>
      <c r="I2101" s="31"/>
      <c r="K2101" s="21"/>
      <c r="M2101" s="27"/>
      <c r="N2101" s="28"/>
      <c r="O2101" s="32">
        <v>1.0</v>
      </c>
      <c r="P2101" s="23" t="s">
        <v>1061</v>
      </c>
      <c r="U2101" s="31"/>
    </row>
    <row r="2102">
      <c r="A2102" s="27"/>
      <c r="B2102" s="28"/>
      <c r="C2102" s="32">
        <v>2.0</v>
      </c>
      <c r="D2102" s="23" t="s">
        <v>1062</v>
      </c>
      <c r="I2102" s="31" t="s">
        <v>38</v>
      </c>
      <c r="K2102" s="21"/>
      <c r="M2102" s="27"/>
      <c r="N2102" s="28"/>
      <c r="O2102" s="32">
        <v>2.0</v>
      </c>
      <c r="P2102" s="23" t="s">
        <v>1062</v>
      </c>
      <c r="U2102" s="31" t="s">
        <v>38</v>
      </c>
    </row>
    <row r="2103">
      <c r="A2103" s="27"/>
      <c r="B2103" s="28"/>
      <c r="C2103" s="23">
        <v>3.0</v>
      </c>
      <c r="D2103" s="23" t="s">
        <v>1063</v>
      </c>
      <c r="I2103" s="31"/>
      <c r="K2103" s="21"/>
      <c r="M2103" s="27"/>
      <c r="N2103" s="28"/>
      <c r="O2103" s="23">
        <v>3.0</v>
      </c>
      <c r="P2103" s="23" t="s">
        <v>1063</v>
      </c>
      <c r="U2103" s="31"/>
    </row>
    <row r="2104" ht="15.75" customHeight="1">
      <c r="A2104" s="27"/>
      <c r="B2104" s="28"/>
      <c r="C2104" s="32">
        <v>4.0</v>
      </c>
      <c r="D2104" s="23" t="s">
        <v>1064</v>
      </c>
      <c r="I2104" s="31"/>
      <c r="K2104" s="21"/>
      <c r="M2104" s="27"/>
      <c r="N2104" s="28"/>
      <c r="O2104" s="32">
        <v>4.0</v>
      </c>
      <c r="P2104" s="23" t="s">
        <v>1064</v>
      </c>
      <c r="U2104" s="31"/>
    </row>
    <row r="2105">
      <c r="A2105" s="27"/>
      <c r="B2105" s="28"/>
      <c r="C2105" s="27"/>
      <c r="D2105" s="27"/>
      <c r="E2105" s="27"/>
      <c r="F2105" s="27"/>
      <c r="G2105" s="27"/>
      <c r="H2105" s="27"/>
      <c r="I2105" s="30"/>
      <c r="K2105" s="21"/>
      <c r="M2105" s="27"/>
      <c r="N2105" s="28"/>
      <c r="O2105" s="27"/>
      <c r="P2105" s="27"/>
      <c r="Q2105" s="27"/>
      <c r="R2105" s="27"/>
      <c r="S2105" s="27"/>
      <c r="T2105" s="27"/>
      <c r="U2105" s="30"/>
    </row>
    <row r="2106">
      <c r="A2106" s="27"/>
      <c r="B2106" s="28"/>
      <c r="C2106" s="27"/>
      <c r="D2106" s="27"/>
      <c r="E2106" s="27"/>
      <c r="F2106" s="27"/>
      <c r="G2106" s="27"/>
      <c r="H2106" s="27"/>
      <c r="I2106" s="30"/>
      <c r="K2106" s="21"/>
      <c r="M2106" s="27"/>
      <c r="N2106" s="28"/>
      <c r="O2106" s="27"/>
      <c r="P2106" s="27"/>
      <c r="Q2106" s="27"/>
      <c r="R2106" s="27"/>
      <c r="S2106" s="27"/>
      <c r="T2106" s="27"/>
      <c r="U2106" s="30"/>
    </row>
    <row r="2107">
      <c r="A2107" s="32" t="s">
        <v>50</v>
      </c>
      <c r="B2107" s="50">
        <f>B188+1</f>
        <v>25</v>
      </c>
      <c r="C2107" s="25" t="s">
        <v>1065</v>
      </c>
      <c r="I2107" s="26"/>
      <c r="K2107" s="21"/>
      <c r="M2107" s="32" t="s">
        <v>50</v>
      </c>
      <c r="N2107" s="50">
        <f>N188+1</f>
        <v>25</v>
      </c>
      <c r="O2107" s="25" t="s">
        <v>1065</v>
      </c>
      <c r="U2107" s="26"/>
    </row>
    <row r="2108">
      <c r="A2108" s="27"/>
      <c r="B2108" s="28"/>
      <c r="C2108" s="29"/>
      <c r="I2108" s="30"/>
      <c r="K2108" s="21"/>
      <c r="M2108" s="27"/>
      <c r="N2108" s="28"/>
      <c r="O2108" s="29"/>
      <c r="U2108" s="30"/>
    </row>
    <row r="2109">
      <c r="A2109" s="27"/>
      <c r="B2109" s="28"/>
      <c r="C2109" s="32">
        <v>1.0</v>
      </c>
      <c r="D2109" s="23" t="s">
        <v>1066</v>
      </c>
      <c r="I2109" s="31" t="s">
        <v>38</v>
      </c>
      <c r="K2109" s="21"/>
      <c r="M2109" s="27"/>
      <c r="N2109" s="28"/>
      <c r="O2109" s="32">
        <v>1.0</v>
      </c>
      <c r="P2109" s="23" t="s">
        <v>1066</v>
      </c>
      <c r="U2109" s="31" t="s">
        <v>38</v>
      </c>
    </row>
    <row r="2110">
      <c r="A2110" s="27"/>
      <c r="B2110" s="28"/>
      <c r="C2110" s="32">
        <v>2.0</v>
      </c>
      <c r="D2110" s="23" t="s">
        <v>1067</v>
      </c>
      <c r="I2110" s="31"/>
      <c r="K2110" s="21"/>
      <c r="M2110" s="27"/>
      <c r="N2110" s="28"/>
      <c r="O2110" s="32">
        <v>2.0</v>
      </c>
      <c r="P2110" s="23" t="s">
        <v>1067</v>
      </c>
      <c r="U2110" s="31"/>
    </row>
    <row r="2111">
      <c r="A2111" s="27"/>
      <c r="B2111" s="28"/>
      <c r="C2111" s="23">
        <v>3.0</v>
      </c>
      <c r="D2111" s="23" t="s">
        <v>1068</v>
      </c>
      <c r="I2111" s="31"/>
      <c r="K2111" s="21"/>
      <c r="M2111" s="27"/>
      <c r="N2111" s="28"/>
      <c r="O2111" s="23">
        <v>3.0</v>
      </c>
      <c r="P2111" s="23" t="s">
        <v>1068</v>
      </c>
      <c r="U2111" s="31"/>
    </row>
    <row r="2112" ht="15.75" customHeight="1">
      <c r="A2112" s="27"/>
      <c r="B2112" s="28"/>
      <c r="C2112" s="32">
        <v>4.0</v>
      </c>
      <c r="D2112" s="23" t="s">
        <v>1069</v>
      </c>
      <c r="I2112" s="31"/>
      <c r="K2112" s="21"/>
      <c r="M2112" s="27"/>
      <c r="N2112" s="28"/>
      <c r="O2112" s="32">
        <v>4.0</v>
      </c>
      <c r="P2112" s="23" t="s">
        <v>1069</v>
      </c>
      <c r="U2112" s="31"/>
    </row>
    <row r="2113">
      <c r="A2113" s="27"/>
      <c r="B2113" s="28"/>
      <c r="C2113" s="27"/>
      <c r="D2113" s="27"/>
      <c r="E2113" s="27"/>
      <c r="F2113" s="27"/>
      <c r="G2113" s="27"/>
      <c r="H2113" s="27"/>
      <c r="I2113" s="30"/>
      <c r="K2113" s="21"/>
      <c r="M2113" s="27"/>
      <c r="N2113" s="28"/>
      <c r="O2113" s="27"/>
      <c r="P2113" s="27"/>
      <c r="Q2113" s="27"/>
      <c r="R2113" s="27"/>
      <c r="S2113" s="27"/>
      <c r="T2113" s="27"/>
      <c r="U2113" s="30"/>
    </row>
    <row r="2114">
      <c r="A2114" s="27"/>
      <c r="B2114" s="28"/>
      <c r="C2114" s="27"/>
      <c r="D2114" s="27"/>
      <c r="E2114" s="27"/>
      <c r="F2114" s="27"/>
      <c r="G2114" s="27"/>
      <c r="H2114" s="27"/>
      <c r="I2114" s="30"/>
      <c r="K2114" s="21"/>
      <c r="M2114" s="27"/>
      <c r="N2114" s="28"/>
      <c r="O2114" s="27"/>
      <c r="P2114" s="27"/>
      <c r="Q2114" s="27"/>
      <c r="R2114" s="27"/>
      <c r="S2114" s="27"/>
      <c r="T2114" s="27"/>
      <c r="U2114" s="30"/>
    </row>
    <row r="2115">
      <c r="A2115" s="32" t="s">
        <v>50</v>
      </c>
      <c r="B2115" s="50">
        <f>B196+1</f>
        <v>26</v>
      </c>
      <c r="C2115" s="25" t="s">
        <v>1070</v>
      </c>
      <c r="I2115" s="26"/>
      <c r="K2115" s="21"/>
      <c r="M2115" s="32" t="s">
        <v>50</v>
      </c>
      <c r="N2115" s="50">
        <f>N196+1</f>
        <v>26</v>
      </c>
      <c r="O2115" s="25" t="s">
        <v>1070</v>
      </c>
      <c r="U2115" s="26"/>
    </row>
    <row r="2116">
      <c r="A2116" s="27"/>
      <c r="B2116" s="28"/>
      <c r="C2116" s="29"/>
      <c r="I2116" s="30"/>
      <c r="K2116" s="21"/>
      <c r="M2116" s="27"/>
      <c r="N2116" s="28"/>
      <c r="O2116" s="29"/>
      <c r="U2116" s="30"/>
    </row>
    <row r="2117">
      <c r="A2117" s="27"/>
      <c r="B2117" s="28"/>
      <c r="C2117" s="32">
        <v>1.0</v>
      </c>
      <c r="D2117" s="23" t="s">
        <v>1071</v>
      </c>
      <c r="I2117" s="31"/>
      <c r="K2117" s="21"/>
      <c r="M2117" s="27"/>
      <c r="N2117" s="28"/>
      <c r="O2117" s="32">
        <v>1.0</v>
      </c>
      <c r="P2117" s="23" t="s">
        <v>1071</v>
      </c>
      <c r="U2117" s="31"/>
    </row>
    <row r="2118">
      <c r="A2118" s="27"/>
      <c r="B2118" s="28"/>
      <c r="C2118" s="32">
        <v>2.0</v>
      </c>
      <c r="D2118" s="23" t="s">
        <v>1072</v>
      </c>
      <c r="I2118" s="31"/>
      <c r="K2118" s="21"/>
      <c r="M2118" s="27"/>
      <c r="N2118" s="28"/>
      <c r="O2118" s="32">
        <v>2.0</v>
      </c>
      <c r="P2118" s="23" t="s">
        <v>1072</v>
      </c>
      <c r="U2118" s="31"/>
    </row>
    <row r="2119">
      <c r="A2119" s="27"/>
      <c r="B2119" s="28"/>
      <c r="C2119" s="23">
        <v>3.0</v>
      </c>
      <c r="D2119" s="23" t="s">
        <v>1073</v>
      </c>
      <c r="I2119" s="31"/>
      <c r="K2119" s="21"/>
      <c r="M2119" s="27"/>
      <c r="N2119" s="28"/>
      <c r="O2119" s="23">
        <v>3.0</v>
      </c>
      <c r="P2119" s="23" t="s">
        <v>1073</v>
      </c>
      <c r="U2119" s="31"/>
    </row>
    <row r="2120" ht="15.75" customHeight="1">
      <c r="A2120" s="27"/>
      <c r="B2120" s="28"/>
      <c r="C2120" s="32">
        <v>4.0</v>
      </c>
      <c r="D2120" s="23" t="s">
        <v>1074</v>
      </c>
      <c r="I2120" s="31" t="s">
        <v>38</v>
      </c>
      <c r="K2120" s="21"/>
      <c r="M2120" s="27"/>
      <c r="N2120" s="28"/>
      <c r="O2120" s="32">
        <v>4.0</v>
      </c>
      <c r="P2120" s="23" t="s">
        <v>1074</v>
      </c>
      <c r="U2120" s="31" t="s">
        <v>38</v>
      </c>
    </row>
    <row r="2121">
      <c r="A2121" s="27"/>
      <c r="B2121" s="28"/>
      <c r="C2121" s="27"/>
      <c r="D2121" s="27"/>
      <c r="E2121" s="27"/>
      <c r="F2121" s="27"/>
      <c r="G2121" s="27"/>
      <c r="H2121" s="27"/>
      <c r="I2121" s="30"/>
      <c r="K2121" s="21"/>
      <c r="M2121" s="27"/>
      <c r="N2121" s="28"/>
      <c r="O2121" s="27"/>
      <c r="P2121" s="27"/>
      <c r="Q2121" s="27"/>
      <c r="R2121" s="27"/>
      <c r="S2121" s="27"/>
      <c r="T2121" s="27"/>
      <c r="U2121" s="30"/>
    </row>
    <row r="2122">
      <c r="A2122" s="27"/>
      <c r="B2122" s="28"/>
      <c r="C2122" s="27"/>
      <c r="D2122" s="27"/>
      <c r="E2122" s="27"/>
      <c r="F2122" s="27"/>
      <c r="G2122" s="27"/>
      <c r="H2122" s="27"/>
      <c r="I2122" s="30"/>
      <c r="K2122" s="21"/>
      <c r="M2122" s="27"/>
      <c r="N2122" s="28"/>
      <c r="O2122" s="27"/>
      <c r="P2122" s="27"/>
      <c r="Q2122" s="27"/>
      <c r="R2122" s="27"/>
      <c r="S2122" s="27"/>
      <c r="T2122" s="27"/>
      <c r="U2122" s="30"/>
    </row>
    <row r="2123">
      <c r="A2123" s="32" t="s">
        <v>50</v>
      </c>
      <c r="B2123" s="50">
        <f>B204+1</f>
        <v>27</v>
      </c>
      <c r="C2123" s="25" t="s">
        <v>1075</v>
      </c>
      <c r="I2123" s="26"/>
      <c r="K2123" s="21"/>
      <c r="M2123" s="32" t="s">
        <v>50</v>
      </c>
      <c r="N2123" s="50">
        <f>N204+1</f>
        <v>27</v>
      </c>
      <c r="O2123" s="25" t="s">
        <v>1075</v>
      </c>
      <c r="U2123" s="26"/>
    </row>
    <row r="2124">
      <c r="A2124" s="27"/>
      <c r="B2124" s="28"/>
      <c r="C2124" s="29"/>
      <c r="I2124" s="30"/>
      <c r="K2124" s="21"/>
      <c r="M2124" s="27"/>
      <c r="N2124" s="28"/>
      <c r="O2124" s="29"/>
      <c r="U2124" s="30"/>
    </row>
    <row r="2125">
      <c r="A2125" s="27"/>
      <c r="B2125" s="28"/>
      <c r="C2125" s="32">
        <v>1.0</v>
      </c>
      <c r="D2125" s="23" t="s">
        <v>1076</v>
      </c>
      <c r="I2125" s="31"/>
      <c r="K2125" s="21"/>
      <c r="M2125" s="27"/>
      <c r="N2125" s="28"/>
      <c r="O2125" s="32">
        <v>1.0</v>
      </c>
      <c r="P2125" s="23" t="s">
        <v>1076</v>
      </c>
      <c r="U2125" s="31"/>
    </row>
    <row r="2126">
      <c r="A2126" s="27"/>
      <c r="B2126" s="28"/>
      <c r="C2126" s="32">
        <v>2.0</v>
      </c>
      <c r="D2126" s="23" t="s">
        <v>1077</v>
      </c>
      <c r="I2126" s="31" t="s">
        <v>38</v>
      </c>
      <c r="K2126" s="21"/>
      <c r="M2126" s="27"/>
      <c r="N2126" s="28"/>
      <c r="O2126" s="32">
        <v>2.0</v>
      </c>
      <c r="P2126" s="23" t="s">
        <v>1077</v>
      </c>
      <c r="U2126" s="31" t="s">
        <v>38</v>
      </c>
    </row>
    <row r="2127">
      <c r="A2127" s="27"/>
      <c r="B2127" s="28"/>
      <c r="C2127" s="23">
        <v>3.0</v>
      </c>
      <c r="D2127" s="23" t="s">
        <v>1078</v>
      </c>
      <c r="I2127" s="31"/>
      <c r="K2127" s="21"/>
      <c r="M2127" s="27"/>
      <c r="N2127" s="28"/>
      <c r="O2127" s="23">
        <v>3.0</v>
      </c>
      <c r="P2127" s="23" t="s">
        <v>1078</v>
      </c>
      <c r="U2127" s="31"/>
    </row>
    <row r="2128" ht="15.75" customHeight="1">
      <c r="A2128" s="27"/>
      <c r="B2128" s="28"/>
      <c r="C2128" s="32">
        <v>4.0</v>
      </c>
      <c r="D2128" s="23" t="s">
        <v>1079</v>
      </c>
      <c r="I2128" s="31"/>
      <c r="K2128" s="21"/>
      <c r="M2128" s="27"/>
      <c r="N2128" s="28"/>
      <c r="O2128" s="32">
        <v>4.0</v>
      </c>
      <c r="P2128" s="23" t="s">
        <v>1079</v>
      </c>
      <c r="U2128" s="31"/>
    </row>
    <row r="2129">
      <c r="A2129" s="27"/>
      <c r="B2129" s="28"/>
      <c r="C2129" s="27"/>
      <c r="D2129" s="27"/>
      <c r="E2129" s="27"/>
      <c r="F2129" s="27"/>
      <c r="G2129" s="27"/>
      <c r="H2129" s="27"/>
      <c r="I2129" s="30"/>
      <c r="K2129" s="21"/>
      <c r="M2129" s="27"/>
      <c r="N2129" s="28"/>
      <c r="O2129" s="27"/>
      <c r="P2129" s="27"/>
      <c r="Q2129" s="27"/>
      <c r="R2129" s="27"/>
      <c r="S2129" s="27"/>
      <c r="T2129" s="27"/>
      <c r="U2129" s="30"/>
    </row>
    <row r="2130">
      <c r="A2130" s="27"/>
      <c r="B2130" s="28"/>
      <c r="C2130" s="27"/>
      <c r="D2130" s="27"/>
      <c r="E2130" s="27"/>
      <c r="F2130" s="27"/>
      <c r="G2130" s="27"/>
      <c r="H2130" s="27"/>
      <c r="I2130" s="30"/>
      <c r="K2130" s="21"/>
      <c r="M2130" s="27"/>
      <c r="N2130" s="28"/>
      <c r="O2130" s="27"/>
      <c r="P2130" s="27"/>
      <c r="Q2130" s="27"/>
      <c r="R2130" s="27"/>
      <c r="S2130" s="27"/>
      <c r="T2130" s="27"/>
      <c r="U2130" s="30"/>
    </row>
    <row r="2131">
      <c r="A2131" s="32" t="s">
        <v>50</v>
      </c>
      <c r="B2131" s="50">
        <f>B212+1</f>
        <v>28</v>
      </c>
      <c r="C2131" s="25" t="s">
        <v>1080</v>
      </c>
      <c r="I2131" s="26"/>
      <c r="K2131" s="21"/>
      <c r="M2131" s="32" t="s">
        <v>50</v>
      </c>
      <c r="N2131" s="50">
        <f>N212+1</f>
        <v>28</v>
      </c>
      <c r="O2131" s="25" t="s">
        <v>1080</v>
      </c>
      <c r="U2131" s="26"/>
    </row>
    <row r="2132">
      <c r="A2132" s="27"/>
      <c r="B2132" s="28"/>
      <c r="C2132" s="29"/>
      <c r="I2132" s="30"/>
      <c r="K2132" s="21"/>
      <c r="M2132" s="27"/>
      <c r="N2132" s="28"/>
      <c r="O2132" s="29"/>
      <c r="U2132" s="30"/>
    </row>
    <row r="2133">
      <c r="A2133" s="27"/>
      <c r="B2133" s="28"/>
      <c r="C2133" s="32">
        <v>1.0</v>
      </c>
      <c r="D2133" s="23" t="s">
        <v>1081</v>
      </c>
      <c r="I2133" s="31" t="s">
        <v>38</v>
      </c>
      <c r="K2133" s="21"/>
      <c r="M2133" s="27"/>
      <c r="N2133" s="28"/>
      <c r="O2133" s="32">
        <v>1.0</v>
      </c>
      <c r="P2133" s="23" t="s">
        <v>1081</v>
      </c>
      <c r="U2133" s="31" t="s">
        <v>38</v>
      </c>
    </row>
    <row r="2134">
      <c r="A2134" s="27"/>
      <c r="B2134" s="28"/>
      <c r="C2134" s="32">
        <v>2.0</v>
      </c>
      <c r="D2134" s="23" t="s">
        <v>1082</v>
      </c>
      <c r="I2134" s="31"/>
      <c r="K2134" s="21"/>
      <c r="M2134" s="27"/>
      <c r="N2134" s="28"/>
      <c r="O2134" s="32">
        <v>2.0</v>
      </c>
      <c r="P2134" s="23" t="s">
        <v>1082</v>
      </c>
      <c r="U2134" s="31"/>
    </row>
    <row r="2135">
      <c r="A2135" s="27"/>
      <c r="B2135" s="28"/>
      <c r="C2135" s="23">
        <v>3.0</v>
      </c>
      <c r="D2135" s="23" t="s">
        <v>1083</v>
      </c>
      <c r="I2135" s="31"/>
      <c r="K2135" s="21"/>
      <c r="M2135" s="27"/>
      <c r="N2135" s="28"/>
      <c r="O2135" s="23">
        <v>3.0</v>
      </c>
      <c r="P2135" s="23" t="s">
        <v>1083</v>
      </c>
      <c r="U2135" s="31"/>
    </row>
    <row r="2136" ht="15.75" customHeight="1">
      <c r="A2136" s="27"/>
      <c r="B2136" s="28"/>
      <c r="C2136" s="32">
        <v>4.0</v>
      </c>
      <c r="D2136" s="23" t="s">
        <v>1084</v>
      </c>
      <c r="I2136" s="31"/>
      <c r="K2136" s="21"/>
      <c r="M2136" s="27"/>
      <c r="N2136" s="28"/>
      <c r="O2136" s="32">
        <v>4.0</v>
      </c>
      <c r="P2136" s="23" t="s">
        <v>1084</v>
      </c>
      <c r="U2136" s="31"/>
    </row>
    <row r="2137">
      <c r="A2137" s="27"/>
      <c r="B2137" s="28"/>
      <c r="C2137" s="27"/>
      <c r="D2137" s="27"/>
      <c r="E2137" s="27"/>
      <c r="F2137" s="27"/>
      <c r="G2137" s="27"/>
      <c r="H2137" s="27"/>
      <c r="I2137" s="30"/>
      <c r="K2137" s="21"/>
      <c r="M2137" s="27"/>
      <c r="N2137" s="28"/>
      <c r="O2137" s="27"/>
      <c r="P2137" s="27"/>
      <c r="Q2137" s="27"/>
      <c r="R2137" s="27"/>
      <c r="S2137" s="27"/>
      <c r="T2137" s="27"/>
      <c r="U2137" s="30"/>
    </row>
    <row r="2138">
      <c r="A2138" s="27"/>
      <c r="B2138" s="28"/>
      <c r="C2138" s="27"/>
      <c r="D2138" s="27"/>
      <c r="E2138" s="27"/>
      <c r="F2138" s="27"/>
      <c r="G2138" s="27"/>
      <c r="H2138" s="27"/>
      <c r="I2138" s="30"/>
      <c r="K2138" s="21"/>
      <c r="M2138" s="27"/>
      <c r="N2138" s="28"/>
      <c r="O2138" s="27"/>
      <c r="P2138" s="27"/>
      <c r="Q2138" s="27"/>
      <c r="R2138" s="27"/>
      <c r="S2138" s="27"/>
      <c r="T2138" s="27"/>
      <c r="U2138" s="30"/>
    </row>
    <row r="2139">
      <c r="A2139" s="32" t="s">
        <v>50</v>
      </c>
      <c r="B2139" s="50">
        <f>B220+1</f>
        <v>29</v>
      </c>
      <c r="C2139" s="25" t="s">
        <v>1085</v>
      </c>
      <c r="I2139" s="26"/>
      <c r="K2139" s="21"/>
      <c r="M2139" s="32" t="s">
        <v>50</v>
      </c>
      <c r="N2139" s="50">
        <f>N220+1</f>
        <v>29</v>
      </c>
      <c r="O2139" s="25" t="s">
        <v>1085</v>
      </c>
      <c r="U2139" s="26"/>
    </row>
    <row r="2140">
      <c r="A2140" s="27"/>
      <c r="B2140" s="28"/>
      <c r="C2140" s="29"/>
      <c r="I2140" s="30"/>
      <c r="K2140" s="21"/>
      <c r="M2140" s="27"/>
      <c r="N2140" s="28"/>
      <c r="O2140" s="29"/>
      <c r="U2140" s="30"/>
    </row>
    <row r="2141">
      <c r="A2141" s="27"/>
      <c r="B2141" s="28"/>
      <c r="C2141" s="32">
        <v>1.0</v>
      </c>
      <c r="D2141" s="23" t="s">
        <v>1086</v>
      </c>
      <c r="I2141" s="31" t="s">
        <v>38</v>
      </c>
      <c r="K2141" s="21"/>
      <c r="M2141" s="27"/>
      <c r="N2141" s="28"/>
      <c r="O2141" s="32">
        <v>1.0</v>
      </c>
      <c r="P2141" s="23" t="s">
        <v>1086</v>
      </c>
      <c r="U2141" s="31" t="s">
        <v>38</v>
      </c>
    </row>
    <row r="2142">
      <c r="A2142" s="27"/>
      <c r="B2142" s="28"/>
      <c r="C2142" s="32">
        <v>2.0</v>
      </c>
      <c r="D2142" s="23" t="s">
        <v>1087</v>
      </c>
      <c r="I2142" s="31"/>
      <c r="K2142" s="21"/>
      <c r="M2142" s="27"/>
      <c r="N2142" s="28"/>
      <c r="O2142" s="32">
        <v>2.0</v>
      </c>
      <c r="P2142" s="23" t="s">
        <v>1087</v>
      </c>
      <c r="U2142" s="31"/>
    </row>
    <row r="2143">
      <c r="A2143" s="27"/>
      <c r="B2143" s="28"/>
      <c r="C2143" s="23">
        <v>3.0</v>
      </c>
      <c r="D2143" s="23" t="s">
        <v>1088</v>
      </c>
      <c r="I2143" s="31"/>
      <c r="K2143" s="21"/>
      <c r="M2143" s="27"/>
      <c r="N2143" s="28"/>
      <c r="O2143" s="23">
        <v>3.0</v>
      </c>
      <c r="P2143" s="23" t="s">
        <v>1088</v>
      </c>
      <c r="U2143" s="31"/>
    </row>
    <row r="2144" ht="15.75" customHeight="1">
      <c r="A2144" s="27"/>
      <c r="B2144" s="28"/>
      <c r="C2144" s="32">
        <v>4.0</v>
      </c>
      <c r="D2144" s="23" t="s">
        <v>1089</v>
      </c>
      <c r="I2144" s="31"/>
      <c r="K2144" s="21"/>
      <c r="M2144" s="27"/>
      <c r="N2144" s="28"/>
      <c r="O2144" s="32">
        <v>4.0</v>
      </c>
      <c r="P2144" s="23" t="s">
        <v>1089</v>
      </c>
      <c r="U2144" s="31"/>
    </row>
    <row r="2145">
      <c r="A2145" s="27"/>
      <c r="B2145" s="28"/>
      <c r="C2145" s="27"/>
      <c r="D2145" s="27"/>
      <c r="E2145" s="27"/>
      <c r="F2145" s="27"/>
      <c r="G2145" s="27"/>
      <c r="H2145" s="27"/>
      <c r="I2145" s="30"/>
      <c r="K2145" s="21"/>
      <c r="M2145" s="27"/>
      <c r="N2145" s="28"/>
      <c r="O2145" s="27"/>
      <c r="P2145" s="27"/>
      <c r="Q2145" s="27"/>
      <c r="R2145" s="27"/>
      <c r="S2145" s="27"/>
      <c r="T2145" s="27"/>
      <c r="U2145" s="30"/>
    </row>
    <row r="2146">
      <c r="A2146" s="27"/>
      <c r="B2146" s="28"/>
      <c r="C2146" s="27"/>
      <c r="D2146" s="27"/>
      <c r="E2146" s="27"/>
      <c r="F2146" s="27"/>
      <c r="G2146" s="27"/>
      <c r="H2146" s="27"/>
      <c r="I2146" s="30"/>
      <c r="K2146" s="21"/>
      <c r="M2146" s="27"/>
      <c r="N2146" s="28"/>
      <c r="O2146" s="27"/>
      <c r="P2146" s="27"/>
      <c r="Q2146" s="27"/>
      <c r="R2146" s="27"/>
      <c r="S2146" s="27"/>
      <c r="T2146" s="27"/>
      <c r="U2146" s="30"/>
    </row>
    <row r="2147">
      <c r="A2147" s="32" t="s">
        <v>50</v>
      </c>
      <c r="B2147" s="50">
        <f>B228+1</f>
        <v>30</v>
      </c>
      <c r="C2147" s="25" t="s">
        <v>1090</v>
      </c>
      <c r="I2147" s="26"/>
      <c r="K2147" s="21"/>
      <c r="M2147" s="32" t="s">
        <v>50</v>
      </c>
      <c r="N2147" s="50">
        <f>N228+1</f>
        <v>30</v>
      </c>
      <c r="O2147" s="25" t="s">
        <v>1090</v>
      </c>
      <c r="U2147" s="26"/>
    </row>
    <row r="2148">
      <c r="A2148" s="27"/>
      <c r="B2148" s="28"/>
      <c r="C2148" s="29"/>
      <c r="I2148" s="30"/>
      <c r="K2148" s="21"/>
      <c r="M2148" s="27"/>
      <c r="N2148" s="28"/>
      <c r="O2148" s="29"/>
      <c r="U2148" s="30"/>
    </row>
    <row r="2149">
      <c r="A2149" s="27"/>
      <c r="B2149" s="28"/>
      <c r="C2149" s="32">
        <v>1.0</v>
      </c>
      <c r="D2149" s="23" t="s">
        <v>1091</v>
      </c>
      <c r="I2149" s="31"/>
      <c r="K2149" s="21"/>
      <c r="M2149" s="27"/>
      <c r="N2149" s="28"/>
      <c r="O2149" s="32">
        <v>1.0</v>
      </c>
      <c r="P2149" s="23" t="s">
        <v>1091</v>
      </c>
      <c r="U2149" s="31"/>
    </row>
    <row r="2150">
      <c r="A2150" s="27"/>
      <c r="B2150" s="28"/>
      <c r="C2150" s="32">
        <v>2.0</v>
      </c>
      <c r="D2150" s="23" t="s">
        <v>1092</v>
      </c>
      <c r="I2150" s="31"/>
      <c r="K2150" s="21"/>
      <c r="M2150" s="27"/>
      <c r="N2150" s="28"/>
      <c r="O2150" s="32">
        <v>2.0</v>
      </c>
      <c r="P2150" s="23" t="s">
        <v>1092</v>
      </c>
      <c r="U2150" s="31"/>
    </row>
    <row r="2151">
      <c r="A2151" s="27"/>
      <c r="B2151" s="28"/>
      <c r="C2151" s="23">
        <v>3.0</v>
      </c>
      <c r="D2151" s="23" t="s">
        <v>1093</v>
      </c>
      <c r="I2151" s="31"/>
      <c r="K2151" s="21"/>
      <c r="M2151" s="27"/>
      <c r="N2151" s="28"/>
      <c r="O2151" s="23">
        <v>3.0</v>
      </c>
      <c r="P2151" s="23" t="s">
        <v>1093</v>
      </c>
      <c r="U2151" s="31"/>
    </row>
    <row r="2152" ht="15.75" customHeight="1">
      <c r="A2152" s="27"/>
      <c r="B2152" s="28"/>
      <c r="C2152" s="32">
        <v>4.0</v>
      </c>
      <c r="D2152" s="23" t="s">
        <v>1094</v>
      </c>
      <c r="I2152" s="31"/>
      <c r="K2152" s="21"/>
      <c r="M2152" s="27"/>
      <c r="N2152" s="28"/>
      <c r="O2152" s="32">
        <v>4.0</v>
      </c>
      <c r="P2152" s="23" t="s">
        <v>1094</v>
      </c>
      <c r="U2152" s="31"/>
    </row>
    <row r="2153">
      <c r="A2153" s="27"/>
      <c r="B2153" s="28"/>
      <c r="C2153" s="27"/>
      <c r="D2153" s="27"/>
      <c r="E2153" s="27"/>
      <c r="F2153" s="27"/>
      <c r="G2153" s="27"/>
      <c r="H2153" s="27"/>
      <c r="I2153" s="30"/>
      <c r="K2153" s="21"/>
      <c r="M2153" s="27"/>
      <c r="N2153" s="28"/>
      <c r="O2153" s="27"/>
      <c r="P2153" s="27"/>
      <c r="Q2153" s="27"/>
      <c r="R2153" s="27"/>
      <c r="S2153" s="27"/>
      <c r="T2153" s="27"/>
      <c r="U2153" s="30"/>
    </row>
    <row r="2154">
      <c r="A2154" s="27"/>
      <c r="B2154" s="28"/>
      <c r="C2154" s="27"/>
      <c r="D2154" s="27"/>
      <c r="E2154" s="27"/>
      <c r="F2154" s="27"/>
      <c r="G2154" s="27"/>
      <c r="H2154" s="27"/>
      <c r="I2154" s="30"/>
      <c r="K2154" s="21"/>
      <c r="M2154" s="27"/>
      <c r="N2154" s="28"/>
      <c r="O2154" s="27"/>
      <c r="P2154" s="27"/>
      <c r="Q2154" s="27"/>
      <c r="R2154" s="27"/>
      <c r="S2154" s="27"/>
      <c r="T2154" s="27"/>
      <c r="U2154" s="30"/>
    </row>
    <row r="2155">
      <c r="A2155" s="32" t="s">
        <v>50</v>
      </c>
      <c r="B2155" s="50">
        <f>B236+1</f>
        <v>31</v>
      </c>
      <c r="C2155" s="25" t="s">
        <v>1095</v>
      </c>
      <c r="I2155" s="26"/>
      <c r="K2155" s="21"/>
      <c r="M2155" s="32" t="s">
        <v>50</v>
      </c>
      <c r="N2155" s="50">
        <f>N236+1</f>
        <v>31</v>
      </c>
      <c r="O2155" s="25" t="s">
        <v>1095</v>
      </c>
      <c r="U2155" s="26"/>
    </row>
    <row r="2156">
      <c r="A2156" s="27"/>
      <c r="B2156" s="28"/>
      <c r="C2156" s="29"/>
      <c r="I2156" s="30"/>
      <c r="K2156" s="21"/>
      <c r="M2156" s="27"/>
      <c r="N2156" s="28"/>
      <c r="O2156" s="29"/>
      <c r="U2156" s="30"/>
    </row>
    <row r="2157">
      <c r="A2157" s="27"/>
      <c r="B2157" s="28"/>
      <c r="C2157" s="32">
        <v>1.0</v>
      </c>
      <c r="D2157" s="23" t="s">
        <v>1096</v>
      </c>
      <c r="I2157" s="31"/>
      <c r="K2157" s="21"/>
      <c r="M2157" s="27"/>
      <c r="N2157" s="28"/>
      <c r="O2157" s="32">
        <v>1.0</v>
      </c>
      <c r="P2157" s="23" t="s">
        <v>1096</v>
      </c>
      <c r="U2157" s="31"/>
    </row>
    <row r="2158">
      <c r="A2158" s="27"/>
      <c r="B2158" s="28"/>
      <c r="C2158" s="32">
        <v>2.0</v>
      </c>
      <c r="D2158" s="23" t="s">
        <v>1097</v>
      </c>
      <c r="I2158" s="31"/>
      <c r="K2158" s="21"/>
      <c r="M2158" s="27"/>
      <c r="N2158" s="28"/>
      <c r="O2158" s="32">
        <v>2.0</v>
      </c>
      <c r="P2158" s="23" t="s">
        <v>1097</v>
      </c>
      <c r="U2158" s="31"/>
    </row>
    <row r="2159">
      <c r="A2159" s="27"/>
      <c r="B2159" s="28"/>
      <c r="C2159" s="32">
        <v>3.0</v>
      </c>
      <c r="D2159" s="23" t="s">
        <v>1098</v>
      </c>
      <c r="I2159" s="31" t="s">
        <v>38</v>
      </c>
      <c r="K2159" s="21"/>
      <c r="M2159" s="27"/>
      <c r="N2159" s="28"/>
      <c r="O2159" s="32">
        <v>3.0</v>
      </c>
      <c r="P2159" s="23" t="s">
        <v>1098</v>
      </c>
      <c r="U2159" s="31" t="s">
        <v>38</v>
      </c>
    </row>
    <row r="2160" ht="15.75" customHeight="1">
      <c r="A2160" s="27"/>
      <c r="B2160" s="28"/>
      <c r="C2160" s="32">
        <v>4.0</v>
      </c>
      <c r="D2160" s="23" t="s">
        <v>1099</v>
      </c>
      <c r="I2160" s="31"/>
      <c r="K2160" s="21"/>
      <c r="M2160" s="27"/>
      <c r="N2160" s="28"/>
      <c r="O2160" s="32">
        <v>4.0</v>
      </c>
      <c r="P2160" s="23" t="s">
        <v>1099</v>
      </c>
      <c r="U2160" s="31"/>
    </row>
    <row r="2161">
      <c r="A2161" s="27"/>
      <c r="B2161" s="28"/>
      <c r="C2161" s="27"/>
      <c r="D2161" s="27"/>
      <c r="E2161" s="27"/>
      <c r="F2161" s="27"/>
      <c r="G2161" s="27"/>
      <c r="H2161" s="27"/>
      <c r="I2161" s="30"/>
      <c r="K2161" s="21"/>
      <c r="M2161" s="27"/>
      <c r="N2161" s="28"/>
      <c r="O2161" s="27"/>
      <c r="P2161" s="27"/>
      <c r="Q2161" s="27"/>
      <c r="R2161" s="27"/>
      <c r="S2161" s="27"/>
      <c r="T2161" s="27"/>
      <c r="U2161" s="30"/>
    </row>
    <row r="2162">
      <c r="A2162" s="27"/>
      <c r="B2162" s="28"/>
      <c r="C2162" s="27"/>
      <c r="D2162" s="27"/>
      <c r="E2162" s="27"/>
      <c r="F2162" s="27"/>
      <c r="G2162" s="27"/>
      <c r="H2162" s="27"/>
      <c r="I2162" s="30"/>
      <c r="K2162" s="21"/>
      <c r="M2162" s="27"/>
      <c r="N2162" s="28"/>
      <c r="O2162" s="27"/>
      <c r="P2162" s="27"/>
      <c r="Q2162" s="27"/>
      <c r="R2162" s="27"/>
      <c r="S2162" s="27"/>
      <c r="T2162" s="27"/>
      <c r="U2162" s="30"/>
    </row>
    <row r="2163">
      <c r="A2163" s="32" t="s">
        <v>50</v>
      </c>
      <c r="B2163" s="50">
        <f>B244+1</f>
        <v>32</v>
      </c>
      <c r="C2163" s="25" t="s">
        <v>1100</v>
      </c>
      <c r="I2163" s="26"/>
      <c r="K2163" s="21"/>
      <c r="M2163" s="32" t="s">
        <v>50</v>
      </c>
      <c r="N2163" s="50">
        <f>N244+1</f>
        <v>32</v>
      </c>
      <c r="O2163" s="25" t="s">
        <v>1100</v>
      </c>
      <c r="U2163" s="26"/>
    </row>
    <row r="2164" ht="47.25" customHeight="1">
      <c r="A2164" s="27"/>
      <c r="B2164" s="28"/>
      <c r="C2164" s="29" t="str">
        <f>IMAGE("https://media.zecodeek-it.com/dtc/ss-share/questions/question-1364.jpg",1)</f>
        <v/>
      </c>
      <c r="I2164" s="30"/>
      <c r="K2164" s="21"/>
      <c r="M2164" s="27"/>
      <c r="N2164" s="28"/>
      <c r="O2164" s="29" t="str">
        <f>IMAGE("https://media.zecodeek-it.com/dtc/ss-share/questions/question-1364.jpg",1)</f>
        <v/>
      </c>
      <c r="U2164" s="30"/>
    </row>
    <row r="2165">
      <c r="A2165" s="27"/>
      <c r="B2165" s="28"/>
      <c r="C2165" s="32">
        <v>1.0</v>
      </c>
      <c r="D2165" s="23" t="s">
        <v>1101</v>
      </c>
      <c r="I2165" s="31"/>
      <c r="K2165" s="21"/>
      <c r="M2165" s="27"/>
      <c r="N2165" s="28"/>
      <c r="O2165" s="32">
        <v>1.0</v>
      </c>
      <c r="P2165" s="23" t="s">
        <v>1101</v>
      </c>
      <c r="U2165" s="31"/>
    </row>
    <row r="2166">
      <c r="A2166" s="27"/>
      <c r="B2166" s="28"/>
      <c r="C2166" s="32">
        <v>2.0</v>
      </c>
      <c r="D2166" s="23" t="s">
        <v>1102</v>
      </c>
      <c r="I2166" s="31"/>
      <c r="K2166" s="21"/>
      <c r="M2166" s="27"/>
      <c r="N2166" s="28"/>
      <c r="O2166" s="32">
        <v>2.0</v>
      </c>
      <c r="P2166" s="23" t="s">
        <v>1102</v>
      </c>
      <c r="U2166" s="31"/>
    </row>
    <row r="2167">
      <c r="A2167" s="27"/>
      <c r="B2167" s="28"/>
      <c r="C2167" s="32">
        <v>3.0</v>
      </c>
      <c r="D2167" s="23" t="s">
        <v>1103</v>
      </c>
      <c r="I2167" s="31" t="s">
        <v>38</v>
      </c>
      <c r="K2167" s="21"/>
      <c r="M2167" s="27"/>
      <c r="N2167" s="28"/>
      <c r="O2167" s="32">
        <v>3.0</v>
      </c>
      <c r="P2167" s="23" t="s">
        <v>1103</v>
      </c>
      <c r="U2167" s="31" t="s">
        <v>38</v>
      </c>
    </row>
    <row r="2168" ht="15.75" customHeight="1">
      <c r="A2168" s="27"/>
      <c r="B2168" s="28"/>
      <c r="C2168" s="32">
        <v>4.0</v>
      </c>
      <c r="D2168" s="23" t="s">
        <v>1104</v>
      </c>
      <c r="I2168" s="31"/>
      <c r="K2168" s="21"/>
      <c r="M2168" s="27"/>
      <c r="N2168" s="28"/>
      <c r="O2168" s="32">
        <v>4.0</v>
      </c>
      <c r="P2168" s="23" t="s">
        <v>1104</v>
      </c>
      <c r="U2168" s="31"/>
    </row>
    <row r="2169">
      <c r="A2169" s="27"/>
      <c r="B2169" s="28"/>
      <c r="C2169" s="27"/>
      <c r="D2169" s="27"/>
      <c r="E2169" s="27"/>
      <c r="F2169" s="27"/>
      <c r="G2169" s="27"/>
      <c r="H2169" s="27"/>
      <c r="I2169" s="30"/>
      <c r="K2169" s="21"/>
      <c r="M2169" s="27"/>
      <c r="N2169" s="28"/>
      <c r="O2169" s="27"/>
      <c r="P2169" s="27"/>
      <c r="Q2169" s="27"/>
      <c r="R2169" s="27"/>
      <c r="S2169" s="27"/>
      <c r="T2169" s="27"/>
      <c r="U2169" s="30"/>
    </row>
    <row r="2170">
      <c r="A2170" s="27"/>
      <c r="B2170" s="28"/>
      <c r="C2170" s="27"/>
      <c r="D2170" s="27"/>
      <c r="E2170" s="27"/>
      <c r="F2170" s="27"/>
      <c r="G2170" s="27"/>
      <c r="H2170" s="27"/>
      <c r="I2170" s="30"/>
      <c r="K2170" s="21"/>
      <c r="M2170" s="27"/>
      <c r="N2170" s="28"/>
      <c r="O2170" s="27"/>
      <c r="P2170" s="27"/>
      <c r="Q2170" s="27"/>
      <c r="R2170" s="27"/>
      <c r="S2170" s="27"/>
      <c r="T2170" s="27"/>
      <c r="U2170" s="30"/>
    </row>
    <row r="2171">
      <c r="A2171" s="32" t="s">
        <v>50</v>
      </c>
      <c r="B2171" s="50">
        <f>B252+1</f>
        <v>33</v>
      </c>
      <c r="C2171" s="25" t="s">
        <v>1105</v>
      </c>
      <c r="I2171" s="26"/>
      <c r="K2171" s="21"/>
      <c r="M2171" s="32" t="s">
        <v>50</v>
      </c>
      <c r="N2171" s="50">
        <f>N252+1</f>
        <v>33</v>
      </c>
      <c r="O2171" s="25" t="s">
        <v>1105</v>
      </c>
      <c r="U2171" s="26"/>
    </row>
    <row r="2172">
      <c r="A2172" s="27"/>
      <c r="B2172" s="28"/>
      <c r="C2172" s="29"/>
      <c r="I2172" s="30"/>
      <c r="K2172" s="21"/>
      <c r="M2172" s="27"/>
      <c r="N2172" s="28"/>
      <c r="O2172" s="29"/>
      <c r="U2172" s="30"/>
    </row>
    <row r="2173">
      <c r="A2173" s="27"/>
      <c r="B2173" s="28"/>
      <c r="C2173" s="32">
        <v>1.0</v>
      </c>
      <c r="D2173" s="23" t="s">
        <v>1106</v>
      </c>
      <c r="I2173" s="31"/>
      <c r="K2173" s="21"/>
      <c r="M2173" s="27"/>
      <c r="N2173" s="28"/>
      <c r="O2173" s="32">
        <v>1.0</v>
      </c>
      <c r="P2173" s="23" t="s">
        <v>1106</v>
      </c>
      <c r="U2173" s="31"/>
    </row>
    <row r="2174">
      <c r="A2174" s="27"/>
      <c r="B2174" s="28"/>
      <c r="C2174" s="32">
        <v>2.0</v>
      </c>
      <c r="D2174" s="23" t="s">
        <v>1107</v>
      </c>
      <c r="I2174" s="31"/>
      <c r="K2174" s="21"/>
      <c r="M2174" s="27"/>
      <c r="N2174" s="28"/>
      <c r="O2174" s="32">
        <v>2.0</v>
      </c>
      <c r="P2174" s="23" t="s">
        <v>1107</v>
      </c>
      <c r="U2174" s="31"/>
    </row>
    <row r="2175">
      <c r="A2175" s="27"/>
      <c r="B2175" s="28"/>
      <c r="C2175" s="32">
        <v>3.0</v>
      </c>
      <c r="D2175" s="23" t="s">
        <v>1108</v>
      </c>
      <c r="I2175" s="31" t="s">
        <v>38</v>
      </c>
      <c r="K2175" s="21"/>
      <c r="M2175" s="27"/>
      <c r="N2175" s="28"/>
      <c r="O2175" s="32">
        <v>3.0</v>
      </c>
      <c r="P2175" s="23" t="s">
        <v>1108</v>
      </c>
      <c r="U2175" s="31" t="s">
        <v>38</v>
      </c>
    </row>
    <row r="2176" ht="15.75" customHeight="1">
      <c r="A2176" s="27"/>
      <c r="B2176" s="28"/>
      <c r="C2176" s="32">
        <v>4.0</v>
      </c>
      <c r="D2176" s="23" t="s">
        <v>1099</v>
      </c>
      <c r="I2176" s="31"/>
      <c r="K2176" s="21"/>
      <c r="M2176" s="27"/>
      <c r="N2176" s="28"/>
      <c r="O2176" s="32">
        <v>4.0</v>
      </c>
      <c r="P2176" s="23" t="s">
        <v>1099</v>
      </c>
      <c r="U2176" s="31"/>
    </row>
    <row r="2177">
      <c r="A2177" s="27"/>
      <c r="B2177" s="28"/>
      <c r="C2177" s="27"/>
      <c r="D2177" s="27"/>
      <c r="E2177" s="27"/>
      <c r="F2177" s="27"/>
      <c r="G2177" s="27"/>
      <c r="H2177" s="27"/>
      <c r="I2177" s="30"/>
      <c r="K2177" s="21"/>
      <c r="M2177" s="27"/>
      <c r="N2177" s="28"/>
      <c r="O2177" s="27"/>
      <c r="P2177" s="27"/>
      <c r="Q2177" s="27"/>
      <c r="R2177" s="27"/>
      <c r="S2177" s="27"/>
      <c r="T2177" s="27"/>
      <c r="U2177" s="30"/>
    </row>
    <row r="2178">
      <c r="A2178" s="27"/>
      <c r="B2178" s="28"/>
      <c r="C2178" s="27"/>
      <c r="D2178" s="27"/>
      <c r="E2178" s="27"/>
      <c r="F2178" s="27"/>
      <c r="G2178" s="27"/>
      <c r="H2178" s="27"/>
      <c r="I2178" s="30"/>
      <c r="K2178" s="21"/>
      <c r="M2178" s="27"/>
      <c r="N2178" s="28"/>
      <c r="O2178" s="27"/>
      <c r="P2178" s="27"/>
      <c r="Q2178" s="27"/>
      <c r="R2178" s="27"/>
      <c r="S2178" s="27"/>
      <c r="T2178" s="27"/>
      <c r="U2178" s="30"/>
    </row>
    <row r="2179">
      <c r="A2179" s="32" t="s">
        <v>50</v>
      </c>
      <c r="B2179" s="50">
        <f>B260+1</f>
        <v>34</v>
      </c>
      <c r="C2179" s="25" t="s">
        <v>1109</v>
      </c>
      <c r="I2179" s="26"/>
      <c r="K2179" s="21"/>
      <c r="M2179" s="32" t="s">
        <v>50</v>
      </c>
      <c r="N2179" s="50">
        <f>N260+1</f>
        <v>34</v>
      </c>
      <c r="O2179" s="25" t="s">
        <v>1109</v>
      </c>
      <c r="U2179" s="26"/>
    </row>
    <row r="2180">
      <c r="A2180" s="27"/>
      <c r="B2180" s="28"/>
      <c r="C2180" s="29"/>
      <c r="I2180" s="30"/>
      <c r="K2180" s="21"/>
      <c r="M2180" s="27"/>
      <c r="N2180" s="28"/>
      <c r="O2180" s="29"/>
      <c r="U2180" s="30"/>
    </row>
    <row r="2181">
      <c r="A2181" s="27"/>
      <c r="B2181" s="28"/>
      <c r="C2181" s="32">
        <v>1.0</v>
      </c>
      <c r="D2181" s="23" t="s">
        <v>1110</v>
      </c>
      <c r="I2181" s="31"/>
      <c r="K2181" s="21"/>
      <c r="M2181" s="27"/>
      <c r="N2181" s="28"/>
      <c r="O2181" s="32">
        <v>1.0</v>
      </c>
      <c r="P2181" s="23" t="s">
        <v>1110</v>
      </c>
      <c r="U2181" s="31"/>
    </row>
    <row r="2182">
      <c r="A2182" s="27"/>
      <c r="B2182" s="28"/>
      <c r="C2182" s="32">
        <v>2.0</v>
      </c>
      <c r="D2182" s="23" t="s">
        <v>1107</v>
      </c>
      <c r="I2182" s="31"/>
      <c r="K2182" s="21"/>
      <c r="M2182" s="27"/>
      <c r="N2182" s="28"/>
      <c r="O2182" s="32">
        <v>2.0</v>
      </c>
      <c r="P2182" s="23" t="s">
        <v>1107</v>
      </c>
      <c r="U2182" s="31"/>
    </row>
    <row r="2183">
      <c r="A2183" s="27"/>
      <c r="B2183" s="28"/>
      <c r="C2183" s="32">
        <v>3.0</v>
      </c>
      <c r="D2183" s="23" t="s">
        <v>37</v>
      </c>
      <c r="I2183" s="31" t="s">
        <v>38</v>
      </c>
      <c r="K2183" s="21"/>
      <c r="M2183" s="27"/>
      <c r="N2183" s="28"/>
      <c r="O2183" s="32">
        <v>3.0</v>
      </c>
      <c r="P2183" s="23" t="s">
        <v>37</v>
      </c>
      <c r="U2183" s="31" t="s">
        <v>38</v>
      </c>
    </row>
    <row r="2184" ht="15.75" customHeight="1">
      <c r="A2184" s="27"/>
      <c r="B2184" s="28"/>
      <c r="C2184" s="32">
        <v>4.0</v>
      </c>
      <c r="D2184" s="23" t="s">
        <v>1111</v>
      </c>
      <c r="I2184" s="31"/>
      <c r="K2184" s="21"/>
      <c r="M2184" s="27"/>
      <c r="N2184" s="28"/>
      <c r="O2184" s="32">
        <v>4.0</v>
      </c>
      <c r="P2184" s="23" t="s">
        <v>1111</v>
      </c>
      <c r="U2184" s="31"/>
    </row>
    <row r="2185">
      <c r="A2185" s="27"/>
      <c r="B2185" s="28"/>
      <c r="C2185" s="27"/>
      <c r="D2185" s="27"/>
      <c r="E2185" s="27"/>
      <c r="F2185" s="27"/>
      <c r="G2185" s="27"/>
      <c r="H2185" s="27"/>
      <c r="I2185" s="30"/>
      <c r="K2185" s="21"/>
      <c r="M2185" s="27"/>
      <c r="N2185" s="28"/>
      <c r="O2185" s="27"/>
      <c r="P2185" s="27"/>
      <c r="Q2185" s="27"/>
      <c r="R2185" s="27"/>
      <c r="S2185" s="27"/>
      <c r="T2185" s="27"/>
      <c r="U2185" s="30"/>
    </row>
    <row r="2186">
      <c r="A2186" s="27"/>
      <c r="B2186" s="28"/>
      <c r="C2186" s="27"/>
      <c r="D2186" s="27"/>
      <c r="E2186" s="27"/>
      <c r="F2186" s="27"/>
      <c r="G2186" s="27"/>
      <c r="H2186" s="27"/>
      <c r="I2186" s="30"/>
      <c r="K2186" s="21"/>
      <c r="M2186" s="27"/>
      <c r="N2186" s="28"/>
      <c r="O2186" s="27"/>
      <c r="P2186" s="27"/>
      <c r="Q2186" s="27"/>
      <c r="R2186" s="27"/>
      <c r="S2186" s="27"/>
      <c r="T2186" s="27"/>
      <c r="U2186" s="30"/>
    </row>
    <row r="2187">
      <c r="A2187" s="32" t="s">
        <v>50</v>
      </c>
      <c r="B2187" s="50">
        <f>B268+1</f>
        <v>35</v>
      </c>
      <c r="C2187" s="25" t="s">
        <v>1112</v>
      </c>
      <c r="I2187" s="26"/>
      <c r="K2187" s="21"/>
      <c r="M2187" s="32" t="s">
        <v>50</v>
      </c>
      <c r="N2187" s="50">
        <f>N268+1</f>
        <v>35</v>
      </c>
      <c r="O2187" s="25" t="s">
        <v>1112</v>
      </c>
      <c r="U2187" s="26"/>
    </row>
    <row r="2188">
      <c r="A2188" s="27"/>
      <c r="B2188" s="28"/>
      <c r="C2188" s="29"/>
      <c r="I2188" s="30"/>
      <c r="K2188" s="21"/>
      <c r="M2188" s="27"/>
      <c r="N2188" s="28"/>
      <c r="O2188" s="29"/>
      <c r="U2188" s="30"/>
    </row>
    <row r="2189">
      <c r="A2189" s="27"/>
      <c r="B2189" s="28"/>
      <c r="C2189" s="32">
        <v>1.0</v>
      </c>
      <c r="D2189" s="23" t="s">
        <v>1113</v>
      </c>
      <c r="I2189" s="31"/>
      <c r="K2189" s="21"/>
      <c r="M2189" s="27"/>
      <c r="N2189" s="28"/>
      <c r="O2189" s="32">
        <v>1.0</v>
      </c>
      <c r="P2189" s="23" t="s">
        <v>1113</v>
      </c>
      <c r="U2189" s="31"/>
    </row>
    <row r="2190">
      <c r="A2190" s="27"/>
      <c r="B2190" s="28"/>
      <c r="C2190" s="32">
        <v>2.0</v>
      </c>
      <c r="D2190" s="23" t="s">
        <v>1114</v>
      </c>
      <c r="I2190" s="31"/>
      <c r="K2190" s="21"/>
      <c r="M2190" s="27"/>
      <c r="N2190" s="28"/>
      <c r="O2190" s="32">
        <v>2.0</v>
      </c>
      <c r="P2190" s="23" t="s">
        <v>1114</v>
      </c>
      <c r="U2190" s="31"/>
    </row>
    <row r="2191">
      <c r="A2191" s="27"/>
      <c r="B2191" s="28"/>
      <c r="C2191" s="32">
        <v>3.0</v>
      </c>
      <c r="D2191" s="23" t="s">
        <v>1115</v>
      </c>
      <c r="I2191" s="31" t="s">
        <v>38</v>
      </c>
      <c r="K2191" s="21"/>
      <c r="M2191" s="27"/>
      <c r="N2191" s="28"/>
      <c r="O2191" s="32">
        <v>3.0</v>
      </c>
      <c r="P2191" s="23" t="s">
        <v>1115</v>
      </c>
      <c r="U2191" s="31" t="s">
        <v>38</v>
      </c>
    </row>
    <row r="2192" ht="15.75" customHeight="1">
      <c r="A2192" s="27"/>
      <c r="B2192" s="28"/>
      <c r="C2192" s="32">
        <v>4.0</v>
      </c>
      <c r="D2192" s="23" t="s">
        <v>1116</v>
      </c>
      <c r="I2192" s="31"/>
      <c r="K2192" s="21"/>
      <c r="M2192" s="27"/>
      <c r="N2192" s="28"/>
      <c r="O2192" s="32">
        <v>4.0</v>
      </c>
      <c r="P2192" s="23" t="s">
        <v>1116</v>
      </c>
      <c r="U2192" s="31"/>
    </row>
    <row r="2193">
      <c r="A2193" s="27"/>
      <c r="B2193" s="28"/>
      <c r="C2193" s="23"/>
      <c r="D2193" s="23"/>
      <c r="E2193" s="23"/>
      <c r="F2193" s="23"/>
      <c r="G2193" s="23"/>
      <c r="H2193" s="23"/>
      <c r="I2193" s="31"/>
      <c r="K2193" s="21"/>
    </row>
    <row r="2194">
      <c r="A2194" s="27"/>
      <c r="B2194" s="28"/>
      <c r="C2194" s="23"/>
      <c r="D2194" s="23"/>
      <c r="E2194" s="23"/>
      <c r="F2194" s="23"/>
      <c r="G2194" s="23"/>
      <c r="H2194" s="23"/>
      <c r="I2194" s="31"/>
      <c r="K2194" s="21"/>
    </row>
    <row r="2195">
      <c r="A2195" s="27"/>
      <c r="B2195" s="28"/>
      <c r="C2195" s="23"/>
      <c r="D2195" s="23"/>
      <c r="E2195" s="23"/>
      <c r="F2195" s="23"/>
      <c r="G2195" s="23"/>
      <c r="H2195" s="23"/>
      <c r="I2195" s="31"/>
      <c r="K2195" s="21"/>
    </row>
    <row r="2196">
      <c r="A2196" s="27"/>
      <c r="B2196" s="28"/>
      <c r="C2196" s="23"/>
      <c r="D2196" s="23"/>
      <c r="E2196" s="23"/>
      <c r="F2196" s="23"/>
      <c r="G2196" s="23"/>
      <c r="H2196" s="23"/>
      <c r="I2196" s="31"/>
      <c r="K2196" s="21"/>
    </row>
    <row r="2197">
      <c r="A2197" s="22" t="s">
        <v>43</v>
      </c>
      <c r="I2197" s="31"/>
      <c r="K2197" s="21"/>
      <c r="M2197" s="22" t="s">
        <v>43</v>
      </c>
    </row>
    <row r="2198">
      <c r="A2198" s="32" t="s">
        <v>50</v>
      </c>
      <c r="B2198" s="50">
        <v>1.0</v>
      </c>
      <c r="C2198" s="25" t="s">
        <v>1117</v>
      </c>
      <c r="I2198" s="26" t="s">
        <v>52</v>
      </c>
      <c r="K2198" s="21"/>
      <c r="M2198" s="32" t="s">
        <v>50</v>
      </c>
      <c r="N2198" s="50">
        <v>1.0</v>
      </c>
      <c r="O2198" s="25" t="s">
        <v>1117</v>
      </c>
      <c r="U2198" s="26" t="s">
        <v>52</v>
      </c>
    </row>
    <row r="2199" ht="47.25" customHeight="1">
      <c r="A2199" s="27"/>
      <c r="B2199" s="28"/>
      <c r="C2199" s="29" t="str">
        <f>IMAGE("https://media.zecodeek-it.com/dtc/ss-share/questions/question-1422.jpg",1)</f>
        <v/>
      </c>
      <c r="I2199" s="30"/>
      <c r="K2199" s="21"/>
      <c r="M2199" s="27"/>
      <c r="N2199" s="28"/>
      <c r="O2199" s="29" t="str">
        <f>IMAGE("https://media.zecodeek-it.com/dtc/ss-share/questions/question-1422.jpg",1)</f>
        <v/>
      </c>
      <c r="U2199" s="30"/>
    </row>
    <row r="2200">
      <c r="A2200" s="27"/>
      <c r="B2200" s="28"/>
      <c r="C2200" s="32">
        <v>1.0</v>
      </c>
      <c r="D2200" s="23" t="s">
        <v>1118</v>
      </c>
      <c r="I2200" s="31" t="s">
        <v>38</v>
      </c>
      <c r="K2200" s="21"/>
      <c r="M2200" s="27"/>
      <c r="N2200" s="28"/>
      <c r="O2200" s="32">
        <v>1.0</v>
      </c>
      <c r="P2200" s="23" t="s">
        <v>1118</v>
      </c>
      <c r="U2200" s="31" t="s">
        <v>38</v>
      </c>
    </row>
    <row r="2201">
      <c r="A2201" s="27"/>
      <c r="B2201" s="28"/>
      <c r="C2201" s="32">
        <v>2.0</v>
      </c>
      <c r="D2201" s="23" t="s">
        <v>1119</v>
      </c>
      <c r="I2201" s="31"/>
      <c r="K2201" s="21"/>
      <c r="M2201" s="27"/>
      <c r="N2201" s="28"/>
      <c r="O2201" s="32">
        <v>2.0</v>
      </c>
      <c r="P2201" s="23" t="s">
        <v>1119</v>
      </c>
      <c r="U2201" s="31"/>
    </row>
    <row r="2202">
      <c r="A2202" s="27"/>
      <c r="B2202" s="28"/>
      <c r="C2202" s="32">
        <v>3.0</v>
      </c>
      <c r="D2202" s="23" t="s">
        <v>1120</v>
      </c>
      <c r="I2202" s="31"/>
      <c r="K2202" s="21"/>
      <c r="M2202" s="27"/>
      <c r="N2202" s="28"/>
      <c r="O2202" s="32">
        <v>3.0</v>
      </c>
      <c r="P2202" s="23" t="s">
        <v>1120</v>
      </c>
      <c r="U2202" s="31"/>
    </row>
    <row r="2203">
      <c r="A2203" s="27"/>
      <c r="B2203" s="28"/>
      <c r="C2203" s="23">
        <v>4.0</v>
      </c>
      <c r="D2203" s="23" t="s">
        <v>1121</v>
      </c>
      <c r="I2203" s="31"/>
      <c r="K2203" s="21"/>
      <c r="M2203" s="27"/>
      <c r="N2203" s="28"/>
      <c r="O2203" s="23">
        <v>4.0</v>
      </c>
      <c r="P2203" s="23" t="s">
        <v>1121</v>
      </c>
      <c r="U2203" s="31"/>
    </row>
    <row r="2204">
      <c r="A2204" s="27"/>
      <c r="B2204" s="28"/>
      <c r="C2204" s="23"/>
      <c r="D2204" s="23"/>
      <c r="E2204" s="23"/>
      <c r="F2204" s="23"/>
      <c r="G2204" s="23"/>
      <c r="H2204" s="23"/>
      <c r="I2204" s="31"/>
      <c r="K2204" s="21"/>
      <c r="M2204" s="27"/>
      <c r="N2204" s="28"/>
      <c r="O2204" s="23"/>
      <c r="P2204" s="23"/>
      <c r="Q2204" s="23"/>
      <c r="R2204" s="23"/>
      <c r="S2204" s="23"/>
      <c r="T2204" s="23"/>
      <c r="U2204" s="31"/>
    </row>
    <row r="2205">
      <c r="A2205" s="27"/>
      <c r="B2205" s="28"/>
      <c r="C2205" s="23"/>
      <c r="D2205" s="23"/>
      <c r="E2205" s="23"/>
      <c r="F2205" s="23"/>
      <c r="G2205" s="23"/>
      <c r="H2205" s="23"/>
      <c r="I2205" s="31"/>
      <c r="K2205" s="21"/>
      <c r="M2205" s="27"/>
      <c r="N2205" s="28"/>
      <c r="O2205" s="23"/>
      <c r="P2205" s="23"/>
      <c r="Q2205" s="23"/>
      <c r="R2205" s="23"/>
      <c r="S2205" s="23"/>
      <c r="T2205" s="23"/>
      <c r="U2205" s="31"/>
    </row>
    <row r="2206">
      <c r="A2206" s="32" t="s">
        <v>50</v>
      </c>
      <c r="B2206" s="50">
        <f>B4+1</f>
        <v>2</v>
      </c>
      <c r="C2206" s="25" t="s">
        <v>1122</v>
      </c>
      <c r="I2206" s="26"/>
      <c r="K2206" s="21"/>
      <c r="M2206" s="32" t="s">
        <v>50</v>
      </c>
      <c r="N2206" s="50">
        <f>N4+1</f>
        <v>2</v>
      </c>
      <c r="O2206" s="25" t="s">
        <v>1122</v>
      </c>
      <c r="U2206" s="26"/>
    </row>
    <row r="2207">
      <c r="A2207" s="27"/>
      <c r="B2207" s="28"/>
      <c r="C2207" s="29"/>
      <c r="I2207" s="30"/>
      <c r="K2207" s="21"/>
      <c r="M2207" s="27"/>
      <c r="N2207" s="28"/>
      <c r="O2207" s="29"/>
      <c r="U2207" s="30"/>
    </row>
    <row r="2208">
      <c r="A2208" s="27"/>
      <c r="B2208" s="28"/>
      <c r="C2208" s="32">
        <v>1.0</v>
      </c>
      <c r="D2208" s="23" t="s">
        <v>1123</v>
      </c>
      <c r="I2208" s="31"/>
      <c r="K2208" s="21"/>
      <c r="M2208" s="27"/>
      <c r="N2208" s="28"/>
      <c r="O2208" s="32">
        <v>1.0</v>
      </c>
      <c r="P2208" s="23" t="s">
        <v>1123</v>
      </c>
      <c r="U2208" s="31"/>
    </row>
    <row r="2209">
      <c r="A2209" s="27"/>
      <c r="B2209" s="28"/>
      <c r="C2209" s="32">
        <v>2.0</v>
      </c>
      <c r="D2209" s="23" t="s">
        <v>1124</v>
      </c>
      <c r="I2209" s="31" t="s">
        <v>38</v>
      </c>
      <c r="K2209" s="21"/>
      <c r="M2209" s="27"/>
      <c r="N2209" s="28"/>
      <c r="O2209" s="32">
        <v>2.0</v>
      </c>
      <c r="P2209" s="23" t="s">
        <v>1124</v>
      </c>
      <c r="U2209" s="31" t="s">
        <v>38</v>
      </c>
    </row>
    <row r="2210">
      <c r="A2210" s="27"/>
      <c r="B2210" s="28"/>
      <c r="C2210" s="23">
        <v>3.0</v>
      </c>
      <c r="D2210" s="23" t="s">
        <v>1125</v>
      </c>
      <c r="I2210" s="31"/>
      <c r="K2210" s="21"/>
      <c r="M2210" s="27"/>
      <c r="N2210" s="28"/>
      <c r="O2210" s="23">
        <v>3.0</v>
      </c>
      <c r="P2210" s="23" t="s">
        <v>1125</v>
      </c>
      <c r="U2210" s="31"/>
    </row>
    <row r="2211">
      <c r="A2211" s="27"/>
      <c r="B2211" s="28"/>
      <c r="C2211" s="23">
        <v>4.0</v>
      </c>
      <c r="D2211" s="23" t="s">
        <v>1126</v>
      </c>
      <c r="I2211" s="31"/>
      <c r="K2211" s="21"/>
      <c r="M2211" s="27"/>
      <c r="N2211" s="28"/>
      <c r="O2211" s="23">
        <v>4.0</v>
      </c>
      <c r="P2211" s="23" t="s">
        <v>1126</v>
      </c>
      <c r="U2211" s="31"/>
    </row>
    <row r="2212">
      <c r="A2212" s="27"/>
      <c r="B2212" s="28"/>
      <c r="C2212" s="23"/>
      <c r="D2212" s="23"/>
      <c r="E2212" s="23"/>
      <c r="F2212" s="23"/>
      <c r="G2212" s="23"/>
      <c r="H2212" s="23"/>
      <c r="I2212" s="31"/>
      <c r="K2212" s="21"/>
      <c r="M2212" s="27"/>
      <c r="N2212" s="28"/>
      <c r="O2212" s="23"/>
      <c r="P2212" s="23"/>
      <c r="Q2212" s="23"/>
      <c r="R2212" s="23"/>
      <c r="S2212" s="23"/>
      <c r="T2212" s="23"/>
      <c r="U2212" s="31"/>
    </row>
    <row r="2213">
      <c r="A2213" s="27"/>
      <c r="B2213" s="28"/>
      <c r="C2213" s="23"/>
      <c r="D2213" s="23"/>
      <c r="E2213" s="23"/>
      <c r="F2213" s="23"/>
      <c r="G2213" s="23"/>
      <c r="H2213" s="23"/>
      <c r="I2213" s="31"/>
      <c r="K2213" s="21"/>
      <c r="M2213" s="27"/>
      <c r="N2213" s="28"/>
      <c r="O2213" s="23"/>
      <c r="P2213" s="23"/>
      <c r="Q2213" s="23"/>
      <c r="R2213" s="23"/>
      <c r="S2213" s="23"/>
      <c r="T2213" s="23"/>
      <c r="U2213" s="31"/>
    </row>
    <row r="2214">
      <c r="A2214" s="32" t="s">
        <v>50</v>
      </c>
      <c r="B2214" s="50">
        <f>B12+1</f>
        <v>3</v>
      </c>
      <c r="C2214" s="25" t="s">
        <v>1127</v>
      </c>
      <c r="I2214" s="26"/>
      <c r="K2214" s="21"/>
      <c r="M2214" s="32" t="s">
        <v>50</v>
      </c>
      <c r="N2214" s="50">
        <f>N12+1</f>
        <v>3</v>
      </c>
      <c r="O2214" s="25" t="s">
        <v>1127</v>
      </c>
      <c r="U2214" s="26"/>
    </row>
    <row r="2215" ht="47.25" customHeight="1">
      <c r="A2215" s="27"/>
      <c r="B2215" s="28"/>
      <c r="C2215" s="29" t="str">
        <f>IMAGE("https://media.zecodeek-it.com/dtc/ss-share/questions/question-1431.jpg",1)</f>
        <v/>
      </c>
      <c r="I2215" s="30"/>
      <c r="K2215" s="21"/>
      <c r="M2215" s="27"/>
      <c r="N2215" s="28"/>
      <c r="O2215" s="29" t="str">
        <f>IMAGE("https://media.zecodeek-it.com/dtc/ss-share/questions/question-1431.jpg",1)</f>
        <v/>
      </c>
      <c r="U2215" s="30"/>
    </row>
    <row r="2216">
      <c r="A2216" s="27"/>
      <c r="B2216" s="28"/>
      <c r="C2216" s="32">
        <v>1.0</v>
      </c>
      <c r="D2216" s="23" t="s">
        <v>1128</v>
      </c>
      <c r="I2216" s="31"/>
      <c r="K2216" s="21"/>
      <c r="M2216" s="27"/>
      <c r="N2216" s="28"/>
      <c r="O2216" s="32">
        <v>1.0</v>
      </c>
      <c r="P2216" s="23" t="s">
        <v>1128</v>
      </c>
      <c r="U2216" s="31"/>
    </row>
    <row r="2217">
      <c r="A2217" s="27"/>
      <c r="B2217" s="28"/>
      <c r="C2217" s="32">
        <v>2.0</v>
      </c>
      <c r="D2217" s="23" t="s">
        <v>1129</v>
      </c>
      <c r="I2217" s="31"/>
      <c r="K2217" s="21"/>
      <c r="M2217" s="27"/>
      <c r="N2217" s="28"/>
      <c r="O2217" s="32">
        <v>2.0</v>
      </c>
      <c r="P2217" s="23" t="s">
        <v>1129</v>
      </c>
      <c r="U2217" s="31"/>
    </row>
    <row r="2218">
      <c r="A2218" s="27"/>
      <c r="B2218" s="28"/>
      <c r="C2218" s="23">
        <v>3.0</v>
      </c>
      <c r="D2218" s="23" t="s">
        <v>1130</v>
      </c>
      <c r="I2218" s="31"/>
      <c r="K2218" s="21"/>
      <c r="M2218" s="27"/>
      <c r="N2218" s="28"/>
      <c r="O2218" s="23">
        <v>3.0</v>
      </c>
      <c r="P2218" s="23" t="s">
        <v>1130</v>
      </c>
      <c r="U2218" s="31"/>
    </row>
    <row r="2219">
      <c r="A2219" s="27"/>
      <c r="B2219" s="28"/>
      <c r="C2219" s="23">
        <v>4.0</v>
      </c>
      <c r="D2219" s="23" t="s">
        <v>1131</v>
      </c>
      <c r="I2219" s="31" t="s">
        <v>38</v>
      </c>
      <c r="K2219" s="21"/>
      <c r="M2219" s="27"/>
      <c r="N2219" s="28"/>
      <c r="O2219" s="23">
        <v>4.0</v>
      </c>
      <c r="P2219" s="23" t="s">
        <v>1131</v>
      </c>
      <c r="U2219" s="31" t="s">
        <v>38</v>
      </c>
    </row>
    <row r="2220">
      <c r="A2220" s="27"/>
      <c r="B2220" s="28"/>
      <c r="C2220" s="23"/>
      <c r="D2220" s="23"/>
      <c r="E2220" s="23"/>
      <c r="F2220" s="23"/>
      <c r="G2220" s="23"/>
      <c r="H2220" s="23"/>
      <c r="I2220" s="31"/>
      <c r="K2220" s="21"/>
      <c r="M2220" s="27"/>
      <c r="N2220" s="28"/>
      <c r="O2220" s="23"/>
      <c r="P2220" s="23"/>
      <c r="Q2220" s="23"/>
      <c r="R2220" s="23"/>
      <c r="S2220" s="23"/>
      <c r="T2220" s="23"/>
      <c r="U2220" s="31"/>
    </row>
    <row r="2221">
      <c r="A2221" s="27"/>
      <c r="B2221" s="28"/>
      <c r="C2221" s="23"/>
      <c r="D2221" s="23"/>
      <c r="E2221" s="23"/>
      <c r="F2221" s="23"/>
      <c r="G2221" s="23"/>
      <c r="H2221" s="23"/>
      <c r="I2221" s="31"/>
      <c r="K2221" s="21"/>
      <c r="M2221" s="27"/>
      <c r="N2221" s="28"/>
      <c r="O2221" s="23"/>
      <c r="P2221" s="23"/>
      <c r="Q2221" s="23"/>
      <c r="R2221" s="23"/>
      <c r="S2221" s="23"/>
      <c r="T2221" s="23"/>
      <c r="U2221" s="31"/>
    </row>
    <row r="2222">
      <c r="A2222" s="32" t="s">
        <v>50</v>
      </c>
      <c r="B2222" s="50">
        <f>B20+1</f>
        <v>4</v>
      </c>
      <c r="C2222" s="25" t="s">
        <v>1132</v>
      </c>
      <c r="I2222" s="26"/>
      <c r="K2222" s="21"/>
      <c r="M2222" s="32" t="s">
        <v>50</v>
      </c>
      <c r="N2222" s="50">
        <f>N20+1</f>
        <v>4</v>
      </c>
      <c r="O2222" s="25" t="s">
        <v>1132</v>
      </c>
      <c r="U2222" s="26"/>
    </row>
    <row r="2223">
      <c r="A2223" s="27"/>
      <c r="B2223" s="28"/>
      <c r="C2223" s="29"/>
      <c r="I2223" s="30"/>
      <c r="K2223" s="21"/>
      <c r="M2223" s="27"/>
      <c r="N2223" s="28"/>
      <c r="O2223" s="29"/>
      <c r="U2223" s="30"/>
    </row>
    <row r="2224">
      <c r="A2224" s="27"/>
      <c r="B2224" s="28"/>
      <c r="C2224" s="32">
        <v>1.0</v>
      </c>
      <c r="D2224" s="23" t="s">
        <v>1133</v>
      </c>
      <c r="I2224" s="31"/>
      <c r="K2224" s="21"/>
      <c r="M2224" s="27"/>
      <c r="N2224" s="28"/>
      <c r="O2224" s="32">
        <v>1.0</v>
      </c>
      <c r="P2224" s="23" t="s">
        <v>1133</v>
      </c>
      <c r="U2224" s="31"/>
    </row>
    <row r="2225">
      <c r="A2225" s="27"/>
      <c r="B2225" s="28"/>
      <c r="C2225" s="32">
        <v>2.0</v>
      </c>
      <c r="D2225" s="23" t="s">
        <v>1134</v>
      </c>
      <c r="I2225" s="31" t="s">
        <v>38</v>
      </c>
      <c r="K2225" s="21"/>
      <c r="M2225" s="27"/>
      <c r="N2225" s="28"/>
      <c r="O2225" s="32">
        <v>2.0</v>
      </c>
      <c r="P2225" s="23" t="s">
        <v>1134</v>
      </c>
      <c r="U2225" s="31" t="s">
        <v>38</v>
      </c>
    </row>
    <row r="2226">
      <c r="A2226" s="27"/>
      <c r="B2226" s="28"/>
      <c r="C2226" s="23">
        <v>3.0</v>
      </c>
      <c r="D2226" s="23" t="s">
        <v>36</v>
      </c>
      <c r="I2226" s="31"/>
      <c r="K2226" s="21"/>
      <c r="M2226" s="27"/>
      <c r="N2226" s="28"/>
      <c r="O2226" s="23">
        <v>3.0</v>
      </c>
      <c r="P2226" s="23" t="s">
        <v>36</v>
      </c>
      <c r="U2226" s="31"/>
    </row>
    <row r="2227">
      <c r="A2227" s="27"/>
      <c r="B2227" s="28"/>
      <c r="C2227" s="23">
        <v>4.0</v>
      </c>
      <c r="D2227" s="23" t="s">
        <v>1135</v>
      </c>
      <c r="I2227" s="31"/>
      <c r="K2227" s="21"/>
      <c r="M2227" s="27"/>
      <c r="N2227" s="28"/>
      <c r="O2227" s="23">
        <v>4.0</v>
      </c>
      <c r="P2227" s="23" t="s">
        <v>1135</v>
      </c>
      <c r="U2227" s="31"/>
    </row>
    <row r="2228">
      <c r="A2228" s="27"/>
      <c r="B2228" s="28"/>
      <c r="C2228" s="23"/>
      <c r="D2228" s="23"/>
      <c r="E2228" s="23"/>
      <c r="F2228" s="23"/>
      <c r="G2228" s="23"/>
      <c r="H2228" s="23"/>
      <c r="I2228" s="31"/>
      <c r="K2228" s="21"/>
      <c r="M2228" s="27"/>
      <c r="N2228" s="28"/>
      <c r="O2228" s="23"/>
      <c r="P2228" s="23"/>
      <c r="Q2228" s="23"/>
      <c r="R2228" s="23"/>
      <c r="S2228" s="23"/>
      <c r="T2228" s="23"/>
      <c r="U2228" s="31"/>
    </row>
    <row r="2229">
      <c r="A2229" s="27"/>
      <c r="B2229" s="28"/>
      <c r="C2229" s="23"/>
      <c r="D2229" s="23"/>
      <c r="E2229" s="23"/>
      <c r="F2229" s="23"/>
      <c r="G2229" s="23"/>
      <c r="H2229" s="23"/>
      <c r="I2229" s="31"/>
      <c r="K2229" s="21"/>
      <c r="M2229" s="27"/>
      <c r="N2229" s="28"/>
      <c r="O2229" s="23"/>
      <c r="P2229" s="23"/>
      <c r="Q2229" s="23"/>
      <c r="R2229" s="23"/>
      <c r="S2229" s="23"/>
      <c r="T2229" s="23"/>
      <c r="U2229" s="31"/>
    </row>
    <row r="2230">
      <c r="A2230" s="32" t="s">
        <v>50</v>
      </c>
      <c r="B2230" s="50">
        <f>B28+1</f>
        <v>5</v>
      </c>
      <c r="C2230" s="25" t="s">
        <v>1136</v>
      </c>
      <c r="I2230" s="26"/>
      <c r="K2230" s="21"/>
      <c r="M2230" s="32" t="s">
        <v>50</v>
      </c>
      <c r="N2230" s="50">
        <f>N28+1</f>
        <v>5</v>
      </c>
      <c r="O2230" s="25" t="s">
        <v>1136</v>
      </c>
      <c r="U2230" s="26"/>
    </row>
    <row r="2231" ht="47.25" customHeight="1">
      <c r="A2231" s="27"/>
      <c r="B2231" s="28"/>
      <c r="C2231" s="29" t="str">
        <f>IMAGE("https://media.zecodeek-it.com/dtc/ss-share/questions/question-1432.jpg",1)</f>
        <v/>
      </c>
      <c r="I2231" s="30"/>
      <c r="K2231" s="21"/>
      <c r="M2231" s="27"/>
      <c r="N2231" s="28"/>
      <c r="O2231" s="29" t="str">
        <f>IMAGE("https://media.zecodeek-it.com/dtc/ss-share/questions/question-1432.jpg",1)</f>
        <v/>
      </c>
      <c r="U2231" s="30"/>
    </row>
    <row r="2232">
      <c r="A2232" s="27"/>
      <c r="B2232" s="28"/>
      <c r="C2232" s="32">
        <v>1.0</v>
      </c>
      <c r="D2232" s="23" t="s">
        <v>1137</v>
      </c>
      <c r="I2232" s="31"/>
      <c r="K2232" s="21"/>
      <c r="M2232" s="27"/>
      <c r="N2232" s="28"/>
      <c r="O2232" s="32">
        <v>1.0</v>
      </c>
      <c r="P2232" s="23" t="s">
        <v>1137</v>
      </c>
      <c r="U2232" s="31"/>
    </row>
    <row r="2233">
      <c r="A2233" s="27"/>
      <c r="B2233" s="28"/>
      <c r="C2233" s="32">
        <v>2.0</v>
      </c>
      <c r="D2233" s="23" t="s">
        <v>1138</v>
      </c>
      <c r="I2233" s="31" t="s">
        <v>38</v>
      </c>
      <c r="K2233" s="21"/>
      <c r="M2233" s="27"/>
      <c r="N2233" s="28"/>
      <c r="O2233" s="32">
        <v>2.0</v>
      </c>
      <c r="P2233" s="23" t="s">
        <v>1138</v>
      </c>
      <c r="U2233" s="31" t="s">
        <v>38</v>
      </c>
    </row>
    <row r="2234">
      <c r="A2234" s="27"/>
      <c r="B2234" s="28"/>
      <c r="C2234" s="23">
        <v>3.0</v>
      </c>
      <c r="D2234" s="23" t="s">
        <v>1139</v>
      </c>
      <c r="I2234" s="31"/>
      <c r="K2234" s="21"/>
      <c r="M2234" s="27"/>
      <c r="N2234" s="28"/>
      <c r="O2234" s="23">
        <v>3.0</v>
      </c>
      <c r="P2234" s="23" t="s">
        <v>1139</v>
      </c>
      <c r="U2234" s="31"/>
    </row>
    <row r="2235">
      <c r="A2235" s="27"/>
      <c r="B2235" s="28"/>
      <c r="C2235" s="23">
        <v>4.0</v>
      </c>
      <c r="D2235" s="23" t="s">
        <v>1140</v>
      </c>
      <c r="I2235" s="31"/>
      <c r="K2235" s="21"/>
      <c r="M2235" s="27"/>
      <c r="N2235" s="28"/>
      <c r="O2235" s="23">
        <v>4.0</v>
      </c>
      <c r="P2235" s="23" t="s">
        <v>1140</v>
      </c>
      <c r="U2235" s="31"/>
    </row>
    <row r="2236">
      <c r="A2236" s="27"/>
      <c r="B2236" s="28"/>
      <c r="C2236" s="23"/>
      <c r="D2236" s="23"/>
      <c r="E2236" s="23"/>
      <c r="F2236" s="23"/>
      <c r="G2236" s="23"/>
      <c r="H2236" s="23"/>
      <c r="I2236" s="31"/>
      <c r="K2236" s="21"/>
      <c r="M2236" s="27"/>
      <c r="N2236" s="28"/>
      <c r="O2236" s="23"/>
      <c r="P2236" s="23"/>
      <c r="Q2236" s="23"/>
      <c r="R2236" s="23"/>
      <c r="S2236" s="23"/>
      <c r="T2236" s="23"/>
      <c r="U2236" s="31"/>
    </row>
    <row r="2237">
      <c r="A2237" s="27"/>
      <c r="B2237" s="28"/>
      <c r="C2237" s="23"/>
      <c r="D2237" s="23"/>
      <c r="E2237" s="23"/>
      <c r="F2237" s="23"/>
      <c r="G2237" s="23"/>
      <c r="H2237" s="23"/>
      <c r="I2237" s="31"/>
      <c r="K2237" s="21"/>
      <c r="M2237" s="27"/>
      <c r="N2237" s="28"/>
      <c r="O2237" s="23"/>
      <c r="P2237" s="23"/>
      <c r="Q2237" s="23"/>
      <c r="R2237" s="23"/>
      <c r="S2237" s="23"/>
      <c r="T2237" s="23"/>
      <c r="U2237" s="31"/>
    </row>
    <row r="2238">
      <c r="A2238" s="32" t="s">
        <v>50</v>
      </c>
      <c r="B2238" s="50">
        <f>B36+1</f>
        <v>6</v>
      </c>
      <c r="C2238" s="25" t="s">
        <v>1141</v>
      </c>
      <c r="I2238" s="26"/>
      <c r="K2238" s="21"/>
      <c r="M2238" s="32" t="s">
        <v>50</v>
      </c>
      <c r="N2238" s="50">
        <f>N36+1</f>
        <v>6</v>
      </c>
      <c r="O2238" s="25" t="s">
        <v>1141</v>
      </c>
      <c r="U2238" s="26"/>
    </row>
    <row r="2239">
      <c r="A2239" s="27"/>
      <c r="B2239" s="28"/>
      <c r="C2239" s="29"/>
      <c r="I2239" s="30"/>
      <c r="K2239" s="21"/>
      <c r="M2239" s="27"/>
      <c r="N2239" s="28"/>
      <c r="O2239" s="29"/>
      <c r="U2239" s="30"/>
    </row>
    <row r="2240">
      <c r="A2240" s="27"/>
      <c r="B2240" s="28"/>
      <c r="C2240" s="32">
        <v>1.0</v>
      </c>
      <c r="D2240" s="23" t="s">
        <v>1142</v>
      </c>
      <c r="I2240" s="31"/>
      <c r="K2240" s="21"/>
      <c r="M2240" s="27"/>
      <c r="N2240" s="28"/>
      <c r="O2240" s="32">
        <v>1.0</v>
      </c>
      <c r="P2240" s="23" t="s">
        <v>1142</v>
      </c>
      <c r="U2240" s="31"/>
    </row>
    <row r="2241">
      <c r="A2241" s="27"/>
      <c r="B2241" s="28"/>
      <c r="C2241" s="32">
        <v>2.0</v>
      </c>
      <c r="D2241" s="23" t="s">
        <v>1143</v>
      </c>
      <c r="I2241" s="31" t="s">
        <v>38</v>
      </c>
      <c r="K2241" s="21"/>
      <c r="M2241" s="27"/>
      <c r="N2241" s="28"/>
      <c r="O2241" s="32">
        <v>2.0</v>
      </c>
      <c r="P2241" s="23" t="s">
        <v>1143</v>
      </c>
      <c r="U2241" s="31" t="s">
        <v>38</v>
      </c>
    </row>
    <row r="2242">
      <c r="A2242" s="27"/>
      <c r="B2242" s="28"/>
      <c r="C2242" s="23">
        <v>3.0</v>
      </c>
      <c r="D2242" s="23" t="s">
        <v>1144</v>
      </c>
      <c r="I2242" s="31"/>
      <c r="K2242" s="21"/>
      <c r="M2242" s="27"/>
      <c r="N2242" s="28"/>
      <c r="O2242" s="23">
        <v>3.0</v>
      </c>
      <c r="P2242" s="23" t="s">
        <v>1144</v>
      </c>
      <c r="U2242" s="31"/>
    </row>
    <row r="2243">
      <c r="A2243" s="27"/>
      <c r="B2243" s="28"/>
      <c r="C2243" s="23">
        <v>4.0</v>
      </c>
      <c r="D2243" s="23" t="s">
        <v>1140</v>
      </c>
      <c r="I2243" s="31"/>
      <c r="K2243" s="21"/>
      <c r="M2243" s="27"/>
      <c r="N2243" s="28"/>
      <c r="O2243" s="23">
        <v>4.0</v>
      </c>
      <c r="P2243" s="23" t="s">
        <v>1140</v>
      </c>
      <c r="U2243" s="31"/>
    </row>
    <row r="2244">
      <c r="A2244" s="27"/>
      <c r="B2244" s="28"/>
      <c r="C2244" s="23"/>
      <c r="D2244" s="23"/>
      <c r="E2244" s="23"/>
      <c r="F2244" s="23"/>
      <c r="G2244" s="23"/>
      <c r="H2244" s="23"/>
      <c r="I2244" s="31"/>
      <c r="K2244" s="21"/>
      <c r="M2244" s="27"/>
      <c r="N2244" s="28"/>
      <c r="O2244" s="23"/>
      <c r="P2244" s="23"/>
      <c r="Q2244" s="23"/>
      <c r="R2244" s="23"/>
      <c r="S2244" s="23"/>
      <c r="T2244" s="23"/>
      <c r="U2244" s="31"/>
    </row>
    <row r="2245">
      <c r="A2245" s="27"/>
      <c r="B2245" s="28"/>
      <c r="C2245" s="23"/>
      <c r="D2245" s="23"/>
      <c r="E2245" s="23"/>
      <c r="F2245" s="23"/>
      <c r="G2245" s="23"/>
      <c r="H2245" s="23"/>
      <c r="I2245" s="31"/>
      <c r="K2245" s="21"/>
      <c r="M2245" s="27"/>
      <c r="N2245" s="28"/>
      <c r="O2245" s="23"/>
      <c r="P2245" s="23"/>
      <c r="Q2245" s="23"/>
      <c r="R2245" s="23"/>
      <c r="S2245" s="23"/>
      <c r="T2245" s="23"/>
      <c r="U2245" s="31"/>
    </row>
    <row r="2246">
      <c r="A2246" s="32" t="s">
        <v>50</v>
      </c>
      <c r="B2246" s="50">
        <f>B44+1</f>
        <v>7</v>
      </c>
      <c r="C2246" s="25" t="s">
        <v>1145</v>
      </c>
      <c r="I2246" s="26"/>
      <c r="K2246" s="21"/>
      <c r="M2246" s="32" t="s">
        <v>50</v>
      </c>
      <c r="N2246" s="50">
        <f>N44+1</f>
        <v>7</v>
      </c>
      <c r="O2246" s="25" t="s">
        <v>1145</v>
      </c>
      <c r="U2246" s="26"/>
    </row>
    <row r="2247" ht="47.25" customHeight="1">
      <c r="A2247" s="27"/>
      <c r="B2247" s="28"/>
      <c r="C2247" s="29" t="str">
        <f>IMAGE("https://media.zecodeek-it.com/dtc/ss-share/questions/question-1686.jpg",1)</f>
        <v/>
      </c>
      <c r="I2247" s="30"/>
      <c r="K2247" s="21"/>
      <c r="M2247" s="27"/>
      <c r="N2247" s="28"/>
      <c r="O2247" s="29" t="str">
        <f>IMAGE("https://media.zecodeek-it.com/dtc/ss-share/questions/question-1686.jpg",1)</f>
        <v/>
      </c>
      <c r="U2247" s="30"/>
    </row>
    <row r="2248">
      <c r="A2248" s="27"/>
      <c r="B2248" s="28"/>
      <c r="C2248" s="32">
        <v>1.0</v>
      </c>
      <c r="D2248" s="23" t="s">
        <v>1146</v>
      </c>
      <c r="I2248" s="31"/>
      <c r="K2248" s="21"/>
      <c r="M2248" s="27"/>
      <c r="N2248" s="28"/>
      <c r="O2248" s="32">
        <v>1.0</v>
      </c>
      <c r="P2248" s="23" t="s">
        <v>1146</v>
      </c>
      <c r="U2248" s="31"/>
    </row>
    <row r="2249">
      <c r="A2249" s="27"/>
      <c r="B2249" s="28"/>
      <c r="C2249" s="32">
        <v>2.0</v>
      </c>
      <c r="D2249" s="23" t="s">
        <v>1147</v>
      </c>
      <c r="I2249" s="31" t="s">
        <v>38</v>
      </c>
      <c r="K2249" s="21"/>
      <c r="M2249" s="27"/>
      <c r="N2249" s="28"/>
      <c r="O2249" s="32">
        <v>2.0</v>
      </c>
      <c r="P2249" s="23" t="s">
        <v>1147</v>
      </c>
      <c r="U2249" s="31" t="s">
        <v>38</v>
      </c>
    </row>
    <row r="2250">
      <c r="A2250" s="27"/>
      <c r="B2250" s="28"/>
      <c r="C2250" s="23">
        <v>3.0</v>
      </c>
      <c r="D2250" s="23" t="s">
        <v>1148</v>
      </c>
      <c r="I2250" s="31"/>
      <c r="K2250" s="21"/>
      <c r="M2250" s="27"/>
      <c r="N2250" s="28"/>
      <c r="O2250" s="23">
        <v>3.0</v>
      </c>
      <c r="P2250" s="23" t="s">
        <v>1148</v>
      </c>
      <c r="U2250" s="31"/>
    </row>
    <row r="2251">
      <c r="A2251" s="27"/>
      <c r="B2251" s="28"/>
      <c r="C2251" s="23">
        <v>4.0</v>
      </c>
      <c r="D2251" s="23" t="s">
        <v>1121</v>
      </c>
      <c r="I2251" s="31"/>
      <c r="K2251" s="21"/>
      <c r="M2251" s="27"/>
      <c r="N2251" s="28"/>
      <c r="O2251" s="23">
        <v>4.0</v>
      </c>
      <c r="P2251" s="23" t="s">
        <v>1121</v>
      </c>
      <c r="U2251" s="31"/>
    </row>
    <row r="2252">
      <c r="A2252" s="27"/>
      <c r="B2252" s="28"/>
      <c r="C2252" s="23"/>
      <c r="D2252" s="23"/>
      <c r="E2252" s="23"/>
      <c r="F2252" s="23"/>
      <c r="G2252" s="23"/>
      <c r="H2252" s="23"/>
      <c r="I2252" s="31"/>
      <c r="K2252" s="21"/>
      <c r="M2252" s="27"/>
      <c r="N2252" s="28"/>
      <c r="O2252" s="23"/>
      <c r="P2252" s="23"/>
      <c r="Q2252" s="23"/>
      <c r="R2252" s="23"/>
      <c r="S2252" s="23"/>
      <c r="T2252" s="23"/>
      <c r="U2252" s="31"/>
    </row>
    <row r="2253">
      <c r="A2253" s="27"/>
      <c r="B2253" s="28"/>
      <c r="C2253" s="23"/>
      <c r="D2253" s="23"/>
      <c r="E2253" s="23"/>
      <c r="F2253" s="23"/>
      <c r="G2253" s="23"/>
      <c r="H2253" s="23"/>
      <c r="I2253" s="31"/>
      <c r="K2253" s="21"/>
      <c r="M2253" s="27"/>
      <c r="N2253" s="28"/>
      <c r="O2253" s="23"/>
      <c r="P2253" s="23"/>
      <c r="Q2253" s="23"/>
      <c r="R2253" s="23"/>
      <c r="S2253" s="23"/>
      <c r="T2253" s="23"/>
      <c r="U2253" s="31"/>
    </row>
    <row r="2254">
      <c r="A2254" s="32" t="s">
        <v>50</v>
      </c>
      <c r="B2254" s="50">
        <f>B52+1</f>
        <v>8</v>
      </c>
      <c r="C2254" s="25" t="s">
        <v>1149</v>
      </c>
      <c r="I2254" s="26"/>
      <c r="K2254" s="21"/>
      <c r="M2254" s="32" t="s">
        <v>50</v>
      </c>
      <c r="N2254" s="50">
        <f>N52+1</f>
        <v>8</v>
      </c>
      <c r="O2254" s="25" t="s">
        <v>1149</v>
      </c>
      <c r="U2254" s="26"/>
    </row>
    <row r="2255">
      <c r="A2255" s="27"/>
      <c r="B2255" s="28"/>
      <c r="C2255" s="29"/>
      <c r="I2255" s="30"/>
      <c r="K2255" s="21"/>
      <c r="M2255" s="27"/>
      <c r="N2255" s="28"/>
      <c r="O2255" s="29"/>
      <c r="U2255" s="30"/>
    </row>
    <row r="2256">
      <c r="A2256" s="27"/>
      <c r="B2256" s="28"/>
      <c r="C2256" s="32">
        <v>1.0</v>
      </c>
      <c r="D2256" s="23" t="s">
        <v>1150</v>
      </c>
      <c r="I2256" s="31"/>
      <c r="K2256" s="21"/>
      <c r="M2256" s="27"/>
      <c r="N2256" s="28"/>
      <c r="O2256" s="32">
        <v>1.0</v>
      </c>
      <c r="P2256" s="23" t="s">
        <v>1150</v>
      </c>
      <c r="U2256" s="31"/>
    </row>
    <row r="2257">
      <c r="A2257" s="27"/>
      <c r="B2257" s="28"/>
      <c r="C2257" s="32">
        <v>2.0</v>
      </c>
      <c r="D2257" s="23" t="s">
        <v>1151</v>
      </c>
      <c r="I2257" s="31" t="s">
        <v>38</v>
      </c>
      <c r="K2257" s="21"/>
      <c r="M2257" s="27"/>
      <c r="N2257" s="28"/>
      <c r="O2257" s="32">
        <v>2.0</v>
      </c>
      <c r="P2257" s="23" t="s">
        <v>1151</v>
      </c>
      <c r="U2257" s="31" t="s">
        <v>38</v>
      </c>
    </row>
    <row r="2258">
      <c r="A2258" s="27"/>
      <c r="B2258" s="28"/>
      <c r="C2258" s="23">
        <v>3.0</v>
      </c>
      <c r="D2258" s="23" t="s">
        <v>1152</v>
      </c>
      <c r="I2258" s="31"/>
      <c r="K2258" s="21"/>
      <c r="M2258" s="27"/>
      <c r="N2258" s="28"/>
      <c r="O2258" s="23">
        <v>3.0</v>
      </c>
      <c r="P2258" s="23" t="s">
        <v>1152</v>
      </c>
      <c r="U2258" s="31"/>
    </row>
    <row r="2259">
      <c r="A2259" s="27"/>
      <c r="B2259" s="28"/>
      <c r="C2259" s="23">
        <v>4.0</v>
      </c>
      <c r="D2259" s="23" t="s">
        <v>1153</v>
      </c>
      <c r="I2259" s="31"/>
      <c r="K2259" s="21"/>
      <c r="M2259" s="27"/>
      <c r="N2259" s="28"/>
      <c r="O2259" s="23">
        <v>4.0</v>
      </c>
      <c r="P2259" s="23" t="s">
        <v>1153</v>
      </c>
      <c r="U2259" s="31"/>
    </row>
    <row r="2260">
      <c r="A2260" s="27"/>
      <c r="B2260" s="28"/>
      <c r="C2260" s="23"/>
      <c r="D2260" s="23"/>
      <c r="E2260" s="23"/>
      <c r="F2260" s="23"/>
      <c r="G2260" s="23"/>
      <c r="H2260" s="23"/>
      <c r="I2260" s="31"/>
      <c r="K2260" s="21"/>
      <c r="M2260" s="27"/>
      <c r="N2260" s="28"/>
      <c r="O2260" s="23"/>
      <c r="P2260" s="23"/>
      <c r="Q2260" s="23"/>
      <c r="R2260" s="23"/>
      <c r="S2260" s="23"/>
      <c r="T2260" s="23"/>
      <c r="U2260" s="31"/>
    </row>
    <row r="2261">
      <c r="A2261" s="27"/>
      <c r="B2261" s="28"/>
      <c r="C2261" s="23"/>
      <c r="D2261" s="23"/>
      <c r="E2261" s="23"/>
      <c r="F2261" s="23"/>
      <c r="G2261" s="23"/>
      <c r="H2261" s="23"/>
      <c r="I2261" s="31"/>
      <c r="K2261" s="21"/>
      <c r="M2261" s="27"/>
      <c r="N2261" s="28"/>
      <c r="O2261" s="23"/>
      <c r="P2261" s="23"/>
      <c r="Q2261" s="23"/>
      <c r="R2261" s="23"/>
      <c r="S2261" s="23"/>
      <c r="T2261" s="23"/>
      <c r="U2261" s="31"/>
    </row>
    <row r="2262">
      <c r="A2262" s="32" t="s">
        <v>50</v>
      </c>
      <c r="B2262" s="50">
        <f>B60+1</f>
        <v>9</v>
      </c>
      <c r="C2262" s="25" t="s">
        <v>1154</v>
      </c>
      <c r="I2262" s="26"/>
      <c r="K2262" s="21"/>
      <c r="M2262" s="32" t="s">
        <v>50</v>
      </c>
      <c r="N2262" s="50">
        <f>N60+1</f>
        <v>9</v>
      </c>
      <c r="O2262" s="25" t="s">
        <v>1154</v>
      </c>
      <c r="U2262" s="26"/>
    </row>
    <row r="2263">
      <c r="A2263" s="27"/>
      <c r="B2263" s="28"/>
      <c r="C2263" s="29"/>
      <c r="I2263" s="30"/>
      <c r="K2263" s="21"/>
      <c r="M2263" s="27"/>
      <c r="N2263" s="28"/>
      <c r="O2263" s="29"/>
      <c r="U2263" s="30"/>
    </row>
    <row r="2264">
      <c r="A2264" s="27"/>
      <c r="B2264" s="28"/>
      <c r="C2264" s="32">
        <v>1.0</v>
      </c>
      <c r="D2264" s="23" t="s">
        <v>1155</v>
      </c>
      <c r="I2264" s="31"/>
      <c r="K2264" s="21"/>
      <c r="M2264" s="27"/>
      <c r="N2264" s="28"/>
      <c r="O2264" s="32">
        <v>1.0</v>
      </c>
      <c r="P2264" s="23" t="s">
        <v>1155</v>
      </c>
      <c r="U2264" s="31"/>
    </row>
    <row r="2265">
      <c r="A2265" s="27"/>
      <c r="B2265" s="28"/>
      <c r="C2265" s="32">
        <v>2.0</v>
      </c>
      <c r="D2265" s="23" t="s">
        <v>1156</v>
      </c>
      <c r="I2265" s="31" t="s">
        <v>38</v>
      </c>
      <c r="K2265" s="21"/>
      <c r="M2265" s="27"/>
      <c r="N2265" s="28"/>
      <c r="O2265" s="32">
        <v>2.0</v>
      </c>
      <c r="P2265" s="23" t="s">
        <v>1156</v>
      </c>
      <c r="U2265" s="31" t="s">
        <v>38</v>
      </c>
    </row>
    <row r="2266">
      <c r="A2266" s="27"/>
      <c r="B2266" s="28"/>
      <c r="C2266" s="23">
        <v>3.0</v>
      </c>
      <c r="D2266" s="23" t="s">
        <v>1157</v>
      </c>
      <c r="I2266" s="31"/>
      <c r="K2266" s="21"/>
      <c r="M2266" s="27"/>
      <c r="N2266" s="28"/>
      <c r="O2266" s="23">
        <v>3.0</v>
      </c>
      <c r="P2266" s="23" t="s">
        <v>1157</v>
      </c>
      <c r="U2266" s="31"/>
    </row>
    <row r="2267">
      <c r="A2267" s="27"/>
      <c r="B2267" s="28"/>
      <c r="C2267" s="23">
        <v>4.0</v>
      </c>
      <c r="D2267" s="23" t="s">
        <v>1158</v>
      </c>
      <c r="I2267" s="31"/>
      <c r="K2267" s="21"/>
      <c r="M2267" s="27"/>
      <c r="N2267" s="28"/>
      <c r="O2267" s="23">
        <v>4.0</v>
      </c>
      <c r="P2267" s="23" t="s">
        <v>1158</v>
      </c>
      <c r="U2267" s="31"/>
    </row>
    <row r="2268">
      <c r="A2268" s="27"/>
      <c r="B2268" s="28"/>
      <c r="C2268" s="23"/>
      <c r="D2268" s="23"/>
      <c r="E2268" s="23"/>
      <c r="F2268" s="23"/>
      <c r="G2268" s="23"/>
      <c r="H2268" s="23"/>
      <c r="I2268" s="31"/>
      <c r="K2268" s="21"/>
      <c r="M2268" s="27"/>
      <c r="N2268" s="28"/>
      <c r="O2268" s="23"/>
      <c r="P2268" s="23"/>
      <c r="Q2268" s="23"/>
      <c r="R2268" s="23"/>
      <c r="S2268" s="23"/>
      <c r="T2268" s="23"/>
      <c r="U2268" s="31"/>
    </row>
    <row r="2269">
      <c r="A2269" s="27"/>
      <c r="B2269" s="28"/>
      <c r="C2269" s="23"/>
      <c r="D2269" s="23"/>
      <c r="E2269" s="23"/>
      <c r="F2269" s="23"/>
      <c r="G2269" s="23"/>
      <c r="H2269" s="23"/>
      <c r="I2269" s="31"/>
      <c r="K2269" s="21"/>
      <c r="M2269" s="27"/>
      <c r="N2269" s="28"/>
      <c r="O2269" s="23"/>
      <c r="P2269" s="23"/>
      <c r="Q2269" s="23"/>
      <c r="R2269" s="23"/>
      <c r="S2269" s="23"/>
      <c r="T2269" s="23"/>
      <c r="U2269" s="31"/>
    </row>
    <row r="2270">
      <c r="A2270" s="32" t="s">
        <v>50</v>
      </c>
      <c r="B2270" s="50">
        <f>B68+1</f>
        <v>10</v>
      </c>
      <c r="C2270" s="25" t="s">
        <v>1159</v>
      </c>
      <c r="I2270" s="26"/>
      <c r="K2270" s="21"/>
      <c r="M2270" s="32" t="s">
        <v>50</v>
      </c>
      <c r="N2270" s="50">
        <f>N68+1</f>
        <v>10</v>
      </c>
      <c r="O2270" s="25" t="s">
        <v>1159</v>
      </c>
      <c r="U2270" s="26"/>
    </row>
    <row r="2271">
      <c r="A2271" s="27"/>
      <c r="B2271" s="28"/>
      <c r="C2271" s="29"/>
      <c r="I2271" s="30"/>
      <c r="K2271" s="21"/>
      <c r="M2271" s="27"/>
      <c r="N2271" s="28"/>
      <c r="O2271" s="29"/>
      <c r="U2271" s="30"/>
    </row>
    <row r="2272">
      <c r="A2272" s="27"/>
      <c r="B2272" s="28"/>
      <c r="C2272" s="32">
        <v>1.0</v>
      </c>
      <c r="D2272" s="23" t="s">
        <v>1160</v>
      </c>
      <c r="I2272" s="31"/>
      <c r="K2272" s="21"/>
      <c r="M2272" s="27"/>
      <c r="N2272" s="28"/>
      <c r="O2272" s="32">
        <v>1.0</v>
      </c>
      <c r="P2272" s="23" t="s">
        <v>1160</v>
      </c>
      <c r="U2272" s="31"/>
    </row>
    <row r="2273">
      <c r="A2273" s="27"/>
      <c r="B2273" s="28"/>
      <c r="C2273" s="32">
        <v>2.0</v>
      </c>
      <c r="D2273" s="23" t="s">
        <v>1161</v>
      </c>
      <c r="I2273" s="31" t="s">
        <v>38</v>
      </c>
      <c r="K2273" s="21"/>
      <c r="M2273" s="27"/>
      <c r="N2273" s="28"/>
      <c r="O2273" s="32">
        <v>2.0</v>
      </c>
      <c r="P2273" s="23" t="s">
        <v>1161</v>
      </c>
      <c r="U2273" s="31" t="s">
        <v>38</v>
      </c>
    </row>
    <row r="2274">
      <c r="A2274" s="27"/>
      <c r="B2274" s="28"/>
      <c r="C2274" s="23">
        <v>3.0</v>
      </c>
      <c r="D2274" s="23" t="s">
        <v>1162</v>
      </c>
      <c r="I2274" s="31"/>
      <c r="K2274" s="21"/>
      <c r="M2274" s="27"/>
      <c r="N2274" s="28"/>
      <c r="O2274" s="23">
        <v>3.0</v>
      </c>
      <c r="P2274" s="23" t="s">
        <v>1162</v>
      </c>
      <c r="U2274" s="31"/>
    </row>
    <row r="2275">
      <c r="A2275" s="27"/>
      <c r="B2275" s="28"/>
      <c r="C2275" s="23">
        <v>4.0</v>
      </c>
      <c r="D2275" s="23" t="s">
        <v>1163</v>
      </c>
      <c r="I2275" s="31"/>
      <c r="K2275" s="21"/>
      <c r="M2275" s="27"/>
      <c r="N2275" s="28"/>
      <c r="O2275" s="23">
        <v>4.0</v>
      </c>
      <c r="P2275" s="23" t="s">
        <v>1163</v>
      </c>
      <c r="U2275" s="31"/>
    </row>
    <row r="2276">
      <c r="A2276" s="27"/>
      <c r="B2276" s="28"/>
      <c r="C2276" s="23"/>
      <c r="D2276" s="23"/>
      <c r="E2276" s="23"/>
      <c r="F2276" s="23"/>
      <c r="G2276" s="23"/>
      <c r="H2276" s="23"/>
      <c r="I2276" s="31"/>
      <c r="K2276" s="21"/>
      <c r="M2276" s="27"/>
      <c r="N2276" s="28"/>
      <c r="O2276" s="23"/>
      <c r="P2276" s="23"/>
      <c r="Q2276" s="23"/>
      <c r="R2276" s="23"/>
      <c r="S2276" s="23"/>
      <c r="T2276" s="23"/>
      <c r="U2276" s="31"/>
    </row>
    <row r="2277">
      <c r="A2277" s="27"/>
      <c r="B2277" s="28"/>
      <c r="C2277" s="23"/>
      <c r="D2277" s="23"/>
      <c r="E2277" s="23"/>
      <c r="F2277" s="23"/>
      <c r="G2277" s="23"/>
      <c r="H2277" s="23"/>
      <c r="I2277" s="31"/>
      <c r="K2277" s="21"/>
      <c r="M2277" s="27"/>
      <c r="N2277" s="28"/>
      <c r="O2277" s="23"/>
      <c r="P2277" s="23"/>
      <c r="Q2277" s="23"/>
      <c r="R2277" s="23"/>
      <c r="S2277" s="23"/>
      <c r="T2277" s="23"/>
      <c r="U2277" s="31"/>
    </row>
    <row r="2278">
      <c r="A2278" s="32" t="s">
        <v>50</v>
      </c>
      <c r="B2278" s="50">
        <f>B76+1</f>
        <v>11</v>
      </c>
      <c r="C2278" s="25" t="s">
        <v>1164</v>
      </c>
      <c r="I2278" s="26"/>
      <c r="K2278" s="21"/>
      <c r="M2278" s="32" t="s">
        <v>50</v>
      </c>
      <c r="N2278" s="50">
        <f>N76+1</f>
        <v>11</v>
      </c>
      <c r="O2278" s="25" t="s">
        <v>1164</v>
      </c>
      <c r="U2278" s="26"/>
    </row>
    <row r="2279">
      <c r="A2279" s="27"/>
      <c r="B2279" s="28"/>
      <c r="C2279" s="29"/>
      <c r="I2279" s="30"/>
      <c r="K2279" s="21"/>
      <c r="M2279" s="27"/>
      <c r="N2279" s="28"/>
      <c r="O2279" s="29"/>
      <c r="U2279" s="30"/>
    </row>
    <row r="2280">
      <c r="A2280" s="27"/>
      <c r="B2280" s="28"/>
      <c r="C2280" s="32">
        <v>1.0</v>
      </c>
      <c r="D2280" s="23" t="s">
        <v>1165</v>
      </c>
      <c r="I2280" s="31"/>
      <c r="K2280" s="21"/>
      <c r="M2280" s="27"/>
      <c r="N2280" s="28"/>
      <c r="O2280" s="32">
        <v>1.0</v>
      </c>
      <c r="P2280" s="23" t="s">
        <v>1165</v>
      </c>
      <c r="U2280" s="31"/>
    </row>
    <row r="2281">
      <c r="A2281" s="27"/>
      <c r="B2281" s="28"/>
      <c r="C2281" s="32">
        <v>2.0</v>
      </c>
      <c r="D2281" s="23" t="s">
        <v>1166</v>
      </c>
      <c r="I2281" s="31" t="s">
        <v>38</v>
      </c>
      <c r="K2281" s="21"/>
      <c r="M2281" s="27"/>
      <c r="N2281" s="28"/>
      <c r="O2281" s="32">
        <v>2.0</v>
      </c>
      <c r="P2281" s="23" t="s">
        <v>1166</v>
      </c>
      <c r="U2281" s="31" t="s">
        <v>38</v>
      </c>
    </row>
    <row r="2282">
      <c r="A2282" s="27"/>
      <c r="B2282" s="28"/>
      <c r="C2282" s="23">
        <v>3.0</v>
      </c>
      <c r="D2282" s="23" t="s">
        <v>1167</v>
      </c>
      <c r="I2282" s="31"/>
      <c r="K2282" s="21"/>
      <c r="M2282" s="27"/>
      <c r="N2282" s="28"/>
      <c r="O2282" s="23">
        <v>3.0</v>
      </c>
      <c r="P2282" s="23" t="s">
        <v>1167</v>
      </c>
      <c r="U2282" s="31"/>
    </row>
    <row r="2283">
      <c r="A2283" s="27"/>
      <c r="B2283" s="28"/>
      <c r="C2283" s="23">
        <v>4.0</v>
      </c>
      <c r="D2283" s="23" t="s">
        <v>391</v>
      </c>
      <c r="I2283" s="31"/>
      <c r="K2283" s="21"/>
      <c r="M2283" s="27"/>
      <c r="N2283" s="28"/>
      <c r="O2283" s="23">
        <v>4.0</v>
      </c>
      <c r="P2283" s="23" t="s">
        <v>391</v>
      </c>
      <c r="U2283" s="31"/>
    </row>
    <row r="2284">
      <c r="A2284" s="27"/>
      <c r="B2284" s="28"/>
      <c r="C2284" s="23"/>
      <c r="D2284" s="23"/>
      <c r="E2284" s="23"/>
      <c r="F2284" s="23"/>
      <c r="G2284" s="23"/>
      <c r="H2284" s="23"/>
      <c r="I2284" s="31"/>
      <c r="K2284" s="21"/>
      <c r="M2284" s="27"/>
      <c r="N2284" s="28"/>
      <c r="O2284" s="23"/>
      <c r="P2284" s="23"/>
      <c r="Q2284" s="23"/>
      <c r="R2284" s="23"/>
      <c r="S2284" s="23"/>
      <c r="T2284" s="23"/>
      <c r="U2284" s="31"/>
    </row>
    <row r="2285">
      <c r="A2285" s="27"/>
      <c r="B2285" s="28"/>
      <c r="C2285" s="23"/>
      <c r="D2285" s="23"/>
      <c r="E2285" s="23"/>
      <c r="F2285" s="23"/>
      <c r="G2285" s="23"/>
      <c r="H2285" s="23"/>
      <c r="I2285" s="31"/>
      <c r="K2285" s="21"/>
      <c r="M2285" s="27"/>
      <c r="N2285" s="28"/>
      <c r="O2285" s="23"/>
      <c r="P2285" s="23"/>
      <c r="Q2285" s="23"/>
      <c r="R2285" s="23"/>
      <c r="S2285" s="23"/>
      <c r="T2285" s="23"/>
      <c r="U2285" s="31"/>
    </row>
    <row r="2286">
      <c r="A2286" s="32" t="s">
        <v>50</v>
      </c>
      <c r="B2286" s="50">
        <f>B84+1</f>
        <v>12</v>
      </c>
      <c r="C2286" s="25" t="s">
        <v>1168</v>
      </c>
      <c r="I2286" s="26"/>
      <c r="K2286" s="21"/>
      <c r="M2286" s="32" t="s">
        <v>50</v>
      </c>
      <c r="N2286" s="50">
        <f>N84+1</f>
        <v>12</v>
      </c>
      <c r="O2286" s="25" t="s">
        <v>1168</v>
      </c>
      <c r="U2286" s="26"/>
    </row>
    <row r="2287">
      <c r="A2287" s="27"/>
      <c r="B2287" s="28"/>
      <c r="C2287" s="29"/>
      <c r="I2287" s="30"/>
      <c r="K2287" s="21"/>
      <c r="M2287" s="27"/>
      <c r="N2287" s="28"/>
      <c r="O2287" s="29"/>
      <c r="U2287" s="30"/>
    </row>
    <row r="2288">
      <c r="A2288" s="27"/>
      <c r="B2288" s="28"/>
      <c r="C2288" s="32">
        <v>1.0</v>
      </c>
      <c r="D2288" s="23" t="s">
        <v>1169</v>
      </c>
      <c r="I2288" s="31" t="s">
        <v>38</v>
      </c>
      <c r="K2288" s="21"/>
      <c r="M2288" s="27"/>
      <c r="N2288" s="28"/>
      <c r="O2288" s="32">
        <v>1.0</v>
      </c>
      <c r="P2288" s="23" t="s">
        <v>1169</v>
      </c>
      <c r="U2288" s="31" t="s">
        <v>38</v>
      </c>
    </row>
    <row r="2289">
      <c r="A2289" s="27"/>
      <c r="B2289" s="28"/>
      <c r="C2289" s="32">
        <v>2.0</v>
      </c>
      <c r="D2289" s="23" t="s">
        <v>1170</v>
      </c>
      <c r="I2289" s="31"/>
      <c r="K2289" s="21"/>
      <c r="M2289" s="27"/>
      <c r="N2289" s="28"/>
      <c r="O2289" s="32">
        <v>2.0</v>
      </c>
      <c r="P2289" s="23" t="s">
        <v>1170</v>
      </c>
      <c r="U2289" s="31"/>
    </row>
    <row r="2290">
      <c r="A2290" s="27"/>
      <c r="B2290" s="28"/>
      <c r="C2290" s="32">
        <v>3.0</v>
      </c>
      <c r="D2290" s="23" t="s">
        <v>1171</v>
      </c>
      <c r="I2290" s="31"/>
      <c r="K2290" s="21"/>
      <c r="M2290" s="27"/>
      <c r="N2290" s="28"/>
      <c r="O2290" s="32">
        <v>3.0</v>
      </c>
      <c r="P2290" s="23" t="s">
        <v>1171</v>
      </c>
      <c r="U2290" s="31"/>
    </row>
    <row r="2291">
      <c r="A2291" s="27"/>
      <c r="B2291" s="28"/>
      <c r="C2291" s="32">
        <v>4.0</v>
      </c>
      <c r="D2291" s="23" t="s">
        <v>1172</v>
      </c>
      <c r="I2291" s="31"/>
      <c r="K2291" s="21"/>
      <c r="M2291" s="27"/>
      <c r="N2291" s="28"/>
      <c r="O2291" s="32">
        <v>4.0</v>
      </c>
      <c r="P2291" s="23" t="s">
        <v>1172</v>
      </c>
      <c r="U2291" s="31"/>
    </row>
    <row r="2292">
      <c r="A2292" s="27"/>
      <c r="B2292" s="28"/>
      <c r="C2292" s="23"/>
      <c r="D2292" s="23"/>
      <c r="E2292" s="23"/>
      <c r="F2292" s="23"/>
      <c r="G2292" s="23"/>
      <c r="H2292" s="23"/>
      <c r="I2292" s="31"/>
      <c r="K2292" s="21"/>
      <c r="M2292" s="27"/>
      <c r="N2292" s="28"/>
      <c r="O2292" s="23"/>
      <c r="P2292" s="23"/>
      <c r="Q2292" s="23"/>
      <c r="R2292" s="23"/>
      <c r="S2292" s="23"/>
      <c r="T2292" s="23"/>
      <c r="U2292" s="31"/>
    </row>
    <row r="2293">
      <c r="A2293" s="27"/>
      <c r="B2293" s="28"/>
      <c r="C2293" s="23"/>
      <c r="D2293" s="23"/>
      <c r="E2293" s="23"/>
      <c r="F2293" s="23"/>
      <c r="G2293" s="23"/>
      <c r="H2293" s="23"/>
      <c r="I2293" s="31"/>
      <c r="K2293" s="21"/>
      <c r="M2293" s="27"/>
      <c r="N2293" s="28"/>
      <c r="O2293" s="23"/>
      <c r="P2293" s="23"/>
      <c r="Q2293" s="23"/>
      <c r="R2293" s="23"/>
      <c r="S2293" s="23"/>
      <c r="T2293" s="23"/>
      <c r="U2293" s="31"/>
    </row>
    <row r="2294" ht="21.75" customHeight="1">
      <c r="A2294" s="32" t="s">
        <v>50</v>
      </c>
      <c r="B2294" s="50">
        <f>B92+1</f>
        <v>13</v>
      </c>
      <c r="C2294" s="25" t="s">
        <v>1173</v>
      </c>
      <c r="I2294" s="26"/>
      <c r="K2294" s="21"/>
      <c r="M2294" s="32" t="s">
        <v>50</v>
      </c>
      <c r="N2294" s="50">
        <f>N92+1</f>
        <v>13</v>
      </c>
      <c r="O2294" s="25" t="s">
        <v>1173</v>
      </c>
      <c r="U2294" s="26"/>
    </row>
    <row r="2295" ht="47.25" customHeight="1">
      <c r="A2295" s="27"/>
      <c r="B2295" s="28"/>
      <c r="C2295" s="29" t="str">
        <f>IMAGE("https://media.zecodeek-it.com/dtc/ss-share/questions/question-1439.jpg",1)</f>
        <v/>
      </c>
      <c r="I2295" s="30"/>
      <c r="K2295" s="21"/>
      <c r="M2295" s="27"/>
      <c r="N2295" s="28"/>
      <c r="O2295" s="29" t="str">
        <f>IMAGE("https://media.zecodeek-it.com/dtc/ss-share/questions/question-1439.jpg",1)</f>
        <v/>
      </c>
      <c r="U2295" s="30"/>
    </row>
    <row r="2296">
      <c r="A2296" s="27"/>
      <c r="B2296" s="28"/>
      <c r="C2296" s="32">
        <v>1.0</v>
      </c>
      <c r="D2296" s="23" t="s">
        <v>1174</v>
      </c>
      <c r="I2296" s="31"/>
      <c r="K2296" s="21"/>
      <c r="M2296" s="27"/>
      <c r="N2296" s="28"/>
      <c r="O2296" s="32">
        <v>1.0</v>
      </c>
      <c r="P2296" s="23" t="s">
        <v>1174</v>
      </c>
      <c r="U2296" s="31"/>
    </row>
    <row r="2297">
      <c r="A2297" s="27"/>
      <c r="B2297" s="28"/>
      <c r="C2297" s="32">
        <v>2.0</v>
      </c>
      <c r="D2297" s="23" t="s">
        <v>1175</v>
      </c>
      <c r="I2297" s="31" t="s">
        <v>38</v>
      </c>
      <c r="K2297" s="21"/>
      <c r="M2297" s="27"/>
      <c r="N2297" s="28"/>
      <c r="O2297" s="32">
        <v>2.0</v>
      </c>
      <c r="P2297" s="23" t="s">
        <v>1175</v>
      </c>
      <c r="U2297" s="31" t="s">
        <v>38</v>
      </c>
    </row>
    <row r="2298">
      <c r="A2298" s="27"/>
      <c r="B2298" s="28"/>
      <c r="C2298" s="32">
        <v>3.0</v>
      </c>
      <c r="D2298" s="23" t="s">
        <v>1176</v>
      </c>
      <c r="I2298" s="31"/>
      <c r="K2298" s="21"/>
      <c r="M2298" s="27"/>
      <c r="N2298" s="28"/>
      <c r="O2298" s="32">
        <v>3.0</v>
      </c>
      <c r="P2298" s="23" t="s">
        <v>1176</v>
      </c>
      <c r="U2298" s="31"/>
    </row>
    <row r="2299">
      <c r="A2299" s="27"/>
      <c r="B2299" s="28"/>
      <c r="C2299" s="32">
        <v>4.0</v>
      </c>
      <c r="D2299" s="23" t="s">
        <v>1177</v>
      </c>
      <c r="I2299" s="31"/>
      <c r="K2299" s="21"/>
      <c r="M2299" s="27"/>
      <c r="N2299" s="28"/>
      <c r="O2299" s="32">
        <v>4.0</v>
      </c>
      <c r="P2299" s="23" t="s">
        <v>1177</v>
      </c>
      <c r="U2299" s="31"/>
    </row>
    <row r="2300">
      <c r="A2300" s="27"/>
      <c r="B2300" s="28"/>
      <c r="C2300" s="23"/>
      <c r="D2300" s="23"/>
      <c r="E2300" s="23"/>
      <c r="F2300" s="23"/>
      <c r="G2300" s="23"/>
      <c r="H2300" s="23"/>
      <c r="I2300" s="31"/>
      <c r="K2300" s="21"/>
      <c r="M2300" s="27"/>
      <c r="N2300" s="28"/>
      <c r="O2300" s="23"/>
      <c r="P2300" s="23"/>
      <c r="Q2300" s="23"/>
      <c r="R2300" s="23"/>
      <c r="S2300" s="23"/>
      <c r="T2300" s="23"/>
      <c r="U2300" s="31"/>
    </row>
    <row r="2301">
      <c r="A2301" s="27"/>
      <c r="B2301" s="28"/>
      <c r="C2301" s="23"/>
      <c r="D2301" s="23"/>
      <c r="E2301" s="23"/>
      <c r="F2301" s="23"/>
      <c r="G2301" s="23"/>
      <c r="H2301" s="23"/>
      <c r="I2301" s="31"/>
      <c r="K2301" s="21"/>
      <c r="M2301" s="27"/>
      <c r="N2301" s="28"/>
      <c r="O2301" s="23"/>
      <c r="P2301" s="23"/>
      <c r="Q2301" s="23"/>
      <c r="R2301" s="23"/>
      <c r="S2301" s="23"/>
      <c r="T2301" s="23"/>
      <c r="U2301" s="31"/>
    </row>
    <row r="2302" ht="18.75" customHeight="1">
      <c r="A2302" s="32" t="s">
        <v>50</v>
      </c>
      <c r="B2302" s="50">
        <f>B100+1</f>
        <v>14</v>
      </c>
      <c r="C2302" s="25" t="s">
        <v>1178</v>
      </c>
      <c r="I2302" s="26"/>
      <c r="K2302" s="21"/>
      <c r="M2302" s="32" t="s">
        <v>50</v>
      </c>
      <c r="N2302" s="50">
        <f>N100+1</f>
        <v>14</v>
      </c>
      <c r="O2302" s="25" t="s">
        <v>1178</v>
      </c>
      <c r="U2302" s="26"/>
    </row>
    <row r="2303">
      <c r="A2303" s="27"/>
      <c r="B2303" s="28"/>
      <c r="C2303" s="29"/>
      <c r="I2303" s="30"/>
      <c r="K2303" s="21"/>
      <c r="M2303" s="27"/>
      <c r="N2303" s="28"/>
      <c r="O2303" s="29"/>
      <c r="U2303" s="30"/>
    </row>
    <row r="2304">
      <c r="A2304" s="27"/>
      <c r="B2304" s="28"/>
      <c r="C2304" s="32">
        <v>1.0</v>
      </c>
      <c r="D2304" s="23" t="s">
        <v>1179</v>
      </c>
      <c r="I2304" s="31"/>
      <c r="K2304" s="21"/>
      <c r="M2304" s="27"/>
      <c r="N2304" s="28"/>
      <c r="O2304" s="32">
        <v>1.0</v>
      </c>
      <c r="P2304" s="23" t="s">
        <v>1179</v>
      </c>
      <c r="U2304" s="31"/>
    </row>
    <row r="2305">
      <c r="A2305" s="27"/>
      <c r="B2305" s="28"/>
      <c r="C2305" s="32">
        <v>2.0</v>
      </c>
      <c r="D2305" s="23" t="s">
        <v>1180</v>
      </c>
      <c r="I2305" s="31"/>
      <c r="K2305" s="21"/>
      <c r="M2305" s="27"/>
      <c r="N2305" s="28"/>
      <c r="O2305" s="32">
        <v>2.0</v>
      </c>
      <c r="P2305" s="23" t="s">
        <v>1180</v>
      </c>
      <c r="U2305" s="31"/>
    </row>
    <row r="2306">
      <c r="A2306" s="27"/>
      <c r="B2306" s="28"/>
      <c r="C2306" s="32">
        <v>3.0</v>
      </c>
      <c r="D2306" s="23" t="s">
        <v>1181</v>
      </c>
      <c r="I2306" s="31"/>
      <c r="K2306" s="21"/>
      <c r="M2306" s="27"/>
      <c r="N2306" s="28"/>
      <c r="O2306" s="32">
        <v>3.0</v>
      </c>
      <c r="P2306" s="23" t="s">
        <v>1181</v>
      </c>
      <c r="U2306" s="31"/>
    </row>
    <row r="2307">
      <c r="A2307" s="27"/>
      <c r="B2307" s="28"/>
      <c r="C2307" s="32">
        <v>4.0</v>
      </c>
      <c r="D2307" s="23" t="s">
        <v>431</v>
      </c>
      <c r="I2307" s="31" t="s">
        <v>38</v>
      </c>
      <c r="K2307" s="21"/>
      <c r="M2307" s="27"/>
      <c r="N2307" s="28"/>
      <c r="O2307" s="32">
        <v>4.0</v>
      </c>
      <c r="P2307" s="23" t="s">
        <v>431</v>
      </c>
      <c r="U2307" s="31" t="s">
        <v>38</v>
      </c>
    </row>
    <row r="2308">
      <c r="A2308" s="27"/>
      <c r="B2308" s="28"/>
      <c r="C2308" s="23"/>
      <c r="D2308" s="23"/>
      <c r="E2308" s="23"/>
      <c r="F2308" s="23"/>
      <c r="G2308" s="23"/>
      <c r="H2308" s="23"/>
      <c r="I2308" s="31"/>
      <c r="K2308" s="21"/>
      <c r="M2308" s="27"/>
      <c r="N2308" s="28"/>
      <c r="O2308" s="23"/>
      <c r="P2308" s="23"/>
      <c r="Q2308" s="23"/>
      <c r="R2308" s="23"/>
      <c r="S2308" s="23"/>
      <c r="T2308" s="23"/>
      <c r="U2308" s="31"/>
    </row>
    <row r="2309">
      <c r="A2309" s="27"/>
      <c r="B2309" s="28"/>
      <c r="C2309" s="23"/>
      <c r="D2309" s="23"/>
      <c r="E2309" s="23"/>
      <c r="F2309" s="23"/>
      <c r="G2309" s="23"/>
      <c r="H2309" s="23"/>
      <c r="I2309" s="31"/>
      <c r="K2309" s="21"/>
      <c r="M2309" s="27"/>
      <c r="N2309" s="28"/>
      <c r="O2309" s="23"/>
      <c r="P2309" s="23"/>
      <c r="Q2309" s="23"/>
      <c r="R2309" s="23"/>
      <c r="S2309" s="23"/>
      <c r="T2309" s="23"/>
      <c r="U2309" s="31"/>
    </row>
    <row r="2310" ht="19.5" customHeight="1">
      <c r="A2310" s="32" t="s">
        <v>50</v>
      </c>
      <c r="B2310" s="50">
        <f>B108+1</f>
        <v>15</v>
      </c>
      <c r="C2310" s="25" t="s">
        <v>1182</v>
      </c>
      <c r="I2310" s="26"/>
      <c r="K2310" s="21"/>
      <c r="M2310" s="32" t="s">
        <v>50</v>
      </c>
      <c r="N2310" s="50">
        <f>N108+1</f>
        <v>15</v>
      </c>
      <c r="O2310" s="25" t="s">
        <v>1182</v>
      </c>
      <c r="U2310" s="26"/>
    </row>
    <row r="2311">
      <c r="A2311" s="27"/>
      <c r="B2311" s="28"/>
      <c r="C2311" s="29"/>
      <c r="I2311" s="30"/>
      <c r="K2311" s="21"/>
      <c r="M2311" s="27"/>
      <c r="N2311" s="28"/>
      <c r="O2311" s="29"/>
      <c r="U2311" s="30"/>
    </row>
    <row r="2312">
      <c r="A2312" s="27"/>
      <c r="B2312" s="28"/>
      <c r="C2312" s="32">
        <v>1.0</v>
      </c>
      <c r="D2312" s="23" t="s">
        <v>1183</v>
      </c>
      <c r="I2312" s="31" t="s">
        <v>38</v>
      </c>
      <c r="K2312" s="21"/>
      <c r="M2312" s="27"/>
      <c r="N2312" s="28"/>
      <c r="O2312" s="32">
        <v>1.0</v>
      </c>
      <c r="P2312" s="23" t="s">
        <v>1183</v>
      </c>
      <c r="U2312" s="31" t="s">
        <v>38</v>
      </c>
    </row>
    <row r="2313">
      <c r="A2313" s="27"/>
      <c r="B2313" s="28"/>
      <c r="C2313" s="32">
        <v>2.0</v>
      </c>
      <c r="D2313" s="23" t="s">
        <v>1184</v>
      </c>
      <c r="I2313" s="31"/>
      <c r="K2313" s="21"/>
      <c r="M2313" s="27"/>
      <c r="N2313" s="28"/>
      <c r="O2313" s="32">
        <v>2.0</v>
      </c>
      <c r="P2313" s="23" t="s">
        <v>1184</v>
      </c>
      <c r="U2313" s="31"/>
    </row>
    <row r="2314">
      <c r="A2314" s="27"/>
      <c r="B2314" s="28"/>
      <c r="C2314" s="32">
        <v>3.0</v>
      </c>
      <c r="D2314" s="23" t="s">
        <v>1185</v>
      </c>
      <c r="I2314" s="31"/>
      <c r="K2314" s="21"/>
      <c r="M2314" s="27"/>
      <c r="N2314" s="28"/>
      <c r="O2314" s="32">
        <v>3.0</v>
      </c>
      <c r="P2314" s="23" t="s">
        <v>1185</v>
      </c>
      <c r="U2314" s="31"/>
    </row>
    <row r="2315">
      <c r="A2315" s="27"/>
      <c r="B2315" s="28"/>
      <c r="C2315" s="32">
        <v>4.0</v>
      </c>
      <c r="D2315" s="23" t="s">
        <v>555</v>
      </c>
      <c r="I2315" s="31"/>
      <c r="K2315" s="21"/>
      <c r="M2315" s="27"/>
      <c r="N2315" s="28"/>
      <c r="O2315" s="32">
        <v>4.0</v>
      </c>
      <c r="P2315" s="23" t="s">
        <v>555</v>
      </c>
      <c r="U2315" s="31"/>
    </row>
    <row r="2316">
      <c r="A2316" s="27"/>
      <c r="B2316" s="28"/>
      <c r="C2316" s="23"/>
      <c r="D2316" s="23"/>
      <c r="E2316" s="23"/>
      <c r="F2316" s="23"/>
      <c r="G2316" s="23"/>
      <c r="H2316" s="23"/>
      <c r="I2316" s="31"/>
      <c r="K2316" s="21"/>
      <c r="M2316" s="27"/>
      <c r="N2316" s="28"/>
      <c r="O2316" s="23"/>
      <c r="P2316" s="23"/>
      <c r="Q2316" s="23"/>
      <c r="R2316" s="23"/>
      <c r="S2316" s="23"/>
      <c r="T2316" s="23"/>
      <c r="U2316" s="31"/>
    </row>
    <row r="2317">
      <c r="A2317" s="27"/>
      <c r="B2317" s="28"/>
      <c r="C2317" s="23"/>
      <c r="D2317" s="23"/>
      <c r="E2317" s="23"/>
      <c r="F2317" s="23"/>
      <c r="G2317" s="23"/>
      <c r="H2317" s="23"/>
      <c r="I2317" s="31"/>
      <c r="K2317" s="21"/>
      <c r="M2317" s="27"/>
      <c r="N2317" s="28"/>
      <c r="O2317" s="23"/>
      <c r="P2317" s="23"/>
      <c r="Q2317" s="23"/>
      <c r="R2317" s="23"/>
      <c r="S2317" s="23"/>
      <c r="T2317" s="23"/>
      <c r="U2317" s="31"/>
    </row>
    <row r="2318" ht="20.25" customHeight="1">
      <c r="A2318" s="32" t="s">
        <v>50</v>
      </c>
      <c r="B2318" s="50">
        <f>B116+1</f>
        <v>16</v>
      </c>
      <c r="C2318" s="25" t="s">
        <v>1186</v>
      </c>
      <c r="I2318" s="26"/>
      <c r="K2318" s="21"/>
      <c r="M2318" s="32" t="s">
        <v>50</v>
      </c>
      <c r="N2318" s="50">
        <f>N116+1</f>
        <v>16</v>
      </c>
      <c r="O2318" s="25" t="s">
        <v>1186</v>
      </c>
      <c r="U2318" s="26"/>
    </row>
    <row r="2319">
      <c r="A2319" s="27"/>
      <c r="B2319" s="28"/>
      <c r="C2319" s="29"/>
      <c r="I2319" s="30"/>
      <c r="K2319" s="21"/>
      <c r="M2319" s="27"/>
      <c r="N2319" s="28"/>
      <c r="O2319" s="29"/>
      <c r="U2319" s="30"/>
    </row>
    <row r="2320">
      <c r="A2320" s="27"/>
      <c r="B2320" s="28"/>
      <c r="C2320" s="32">
        <v>1.0</v>
      </c>
      <c r="D2320" s="23" t="s">
        <v>1187</v>
      </c>
      <c r="I2320" s="31"/>
      <c r="K2320" s="21"/>
      <c r="M2320" s="27"/>
      <c r="N2320" s="28"/>
      <c r="O2320" s="32">
        <v>1.0</v>
      </c>
      <c r="P2320" s="23" t="s">
        <v>1187</v>
      </c>
      <c r="U2320" s="31"/>
    </row>
    <row r="2321">
      <c r="A2321" s="27"/>
      <c r="B2321" s="28"/>
      <c r="C2321" s="32">
        <v>2.0</v>
      </c>
      <c r="D2321" s="23" t="s">
        <v>1188</v>
      </c>
      <c r="I2321" s="31"/>
      <c r="K2321" s="21"/>
      <c r="M2321" s="27"/>
      <c r="N2321" s="28"/>
      <c r="O2321" s="32">
        <v>2.0</v>
      </c>
      <c r="P2321" s="23" t="s">
        <v>1188</v>
      </c>
      <c r="U2321" s="31"/>
    </row>
    <row r="2322">
      <c r="A2322" s="27"/>
      <c r="B2322" s="28"/>
      <c r="C2322" s="32">
        <v>3.0</v>
      </c>
      <c r="D2322" s="23" t="s">
        <v>1189</v>
      </c>
      <c r="I2322" s="31" t="s">
        <v>38</v>
      </c>
      <c r="K2322" s="21"/>
      <c r="M2322" s="27"/>
      <c r="N2322" s="28"/>
      <c r="O2322" s="32">
        <v>3.0</v>
      </c>
      <c r="P2322" s="23" t="s">
        <v>1189</v>
      </c>
      <c r="U2322" s="31" t="s">
        <v>38</v>
      </c>
    </row>
    <row r="2323">
      <c r="A2323" s="27"/>
      <c r="B2323" s="28"/>
      <c r="C2323" s="32">
        <v>4.0</v>
      </c>
      <c r="D2323" s="23" t="s">
        <v>431</v>
      </c>
      <c r="I2323" s="31"/>
      <c r="K2323" s="21"/>
      <c r="M2323" s="27"/>
      <c r="N2323" s="28"/>
      <c r="O2323" s="32">
        <v>4.0</v>
      </c>
      <c r="P2323" s="23" t="s">
        <v>431</v>
      </c>
      <c r="U2323" s="31"/>
    </row>
    <row r="2324">
      <c r="A2324" s="27"/>
      <c r="B2324" s="28"/>
      <c r="C2324" s="23"/>
      <c r="D2324" s="23"/>
      <c r="E2324" s="23"/>
      <c r="F2324" s="23"/>
      <c r="G2324" s="23"/>
      <c r="H2324" s="23"/>
      <c r="I2324" s="31"/>
      <c r="K2324" s="21"/>
      <c r="M2324" s="27"/>
      <c r="N2324" s="28"/>
      <c r="O2324" s="23"/>
      <c r="P2324" s="23"/>
      <c r="Q2324" s="23"/>
      <c r="R2324" s="23"/>
      <c r="S2324" s="23"/>
      <c r="T2324" s="23"/>
      <c r="U2324" s="31"/>
    </row>
    <row r="2325">
      <c r="A2325" s="27"/>
      <c r="B2325" s="28"/>
      <c r="C2325" s="23"/>
      <c r="D2325" s="23"/>
      <c r="E2325" s="23"/>
      <c r="F2325" s="23"/>
      <c r="G2325" s="23"/>
      <c r="H2325" s="23"/>
      <c r="I2325" s="31"/>
      <c r="K2325" s="21"/>
      <c r="M2325" s="27"/>
      <c r="N2325" s="28"/>
      <c r="O2325" s="23"/>
      <c r="P2325" s="23"/>
      <c r="Q2325" s="23"/>
      <c r="R2325" s="23"/>
      <c r="S2325" s="23"/>
      <c r="T2325" s="23"/>
      <c r="U2325" s="31"/>
    </row>
    <row r="2326" ht="49.5" customHeight="1">
      <c r="A2326" s="32" t="s">
        <v>50</v>
      </c>
      <c r="B2326" s="50">
        <f>B124+1</f>
        <v>17</v>
      </c>
      <c r="C2326" s="25" t="s">
        <v>1190</v>
      </c>
      <c r="I2326" s="26"/>
      <c r="K2326" s="21"/>
      <c r="M2326" s="32" t="s">
        <v>50</v>
      </c>
      <c r="N2326" s="50">
        <f>N124+1</f>
        <v>17</v>
      </c>
      <c r="O2326" s="25" t="s">
        <v>1190</v>
      </c>
      <c r="U2326" s="26"/>
    </row>
    <row r="2327">
      <c r="A2327" s="27"/>
      <c r="B2327" s="28"/>
      <c r="C2327" s="29"/>
      <c r="I2327" s="30"/>
      <c r="K2327" s="21"/>
      <c r="M2327" s="27"/>
      <c r="N2327" s="28"/>
      <c r="O2327" s="29"/>
      <c r="U2327" s="30"/>
    </row>
    <row r="2328">
      <c r="A2328" s="27"/>
      <c r="B2328" s="28"/>
      <c r="C2328" s="32">
        <v>1.0</v>
      </c>
      <c r="D2328" s="23" t="s">
        <v>1191</v>
      </c>
      <c r="I2328" s="31"/>
      <c r="K2328" s="21"/>
      <c r="M2328" s="27"/>
      <c r="N2328" s="28"/>
      <c r="O2328" s="32">
        <v>1.0</v>
      </c>
      <c r="P2328" s="23" t="s">
        <v>1191</v>
      </c>
      <c r="U2328" s="31"/>
    </row>
    <row r="2329">
      <c r="A2329" s="27"/>
      <c r="B2329" s="28"/>
      <c r="C2329" s="32">
        <v>2.0</v>
      </c>
      <c r="D2329" s="23" t="s">
        <v>1192</v>
      </c>
      <c r="I2329" s="31" t="s">
        <v>38</v>
      </c>
      <c r="K2329" s="21"/>
      <c r="M2329" s="27"/>
      <c r="N2329" s="28"/>
      <c r="O2329" s="32">
        <v>2.0</v>
      </c>
      <c r="P2329" s="23" t="s">
        <v>1192</v>
      </c>
      <c r="U2329" s="31" t="s">
        <v>38</v>
      </c>
    </row>
    <row r="2330">
      <c r="A2330" s="27"/>
      <c r="B2330" s="28"/>
      <c r="C2330" s="32">
        <v>3.0</v>
      </c>
      <c r="D2330" s="23" t="s">
        <v>1193</v>
      </c>
      <c r="I2330" s="31"/>
      <c r="K2330" s="21"/>
      <c r="M2330" s="27"/>
      <c r="N2330" s="28"/>
      <c r="O2330" s="32">
        <v>3.0</v>
      </c>
      <c r="P2330" s="23" t="s">
        <v>1193</v>
      </c>
      <c r="U2330" s="31"/>
    </row>
    <row r="2331">
      <c r="A2331" s="27"/>
      <c r="B2331" s="28"/>
      <c r="C2331" s="32">
        <v>4.0</v>
      </c>
      <c r="D2331" s="23" t="s">
        <v>1194</v>
      </c>
      <c r="I2331" s="31"/>
      <c r="K2331" s="21"/>
      <c r="M2331" s="27"/>
      <c r="N2331" s="28"/>
      <c r="O2331" s="32">
        <v>4.0</v>
      </c>
      <c r="P2331" s="23" t="s">
        <v>1194</v>
      </c>
      <c r="U2331" s="31"/>
    </row>
    <row r="2332">
      <c r="A2332" s="27"/>
      <c r="B2332" s="28"/>
      <c r="C2332" s="23"/>
      <c r="D2332" s="23"/>
      <c r="E2332" s="23"/>
      <c r="F2332" s="23"/>
      <c r="G2332" s="23"/>
      <c r="H2332" s="23"/>
      <c r="I2332" s="31"/>
      <c r="K2332" s="21"/>
      <c r="M2332" s="27"/>
      <c r="N2332" s="28"/>
      <c r="O2332" s="23"/>
      <c r="P2332" s="23"/>
      <c r="Q2332" s="23"/>
      <c r="R2332" s="23"/>
      <c r="S2332" s="23"/>
      <c r="T2332" s="23"/>
      <c r="U2332" s="31"/>
    </row>
    <row r="2333">
      <c r="A2333" s="27"/>
      <c r="B2333" s="28"/>
      <c r="C2333" s="23"/>
      <c r="D2333" s="23"/>
      <c r="E2333" s="23"/>
      <c r="F2333" s="23"/>
      <c r="G2333" s="23"/>
      <c r="H2333" s="23"/>
      <c r="I2333" s="31"/>
      <c r="K2333" s="21"/>
      <c r="M2333" s="27"/>
      <c r="N2333" s="28"/>
      <c r="O2333" s="23"/>
      <c r="P2333" s="23"/>
      <c r="Q2333" s="23"/>
      <c r="R2333" s="23"/>
      <c r="S2333" s="23"/>
      <c r="T2333" s="23"/>
      <c r="U2333" s="31"/>
    </row>
    <row r="2334" ht="21.0" customHeight="1">
      <c r="A2334" s="32" t="s">
        <v>50</v>
      </c>
      <c r="B2334" s="50">
        <f>B132+1</f>
        <v>18</v>
      </c>
      <c r="C2334" s="25" t="s">
        <v>1195</v>
      </c>
      <c r="I2334" s="26"/>
      <c r="K2334" s="21"/>
      <c r="M2334" s="32" t="s">
        <v>50</v>
      </c>
      <c r="N2334" s="50">
        <f>N132+1</f>
        <v>18</v>
      </c>
      <c r="O2334" s="25" t="s">
        <v>1195</v>
      </c>
      <c r="U2334" s="26"/>
    </row>
    <row r="2335">
      <c r="A2335" s="27"/>
      <c r="B2335" s="28"/>
      <c r="C2335" s="29"/>
      <c r="I2335" s="30"/>
      <c r="K2335" s="21"/>
      <c r="M2335" s="27"/>
      <c r="N2335" s="28"/>
      <c r="O2335" s="29"/>
      <c r="U2335" s="30"/>
    </row>
    <row r="2336">
      <c r="A2336" s="27"/>
      <c r="B2336" s="28"/>
      <c r="C2336" s="32">
        <v>1.0</v>
      </c>
      <c r="D2336" s="23" t="s">
        <v>1196</v>
      </c>
      <c r="I2336" s="31"/>
      <c r="K2336" s="21"/>
      <c r="M2336" s="27"/>
      <c r="N2336" s="28"/>
      <c r="O2336" s="32">
        <v>1.0</v>
      </c>
      <c r="P2336" s="23" t="s">
        <v>1196</v>
      </c>
      <c r="U2336" s="31"/>
    </row>
    <row r="2337" ht="15.75" customHeight="1">
      <c r="A2337" s="27"/>
      <c r="B2337" s="28"/>
      <c r="C2337" s="32">
        <v>2.0</v>
      </c>
      <c r="D2337" s="23" t="s">
        <v>1197</v>
      </c>
      <c r="I2337" s="31" t="s">
        <v>38</v>
      </c>
      <c r="K2337" s="21"/>
      <c r="M2337" s="27"/>
      <c r="N2337" s="28"/>
      <c r="O2337" s="32">
        <v>2.0</v>
      </c>
      <c r="P2337" s="23" t="s">
        <v>1197</v>
      </c>
      <c r="U2337" s="31" t="s">
        <v>38</v>
      </c>
    </row>
    <row r="2338">
      <c r="A2338" s="27"/>
      <c r="B2338" s="28"/>
      <c r="C2338" s="32">
        <v>3.0</v>
      </c>
      <c r="D2338" s="23" t="s">
        <v>1198</v>
      </c>
      <c r="I2338" s="31"/>
      <c r="K2338" s="21"/>
      <c r="M2338" s="27"/>
      <c r="N2338" s="28"/>
      <c r="O2338" s="32">
        <v>3.0</v>
      </c>
      <c r="P2338" s="23" t="s">
        <v>1198</v>
      </c>
      <c r="U2338" s="31"/>
    </row>
    <row r="2339">
      <c r="A2339" s="27"/>
      <c r="B2339" s="28"/>
      <c r="C2339" s="32">
        <v>4.0</v>
      </c>
      <c r="D2339" s="23" t="s">
        <v>1199</v>
      </c>
      <c r="I2339" s="31"/>
      <c r="K2339" s="21"/>
      <c r="M2339" s="27"/>
      <c r="N2339" s="28"/>
      <c r="O2339" s="32">
        <v>4.0</v>
      </c>
      <c r="P2339" s="23" t="s">
        <v>1199</v>
      </c>
      <c r="U2339" s="31"/>
    </row>
    <row r="2340">
      <c r="A2340" s="27"/>
      <c r="B2340" s="28"/>
      <c r="C2340" s="23"/>
      <c r="D2340" s="23"/>
      <c r="E2340" s="23"/>
      <c r="F2340" s="23"/>
      <c r="G2340" s="23"/>
      <c r="H2340" s="23"/>
      <c r="I2340" s="31"/>
      <c r="K2340" s="21"/>
      <c r="M2340" s="27"/>
      <c r="N2340" s="28"/>
      <c r="O2340" s="23"/>
      <c r="P2340" s="23"/>
      <c r="Q2340" s="23"/>
      <c r="R2340" s="23"/>
      <c r="S2340" s="23"/>
      <c r="T2340" s="23"/>
      <c r="U2340" s="31"/>
    </row>
    <row r="2341">
      <c r="A2341" s="27"/>
      <c r="B2341" s="28"/>
      <c r="C2341" s="23"/>
      <c r="D2341" s="23"/>
      <c r="E2341" s="23"/>
      <c r="F2341" s="23"/>
      <c r="G2341" s="23"/>
      <c r="H2341" s="23"/>
      <c r="I2341" s="31"/>
      <c r="K2341" s="21"/>
      <c r="M2341" s="27"/>
      <c r="N2341" s="28"/>
      <c r="O2341" s="23"/>
      <c r="P2341" s="23"/>
      <c r="Q2341" s="23"/>
      <c r="R2341" s="23"/>
      <c r="S2341" s="23"/>
      <c r="T2341" s="23"/>
      <c r="U2341" s="31"/>
    </row>
    <row r="2342" ht="21.75" customHeight="1">
      <c r="A2342" s="32" t="s">
        <v>50</v>
      </c>
      <c r="B2342" s="50">
        <f>B140+1</f>
        <v>19</v>
      </c>
      <c r="C2342" s="25" t="s">
        <v>1200</v>
      </c>
      <c r="I2342" s="26"/>
      <c r="K2342" s="21"/>
      <c r="M2342" s="32" t="s">
        <v>50</v>
      </c>
      <c r="N2342" s="50">
        <f>N140+1</f>
        <v>19</v>
      </c>
      <c r="O2342" s="25" t="s">
        <v>1200</v>
      </c>
      <c r="U2342" s="26"/>
    </row>
    <row r="2343">
      <c r="A2343" s="27"/>
      <c r="B2343" s="28"/>
      <c r="C2343" s="29"/>
      <c r="I2343" s="30"/>
      <c r="K2343" s="21"/>
      <c r="M2343" s="27"/>
      <c r="N2343" s="28"/>
      <c r="O2343" s="29"/>
      <c r="U2343" s="30"/>
    </row>
    <row r="2344">
      <c r="A2344" s="27"/>
      <c r="B2344" s="28"/>
      <c r="C2344" s="32">
        <v>1.0</v>
      </c>
      <c r="D2344" s="23" t="s">
        <v>1201</v>
      </c>
      <c r="I2344" s="31" t="s">
        <v>38</v>
      </c>
      <c r="K2344" s="21"/>
      <c r="M2344" s="27"/>
      <c r="N2344" s="28"/>
      <c r="O2344" s="32">
        <v>1.0</v>
      </c>
      <c r="P2344" s="23" t="s">
        <v>1201</v>
      </c>
      <c r="U2344" s="31" t="s">
        <v>38</v>
      </c>
    </row>
    <row r="2345" ht="15.75" customHeight="1">
      <c r="A2345" s="27"/>
      <c r="B2345" s="28"/>
      <c r="C2345" s="32">
        <v>2.0</v>
      </c>
      <c r="D2345" s="23" t="s">
        <v>1202</v>
      </c>
      <c r="I2345" s="31"/>
      <c r="K2345" s="21"/>
      <c r="M2345" s="27"/>
      <c r="N2345" s="28"/>
      <c r="O2345" s="32">
        <v>2.0</v>
      </c>
      <c r="P2345" s="23" t="s">
        <v>1202</v>
      </c>
      <c r="U2345" s="31"/>
    </row>
    <row r="2346">
      <c r="A2346" s="27"/>
      <c r="B2346" s="28"/>
      <c r="C2346" s="32">
        <v>3.0</v>
      </c>
      <c r="D2346" s="23" t="s">
        <v>1203</v>
      </c>
      <c r="I2346" s="31"/>
      <c r="K2346" s="21"/>
      <c r="M2346" s="27"/>
      <c r="N2346" s="28"/>
      <c r="O2346" s="32">
        <v>3.0</v>
      </c>
      <c r="P2346" s="23" t="s">
        <v>1203</v>
      </c>
      <c r="U2346" s="31"/>
    </row>
    <row r="2347">
      <c r="A2347" s="27"/>
      <c r="B2347" s="28"/>
      <c r="C2347" s="32">
        <v>4.0</v>
      </c>
      <c r="D2347" s="23" t="s">
        <v>1204</v>
      </c>
      <c r="I2347" s="31"/>
      <c r="K2347" s="21"/>
      <c r="M2347" s="27"/>
      <c r="N2347" s="28"/>
      <c r="O2347" s="32">
        <v>4.0</v>
      </c>
      <c r="P2347" s="23" t="s">
        <v>1204</v>
      </c>
      <c r="U2347" s="31"/>
    </row>
    <row r="2348">
      <c r="A2348" s="27"/>
      <c r="B2348" s="28"/>
      <c r="C2348" s="23"/>
      <c r="D2348" s="23"/>
      <c r="E2348" s="23"/>
      <c r="F2348" s="23"/>
      <c r="G2348" s="23"/>
      <c r="H2348" s="23"/>
      <c r="I2348" s="31"/>
      <c r="K2348" s="21"/>
      <c r="M2348" s="27"/>
      <c r="N2348" s="28"/>
      <c r="O2348" s="23"/>
      <c r="P2348" s="23"/>
      <c r="Q2348" s="23"/>
      <c r="R2348" s="23"/>
      <c r="S2348" s="23"/>
      <c r="T2348" s="23"/>
      <c r="U2348" s="31"/>
    </row>
    <row r="2349">
      <c r="A2349" s="27"/>
      <c r="B2349" s="28"/>
      <c r="C2349" s="23"/>
      <c r="D2349" s="23"/>
      <c r="E2349" s="23"/>
      <c r="F2349" s="23"/>
      <c r="G2349" s="23"/>
      <c r="H2349" s="23"/>
      <c r="I2349" s="31"/>
      <c r="K2349" s="21"/>
      <c r="M2349" s="27"/>
      <c r="N2349" s="28"/>
      <c r="O2349" s="23"/>
      <c r="P2349" s="23"/>
      <c r="Q2349" s="23"/>
      <c r="R2349" s="23"/>
      <c r="S2349" s="23"/>
      <c r="T2349" s="23"/>
      <c r="U2349" s="31"/>
    </row>
    <row r="2350" ht="21.75" customHeight="1">
      <c r="A2350" s="32" t="s">
        <v>50</v>
      </c>
      <c r="B2350" s="50">
        <f>B148+1</f>
        <v>20</v>
      </c>
      <c r="C2350" s="25" t="s">
        <v>1205</v>
      </c>
      <c r="I2350" s="26"/>
      <c r="K2350" s="21"/>
      <c r="M2350" s="32" t="s">
        <v>50</v>
      </c>
      <c r="N2350" s="50">
        <f>N148+1</f>
        <v>20</v>
      </c>
      <c r="O2350" s="25" t="s">
        <v>1205</v>
      </c>
      <c r="U2350" s="26"/>
    </row>
    <row r="2351">
      <c r="A2351" s="27"/>
      <c r="B2351" s="28"/>
      <c r="C2351" s="29"/>
      <c r="I2351" s="30"/>
      <c r="K2351" s="21"/>
      <c r="M2351" s="27"/>
      <c r="N2351" s="28"/>
      <c r="O2351" s="29"/>
      <c r="U2351" s="30"/>
    </row>
    <row r="2352">
      <c r="A2352" s="27"/>
      <c r="B2352" s="28"/>
      <c r="C2352" s="32">
        <v>1.0</v>
      </c>
      <c r="D2352" s="23" t="s">
        <v>1206</v>
      </c>
      <c r="I2352" s="31"/>
      <c r="K2352" s="21"/>
      <c r="M2352" s="27"/>
      <c r="N2352" s="28"/>
      <c r="O2352" s="32">
        <v>1.0</v>
      </c>
      <c r="P2352" s="23" t="s">
        <v>1206</v>
      </c>
      <c r="U2352" s="31"/>
    </row>
    <row r="2353" ht="15.75" customHeight="1">
      <c r="A2353" s="27"/>
      <c r="B2353" s="28"/>
      <c r="C2353" s="32">
        <v>2.0</v>
      </c>
      <c r="D2353" s="23" t="s">
        <v>1207</v>
      </c>
      <c r="I2353" s="31"/>
      <c r="K2353" s="21"/>
      <c r="M2353" s="27"/>
      <c r="N2353" s="28"/>
      <c r="O2353" s="32">
        <v>2.0</v>
      </c>
      <c r="P2353" s="23" t="s">
        <v>1207</v>
      </c>
      <c r="U2353" s="31"/>
    </row>
    <row r="2354">
      <c r="A2354" s="27"/>
      <c r="B2354" s="28"/>
      <c r="C2354" s="32">
        <v>3.0</v>
      </c>
      <c r="D2354" s="23" t="s">
        <v>1208</v>
      </c>
      <c r="I2354" s="31"/>
      <c r="K2354" s="21"/>
      <c r="M2354" s="27"/>
      <c r="N2354" s="28"/>
      <c r="O2354" s="32">
        <v>3.0</v>
      </c>
      <c r="P2354" s="23" t="s">
        <v>1208</v>
      </c>
      <c r="U2354" s="31"/>
    </row>
    <row r="2355">
      <c r="A2355" s="27"/>
      <c r="B2355" s="28"/>
      <c r="C2355" s="32">
        <v>4.0</v>
      </c>
      <c r="D2355" s="23" t="s">
        <v>431</v>
      </c>
      <c r="I2355" s="31" t="s">
        <v>38</v>
      </c>
      <c r="K2355" s="21"/>
      <c r="M2355" s="27"/>
      <c r="N2355" s="28"/>
      <c r="O2355" s="32">
        <v>4.0</v>
      </c>
      <c r="P2355" s="23" t="s">
        <v>431</v>
      </c>
      <c r="U2355" s="31" t="s">
        <v>38</v>
      </c>
    </row>
    <row r="2356">
      <c r="A2356" s="27"/>
      <c r="B2356" s="28"/>
      <c r="C2356" s="23"/>
      <c r="D2356" s="23"/>
      <c r="E2356" s="23"/>
      <c r="F2356" s="23"/>
      <c r="G2356" s="23"/>
      <c r="H2356" s="23"/>
      <c r="I2356" s="31"/>
      <c r="K2356" s="21"/>
      <c r="M2356" s="27"/>
      <c r="N2356" s="28"/>
      <c r="O2356" s="23"/>
      <c r="P2356" s="23"/>
      <c r="Q2356" s="23"/>
      <c r="R2356" s="23"/>
      <c r="S2356" s="23"/>
      <c r="T2356" s="23"/>
      <c r="U2356" s="31"/>
    </row>
    <row r="2357">
      <c r="A2357" s="27"/>
      <c r="B2357" s="28"/>
      <c r="C2357" s="23"/>
      <c r="D2357" s="23"/>
      <c r="E2357" s="23"/>
      <c r="F2357" s="23"/>
      <c r="G2357" s="23"/>
      <c r="H2357" s="23"/>
      <c r="I2357" s="31"/>
      <c r="K2357" s="21"/>
      <c r="M2357" s="27"/>
      <c r="N2357" s="28"/>
      <c r="O2357" s="23"/>
      <c r="P2357" s="23"/>
      <c r="Q2357" s="23"/>
      <c r="R2357" s="23"/>
      <c r="S2357" s="23"/>
      <c r="T2357" s="23"/>
      <c r="U2357" s="31"/>
    </row>
    <row r="2358" ht="21.0" customHeight="1">
      <c r="A2358" s="32" t="s">
        <v>50</v>
      </c>
      <c r="B2358" s="50">
        <f>B156+1</f>
        <v>21</v>
      </c>
      <c r="C2358" s="25" t="s">
        <v>1209</v>
      </c>
      <c r="I2358" s="26"/>
      <c r="K2358" s="21"/>
      <c r="M2358" s="32" t="s">
        <v>50</v>
      </c>
      <c r="N2358" s="50">
        <f>N156+1</f>
        <v>21</v>
      </c>
      <c r="O2358" s="25" t="s">
        <v>1209</v>
      </c>
      <c r="U2358" s="26"/>
    </row>
    <row r="2359">
      <c r="A2359" s="27"/>
      <c r="B2359" s="28"/>
      <c r="C2359" s="29"/>
      <c r="I2359" s="30"/>
      <c r="K2359" s="21"/>
      <c r="M2359" s="27"/>
      <c r="N2359" s="28"/>
      <c r="O2359" s="29"/>
      <c r="U2359" s="30"/>
    </row>
    <row r="2360">
      <c r="A2360" s="27"/>
      <c r="B2360" s="28"/>
      <c r="C2360" s="32">
        <v>1.0</v>
      </c>
      <c r="D2360" s="23" t="s">
        <v>1210</v>
      </c>
      <c r="I2360" s="31"/>
      <c r="K2360" s="21"/>
      <c r="M2360" s="27"/>
      <c r="N2360" s="28"/>
      <c r="O2360" s="32">
        <v>1.0</v>
      </c>
      <c r="P2360" s="23" t="s">
        <v>1210</v>
      </c>
      <c r="U2360" s="31"/>
    </row>
    <row r="2361" ht="31.5" customHeight="1">
      <c r="A2361" s="27"/>
      <c r="B2361" s="28"/>
      <c r="C2361" s="32">
        <v>2.0</v>
      </c>
      <c r="D2361" s="23" t="s">
        <v>1211</v>
      </c>
      <c r="I2361" s="31" t="s">
        <v>38</v>
      </c>
      <c r="K2361" s="21"/>
      <c r="M2361" s="27"/>
      <c r="N2361" s="28"/>
      <c r="O2361" s="32">
        <v>2.0</v>
      </c>
      <c r="P2361" s="23" t="s">
        <v>1211</v>
      </c>
      <c r="U2361" s="31" t="s">
        <v>38</v>
      </c>
    </row>
    <row r="2362">
      <c r="A2362" s="27"/>
      <c r="B2362" s="28"/>
      <c r="C2362" s="32">
        <v>3.0</v>
      </c>
      <c r="D2362" s="23" t="s">
        <v>1212</v>
      </c>
      <c r="I2362" s="31"/>
      <c r="K2362" s="21"/>
      <c r="M2362" s="27"/>
      <c r="N2362" s="28"/>
      <c r="O2362" s="32">
        <v>3.0</v>
      </c>
      <c r="P2362" s="23" t="s">
        <v>1212</v>
      </c>
      <c r="U2362" s="31"/>
    </row>
    <row r="2363">
      <c r="A2363" s="27"/>
      <c r="B2363" s="28"/>
      <c r="C2363" s="32">
        <v>4.0</v>
      </c>
      <c r="D2363" s="23" t="s">
        <v>1212</v>
      </c>
      <c r="I2363" s="31"/>
      <c r="K2363" s="21"/>
      <c r="M2363" s="27"/>
      <c r="N2363" s="28"/>
      <c r="O2363" s="32">
        <v>4.0</v>
      </c>
      <c r="P2363" s="23" t="s">
        <v>1212</v>
      </c>
      <c r="U2363" s="31"/>
    </row>
    <row r="2364">
      <c r="A2364" s="27"/>
      <c r="B2364" s="28"/>
      <c r="C2364" s="23"/>
      <c r="D2364" s="23"/>
      <c r="E2364" s="23"/>
      <c r="F2364" s="23"/>
      <c r="G2364" s="23"/>
      <c r="H2364" s="23"/>
      <c r="I2364" s="31"/>
      <c r="K2364" s="21"/>
      <c r="M2364" s="27"/>
      <c r="N2364" s="28"/>
      <c r="O2364" s="23"/>
      <c r="P2364" s="23"/>
      <c r="Q2364" s="23"/>
      <c r="R2364" s="23"/>
      <c r="S2364" s="23"/>
      <c r="T2364" s="23"/>
      <c r="U2364" s="31"/>
    </row>
    <row r="2365">
      <c r="A2365" s="27"/>
      <c r="B2365" s="28"/>
      <c r="C2365" s="23"/>
      <c r="D2365" s="23"/>
      <c r="E2365" s="23"/>
      <c r="F2365" s="23"/>
      <c r="G2365" s="23"/>
      <c r="H2365" s="23"/>
      <c r="I2365" s="31"/>
      <c r="K2365" s="21"/>
      <c r="M2365" s="27"/>
      <c r="N2365" s="28"/>
      <c r="O2365" s="23"/>
      <c r="P2365" s="23"/>
      <c r="Q2365" s="23"/>
      <c r="R2365" s="23"/>
      <c r="S2365" s="23"/>
      <c r="T2365" s="23"/>
      <c r="U2365" s="31"/>
    </row>
    <row r="2366" ht="24.75" customHeight="1">
      <c r="A2366" s="32" t="s">
        <v>50</v>
      </c>
      <c r="B2366" s="50">
        <f>B164+1</f>
        <v>22</v>
      </c>
      <c r="C2366" s="25" t="s">
        <v>1213</v>
      </c>
      <c r="I2366" s="26"/>
      <c r="K2366" s="21"/>
      <c r="M2366" s="32" t="s">
        <v>50</v>
      </c>
      <c r="N2366" s="50">
        <f>N164+1</f>
        <v>22</v>
      </c>
      <c r="O2366" s="25" t="s">
        <v>1213</v>
      </c>
      <c r="U2366" s="26"/>
    </row>
    <row r="2367">
      <c r="A2367" s="27"/>
      <c r="B2367" s="28"/>
      <c r="C2367" s="29"/>
      <c r="I2367" s="30"/>
      <c r="K2367" s="21"/>
      <c r="M2367" s="27"/>
      <c r="N2367" s="28"/>
      <c r="O2367" s="29"/>
      <c r="U2367" s="30"/>
    </row>
    <row r="2368">
      <c r="A2368" s="27"/>
      <c r="B2368" s="28"/>
      <c r="C2368" s="32">
        <v>1.0</v>
      </c>
      <c r="D2368" s="23" t="s">
        <v>1214</v>
      </c>
      <c r="I2368" s="31"/>
      <c r="K2368" s="21"/>
      <c r="M2368" s="27"/>
      <c r="N2368" s="28"/>
      <c r="O2368" s="32">
        <v>1.0</v>
      </c>
      <c r="P2368" s="23" t="s">
        <v>1214</v>
      </c>
      <c r="U2368" s="31"/>
    </row>
    <row r="2369" ht="33.75" customHeight="1">
      <c r="A2369" s="27"/>
      <c r="B2369" s="28"/>
      <c r="C2369" s="32">
        <v>2.0</v>
      </c>
      <c r="D2369" s="23" t="s">
        <v>1215</v>
      </c>
      <c r="I2369" s="31" t="s">
        <v>38</v>
      </c>
      <c r="K2369" s="21"/>
      <c r="M2369" s="27"/>
      <c r="N2369" s="28"/>
      <c r="O2369" s="32">
        <v>2.0</v>
      </c>
      <c r="P2369" s="23" t="s">
        <v>1215</v>
      </c>
      <c r="U2369" s="31" t="s">
        <v>38</v>
      </c>
    </row>
    <row r="2370">
      <c r="A2370" s="27"/>
      <c r="B2370" s="28"/>
      <c r="C2370" s="32">
        <v>3.0</v>
      </c>
      <c r="D2370" s="23" t="s">
        <v>1216</v>
      </c>
      <c r="I2370" s="31"/>
      <c r="K2370" s="21"/>
      <c r="M2370" s="27"/>
      <c r="N2370" s="28"/>
      <c r="O2370" s="32">
        <v>3.0</v>
      </c>
      <c r="P2370" s="23" t="s">
        <v>1216</v>
      </c>
      <c r="U2370" s="31"/>
    </row>
    <row r="2371">
      <c r="A2371" s="27"/>
      <c r="B2371" s="28"/>
      <c r="C2371" s="32">
        <v>4.0</v>
      </c>
      <c r="D2371" s="23" t="s">
        <v>391</v>
      </c>
      <c r="I2371" s="31"/>
      <c r="K2371" s="21"/>
      <c r="M2371" s="27"/>
      <c r="N2371" s="28"/>
      <c r="O2371" s="32">
        <v>4.0</v>
      </c>
      <c r="P2371" s="23" t="s">
        <v>391</v>
      </c>
      <c r="U2371" s="31"/>
    </row>
    <row r="2372">
      <c r="A2372" s="27"/>
      <c r="B2372" s="28"/>
      <c r="C2372" s="23"/>
      <c r="D2372" s="23"/>
      <c r="E2372" s="23"/>
      <c r="F2372" s="23"/>
      <c r="G2372" s="23"/>
      <c r="H2372" s="23"/>
      <c r="I2372" s="31"/>
      <c r="K2372" s="21"/>
      <c r="M2372" s="27"/>
      <c r="N2372" s="28"/>
      <c r="O2372" s="23"/>
      <c r="P2372" s="23"/>
      <c r="Q2372" s="23"/>
      <c r="R2372" s="23"/>
      <c r="S2372" s="23"/>
      <c r="T2372" s="23"/>
      <c r="U2372" s="31"/>
    </row>
    <row r="2373">
      <c r="A2373" s="27"/>
      <c r="B2373" s="28"/>
      <c r="C2373" s="23"/>
      <c r="D2373" s="23"/>
      <c r="E2373" s="23"/>
      <c r="F2373" s="23"/>
      <c r="G2373" s="23"/>
      <c r="H2373" s="23"/>
      <c r="I2373" s="31"/>
      <c r="K2373" s="21"/>
      <c r="M2373" s="27"/>
      <c r="N2373" s="28"/>
      <c r="O2373" s="23"/>
      <c r="P2373" s="23"/>
      <c r="Q2373" s="23"/>
      <c r="R2373" s="23"/>
      <c r="S2373" s="23"/>
      <c r="T2373" s="23"/>
      <c r="U2373" s="31"/>
    </row>
    <row r="2374">
      <c r="A2374" s="32" t="s">
        <v>50</v>
      </c>
      <c r="B2374" s="50">
        <f>B172+1</f>
        <v>23</v>
      </c>
      <c r="C2374" s="25" t="s">
        <v>1217</v>
      </c>
      <c r="I2374" s="26"/>
      <c r="K2374" s="21"/>
      <c r="M2374" s="32" t="s">
        <v>50</v>
      </c>
      <c r="N2374" s="50">
        <f>N172+1</f>
        <v>23</v>
      </c>
      <c r="O2374" s="25" t="s">
        <v>1217</v>
      </c>
      <c r="U2374" s="26"/>
    </row>
    <row r="2375">
      <c r="A2375" s="27"/>
      <c r="B2375" s="28"/>
      <c r="C2375" s="29"/>
      <c r="I2375" s="30"/>
      <c r="K2375" s="21"/>
      <c r="M2375" s="27"/>
      <c r="N2375" s="28"/>
      <c r="O2375" s="29"/>
      <c r="U2375" s="30"/>
    </row>
    <row r="2376">
      <c r="A2376" s="27"/>
      <c r="B2376" s="28"/>
      <c r="C2376" s="32">
        <v>1.0</v>
      </c>
      <c r="D2376" s="23" t="s">
        <v>1218</v>
      </c>
      <c r="I2376" s="31"/>
      <c r="K2376" s="21"/>
      <c r="M2376" s="27"/>
      <c r="N2376" s="28"/>
      <c r="O2376" s="32">
        <v>1.0</v>
      </c>
      <c r="P2376" s="23" t="s">
        <v>1218</v>
      </c>
      <c r="U2376" s="31"/>
    </row>
    <row r="2377" ht="33.0" customHeight="1">
      <c r="A2377" s="27"/>
      <c r="B2377" s="28"/>
      <c r="C2377" s="32">
        <v>2.0</v>
      </c>
      <c r="D2377" s="23" t="s">
        <v>1219</v>
      </c>
      <c r="I2377" s="31" t="s">
        <v>38</v>
      </c>
      <c r="K2377" s="21"/>
      <c r="M2377" s="27"/>
      <c r="N2377" s="28"/>
      <c r="O2377" s="32">
        <v>2.0</v>
      </c>
      <c r="P2377" s="23" t="s">
        <v>1219</v>
      </c>
      <c r="U2377" s="31" t="s">
        <v>38</v>
      </c>
    </row>
    <row r="2378">
      <c r="A2378" s="27"/>
      <c r="B2378" s="28"/>
      <c r="C2378" s="32">
        <v>3.0</v>
      </c>
      <c r="D2378" s="23" t="s">
        <v>1220</v>
      </c>
      <c r="I2378" s="31"/>
      <c r="K2378" s="21"/>
      <c r="M2378" s="27"/>
      <c r="N2378" s="28"/>
      <c r="O2378" s="32">
        <v>3.0</v>
      </c>
      <c r="P2378" s="23" t="s">
        <v>1220</v>
      </c>
      <c r="U2378" s="31"/>
    </row>
    <row r="2379">
      <c r="A2379" s="27"/>
      <c r="B2379" s="28"/>
      <c r="C2379" s="32">
        <v>4.0</v>
      </c>
      <c r="D2379" s="23" t="s">
        <v>391</v>
      </c>
      <c r="I2379" s="31"/>
      <c r="K2379" s="21"/>
      <c r="M2379" s="27"/>
      <c r="N2379" s="28"/>
      <c r="O2379" s="32">
        <v>4.0</v>
      </c>
      <c r="P2379" s="23" t="s">
        <v>391</v>
      </c>
      <c r="U2379" s="31"/>
    </row>
    <row r="2380">
      <c r="A2380" s="27"/>
      <c r="B2380" s="28"/>
      <c r="C2380" s="23"/>
      <c r="D2380" s="23"/>
      <c r="E2380" s="23"/>
      <c r="F2380" s="23"/>
      <c r="G2380" s="23"/>
      <c r="H2380" s="23"/>
      <c r="I2380" s="31"/>
      <c r="K2380" s="21"/>
      <c r="M2380" s="27"/>
      <c r="N2380" s="28"/>
      <c r="O2380" s="23"/>
      <c r="P2380" s="23"/>
      <c r="Q2380" s="23"/>
      <c r="R2380" s="23"/>
      <c r="S2380" s="23"/>
      <c r="T2380" s="23"/>
      <c r="U2380" s="31"/>
    </row>
    <row r="2381">
      <c r="A2381" s="27"/>
      <c r="B2381" s="28"/>
      <c r="C2381" s="23"/>
      <c r="D2381" s="23"/>
      <c r="E2381" s="23"/>
      <c r="F2381" s="23"/>
      <c r="G2381" s="23"/>
      <c r="H2381" s="23"/>
      <c r="I2381" s="31"/>
      <c r="K2381" s="21"/>
      <c r="M2381" s="27"/>
      <c r="N2381" s="28"/>
      <c r="O2381" s="23"/>
      <c r="P2381" s="23"/>
      <c r="Q2381" s="23"/>
      <c r="R2381" s="23"/>
      <c r="S2381" s="23"/>
      <c r="T2381" s="23"/>
      <c r="U2381" s="31"/>
    </row>
    <row r="2382">
      <c r="A2382" s="32" t="s">
        <v>50</v>
      </c>
      <c r="B2382" s="50">
        <f>B180+1</f>
        <v>24</v>
      </c>
      <c r="C2382" s="25" t="s">
        <v>1221</v>
      </c>
      <c r="I2382" s="26"/>
      <c r="K2382" s="21"/>
      <c r="M2382" s="32" t="s">
        <v>50</v>
      </c>
      <c r="N2382" s="50">
        <f>N180+1</f>
        <v>24</v>
      </c>
      <c r="O2382" s="25" t="s">
        <v>1221</v>
      </c>
      <c r="U2382" s="26"/>
    </row>
    <row r="2383">
      <c r="A2383" s="27"/>
      <c r="B2383" s="28"/>
      <c r="C2383" s="29"/>
      <c r="I2383" s="30"/>
      <c r="K2383" s="21"/>
      <c r="M2383" s="27"/>
      <c r="N2383" s="28"/>
      <c r="O2383" s="29"/>
      <c r="U2383" s="30"/>
    </row>
    <row r="2384">
      <c r="A2384" s="27"/>
      <c r="B2384" s="28"/>
      <c r="C2384" s="32">
        <v>1.0</v>
      </c>
      <c r="D2384" s="23" t="s">
        <v>1222</v>
      </c>
      <c r="I2384" s="31" t="s">
        <v>38</v>
      </c>
      <c r="K2384" s="21"/>
      <c r="M2384" s="27"/>
      <c r="N2384" s="28"/>
      <c r="O2384" s="32">
        <v>1.0</v>
      </c>
      <c r="P2384" s="23" t="s">
        <v>1222</v>
      </c>
      <c r="U2384" s="31" t="s">
        <v>38</v>
      </c>
    </row>
    <row r="2385" ht="15.75" customHeight="1">
      <c r="A2385" s="27"/>
      <c r="B2385" s="28"/>
      <c r="C2385" s="32">
        <v>2.0</v>
      </c>
      <c r="D2385" s="23" t="s">
        <v>1223</v>
      </c>
      <c r="I2385" s="31"/>
      <c r="K2385" s="21"/>
      <c r="M2385" s="27"/>
      <c r="N2385" s="28"/>
      <c r="O2385" s="32">
        <v>2.0</v>
      </c>
      <c r="P2385" s="23" t="s">
        <v>1223</v>
      </c>
      <c r="U2385" s="31"/>
    </row>
    <row r="2386">
      <c r="A2386" s="27"/>
      <c r="B2386" s="28"/>
      <c r="C2386" s="32">
        <v>3.0</v>
      </c>
      <c r="D2386" s="23" t="s">
        <v>1224</v>
      </c>
      <c r="I2386" s="31"/>
      <c r="K2386" s="21"/>
      <c r="M2386" s="27"/>
      <c r="N2386" s="28"/>
      <c r="O2386" s="32">
        <v>3.0</v>
      </c>
      <c r="P2386" s="23" t="s">
        <v>1224</v>
      </c>
      <c r="U2386" s="31"/>
    </row>
    <row r="2387">
      <c r="A2387" s="27"/>
      <c r="B2387" s="28"/>
      <c r="C2387" s="32">
        <v>4.0</v>
      </c>
      <c r="D2387" s="23" t="s">
        <v>1225</v>
      </c>
      <c r="I2387" s="31"/>
      <c r="K2387" s="21"/>
      <c r="M2387" s="27"/>
      <c r="N2387" s="28"/>
      <c r="O2387" s="32">
        <v>4.0</v>
      </c>
      <c r="P2387" s="23" t="s">
        <v>1225</v>
      </c>
      <c r="U2387" s="31"/>
    </row>
    <row r="2388">
      <c r="A2388" s="27"/>
      <c r="B2388" s="28"/>
      <c r="C2388" s="23"/>
      <c r="D2388" s="23"/>
      <c r="E2388" s="23"/>
      <c r="F2388" s="23"/>
      <c r="G2388" s="23"/>
      <c r="H2388" s="23"/>
      <c r="I2388" s="31"/>
      <c r="K2388" s="21"/>
      <c r="M2388" s="27"/>
      <c r="N2388" s="28"/>
      <c r="O2388" s="23"/>
      <c r="P2388" s="23"/>
      <c r="Q2388" s="23"/>
      <c r="R2388" s="23"/>
      <c r="S2388" s="23"/>
      <c r="T2388" s="23"/>
      <c r="U2388" s="31"/>
    </row>
    <row r="2389">
      <c r="A2389" s="27"/>
      <c r="B2389" s="28"/>
      <c r="C2389" s="23"/>
      <c r="D2389" s="23"/>
      <c r="E2389" s="23"/>
      <c r="F2389" s="23"/>
      <c r="G2389" s="23"/>
      <c r="H2389" s="23"/>
      <c r="I2389" s="31"/>
      <c r="K2389" s="21"/>
      <c r="M2389" s="27"/>
      <c r="N2389" s="28"/>
      <c r="O2389" s="23"/>
      <c r="P2389" s="23"/>
      <c r="Q2389" s="23"/>
      <c r="R2389" s="23"/>
      <c r="S2389" s="23"/>
      <c r="T2389" s="23"/>
      <c r="U2389" s="31"/>
    </row>
    <row r="2390">
      <c r="A2390" s="32" t="s">
        <v>50</v>
      </c>
      <c r="B2390" s="50">
        <f>B188+1</f>
        <v>25</v>
      </c>
      <c r="C2390" s="25" t="s">
        <v>1226</v>
      </c>
      <c r="I2390" s="26"/>
      <c r="K2390" s="21"/>
      <c r="M2390" s="32" t="s">
        <v>50</v>
      </c>
      <c r="N2390" s="50">
        <f>N188+1</f>
        <v>25</v>
      </c>
      <c r="O2390" s="25" t="s">
        <v>1226</v>
      </c>
      <c r="U2390" s="26"/>
    </row>
    <row r="2391">
      <c r="A2391" s="27"/>
      <c r="B2391" s="28"/>
      <c r="C2391" s="29"/>
      <c r="I2391" s="30"/>
      <c r="K2391" s="21"/>
      <c r="M2391" s="27"/>
      <c r="N2391" s="28"/>
      <c r="O2391" s="29"/>
      <c r="U2391" s="30"/>
    </row>
    <row r="2392">
      <c r="A2392" s="27"/>
      <c r="B2392" s="28"/>
      <c r="C2392" s="32">
        <v>1.0</v>
      </c>
      <c r="D2392" s="23" t="s">
        <v>1227</v>
      </c>
      <c r="I2392" s="31"/>
      <c r="K2392" s="21"/>
      <c r="M2392" s="27"/>
      <c r="N2392" s="28"/>
      <c r="O2392" s="32">
        <v>1.0</v>
      </c>
      <c r="P2392" s="23" t="s">
        <v>1227</v>
      </c>
      <c r="U2392" s="31"/>
    </row>
    <row r="2393" ht="15.75" customHeight="1">
      <c r="A2393" s="27"/>
      <c r="B2393" s="28"/>
      <c r="C2393" s="32">
        <v>2.0</v>
      </c>
      <c r="D2393" s="23" t="s">
        <v>1228</v>
      </c>
      <c r="I2393" s="31" t="s">
        <v>38</v>
      </c>
      <c r="K2393" s="21"/>
      <c r="M2393" s="27"/>
      <c r="N2393" s="28"/>
      <c r="O2393" s="32">
        <v>2.0</v>
      </c>
      <c r="P2393" s="23" t="s">
        <v>1228</v>
      </c>
      <c r="U2393" s="31" t="s">
        <v>38</v>
      </c>
    </row>
    <row r="2394">
      <c r="A2394" s="27"/>
      <c r="B2394" s="28"/>
      <c r="C2394" s="32">
        <v>3.0</v>
      </c>
      <c r="D2394" s="23" t="s">
        <v>1229</v>
      </c>
      <c r="I2394" s="31"/>
      <c r="K2394" s="21"/>
      <c r="M2394" s="27"/>
      <c r="N2394" s="28"/>
      <c r="O2394" s="32">
        <v>3.0</v>
      </c>
      <c r="P2394" s="23" t="s">
        <v>1229</v>
      </c>
      <c r="U2394" s="31"/>
    </row>
    <row r="2395">
      <c r="A2395" s="27"/>
      <c r="B2395" s="28"/>
      <c r="C2395" s="32">
        <v>4.0</v>
      </c>
      <c r="D2395" s="23" t="s">
        <v>391</v>
      </c>
      <c r="I2395" s="31"/>
      <c r="K2395" s="21"/>
      <c r="M2395" s="27"/>
      <c r="N2395" s="28"/>
      <c r="O2395" s="32">
        <v>4.0</v>
      </c>
      <c r="P2395" s="23" t="s">
        <v>391</v>
      </c>
      <c r="U2395" s="31"/>
    </row>
    <row r="2396">
      <c r="A2396" s="27"/>
      <c r="B2396" s="28"/>
      <c r="C2396" s="23"/>
      <c r="D2396" s="23"/>
      <c r="E2396" s="23"/>
      <c r="F2396" s="23"/>
      <c r="G2396" s="23"/>
      <c r="H2396" s="23"/>
      <c r="I2396" s="31"/>
      <c r="K2396" s="21"/>
      <c r="M2396" s="27"/>
      <c r="N2396" s="28"/>
      <c r="O2396" s="23"/>
      <c r="P2396" s="23"/>
      <c r="Q2396" s="23"/>
      <c r="R2396" s="23"/>
      <c r="S2396" s="23"/>
      <c r="T2396" s="23"/>
      <c r="U2396" s="31"/>
    </row>
    <row r="2397">
      <c r="A2397" s="27"/>
      <c r="B2397" s="28"/>
      <c r="C2397" s="23"/>
      <c r="D2397" s="23"/>
      <c r="E2397" s="23"/>
      <c r="F2397" s="23"/>
      <c r="G2397" s="23"/>
      <c r="H2397" s="23"/>
      <c r="I2397" s="31"/>
      <c r="K2397" s="21"/>
      <c r="M2397" s="27"/>
      <c r="N2397" s="28"/>
      <c r="O2397" s="23"/>
      <c r="P2397" s="23"/>
      <c r="Q2397" s="23"/>
      <c r="R2397" s="23"/>
      <c r="S2397" s="23"/>
      <c r="T2397" s="23"/>
      <c r="U2397" s="31"/>
    </row>
    <row r="2398">
      <c r="A2398" s="32" t="s">
        <v>50</v>
      </c>
      <c r="B2398" s="50">
        <f>B196+1</f>
        <v>26</v>
      </c>
      <c r="C2398" s="25" t="s">
        <v>1230</v>
      </c>
      <c r="I2398" s="26"/>
      <c r="K2398" s="21"/>
      <c r="M2398" s="32" t="s">
        <v>50</v>
      </c>
      <c r="N2398" s="50">
        <f>N196+1</f>
        <v>26</v>
      </c>
      <c r="O2398" s="25" t="s">
        <v>1230</v>
      </c>
      <c r="U2398" s="26"/>
    </row>
    <row r="2399">
      <c r="A2399" s="27"/>
      <c r="B2399" s="28"/>
      <c r="C2399" s="29"/>
      <c r="I2399" s="30"/>
      <c r="K2399" s="21"/>
      <c r="M2399" s="27"/>
      <c r="N2399" s="28"/>
      <c r="O2399" s="29"/>
      <c r="U2399" s="30"/>
    </row>
    <row r="2400">
      <c r="A2400" s="27"/>
      <c r="B2400" s="28"/>
      <c r="C2400" s="32">
        <v>1.0</v>
      </c>
      <c r="D2400" s="23" t="s">
        <v>1231</v>
      </c>
      <c r="I2400" s="31"/>
      <c r="K2400" s="21"/>
      <c r="M2400" s="27"/>
      <c r="N2400" s="28"/>
      <c r="O2400" s="32">
        <v>1.0</v>
      </c>
      <c r="P2400" s="23" t="s">
        <v>1231</v>
      </c>
      <c r="U2400" s="31"/>
    </row>
    <row r="2401" ht="33.75" customHeight="1">
      <c r="A2401" s="27"/>
      <c r="B2401" s="28"/>
      <c r="C2401" s="32">
        <v>2.0</v>
      </c>
      <c r="D2401" s="23" t="s">
        <v>1232</v>
      </c>
      <c r="I2401" s="31" t="s">
        <v>38</v>
      </c>
      <c r="K2401" s="21"/>
      <c r="M2401" s="27"/>
      <c r="N2401" s="28"/>
      <c r="O2401" s="32">
        <v>2.0</v>
      </c>
      <c r="P2401" s="23" t="s">
        <v>1232</v>
      </c>
      <c r="U2401" s="31" t="s">
        <v>38</v>
      </c>
    </row>
    <row r="2402">
      <c r="A2402" s="27"/>
      <c r="B2402" s="28"/>
      <c r="C2402" s="32">
        <v>3.0</v>
      </c>
      <c r="D2402" s="23" t="s">
        <v>1233</v>
      </c>
      <c r="I2402" s="31"/>
      <c r="K2402" s="21"/>
      <c r="M2402" s="27"/>
      <c r="N2402" s="28"/>
      <c r="O2402" s="32">
        <v>3.0</v>
      </c>
      <c r="P2402" s="23" t="s">
        <v>1233</v>
      </c>
      <c r="U2402" s="31"/>
    </row>
    <row r="2403">
      <c r="A2403" s="27"/>
      <c r="B2403" s="28"/>
      <c r="C2403" s="32">
        <v>4.0</v>
      </c>
      <c r="D2403" s="23" t="s">
        <v>391</v>
      </c>
      <c r="I2403" s="31"/>
      <c r="K2403" s="21"/>
      <c r="M2403" s="27"/>
      <c r="N2403" s="28"/>
      <c r="O2403" s="32">
        <v>4.0</v>
      </c>
      <c r="P2403" s="23" t="s">
        <v>391</v>
      </c>
      <c r="U2403" s="31"/>
    </row>
    <row r="2404">
      <c r="A2404" s="27"/>
      <c r="B2404" s="28"/>
      <c r="C2404" s="23"/>
      <c r="D2404" s="23"/>
      <c r="E2404" s="23"/>
      <c r="F2404" s="23"/>
      <c r="G2404" s="23"/>
      <c r="H2404" s="23"/>
      <c r="I2404" s="31"/>
      <c r="K2404" s="21"/>
      <c r="M2404" s="27"/>
      <c r="N2404" s="28"/>
      <c r="O2404" s="23"/>
      <c r="P2404" s="23"/>
      <c r="Q2404" s="23"/>
      <c r="R2404" s="23"/>
      <c r="S2404" s="23"/>
      <c r="T2404" s="23"/>
      <c r="U2404" s="31"/>
    </row>
    <row r="2405">
      <c r="A2405" s="27"/>
      <c r="B2405" s="28"/>
      <c r="C2405" s="23"/>
      <c r="D2405" s="23"/>
      <c r="E2405" s="23"/>
      <c r="F2405" s="23"/>
      <c r="G2405" s="23"/>
      <c r="H2405" s="23"/>
      <c r="I2405" s="31"/>
      <c r="K2405" s="21"/>
      <c r="M2405" s="27"/>
      <c r="N2405" s="28"/>
      <c r="O2405" s="23"/>
      <c r="P2405" s="23"/>
      <c r="Q2405" s="23"/>
      <c r="R2405" s="23"/>
      <c r="S2405" s="23"/>
      <c r="T2405" s="23"/>
      <c r="U2405" s="31"/>
    </row>
    <row r="2406">
      <c r="A2406" s="32" t="s">
        <v>50</v>
      </c>
      <c r="B2406" s="50">
        <f>B204+1</f>
        <v>27</v>
      </c>
      <c r="C2406" s="25" t="s">
        <v>1234</v>
      </c>
      <c r="I2406" s="26"/>
      <c r="K2406" s="21"/>
      <c r="M2406" s="32" t="s">
        <v>50</v>
      </c>
      <c r="N2406" s="50">
        <f>N204+1</f>
        <v>27</v>
      </c>
      <c r="O2406" s="25" t="s">
        <v>1234</v>
      </c>
      <c r="U2406" s="26"/>
    </row>
    <row r="2407">
      <c r="A2407" s="27"/>
      <c r="B2407" s="28"/>
      <c r="C2407" s="29"/>
      <c r="I2407" s="30"/>
      <c r="K2407" s="21"/>
      <c r="M2407" s="27"/>
      <c r="N2407" s="28"/>
      <c r="O2407" s="29"/>
      <c r="U2407" s="30"/>
    </row>
    <row r="2408">
      <c r="A2408" s="27"/>
      <c r="B2408" s="28"/>
      <c r="C2408" s="32">
        <v>1.0</v>
      </c>
      <c r="D2408" s="23" t="s">
        <v>1235</v>
      </c>
      <c r="I2408" s="31"/>
      <c r="K2408" s="21"/>
      <c r="M2408" s="27"/>
      <c r="N2408" s="28"/>
      <c r="O2408" s="32">
        <v>1.0</v>
      </c>
      <c r="P2408" s="23" t="s">
        <v>1235</v>
      </c>
      <c r="U2408" s="31"/>
    </row>
    <row r="2409" ht="18.75" customHeight="1">
      <c r="A2409" s="27"/>
      <c r="B2409" s="28"/>
      <c r="C2409" s="32">
        <v>2.0</v>
      </c>
      <c r="D2409" s="23" t="s">
        <v>1236</v>
      </c>
      <c r="I2409" s="31" t="s">
        <v>38</v>
      </c>
      <c r="K2409" s="21"/>
      <c r="M2409" s="27"/>
      <c r="N2409" s="28"/>
      <c r="O2409" s="32">
        <v>2.0</v>
      </c>
      <c r="P2409" s="23" t="s">
        <v>1236</v>
      </c>
      <c r="U2409" s="31" t="s">
        <v>38</v>
      </c>
    </row>
    <row r="2410">
      <c r="A2410" s="27"/>
      <c r="B2410" s="28"/>
      <c r="C2410" s="32">
        <v>3.0</v>
      </c>
      <c r="D2410" s="23" t="s">
        <v>1237</v>
      </c>
      <c r="I2410" s="31"/>
      <c r="K2410" s="21"/>
      <c r="M2410" s="27"/>
      <c r="N2410" s="28"/>
      <c r="O2410" s="32">
        <v>3.0</v>
      </c>
      <c r="P2410" s="23" t="s">
        <v>1237</v>
      </c>
      <c r="U2410" s="31"/>
    </row>
    <row r="2411">
      <c r="A2411" s="27"/>
      <c r="B2411" s="28"/>
      <c r="C2411" s="32">
        <v>4.0</v>
      </c>
      <c r="D2411" s="23" t="s">
        <v>391</v>
      </c>
      <c r="I2411" s="31"/>
      <c r="K2411" s="21"/>
      <c r="M2411" s="27"/>
      <c r="N2411" s="28"/>
      <c r="O2411" s="32">
        <v>4.0</v>
      </c>
      <c r="P2411" s="23" t="s">
        <v>391</v>
      </c>
      <c r="U2411" s="31"/>
    </row>
    <row r="2412">
      <c r="A2412" s="27"/>
      <c r="B2412" s="28"/>
      <c r="C2412" s="23"/>
      <c r="D2412" s="23"/>
      <c r="E2412" s="23"/>
      <c r="F2412" s="23"/>
      <c r="G2412" s="23"/>
      <c r="H2412" s="23"/>
      <c r="I2412" s="31"/>
      <c r="K2412" s="21"/>
      <c r="M2412" s="27"/>
      <c r="N2412" s="28"/>
      <c r="O2412" s="23"/>
      <c r="P2412" s="23"/>
      <c r="Q2412" s="23"/>
      <c r="R2412" s="23"/>
      <c r="S2412" s="23"/>
      <c r="T2412" s="23"/>
      <c r="U2412" s="31"/>
    </row>
    <row r="2413">
      <c r="A2413" s="27"/>
      <c r="B2413" s="28"/>
      <c r="C2413" s="23"/>
      <c r="D2413" s="23"/>
      <c r="E2413" s="23"/>
      <c r="F2413" s="23"/>
      <c r="G2413" s="23"/>
      <c r="H2413" s="23"/>
      <c r="I2413" s="31"/>
      <c r="K2413" s="21"/>
      <c r="M2413" s="27"/>
      <c r="N2413" s="28"/>
      <c r="O2413" s="23"/>
      <c r="P2413" s="23"/>
      <c r="Q2413" s="23"/>
      <c r="R2413" s="23"/>
      <c r="S2413" s="23"/>
      <c r="T2413" s="23"/>
      <c r="U2413" s="31"/>
    </row>
    <row r="2414">
      <c r="A2414" s="32" t="s">
        <v>50</v>
      </c>
      <c r="B2414" s="50">
        <f>B212+1</f>
        <v>28</v>
      </c>
      <c r="C2414" s="25" t="s">
        <v>1238</v>
      </c>
      <c r="I2414" s="26"/>
      <c r="K2414" s="21"/>
      <c r="M2414" s="32" t="s">
        <v>50</v>
      </c>
      <c r="N2414" s="50">
        <f>N212+1</f>
        <v>28</v>
      </c>
      <c r="O2414" s="25" t="s">
        <v>1238</v>
      </c>
      <c r="U2414" s="26"/>
    </row>
    <row r="2415">
      <c r="A2415" s="27"/>
      <c r="B2415" s="28"/>
      <c r="C2415" s="29"/>
      <c r="I2415" s="30"/>
      <c r="K2415" s="21"/>
      <c r="M2415" s="27"/>
      <c r="N2415" s="28"/>
      <c r="O2415" s="29"/>
      <c r="U2415" s="30"/>
    </row>
    <row r="2416">
      <c r="A2416" s="27"/>
      <c r="B2416" s="28"/>
      <c r="C2416" s="32">
        <v>1.0</v>
      </c>
      <c r="D2416" s="23" t="s">
        <v>1239</v>
      </c>
      <c r="I2416" s="31"/>
      <c r="K2416" s="21"/>
      <c r="M2416" s="27"/>
      <c r="N2416" s="28"/>
      <c r="O2416" s="32">
        <v>1.0</v>
      </c>
      <c r="P2416" s="23" t="s">
        <v>1239</v>
      </c>
      <c r="U2416" s="31"/>
    </row>
    <row r="2417" ht="15.75" customHeight="1">
      <c r="A2417" s="27"/>
      <c r="B2417" s="28"/>
      <c r="C2417" s="32">
        <v>2.0</v>
      </c>
      <c r="D2417" s="23" t="s">
        <v>1240</v>
      </c>
      <c r="I2417" s="31" t="s">
        <v>38</v>
      </c>
      <c r="K2417" s="21"/>
      <c r="M2417" s="27"/>
      <c r="N2417" s="28"/>
      <c r="O2417" s="32">
        <v>2.0</v>
      </c>
      <c r="P2417" s="23" t="s">
        <v>1240</v>
      </c>
      <c r="U2417" s="31" t="s">
        <v>38</v>
      </c>
    </row>
    <row r="2418">
      <c r="A2418" s="27"/>
      <c r="B2418" s="28"/>
      <c r="C2418" s="32">
        <v>3.0</v>
      </c>
      <c r="D2418" s="23" t="s">
        <v>1241</v>
      </c>
      <c r="I2418" s="31"/>
      <c r="K2418" s="21"/>
      <c r="M2418" s="27"/>
      <c r="N2418" s="28"/>
      <c r="O2418" s="32">
        <v>3.0</v>
      </c>
      <c r="P2418" s="23" t="s">
        <v>1241</v>
      </c>
      <c r="U2418" s="31"/>
    </row>
    <row r="2419">
      <c r="A2419" s="27"/>
      <c r="B2419" s="28"/>
      <c r="C2419" s="32">
        <v>4.0</v>
      </c>
      <c r="D2419" s="23" t="s">
        <v>1242</v>
      </c>
      <c r="I2419" s="31"/>
      <c r="K2419" s="21"/>
      <c r="M2419" s="27"/>
      <c r="N2419" s="28"/>
      <c r="O2419" s="32">
        <v>4.0</v>
      </c>
      <c r="P2419" s="23" t="s">
        <v>1242</v>
      </c>
      <c r="U2419" s="31"/>
    </row>
    <row r="2420">
      <c r="A2420" s="27"/>
      <c r="B2420" s="28"/>
      <c r="C2420" s="23"/>
      <c r="D2420" s="23"/>
      <c r="E2420" s="23"/>
      <c r="F2420" s="23"/>
      <c r="G2420" s="23"/>
      <c r="H2420" s="23"/>
      <c r="I2420" s="31"/>
      <c r="K2420" s="21"/>
      <c r="M2420" s="27"/>
      <c r="N2420" s="28"/>
      <c r="O2420" s="23"/>
      <c r="P2420" s="23"/>
      <c r="Q2420" s="23"/>
      <c r="R2420" s="23"/>
      <c r="S2420" s="23"/>
      <c r="T2420" s="23"/>
      <c r="U2420" s="31"/>
    </row>
    <row r="2421">
      <c r="A2421" s="27"/>
      <c r="B2421" s="28"/>
      <c r="C2421" s="23"/>
      <c r="D2421" s="23"/>
      <c r="E2421" s="23"/>
      <c r="F2421" s="23"/>
      <c r="G2421" s="23"/>
      <c r="H2421" s="23"/>
      <c r="I2421" s="31"/>
      <c r="K2421" s="21"/>
      <c r="M2421" s="27"/>
      <c r="N2421" s="28"/>
      <c r="O2421" s="23"/>
      <c r="P2421" s="23"/>
      <c r="Q2421" s="23"/>
      <c r="R2421" s="23"/>
      <c r="S2421" s="23"/>
      <c r="T2421" s="23"/>
      <c r="U2421" s="31"/>
    </row>
    <row r="2422">
      <c r="A2422" s="32" t="s">
        <v>50</v>
      </c>
      <c r="B2422" s="50">
        <f>B220+1</f>
        <v>29</v>
      </c>
      <c r="C2422" s="25" t="s">
        <v>1243</v>
      </c>
      <c r="I2422" s="26"/>
      <c r="K2422" s="21"/>
      <c r="M2422" s="32" t="s">
        <v>50</v>
      </c>
      <c r="N2422" s="50">
        <f>N220+1</f>
        <v>29</v>
      </c>
      <c r="O2422" s="25" t="s">
        <v>1243</v>
      </c>
      <c r="U2422" s="26"/>
    </row>
    <row r="2423">
      <c r="A2423" s="27"/>
      <c r="B2423" s="28"/>
      <c r="C2423" s="29"/>
      <c r="I2423" s="30"/>
      <c r="K2423" s="21"/>
      <c r="M2423" s="27"/>
      <c r="N2423" s="28"/>
      <c r="O2423" s="29"/>
      <c r="U2423" s="30"/>
    </row>
    <row r="2424">
      <c r="A2424" s="27"/>
      <c r="B2424" s="28"/>
      <c r="C2424" s="32">
        <v>1.0</v>
      </c>
      <c r="D2424" s="23" t="s">
        <v>1244</v>
      </c>
      <c r="I2424" s="31"/>
      <c r="K2424" s="21"/>
      <c r="M2424" s="27"/>
      <c r="N2424" s="28"/>
      <c r="O2424" s="32">
        <v>1.0</v>
      </c>
      <c r="P2424" s="23" t="s">
        <v>1244</v>
      </c>
      <c r="U2424" s="31"/>
    </row>
    <row r="2425" ht="15.75" customHeight="1">
      <c r="A2425" s="27"/>
      <c r="B2425" s="28"/>
      <c r="C2425" s="32">
        <v>2.0</v>
      </c>
      <c r="D2425" s="23" t="s">
        <v>1245</v>
      </c>
      <c r="I2425" s="31"/>
      <c r="K2425" s="21"/>
      <c r="M2425" s="27"/>
      <c r="N2425" s="28"/>
      <c r="O2425" s="32">
        <v>2.0</v>
      </c>
      <c r="P2425" s="23" t="s">
        <v>1245</v>
      </c>
      <c r="U2425" s="31"/>
    </row>
    <row r="2426">
      <c r="A2426" s="27"/>
      <c r="B2426" s="28"/>
      <c r="C2426" s="32">
        <v>3.0</v>
      </c>
      <c r="D2426" s="23" t="s">
        <v>1246</v>
      </c>
      <c r="I2426" s="31" t="s">
        <v>38</v>
      </c>
      <c r="K2426" s="21"/>
      <c r="M2426" s="27"/>
      <c r="N2426" s="28"/>
      <c r="O2426" s="32">
        <v>3.0</v>
      </c>
      <c r="P2426" s="23" t="s">
        <v>1246</v>
      </c>
      <c r="U2426" s="31" t="s">
        <v>38</v>
      </c>
    </row>
    <row r="2427">
      <c r="A2427" s="27"/>
      <c r="B2427" s="28"/>
      <c r="C2427" s="32">
        <v>4.0</v>
      </c>
      <c r="D2427" s="23" t="s">
        <v>1247</v>
      </c>
      <c r="I2427" s="31"/>
      <c r="K2427" s="21"/>
      <c r="M2427" s="27"/>
      <c r="N2427" s="28"/>
      <c r="O2427" s="32">
        <v>4.0</v>
      </c>
      <c r="P2427" s="23" t="s">
        <v>1247</v>
      </c>
      <c r="U2427" s="31"/>
    </row>
    <row r="2428">
      <c r="A2428" s="27"/>
      <c r="B2428" s="28"/>
      <c r="C2428" s="23"/>
      <c r="D2428" s="23"/>
      <c r="E2428" s="23"/>
      <c r="F2428" s="23"/>
      <c r="G2428" s="23"/>
      <c r="H2428" s="23"/>
      <c r="I2428" s="31"/>
      <c r="K2428" s="21"/>
      <c r="M2428" s="27"/>
      <c r="N2428" s="28"/>
      <c r="O2428" s="23"/>
      <c r="P2428" s="23"/>
      <c r="Q2428" s="23"/>
      <c r="R2428" s="23"/>
      <c r="S2428" s="23"/>
      <c r="T2428" s="23"/>
      <c r="U2428" s="31"/>
    </row>
    <row r="2429">
      <c r="A2429" s="27"/>
      <c r="B2429" s="28"/>
      <c r="C2429" s="23"/>
      <c r="D2429" s="23"/>
      <c r="E2429" s="23"/>
      <c r="F2429" s="23"/>
      <c r="G2429" s="23"/>
      <c r="H2429" s="23"/>
      <c r="I2429" s="31"/>
      <c r="K2429" s="21"/>
      <c r="M2429" s="27"/>
      <c r="N2429" s="28"/>
      <c r="O2429" s="23"/>
      <c r="P2429" s="23"/>
      <c r="Q2429" s="23"/>
      <c r="R2429" s="23"/>
      <c r="S2429" s="23"/>
      <c r="T2429" s="23"/>
      <c r="U2429" s="31"/>
    </row>
    <row r="2430">
      <c r="A2430" s="32" t="s">
        <v>50</v>
      </c>
      <c r="B2430" s="50">
        <f>B228+1</f>
        <v>30</v>
      </c>
      <c r="C2430" s="25" t="s">
        <v>1248</v>
      </c>
      <c r="I2430" s="26"/>
      <c r="K2430" s="21"/>
      <c r="M2430" s="32" t="s">
        <v>50</v>
      </c>
      <c r="N2430" s="50">
        <f>N228+1</f>
        <v>30</v>
      </c>
      <c r="O2430" s="25" t="s">
        <v>1248</v>
      </c>
      <c r="U2430" s="26"/>
    </row>
    <row r="2431">
      <c r="A2431" s="27"/>
      <c r="B2431" s="28"/>
      <c r="C2431" s="29"/>
      <c r="I2431" s="30"/>
      <c r="K2431" s="21"/>
      <c r="M2431" s="27"/>
      <c r="N2431" s="28"/>
      <c r="O2431" s="29"/>
      <c r="U2431" s="30"/>
    </row>
    <row r="2432">
      <c r="A2432" s="27"/>
      <c r="B2432" s="28"/>
      <c r="C2432" s="32">
        <v>1.0</v>
      </c>
      <c r="D2432" s="23" t="s">
        <v>1249</v>
      </c>
      <c r="I2432" s="31"/>
      <c r="K2432" s="21"/>
      <c r="M2432" s="27"/>
      <c r="N2432" s="28"/>
      <c r="O2432" s="32">
        <v>1.0</v>
      </c>
      <c r="P2432" s="23" t="s">
        <v>1249</v>
      </c>
      <c r="U2432" s="31"/>
    </row>
    <row r="2433" ht="15.75" customHeight="1">
      <c r="A2433" s="27"/>
      <c r="B2433" s="28"/>
      <c r="C2433" s="32">
        <v>2.0</v>
      </c>
      <c r="D2433" s="23" t="s">
        <v>1250</v>
      </c>
      <c r="I2433" s="31"/>
      <c r="K2433" s="21"/>
      <c r="M2433" s="27"/>
      <c r="N2433" s="28"/>
      <c r="O2433" s="32">
        <v>2.0</v>
      </c>
      <c r="P2433" s="23" t="s">
        <v>1250</v>
      </c>
      <c r="U2433" s="31"/>
    </row>
    <row r="2434">
      <c r="A2434" s="27"/>
      <c r="B2434" s="28"/>
      <c r="C2434" s="32">
        <v>3.0</v>
      </c>
      <c r="D2434" s="23" t="s">
        <v>1251</v>
      </c>
      <c r="I2434" s="31"/>
      <c r="K2434" s="21"/>
      <c r="M2434" s="27"/>
      <c r="N2434" s="28"/>
      <c r="O2434" s="32">
        <v>3.0</v>
      </c>
      <c r="P2434" s="23" t="s">
        <v>1251</v>
      </c>
      <c r="U2434" s="31"/>
    </row>
    <row r="2435">
      <c r="A2435" s="27"/>
      <c r="B2435" s="28"/>
      <c r="C2435" s="32">
        <v>4.0</v>
      </c>
      <c r="D2435" s="23" t="s">
        <v>742</v>
      </c>
      <c r="I2435" s="31" t="s">
        <v>38</v>
      </c>
      <c r="K2435" s="21"/>
      <c r="M2435" s="27"/>
      <c r="N2435" s="28"/>
      <c r="O2435" s="32">
        <v>4.0</v>
      </c>
      <c r="P2435" s="23" t="s">
        <v>742</v>
      </c>
      <c r="U2435" s="31" t="s">
        <v>38</v>
      </c>
    </row>
    <row r="2436">
      <c r="A2436" s="27"/>
      <c r="B2436" s="28"/>
      <c r="C2436" s="23"/>
      <c r="D2436" s="23"/>
      <c r="E2436" s="23"/>
      <c r="F2436" s="23"/>
      <c r="G2436" s="23"/>
      <c r="H2436" s="23"/>
      <c r="I2436" s="31"/>
      <c r="K2436" s="21"/>
      <c r="M2436" s="27"/>
      <c r="N2436" s="28"/>
      <c r="O2436" s="23"/>
      <c r="P2436" s="23"/>
      <c r="Q2436" s="23"/>
      <c r="R2436" s="23"/>
      <c r="S2436" s="23"/>
      <c r="T2436" s="23"/>
      <c r="U2436" s="31"/>
    </row>
    <row r="2437">
      <c r="A2437" s="27"/>
      <c r="B2437" s="28"/>
      <c r="C2437" s="23"/>
      <c r="D2437" s="23"/>
      <c r="E2437" s="23"/>
      <c r="F2437" s="23"/>
      <c r="G2437" s="23"/>
      <c r="H2437" s="23"/>
      <c r="I2437" s="31"/>
      <c r="K2437" s="21"/>
      <c r="M2437" s="27"/>
      <c r="N2437" s="28"/>
      <c r="O2437" s="23"/>
      <c r="P2437" s="23"/>
      <c r="Q2437" s="23"/>
      <c r="R2437" s="23"/>
      <c r="S2437" s="23"/>
      <c r="T2437" s="23"/>
      <c r="U2437" s="31"/>
    </row>
    <row r="2438">
      <c r="A2438" s="32" t="s">
        <v>50</v>
      </c>
      <c r="B2438" s="50">
        <f>B236+1</f>
        <v>31</v>
      </c>
      <c r="C2438" s="25" t="s">
        <v>1252</v>
      </c>
      <c r="I2438" s="26"/>
      <c r="K2438" s="21"/>
      <c r="M2438" s="32" t="s">
        <v>50</v>
      </c>
      <c r="N2438" s="50">
        <f>N236+1</f>
        <v>31</v>
      </c>
      <c r="O2438" s="25" t="s">
        <v>1252</v>
      </c>
      <c r="U2438" s="26"/>
    </row>
    <row r="2439">
      <c r="A2439" s="27"/>
      <c r="B2439" s="28"/>
      <c r="C2439" s="29"/>
      <c r="I2439" s="30"/>
      <c r="K2439" s="21"/>
      <c r="M2439" s="27"/>
      <c r="N2439" s="28"/>
      <c r="O2439" s="29"/>
      <c r="U2439" s="30"/>
    </row>
    <row r="2440">
      <c r="A2440" s="27"/>
      <c r="B2440" s="28"/>
      <c r="C2440" s="32">
        <v>1.0</v>
      </c>
      <c r="D2440" s="23" t="s">
        <v>1253</v>
      </c>
      <c r="I2440" s="31"/>
      <c r="K2440" s="21"/>
      <c r="M2440" s="27"/>
      <c r="N2440" s="28"/>
      <c r="O2440" s="32">
        <v>1.0</v>
      </c>
      <c r="P2440" s="23" t="s">
        <v>1253</v>
      </c>
      <c r="U2440" s="31"/>
    </row>
    <row r="2441" ht="15.75" customHeight="1">
      <c r="A2441" s="27"/>
      <c r="B2441" s="28"/>
      <c r="C2441" s="32">
        <v>2.0</v>
      </c>
      <c r="D2441" s="23" t="s">
        <v>1254</v>
      </c>
      <c r="I2441" s="31"/>
      <c r="K2441" s="21"/>
      <c r="M2441" s="27"/>
      <c r="N2441" s="28"/>
      <c r="O2441" s="32">
        <v>2.0</v>
      </c>
      <c r="P2441" s="23" t="s">
        <v>1254</v>
      </c>
      <c r="U2441" s="31"/>
    </row>
    <row r="2442">
      <c r="A2442" s="27"/>
      <c r="B2442" s="28"/>
      <c r="C2442" s="32">
        <v>3.0</v>
      </c>
      <c r="D2442" s="23" t="s">
        <v>1255</v>
      </c>
      <c r="I2442" s="31"/>
      <c r="K2442" s="21"/>
      <c r="M2442" s="27"/>
      <c r="N2442" s="28"/>
      <c r="O2442" s="32">
        <v>3.0</v>
      </c>
      <c r="P2442" s="23" t="s">
        <v>1255</v>
      </c>
      <c r="U2442" s="31"/>
    </row>
    <row r="2443">
      <c r="A2443" s="27"/>
      <c r="B2443" s="28"/>
      <c r="C2443" s="32">
        <v>4.0</v>
      </c>
      <c r="D2443" s="23" t="s">
        <v>431</v>
      </c>
      <c r="I2443" s="31" t="s">
        <v>38</v>
      </c>
      <c r="K2443" s="21"/>
      <c r="M2443" s="27"/>
      <c r="N2443" s="28"/>
      <c r="O2443" s="32">
        <v>4.0</v>
      </c>
      <c r="P2443" s="23" t="s">
        <v>431</v>
      </c>
      <c r="U2443" s="31" t="s">
        <v>38</v>
      </c>
    </row>
    <row r="2444">
      <c r="A2444" s="27"/>
      <c r="B2444" s="28"/>
      <c r="C2444" s="23"/>
      <c r="D2444" s="23"/>
      <c r="E2444" s="23"/>
      <c r="F2444" s="23"/>
      <c r="G2444" s="23"/>
      <c r="H2444" s="23"/>
      <c r="I2444" s="31"/>
      <c r="K2444" s="21"/>
    </row>
    <row r="2445">
      <c r="A2445" s="27"/>
      <c r="B2445" s="28"/>
      <c r="C2445" s="23"/>
      <c r="D2445" s="23"/>
      <c r="E2445" s="23"/>
      <c r="F2445" s="23"/>
      <c r="G2445" s="23"/>
      <c r="H2445" s="23"/>
      <c r="I2445" s="31"/>
      <c r="K2445" s="21"/>
    </row>
    <row r="2446">
      <c r="A2446" s="27"/>
      <c r="B2446" s="28"/>
      <c r="C2446" s="23"/>
      <c r="D2446" s="23"/>
      <c r="E2446" s="23"/>
      <c r="F2446" s="23"/>
      <c r="G2446" s="23"/>
      <c r="H2446" s="23"/>
      <c r="I2446" s="31"/>
      <c r="K2446" s="21"/>
    </row>
    <row r="2447">
      <c r="A2447" s="27"/>
      <c r="B2447" s="28"/>
      <c r="C2447" s="23"/>
      <c r="D2447" s="23"/>
      <c r="E2447" s="23"/>
      <c r="F2447" s="23"/>
      <c r="G2447" s="23"/>
      <c r="H2447" s="23"/>
      <c r="I2447" s="31"/>
      <c r="K2447" s="21"/>
    </row>
    <row r="2448">
      <c r="A2448" s="22" t="s">
        <v>44</v>
      </c>
      <c r="I2448" s="31"/>
      <c r="K2448" s="21"/>
      <c r="M2448" s="22" t="s">
        <v>44</v>
      </c>
    </row>
    <row r="2449">
      <c r="A2449" s="32" t="s">
        <v>50</v>
      </c>
      <c r="B2449" s="50">
        <v>1.0</v>
      </c>
      <c r="C2449" s="25" t="s">
        <v>1256</v>
      </c>
      <c r="I2449" s="26" t="s">
        <v>52</v>
      </c>
      <c r="K2449" s="21"/>
      <c r="M2449" s="32" t="s">
        <v>50</v>
      </c>
      <c r="N2449" s="50">
        <v>1.0</v>
      </c>
      <c r="O2449" s="25" t="s">
        <v>1256</v>
      </c>
      <c r="U2449" s="26" t="s">
        <v>52</v>
      </c>
    </row>
    <row r="2450">
      <c r="A2450" s="27"/>
      <c r="B2450" s="28"/>
      <c r="C2450" s="29"/>
      <c r="I2450" s="30"/>
      <c r="K2450" s="21"/>
      <c r="M2450" s="27"/>
      <c r="N2450" s="28"/>
      <c r="O2450" s="29"/>
      <c r="U2450" s="30"/>
    </row>
    <row r="2451">
      <c r="A2451" s="27"/>
      <c r="B2451" s="28"/>
      <c r="C2451" s="32">
        <v>1.0</v>
      </c>
      <c r="D2451" s="23" t="s">
        <v>1257</v>
      </c>
      <c r="I2451" s="31" t="s">
        <v>38</v>
      </c>
      <c r="K2451" s="21"/>
      <c r="M2451" s="27"/>
      <c r="N2451" s="28"/>
      <c r="O2451" s="32">
        <v>1.0</v>
      </c>
      <c r="P2451" s="23" t="s">
        <v>1257</v>
      </c>
      <c r="U2451" s="31" t="s">
        <v>38</v>
      </c>
    </row>
    <row r="2452">
      <c r="A2452" s="27"/>
      <c r="B2452" s="28"/>
      <c r="C2452" s="32">
        <v>2.0</v>
      </c>
      <c r="D2452" s="23" t="s">
        <v>1258</v>
      </c>
      <c r="I2452" s="31"/>
      <c r="K2452" s="21"/>
      <c r="M2452" s="27"/>
      <c r="N2452" s="28"/>
      <c r="O2452" s="32">
        <v>2.0</v>
      </c>
      <c r="P2452" s="23" t="s">
        <v>1258</v>
      </c>
      <c r="U2452" s="31"/>
    </row>
    <row r="2453">
      <c r="A2453" s="27"/>
      <c r="B2453" s="28"/>
      <c r="C2453" s="32">
        <v>3.0</v>
      </c>
      <c r="D2453" s="23" t="s">
        <v>1259</v>
      </c>
      <c r="I2453" s="31"/>
      <c r="K2453" s="21"/>
      <c r="M2453" s="27"/>
      <c r="N2453" s="28"/>
      <c r="O2453" s="32">
        <v>3.0</v>
      </c>
      <c r="P2453" s="23" t="s">
        <v>1259</v>
      </c>
      <c r="U2453" s="31"/>
    </row>
    <row r="2454">
      <c r="A2454" s="27"/>
      <c r="B2454" s="28"/>
      <c r="C2454" s="23">
        <v>4.0</v>
      </c>
      <c r="D2454" s="23" t="s">
        <v>1260</v>
      </c>
      <c r="I2454" s="31"/>
      <c r="K2454" s="21"/>
      <c r="M2454" s="27"/>
      <c r="N2454" s="28"/>
      <c r="O2454" s="23">
        <v>4.0</v>
      </c>
      <c r="P2454" s="23" t="s">
        <v>1260</v>
      </c>
      <c r="U2454" s="31"/>
    </row>
    <row r="2455">
      <c r="A2455" s="27"/>
      <c r="B2455" s="28"/>
      <c r="C2455" s="23"/>
      <c r="D2455" s="23"/>
      <c r="E2455" s="23"/>
      <c r="F2455" s="23"/>
      <c r="G2455" s="23"/>
      <c r="H2455" s="23"/>
      <c r="I2455" s="31"/>
      <c r="K2455" s="21"/>
      <c r="M2455" s="27"/>
      <c r="N2455" s="28"/>
      <c r="O2455" s="23"/>
      <c r="P2455" s="23"/>
      <c r="Q2455" s="23"/>
      <c r="R2455" s="23"/>
      <c r="S2455" s="23"/>
      <c r="T2455" s="23"/>
      <c r="U2455" s="31"/>
    </row>
    <row r="2456">
      <c r="A2456" s="27"/>
      <c r="B2456" s="28"/>
      <c r="C2456" s="23"/>
      <c r="D2456" s="23"/>
      <c r="E2456" s="23"/>
      <c r="F2456" s="23"/>
      <c r="G2456" s="23"/>
      <c r="H2456" s="23"/>
      <c r="I2456" s="31"/>
      <c r="K2456" s="21"/>
      <c r="M2456" s="27"/>
      <c r="N2456" s="28"/>
      <c r="O2456" s="23"/>
      <c r="P2456" s="23"/>
      <c r="Q2456" s="23"/>
      <c r="R2456" s="23"/>
      <c r="S2456" s="23"/>
      <c r="T2456" s="23"/>
      <c r="U2456" s="31"/>
    </row>
    <row r="2457">
      <c r="A2457" s="32" t="s">
        <v>50</v>
      </c>
      <c r="B2457" s="50">
        <f>B4+1</f>
        <v>2</v>
      </c>
      <c r="C2457" s="25" t="s">
        <v>1261</v>
      </c>
      <c r="I2457" s="26"/>
      <c r="K2457" s="21"/>
      <c r="M2457" s="32" t="s">
        <v>50</v>
      </c>
      <c r="N2457" s="50">
        <f>N4+1</f>
        <v>2</v>
      </c>
      <c r="O2457" s="25" t="s">
        <v>1261</v>
      </c>
      <c r="U2457" s="26"/>
    </row>
    <row r="2458" ht="47.25" customHeight="1">
      <c r="A2458" s="27"/>
      <c r="B2458" s="28"/>
      <c r="C2458" s="29" t="str">
        <f>IMAGE("https://media.zecodeek-it.com/dtc/ss-share/questions/question-1302.jpg",1)</f>
        <v/>
      </c>
      <c r="I2458" s="30"/>
      <c r="K2458" s="21"/>
      <c r="M2458" s="27"/>
      <c r="N2458" s="28"/>
      <c r="O2458" s="29" t="str">
        <f>IMAGE("https://media.zecodeek-it.com/dtc/ss-share/questions/question-1302.jpg",1)</f>
        <v/>
      </c>
      <c r="U2458" s="30"/>
    </row>
    <row r="2459">
      <c r="A2459" s="27"/>
      <c r="B2459" s="28"/>
      <c r="C2459" s="32">
        <v>1.0</v>
      </c>
      <c r="D2459" s="23" t="s">
        <v>1262</v>
      </c>
      <c r="I2459" s="31"/>
      <c r="K2459" s="21"/>
      <c r="M2459" s="27"/>
      <c r="N2459" s="28"/>
      <c r="O2459" s="32">
        <v>1.0</v>
      </c>
      <c r="P2459" s="23" t="s">
        <v>1262</v>
      </c>
      <c r="U2459" s="31"/>
    </row>
    <row r="2460">
      <c r="A2460" s="27"/>
      <c r="B2460" s="28"/>
      <c r="C2460" s="32">
        <v>2.0</v>
      </c>
      <c r="D2460" s="23" t="s">
        <v>1263</v>
      </c>
      <c r="I2460" s="31"/>
      <c r="K2460" s="21"/>
      <c r="M2460" s="27"/>
      <c r="N2460" s="28"/>
      <c r="O2460" s="32">
        <v>2.0</v>
      </c>
      <c r="P2460" s="23" t="s">
        <v>1263</v>
      </c>
      <c r="U2460" s="31"/>
    </row>
    <row r="2461">
      <c r="A2461" s="27"/>
      <c r="B2461" s="28"/>
      <c r="C2461" s="32">
        <v>3.0</v>
      </c>
      <c r="D2461" s="23" t="s">
        <v>1264</v>
      </c>
      <c r="I2461" s="31" t="s">
        <v>38</v>
      </c>
      <c r="K2461" s="21"/>
      <c r="M2461" s="27"/>
      <c r="N2461" s="28"/>
      <c r="O2461" s="32">
        <v>3.0</v>
      </c>
      <c r="P2461" s="23" t="s">
        <v>1264</v>
      </c>
      <c r="U2461" s="31" t="s">
        <v>38</v>
      </c>
    </row>
    <row r="2462">
      <c r="A2462" s="27"/>
      <c r="B2462" s="28"/>
      <c r="C2462" s="23">
        <v>4.0</v>
      </c>
      <c r="D2462" s="23" t="s">
        <v>1265</v>
      </c>
      <c r="I2462" s="31"/>
      <c r="K2462" s="21"/>
      <c r="M2462" s="27"/>
      <c r="N2462" s="28"/>
      <c r="O2462" s="23">
        <v>4.0</v>
      </c>
      <c r="P2462" s="23" t="s">
        <v>1265</v>
      </c>
      <c r="U2462" s="31"/>
    </row>
    <row r="2463">
      <c r="A2463" s="27"/>
      <c r="B2463" s="28"/>
      <c r="C2463" s="23"/>
      <c r="D2463" s="23"/>
      <c r="E2463" s="23"/>
      <c r="F2463" s="23"/>
      <c r="G2463" s="23"/>
      <c r="H2463" s="23"/>
      <c r="I2463" s="31"/>
      <c r="K2463" s="21"/>
      <c r="M2463" s="27"/>
      <c r="N2463" s="28"/>
      <c r="O2463" s="23"/>
      <c r="P2463" s="23"/>
      <c r="Q2463" s="23"/>
      <c r="R2463" s="23"/>
      <c r="S2463" s="23"/>
      <c r="T2463" s="23"/>
      <c r="U2463" s="31"/>
    </row>
    <row r="2464">
      <c r="A2464" s="27"/>
      <c r="B2464" s="28"/>
      <c r="C2464" s="23"/>
      <c r="D2464" s="23"/>
      <c r="E2464" s="23"/>
      <c r="F2464" s="23"/>
      <c r="G2464" s="23"/>
      <c r="H2464" s="23"/>
      <c r="I2464" s="31"/>
      <c r="K2464" s="21"/>
      <c r="M2464" s="27"/>
      <c r="N2464" s="28"/>
      <c r="O2464" s="23"/>
      <c r="P2464" s="23"/>
      <c r="Q2464" s="23"/>
      <c r="R2464" s="23"/>
      <c r="S2464" s="23"/>
      <c r="T2464" s="23"/>
      <c r="U2464" s="31"/>
    </row>
    <row r="2465">
      <c r="A2465" s="32" t="s">
        <v>50</v>
      </c>
      <c r="B2465" s="50">
        <f>B12+1</f>
        <v>3</v>
      </c>
      <c r="C2465" s="25" t="s">
        <v>1266</v>
      </c>
      <c r="I2465" s="26"/>
      <c r="K2465" s="21"/>
      <c r="M2465" s="32" t="s">
        <v>50</v>
      </c>
      <c r="N2465" s="50">
        <f>N12+1</f>
        <v>3</v>
      </c>
      <c r="O2465" s="25" t="s">
        <v>1266</v>
      </c>
      <c r="U2465" s="26"/>
    </row>
    <row r="2466">
      <c r="A2466" s="27"/>
      <c r="B2466" s="28"/>
      <c r="C2466" s="29"/>
      <c r="I2466" s="30"/>
      <c r="K2466" s="21"/>
      <c r="M2466" s="27"/>
      <c r="N2466" s="28"/>
      <c r="O2466" s="29"/>
      <c r="U2466" s="30"/>
    </row>
    <row r="2467">
      <c r="A2467" s="27"/>
      <c r="B2467" s="28"/>
      <c r="C2467" s="32">
        <v>1.0</v>
      </c>
      <c r="D2467" s="23" t="s">
        <v>1267</v>
      </c>
      <c r="I2467" s="31" t="s">
        <v>38</v>
      </c>
      <c r="K2467" s="21"/>
      <c r="M2467" s="27"/>
      <c r="N2467" s="28"/>
      <c r="O2467" s="32">
        <v>1.0</v>
      </c>
      <c r="P2467" s="23" t="s">
        <v>1267</v>
      </c>
      <c r="U2467" s="31" t="s">
        <v>38</v>
      </c>
    </row>
    <row r="2468">
      <c r="A2468" s="27"/>
      <c r="B2468" s="28"/>
      <c r="C2468" s="32">
        <v>2.0</v>
      </c>
      <c r="D2468" s="23" t="s">
        <v>1268</v>
      </c>
      <c r="I2468" s="31"/>
      <c r="K2468" s="21"/>
      <c r="M2468" s="27"/>
      <c r="N2468" s="28"/>
      <c r="O2468" s="32">
        <v>2.0</v>
      </c>
      <c r="P2468" s="23" t="s">
        <v>1268</v>
      </c>
      <c r="U2468" s="31"/>
    </row>
    <row r="2469">
      <c r="A2469" s="27"/>
      <c r="B2469" s="28"/>
      <c r="C2469" s="32">
        <v>3.0</v>
      </c>
      <c r="D2469" s="23" t="s">
        <v>1269</v>
      </c>
      <c r="I2469" s="31"/>
      <c r="K2469" s="21"/>
      <c r="M2469" s="27"/>
      <c r="N2469" s="28"/>
      <c r="O2469" s="32">
        <v>3.0</v>
      </c>
      <c r="P2469" s="23" t="s">
        <v>1269</v>
      </c>
      <c r="U2469" s="31"/>
    </row>
    <row r="2470">
      <c r="A2470" s="27"/>
      <c r="B2470" s="28"/>
      <c r="C2470" s="23">
        <v>4.0</v>
      </c>
      <c r="D2470" s="23" t="s">
        <v>1270</v>
      </c>
      <c r="I2470" s="31"/>
      <c r="K2470" s="21"/>
      <c r="M2470" s="27"/>
      <c r="N2470" s="28"/>
      <c r="O2470" s="23">
        <v>4.0</v>
      </c>
      <c r="P2470" s="23" t="s">
        <v>1270</v>
      </c>
      <c r="U2470" s="31"/>
    </row>
    <row r="2471">
      <c r="A2471" s="27"/>
      <c r="B2471" s="28"/>
      <c r="C2471" s="23"/>
      <c r="D2471" s="23"/>
      <c r="E2471" s="23"/>
      <c r="F2471" s="23"/>
      <c r="G2471" s="23"/>
      <c r="H2471" s="23"/>
      <c r="I2471" s="31"/>
      <c r="K2471" s="21"/>
      <c r="M2471" s="27"/>
      <c r="N2471" s="28"/>
      <c r="O2471" s="23"/>
      <c r="P2471" s="23"/>
      <c r="Q2471" s="23"/>
      <c r="R2471" s="23"/>
      <c r="S2471" s="23"/>
      <c r="T2471" s="23"/>
      <c r="U2471" s="31"/>
    </row>
    <row r="2472">
      <c r="A2472" s="27"/>
      <c r="B2472" s="28"/>
      <c r="C2472" s="23"/>
      <c r="D2472" s="23"/>
      <c r="E2472" s="23"/>
      <c r="F2472" s="23"/>
      <c r="G2472" s="23"/>
      <c r="H2472" s="23"/>
      <c r="I2472" s="31"/>
      <c r="K2472" s="21"/>
      <c r="M2472" s="27"/>
      <c r="N2472" s="28"/>
      <c r="O2472" s="23"/>
      <c r="P2472" s="23"/>
      <c r="Q2472" s="23"/>
      <c r="R2472" s="23"/>
      <c r="S2472" s="23"/>
      <c r="T2472" s="23"/>
      <c r="U2472" s="31"/>
    </row>
    <row r="2473">
      <c r="A2473" s="32" t="s">
        <v>50</v>
      </c>
      <c r="B2473" s="50">
        <f>B20+1</f>
        <v>4</v>
      </c>
      <c r="C2473" s="25" t="s">
        <v>1271</v>
      </c>
      <c r="I2473" s="26"/>
      <c r="K2473" s="21"/>
      <c r="M2473" s="32" t="s">
        <v>50</v>
      </c>
      <c r="N2473" s="50">
        <f>N20+1</f>
        <v>4</v>
      </c>
      <c r="O2473" s="25" t="s">
        <v>1271</v>
      </c>
      <c r="U2473" s="26"/>
    </row>
    <row r="2474">
      <c r="A2474" s="27"/>
      <c r="B2474" s="28"/>
      <c r="C2474" s="29"/>
      <c r="I2474" s="30"/>
      <c r="K2474" s="21"/>
      <c r="M2474" s="27"/>
      <c r="N2474" s="28"/>
      <c r="O2474" s="29"/>
      <c r="U2474" s="30"/>
    </row>
    <row r="2475">
      <c r="A2475" s="27"/>
      <c r="B2475" s="28"/>
      <c r="C2475" s="32">
        <v>1.0</v>
      </c>
      <c r="D2475" s="23" t="s">
        <v>1272</v>
      </c>
      <c r="I2475" s="31"/>
      <c r="K2475" s="21"/>
      <c r="M2475" s="27"/>
      <c r="N2475" s="28"/>
      <c r="O2475" s="32">
        <v>1.0</v>
      </c>
      <c r="P2475" s="23" t="s">
        <v>1272</v>
      </c>
      <c r="U2475" s="31"/>
    </row>
    <row r="2476">
      <c r="A2476" s="27"/>
      <c r="B2476" s="28"/>
      <c r="C2476" s="32">
        <v>2.0</v>
      </c>
      <c r="D2476" s="23" t="s">
        <v>1273</v>
      </c>
      <c r="I2476" s="31"/>
      <c r="K2476" s="21"/>
      <c r="M2476" s="27"/>
      <c r="N2476" s="28"/>
      <c r="O2476" s="32">
        <v>2.0</v>
      </c>
      <c r="P2476" s="23" t="s">
        <v>1273</v>
      </c>
      <c r="U2476" s="31"/>
    </row>
    <row r="2477">
      <c r="A2477" s="27"/>
      <c r="B2477" s="28"/>
      <c r="C2477" s="32">
        <v>3.0</v>
      </c>
      <c r="D2477" s="23" t="s">
        <v>1274</v>
      </c>
      <c r="I2477" s="31" t="s">
        <v>38</v>
      </c>
      <c r="K2477" s="21"/>
      <c r="M2477" s="27"/>
      <c r="N2477" s="28"/>
      <c r="O2477" s="32">
        <v>3.0</v>
      </c>
      <c r="P2477" s="23" t="s">
        <v>1274</v>
      </c>
      <c r="U2477" s="31" t="s">
        <v>38</v>
      </c>
    </row>
    <row r="2478">
      <c r="A2478" s="27"/>
      <c r="B2478" s="28"/>
      <c r="C2478" s="23">
        <v>4.0</v>
      </c>
      <c r="D2478" s="23" t="s">
        <v>1275</v>
      </c>
      <c r="I2478" s="31"/>
      <c r="K2478" s="21"/>
      <c r="M2478" s="27"/>
      <c r="N2478" s="28"/>
      <c r="O2478" s="23">
        <v>4.0</v>
      </c>
      <c r="P2478" s="23" t="s">
        <v>1275</v>
      </c>
      <c r="U2478" s="31"/>
    </row>
    <row r="2479">
      <c r="A2479" s="27"/>
      <c r="B2479" s="28"/>
      <c r="C2479" s="23"/>
      <c r="D2479" s="23"/>
      <c r="E2479" s="23"/>
      <c r="F2479" s="23"/>
      <c r="G2479" s="23"/>
      <c r="H2479" s="23"/>
      <c r="I2479" s="31"/>
      <c r="K2479" s="21"/>
      <c r="M2479" s="27"/>
      <c r="N2479" s="28"/>
      <c r="O2479" s="23"/>
      <c r="P2479" s="23"/>
      <c r="Q2479" s="23"/>
      <c r="R2479" s="23"/>
      <c r="S2479" s="23"/>
      <c r="T2479" s="23"/>
      <c r="U2479" s="31"/>
    </row>
    <row r="2480">
      <c r="A2480" s="27"/>
      <c r="B2480" s="28"/>
      <c r="C2480" s="23"/>
      <c r="D2480" s="23"/>
      <c r="E2480" s="23"/>
      <c r="F2480" s="23"/>
      <c r="G2480" s="23"/>
      <c r="H2480" s="23"/>
      <c r="I2480" s="31"/>
      <c r="K2480" s="21"/>
      <c r="M2480" s="27"/>
      <c r="N2480" s="28"/>
      <c r="O2480" s="23"/>
      <c r="P2480" s="23"/>
      <c r="Q2480" s="23"/>
      <c r="R2480" s="23"/>
      <c r="S2480" s="23"/>
      <c r="T2480" s="23"/>
      <c r="U2480" s="31"/>
    </row>
    <row r="2481">
      <c r="A2481" s="32" t="s">
        <v>50</v>
      </c>
      <c r="B2481" s="50">
        <f>B28+1</f>
        <v>5</v>
      </c>
      <c r="C2481" s="25" t="s">
        <v>1276</v>
      </c>
      <c r="I2481" s="26"/>
      <c r="K2481" s="21"/>
      <c r="M2481" s="32" t="s">
        <v>50</v>
      </c>
      <c r="N2481" s="50">
        <f>N28+1</f>
        <v>5</v>
      </c>
      <c r="O2481" s="25" t="s">
        <v>1276</v>
      </c>
      <c r="U2481" s="26"/>
    </row>
    <row r="2482">
      <c r="A2482" s="27"/>
      <c r="B2482" s="28"/>
      <c r="C2482" s="29"/>
      <c r="I2482" s="30"/>
      <c r="K2482" s="21"/>
      <c r="M2482" s="27"/>
      <c r="N2482" s="28"/>
      <c r="O2482" s="29"/>
      <c r="U2482" s="30"/>
    </row>
    <row r="2483">
      <c r="A2483" s="27"/>
      <c r="B2483" s="28"/>
      <c r="C2483" s="32">
        <v>1.0</v>
      </c>
      <c r="D2483" s="23" t="s">
        <v>1277</v>
      </c>
      <c r="I2483" s="31"/>
      <c r="K2483" s="21"/>
      <c r="M2483" s="27"/>
      <c r="N2483" s="28"/>
      <c r="O2483" s="32">
        <v>1.0</v>
      </c>
      <c r="P2483" s="23" t="s">
        <v>1277</v>
      </c>
      <c r="U2483" s="31"/>
    </row>
    <row r="2484">
      <c r="A2484" s="27"/>
      <c r="B2484" s="28"/>
      <c r="C2484" s="32">
        <v>2.0</v>
      </c>
      <c r="D2484" s="23" t="s">
        <v>1033</v>
      </c>
      <c r="I2484" s="31" t="s">
        <v>38</v>
      </c>
      <c r="K2484" s="21"/>
      <c r="M2484" s="27"/>
      <c r="N2484" s="28"/>
      <c r="O2484" s="32">
        <v>2.0</v>
      </c>
      <c r="P2484" s="23" t="s">
        <v>1033</v>
      </c>
      <c r="U2484" s="31" t="s">
        <v>38</v>
      </c>
    </row>
    <row r="2485">
      <c r="A2485" s="27"/>
      <c r="B2485" s="28"/>
      <c r="C2485" s="32">
        <v>3.0</v>
      </c>
      <c r="D2485" s="23" t="s">
        <v>1278</v>
      </c>
      <c r="I2485" s="31"/>
      <c r="K2485" s="21"/>
      <c r="M2485" s="27"/>
      <c r="N2485" s="28"/>
      <c r="O2485" s="32">
        <v>3.0</v>
      </c>
      <c r="P2485" s="23" t="s">
        <v>1278</v>
      </c>
      <c r="U2485" s="31"/>
    </row>
    <row r="2486">
      <c r="A2486" s="27"/>
      <c r="B2486" s="28"/>
      <c r="C2486" s="23">
        <v>4.0</v>
      </c>
      <c r="D2486" s="23" t="s">
        <v>1279</v>
      </c>
      <c r="I2486" s="31"/>
      <c r="K2486" s="21"/>
      <c r="M2486" s="27"/>
      <c r="N2486" s="28"/>
      <c r="O2486" s="23">
        <v>4.0</v>
      </c>
      <c r="P2486" s="23" t="s">
        <v>1279</v>
      </c>
      <c r="U2486" s="31"/>
    </row>
    <row r="2487">
      <c r="A2487" s="27"/>
      <c r="B2487" s="28"/>
      <c r="C2487" s="23"/>
      <c r="D2487" s="23"/>
      <c r="E2487" s="23"/>
      <c r="F2487" s="23"/>
      <c r="G2487" s="23"/>
      <c r="H2487" s="23"/>
      <c r="I2487" s="31"/>
      <c r="K2487" s="21"/>
      <c r="M2487" s="27"/>
      <c r="N2487" s="28"/>
      <c r="O2487" s="23"/>
      <c r="P2487" s="23"/>
      <c r="Q2487" s="23"/>
      <c r="R2487" s="23"/>
      <c r="S2487" s="23"/>
      <c r="T2487" s="23"/>
      <c r="U2487" s="31"/>
    </row>
    <row r="2488">
      <c r="A2488" s="27"/>
      <c r="B2488" s="28"/>
      <c r="C2488" s="23"/>
      <c r="D2488" s="23"/>
      <c r="E2488" s="23"/>
      <c r="F2488" s="23"/>
      <c r="G2488" s="23"/>
      <c r="H2488" s="23"/>
      <c r="I2488" s="31"/>
      <c r="K2488" s="21"/>
      <c r="M2488" s="27"/>
      <c r="N2488" s="28"/>
      <c r="O2488" s="23"/>
      <c r="P2488" s="23"/>
      <c r="Q2488" s="23"/>
      <c r="R2488" s="23"/>
      <c r="S2488" s="23"/>
      <c r="T2488" s="23"/>
      <c r="U2488" s="31"/>
    </row>
    <row r="2489">
      <c r="A2489" s="32" t="s">
        <v>50</v>
      </c>
      <c r="B2489" s="50">
        <f>B36+1</f>
        <v>6</v>
      </c>
      <c r="C2489" s="25" t="s">
        <v>1280</v>
      </c>
      <c r="I2489" s="26"/>
      <c r="K2489" s="21"/>
      <c r="M2489" s="32" t="s">
        <v>50</v>
      </c>
      <c r="N2489" s="50">
        <f>N36+1</f>
        <v>6</v>
      </c>
      <c r="O2489" s="25" t="s">
        <v>1280</v>
      </c>
      <c r="U2489" s="26"/>
    </row>
    <row r="2490">
      <c r="A2490" s="27"/>
      <c r="B2490" s="28"/>
      <c r="C2490" s="29"/>
      <c r="I2490" s="30"/>
      <c r="K2490" s="21"/>
      <c r="M2490" s="27"/>
      <c r="N2490" s="28"/>
      <c r="O2490" s="29"/>
      <c r="U2490" s="30"/>
    </row>
    <row r="2491">
      <c r="A2491" s="27"/>
      <c r="B2491" s="28"/>
      <c r="C2491" s="32">
        <v>1.0</v>
      </c>
      <c r="D2491" s="23" t="s">
        <v>1281</v>
      </c>
      <c r="I2491" s="31" t="s">
        <v>38</v>
      </c>
      <c r="K2491" s="21"/>
      <c r="M2491" s="27"/>
      <c r="N2491" s="28"/>
      <c r="O2491" s="32">
        <v>1.0</v>
      </c>
      <c r="P2491" s="23" t="s">
        <v>1281</v>
      </c>
      <c r="U2491" s="31" t="s">
        <v>38</v>
      </c>
    </row>
    <row r="2492">
      <c r="A2492" s="27"/>
      <c r="B2492" s="28"/>
      <c r="C2492" s="32">
        <v>2.0</v>
      </c>
      <c r="D2492" s="23" t="s">
        <v>1282</v>
      </c>
      <c r="I2492" s="31"/>
      <c r="K2492" s="21"/>
      <c r="M2492" s="27"/>
      <c r="N2492" s="28"/>
      <c r="O2492" s="32">
        <v>2.0</v>
      </c>
      <c r="P2492" s="23" t="s">
        <v>1282</v>
      </c>
      <c r="U2492" s="31"/>
    </row>
    <row r="2493">
      <c r="A2493" s="27"/>
      <c r="B2493" s="28"/>
      <c r="C2493" s="32">
        <v>3.0</v>
      </c>
      <c r="D2493" s="23" t="s">
        <v>1283</v>
      </c>
      <c r="I2493" s="31"/>
      <c r="K2493" s="21"/>
      <c r="M2493" s="27"/>
      <c r="N2493" s="28"/>
      <c r="O2493" s="32">
        <v>3.0</v>
      </c>
      <c r="P2493" s="23" t="s">
        <v>1283</v>
      </c>
      <c r="U2493" s="31"/>
    </row>
    <row r="2494">
      <c r="A2494" s="27"/>
      <c r="B2494" s="28"/>
      <c r="C2494" s="23">
        <v>4.0</v>
      </c>
      <c r="D2494" s="23" t="s">
        <v>582</v>
      </c>
      <c r="I2494" s="31"/>
      <c r="K2494" s="21"/>
      <c r="M2494" s="27"/>
      <c r="N2494" s="28"/>
      <c r="O2494" s="23">
        <v>4.0</v>
      </c>
      <c r="P2494" s="23" t="s">
        <v>582</v>
      </c>
      <c r="U2494" s="31"/>
    </row>
    <row r="2495">
      <c r="A2495" s="27"/>
      <c r="B2495" s="28"/>
      <c r="C2495" s="23"/>
      <c r="D2495" s="23"/>
      <c r="E2495" s="23"/>
      <c r="F2495" s="23"/>
      <c r="G2495" s="23"/>
      <c r="H2495" s="23"/>
      <c r="I2495" s="31"/>
      <c r="K2495" s="21"/>
      <c r="M2495" s="27"/>
      <c r="N2495" s="28"/>
      <c r="O2495" s="23"/>
      <c r="P2495" s="23"/>
      <c r="Q2495" s="23"/>
      <c r="R2495" s="23"/>
      <c r="S2495" s="23"/>
      <c r="T2495" s="23"/>
      <c r="U2495" s="31"/>
    </row>
    <row r="2496">
      <c r="A2496" s="27"/>
      <c r="B2496" s="28"/>
      <c r="C2496" s="23"/>
      <c r="D2496" s="23"/>
      <c r="E2496" s="23"/>
      <c r="F2496" s="23"/>
      <c r="G2496" s="23"/>
      <c r="H2496" s="23"/>
      <c r="I2496" s="31"/>
      <c r="K2496" s="21"/>
      <c r="M2496" s="27"/>
      <c r="N2496" s="28"/>
      <c r="O2496" s="23"/>
      <c r="P2496" s="23"/>
      <c r="Q2496" s="23"/>
      <c r="R2496" s="23"/>
      <c r="S2496" s="23"/>
      <c r="T2496" s="23"/>
      <c r="U2496" s="31"/>
    </row>
    <row r="2497">
      <c r="A2497" s="32" t="s">
        <v>50</v>
      </c>
      <c r="B2497" s="50">
        <f>B44+1</f>
        <v>7</v>
      </c>
      <c r="C2497" s="25" t="s">
        <v>1284</v>
      </c>
      <c r="I2497" s="26"/>
      <c r="K2497" s="21"/>
      <c r="M2497" s="32" t="s">
        <v>50</v>
      </c>
      <c r="N2497" s="50">
        <f>N44+1</f>
        <v>7</v>
      </c>
      <c r="O2497" s="25" t="s">
        <v>1284</v>
      </c>
      <c r="U2497" s="26"/>
    </row>
    <row r="2498" ht="47.25" customHeight="1">
      <c r="A2498" s="27"/>
      <c r="B2498" s="28"/>
      <c r="C2498" s="29" t="str">
        <f>IMAGE("https://media.zecodeek-it.com/dtc/ss-share/questions/question-1317.jpg",1)</f>
        <v/>
      </c>
      <c r="I2498" s="30"/>
      <c r="K2498" s="21"/>
      <c r="M2498" s="27"/>
      <c r="N2498" s="28"/>
      <c r="O2498" s="29" t="str">
        <f>IMAGE("https://media.zecodeek-it.com/dtc/ss-share/questions/question-1317.jpg",1)</f>
        <v/>
      </c>
      <c r="U2498" s="30"/>
    </row>
    <row r="2499">
      <c r="A2499" s="27"/>
      <c r="B2499" s="28"/>
      <c r="C2499" s="32">
        <v>1.0</v>
      </c>
      <c r="D2499" s="23" t="s">
        <v>1285</v>
      </c>
      <c r="I2499" s="31" t="s">
        <v>38</v>
      </c>
      <c r="K2499" s="21"/>
      <c r="M2499" s="27"/>
      <c r="N2499" s="28"/>
      <c r="O2499" s="32">
        <v>1.0</v>
      </c>
      <c r="P2499" s="23" t="s">
        <v>1285</v>
      </c>
      <c r="U2499" s="31" t="s">
        <v>38</v>
      </c>
    </row>
    <row r="2500">
      <c r="A2500" s="27"/>
      <c r="B2500" s="28"/>
      <c r="C2500" s="32">
        <v>2.0</v>
      </c>
      <c r="D2500" s="23" t="s">
        <v>1286</v>
      </c>
      <c r="I2500" s="31"/>
      <c r="K2500" s="21"/>
      <c r="M2500" s="27"/>
      <c r="N2500" s="28"/>
      <c r="O2500" s="32">
        <v>2.0</v>
      </c>
      <c r="P2500" s="23" t="s">
        <v>1286</v>
      </c>
      <c r="U2500" s="31"/>
    </row>
    <row r="2501">
      <c r="A2501" s="27"/>
      <c r="B2501" s="28"/>
      <c r="C2501" s="32">
        <v>3.0</v>
      </c>
      <c r="D2501" s="23" t="s">
        <v>1287</v>
      </c>
      <c r="I2501" s="31"/>
      <c r="K2501" s="21"/>
      <c r="M2501" s="27"/>
      <c r="N2501" s="28"/>
      <c r="O2501" s="32">
        <v>3.0</v>
      </c>
      <c r="P2501" s="23" t="s">
        <v>1287</v>
      </c>
      <c r="U2501" s="31"/>
    </row>
    <row r="2502">
      <c r="A2502" s="27"/>
      <c r="B2502" s="28"/>
      <c r="C2502" s="23">
        <v>4.0</v>
      </c>
      <c r="D2502" s="23" t="s">
        <v>437</v>
      </c>
      <c r="I2502" s="31"/>
      <c r="K2502" s="21"/>
      <c r="M2502" s="27"/>
      <c r="N2502" s="28"/>
      <c r="O2502" s="23">
        <v>4.0</v>
      </c>
      <c r="P2502" s="23" t="s">
        <v>437</v>
      </c>
      <c r="U2502" s="31"/>
    </row>
    <row r="2503">
      <c r="A2503" s="27"/>
      <c r="B2503" s="28"/>
      <c r="C2503" s="23"/>
      <c r="D2503" s="23"/>
      <c r="E2503" s="23"/>
      <c r="F2503" s="23"/>
      <c r="G2503" s="23"/>
      <c r="H2503" s="23"/>
      <c r="I2503" s="31"/>
      <c r="K2503" s="21"/>
      <c r="M2503" s="27"/>
      <c r="N2503" s="28"/>
      <c r="O2503" s="23"/>
      <c r="P2503" s="23"/>
      <c r="Q2503" s="23"/>
      <c r="R2503" s="23"/>
      <c r="S2503" s="23"/>
      <c r="T2503" s="23"/>
      <c r="U2503" s="31"/>
    </row>
    <row r="2504">
      <c r="A2504" s="27"/>
      <c r="B2504" s="28"/>
      <c r="C2504" s="23"/>
      <c r="D2504" s="23"/>
      <c r="E2504" s="23"/>
      <c r="F2504" s="23"/>
      <c r="G2504" s="23"/>
      <c r="H2504" s="23"/>
      <c r="I2504" s="31"/>
      <c r="K2504" s="21"/>
      <c r="M2504" s="27"/>
      <c r="N2504" s="28"/>
      <c r="O2504" s="23"/>
      <c r="P2504" s="23"/>
      <c r="Q2504" s="23"/>
      <c r="R2504" s="23"/>
      <c r="S2504" s="23"/>
      <c r="T2504" s="23"/>
      <c r="U2504" s="31"/>
    </row>
    <row r="2505">
      <c r="A2505" s="32" t="s">
        <v>50</v>
      </c>
      <c r="B2505" s="50">
        <f>B52+1</f>
        <v>8</v>
      </c>
      <c r="C2505" s="25" t="s">
        <v>1288</v>
      </c>
      <c r="I2505" s="26"/>
      <c r="K2505" s="21"/>
      <c r="M2505" s="32" t="s">
        <v>50</v>
      </c>
      <c r="N2505" s="50">
        <f>N52+1</f>
        <v>8</v>
      </c>
      <c r="O2505" s="25" t="s">
        <v>1288</v>
      </c>
      <c r="U2505" s="26"/>
    </row>
    <row r="2506" ht="47.25" customHeight="1">
      <c r="A2506" s="27"/>
      <c r="B2506" s="28"/>
      <c r="C2506" s="29" t="str">
        <f>IMAGE("https://media.zecodeek-it.com/dtc/ss-share/questions/question-5503.jpg",1)</f>
        <v/>
      </c>
      <c r="I2506" s="30"/>
      <c r="K2506" s="21"/>
      <c r="M2506" s="27"/>
      <c r="N2506" s="28"/>
      <c r="O2506" s="29" t="str">
        <f>IMAGE("https://media.zecodeek-it.com/dtc/ss-share/questions/question-5503.jpg",1)</f>
        <v/>
      </c>
      <c r="U2506" s="30"/>
    </row>
    <row r="2507">
      <c r="A2507" s="27"/>
      <c r="B2507" s="28"/>
      <c r="C2507" s="32">
        <v>1.0</v>
      </c>
      <c r="D2507" s="23" t="s">
        <v>1289</v>
      </c>
      <c r="I2507" s="31"/>
      <c r="K2507" s="21"/>
      <c r="M2507" s="27"/>
      <c r="N2507" s="28"/>
      <c r="O2507" s="32">
        <v>1.0</v>
      </c>
      <c r="P2507" s="23" t="s">
        <v>1289</v>
      </c>
      <c r="U2507" s="31"/>
    </row>
    <row r="2508">
      <c r="A2508" s="27"/>
      <c r="B2508" s="28"/>
      <c r="C2508" s="32">
        <v>2.0</v>
      </c>
      <c r="D2508" s="23" t="s">
        <v>1290</v>
      </c>
      <c r="I2508" s="31"/>
      <c r="K2508" s="21"/>
      <c r="M2508" s="27"/>
      <c r="N2508" s="28"/>
      <c r="O2508" s="32">
        <v>2.0</v>
      </c>
      <c r="P2508" s="23" t="s">
        <v>1290</v>
      </c>
      <c r="U2508" s="31"/>
    </row>
    <row r="2509">
      <c r="A2509" s="27"/>
      <c r="B2509" s="28"/>
      <c r="C2509" s="32">
        <v>3.0</v>
      </c>
      <c r="D2509" s="23" t="s">
        <v>1291</v>
      </c>
      <c r="I2509" s="31" t="s">
        <v>38</v>
      </c>
      <c r="K2509" s="21"/>
      <c r="M2509" s="27"/>
      <c r="N2509" s="28"/>
      <c r="O2509" s="32">
        <v>3.0</v>
      </c>
      <c r="P2509" s="23" t="s">
        <v>1291</v>
      </c>
      <c r="U2509" s="31" t="s">
        <v>38</v>
      </c>
    </row>
    <row r="2510">
      <c r="A2510" s="27"/>
      <c r="B2510" s="28"/>
      <c r="C2510" s="23">
        <v>4.0</v>
      </c>
      <c r="D2510" s="23" t="s">
        <v>437</v>
      </c>
      <c r="I2510" s="31"/>
      <c r="K2510" s="21"/>
      <c r="M2510" s="27"/>
      <c r="N2510" s="28"/>
      <c r="O2510" s="23">
        <v>4.0</v>
      </c>
      <c r="P2510" s="23" t="s">
        <v>437</v>
      </c>
      <c r="U2510" s="31"/>
    </row>
    <row r="2511">
      <c r="A2511" s="27"/>
      <c r="B2511" s="28"/>
      <c r="C2511" s="23"/>
      <c r="D2511" s="23"/>
      <c r="E2511" s="23"/>
      <c r="F2511" s="23"/>
      <c r="G2511" s="23"/>
      <c r="H2511" s="23"/>
      <c r="I2511" s="31"/>
      <c r="K2511" s="21"/>
      <c r="M2511" s="27"/>
      <c r="N2511" s="28"/>
      <c r="O2511" s="23"/>
      <c r="P2511" s="23"/>
      <c r="Q2511" s="23"/>
      <c r="R2511" s="23"/>
      <c r="S2511" s="23"/>
      <c r="T2511" s="23"/>
      <c r="U2511" s="31"/>
    </row>
    <row r="2512">
      <c r="A2512" s="27"/>
      <c r="B2512" s="28"/>
      <c r="C2512" s="23"/>
      <c r="D2512" s="23"/>
      <c r="E2512" s="23"/>
      <c r="F2512" s="23"/>
      <c r="G2512" s="23"/>
      <c r="H2512" s="23"/>
      <c r="I2512" s="31"/>
      <c r="K2512" s="21"/>
      <c r="M2512" s="27"/>
      <c r="N2512" s="28"/>
      <c r="O2512" s="23"/>
      <c r="P2512" s="23"/>
      <c r="Q2512" s="23"/>
      <c r="R2512" s="23"/>
      <c r="S2512" s="23"/>
      <c r="T2512" s="23"/>
      <c r="U2512" s="31"/>
    </row>
    <row r="2513">
      <c r="A2513" s="32" t="s">
        <v>50</v>
      </c>
      <c r="B2513" s="50">
        <f>B60+1</f>
        <v>9</v>
      </c>
      <c r="C2513" s="25" t="s">
        <v>1292</v>
      </c>
      <c r="I2513" s="26"/>
      <c r="K2513" s="21"/>
      <c r="M2513" s="32" t="s">
        <v>50</v>
      </c>
      <c r="N2513" s="50">
        <f>N60+1</f>
        <v>9</v>
      </c>
      <c r="O2513" s="25" t="s">
        <v>1292</v>
      </c>
      <c r="U2513" s="26"/>
    </row>
    <row r="2514">
      <c r="A2514" s="27"/>
      <c r="B2514" s="28"/>
      <c r="C2514" s="29"/>
      <c r="I2514" s="30"/>
      <c r="K2514" s="21"/>
      <c r="M2514" s="27"/>
      <c r="N2514" s="28"/>
      <c r="O2514" s="29"/>
      <c r="U2514" s="30"/>
    </row>
    <row r="2515">
      <c r="A2515" s="27"/>
      <c r="B2515" s="28"/>
      <c r="C2515" s="32">
        <v>1.0</v>
      </c>
      <c r="D2515" s="23" t="s">
        <v>1293</v>
      </c>
      <c r="I2515" s="31"/>
      <c r="K2515" s="21"/>
      <c r="M2515" s="27"/>
      <c r="N2515" s="28"/>
      <c r="O2515" s="32">
        <v>1.0</v>
      </c>
      <c r="P2515" s="23" t="s">
        <v>1293</v>
      </c>
      <c r="U2515" s="31"/>
    </row>
    <row r="2516">
      <c r="A2516" s="27"/>
      <c r="B2516" s="28"/>
      <c r="C2516" s="32">
        <v>2.0</v>
      </c>
      <c r="D2516" s="23" t="s">
        <v>1294</v>
      </c>
      <c r="I2516" s="31"/>
      <c r="K2516" s="21"/>
      <c r="M2516" s="27"/>
      <c r="N2516" s="28"/>
      <c r="O2516" s="32">
        <v>2.0</v>
      </c>
      <c r="P2516" s="23" t="s">
        <v>1294</v>
      </c>
      <c r="U2516" s="31"/>
    </row>
    <row r="2517">
      <c r="A2517" s="27"/>
      <c r="B2517" s="28"/>
      <c r="C2517" s="32">
        <v>3.0</v>
      </c>
      <c r="D2517" s="23" t="s">
        <v>1295</v>
      </c>
      <c r="I2517" s="31"/>
      <c r="K2517" s="21"/>
      <c r="M2517" s="27"/>
      <c r="N2517" s="28"/>
      <c r="O2517" s="32">
        <v>3.0</v>
      </c>
      <c r="P2517" s="23" t="s">
        <v>1295</v>
      </c>
      <c r="U2517" s="31"/>
    </row>
    <row r="2518">
      <c r="A2518" s="27"/>
      <c r="B2518" s="28"/>
      <c r="C2518" s="23">
        <v>4.0</v>
      </c>
      <c r="D2518" s="23" t="s">
        <v>431</v>
      </c>
      <c r="I2518" s="31" t="s">
        <v>38</v>
      </c>
      <c r="K2518" s="21"/>
      <c r="M2518" s="27"/>
      <c r="N2518" s="28"/>
      <c r="O2518" s="23">
        <v>4.0</v>
      </c>
      <c r="P2518" s="23" t="s">
        <v>431</v>
      </c>
      <c r="U2518" s="31" t="s">
        <v>38</v>
      </c>
    </row>
    <row r="2519">
      <c r="A2519" s="27"/>
      <c r="B2519" s="28"/>
      <c r="C2519" s="23"/>
      <c r="D2519" s="23"/>
      <c r="E2519" s="23"/>
      <c r="F2519" s="23"/>
      <c r="G2519" s="23"/>
      <c r="H2519" s="23"/>
      <c r="I2519" s="31"/>
      <c r="K2519" s="21"/>
      <c r="M2519" s="27"/>
      <c r="N2519" s="28"/>
      <c r="O2519" s="23"/>
      <c r="P2519" s="23"/>
      <c r="Q2519" s="23"/>
      <c r="R2519" s="23"/>
      <c r="S2519" s="23"/>
      <c r="T2519" s="23"/>
      <c r="U2519" s="31"/>
    </row>
    <row r="2520">
      <c r="A2520" s="27"/>
      <c r="B2520" s="28"/>
      <c r="C2520" s="23"/>
      <c r="D2520" s="23"/>
      <c r="E2520" s="23"/>
      <c r="F2520" s="23"/>
      <c r="G2520" s="23"/>
      <c r="H2520" s="23"/>
      <c r="I2520" s="31"/>
      <c r="K2520" s="21"/>
      <c r="M2520" s="27"/>
      <c r="N2520" s="28"/>
      <c r="O2520" s="23"/>
      <c r="P2520" s="23"/>
      <c r="Q2520" s="23"/>
      <c r="R2520" s="23"/>
      <c r="S2520" s="23"/>
      <c r="T2520" s="23"/>
      <c r="U2520" s="31"/>
    </row>
    <row r="2521">
      <c r="A2521" s="32" t="s">
        <v>50</v>
      </c>
      <c r="B2521" s="50">
        <f>B68+1</f>
        <v>10</v>
      </c>
      <c r="C2521" s="25" t="s">
        <v>1296</v>
      </c>
      <c r="I2521" s="26"/>
      <c r="K2521" s="21"/>
      <c r="M2521" s="32" t="s">
        <v>50</v>
      </c>
      <c r="N2521" s="50">
        <f>N68+1</f>
        <v>10</v>
      </c>
      <c r="O2521" s="25" t="s">
        <v>1296</v>
      </c>
      <c r="U2521" s="26"/>
    </row>
    <row r="2522">
      <c r="A2522" s="27"/>
      <c r="B2522" s="28"/>
      <c r="C2522" s="29"/>
      <c r="I2522" s="30"/>
      <c r="K2522" s="21"/>
      <c r="M2522" s="27"/>
      <c r="N2522" s="28"/>
      <c r="O2522" s="29"/>
      <c r="U2522" s="30"/>
    </row>
    <row r="2523">
      <c r="A2523" s="27"/>
      <c r="B2523" s="28"/>
      <c r="C2523" s="32">
        <v>1.0</v>
      </c>
      <c r="D2523" s="23" t="s">
        <v>1297</v>
      </c>
      <c r="I2523" s="31"/>
      <c r="K2523" s="21"/>
      <c r="M2523" s="27"/>
      <c r="N2523" s="28"/>
      <c r="O2523" s="32">
        <v>1.0</v>
      </c>
      <c r="P2523" s="23" t="s">
        <v>1297</v>
      </c>
      <c r="U2523" s="31"/>
    </row>
    <row r="2524">
      <c r="A2524" s="27"/>
      <c r="B2524" s="28"/>
      <c r="C2524" s="32">
        <v>2.0</v>
      </c>
      <c r="D2524" s="23" t="s">
        <v>1298</v>
      </c>
      <c r="I2524" s="31"/>
      <c r="K2524" s="21"/>
      <c r="M2524" s="27"/>
      <c r="N2524" s="28"/>
      <c r="O2524" s="32">
        <v>2.0</v>
      </c>
      <c r="P2524" s="23" t="s">
        <v>1298</v>
      </c>
      <c r="U2524" s="31"/>
    </row>
    <row r="2525">
      <c r="A2525" s="27"/>
      <c r="B2525" s="28"/>
      <c r="C2525" s="32">
        <v>3.0</v>
      </c>
      <c r="D2525" s="23" t="s">
        <v>1299</v>
      </c>
      <c r="I2525" s="31" t="s">
        <v>38</v>
      </c>
      <c r="K2525" s="21"/>
      <c r="M2525" s="27"/>
      <c r="N2525" s="28"/>
      <c r="O2525" s="32">
        <v>3.0</v>
      </c>
      <c r="P2525" s="23" t="s">
        <v>1299</v>
      </c>
      <c r="U2525" s="31" t="s">
        <v>38</v>
      </c>
    </row>
    <row r="2526">
      <c r="A2526" s="27"/>
      <c r="B2526" s="28"/>
      <c r="C2526" s="23">
        <v>4.0</v>
      </c>
      <c r="D2526" s="23" t="s">
        <v>431</v>
      </c>
      <c r="I2526" s="31"/>
      <c r="K2526" s="21"/>
      <c r="M2526" s="27"/>
      <c r="N2526" s="28"/>
      <c r="O2526" s="23">
        <v>4.0</v>
      </c>
      <c r="P2526" s="23" t="s">
        <v>431</v>
      </c>
      <c r="U2526" s="31"/>
    </row>
    <row r="2527">
      <c r="A2527" s="27"/>
      <c r="B2527" s="28"/>
      <c r="C2527" s="23"/>
      <c r="D2527" s="23"/>
      <c r="E2527" s="23"/>
      <c r="F2527" s="23"/>
      <c r="G2527" s="23"/>
      <c r="H2527" s="23"/>
      <c r="I2527" s="31"/>
      <c r="K2527" s="21"/>
      <c r="M2527" s="27"/>
      <c r="N2527" s="28"/>
      <c r="O2527" s="23"/>
      <c r="P2527" s="23"/>
      <c r="Q2527" s="23"/>
      <c r="R2527" s="23"/>
      <c r="S2527" s="23"/>
      <c r="T2527" s="23"/>
      <c r="U2527" s="31"/>
    </row>
    <row r="2528">
      <c r="A2528" s="27"/>
      <c r="B2528" s="28"/>
      <c r="C2528" s="23"/>
      <c r="D2528" s="23"/>
      <c r="E2528" s="23"/>
      <c r="F2528" s="23"/>
      <c r="G2528" s="23"/>
      <c r="H2528" s="23"/>
      <c r="I2528" s="31"/>
      <c r="K2528" s="21"/>
      <c r="M2528" s="27"/>
      <c r="N2528" s="28"/>
      <c r="O2528" s="23"/>
      <c r="P2528" s="23"/>
      <c r="Q2528" s="23"/>
      <c r="R2528" s="23"/>
      <c r="S2528" s="23"/>
      <c r="T2528" s="23"/>
      <c r="U2528" s="31"/>
    </row>
    <row r="2529">
      <c r="A2529" s="32" t="s">
        <v>50</v>
      </c>
      <c r="B2529" s="50">
        <f>B76+1</f>
        <v>11</v>
      </c>
      <c r="C2529" s="25" t="s">
        <v>1300</v>
      </c>
      <c r="I2529" s="26"/>
      <c r="K2529" s="21"/>
      <c r="M2529" s="32" t="s">
        <v>50</v>
      </c>
      <c r="N2529" s="50">
        <f>N76+1</f>
        <v>11</v>
      </c>
      <c r="O2529" s="25" t="s">
        <v>1300</v>
      </c>
      <c r="U2529" s="26"/>
    </row>
    <row r="2530">
      <c r="A2530" s="27"/>
      <c r="B2530" s="28"/>
      <c r="C2530" s="29"/>
      <c r="I2530" s="30"/>
      <c r="K2530" s="21"/>
      <c r="M2530" s="27"/>
      <c r="N2530" s="28"/>
      <c r="O2530" s="29"/>
      <c r="U2530" s="30"/>
    </row>
    <row r="2531">
      <c r="A2531" s="27"/>
      <c r="B2531" s="28"/>
      <c r="C2531" s="32">
        <v>1.0</v>
      </c>
      <c r="D2531" s="23" t="s">
        <v>1301</v>
      </c>
      <c r="I2531" s="31"/>
      <c r="K2531" s="21"/>
      <c r="M2531" s="27"/>
      <c r="N2531" s="28"/>
      <c r="O2531" s="32">
        <v>1.0</v>
      </c>
      <c r="P2531" s="23" t="s">
        <v>1301</v>
      </c>
      <c r="U2531" s="31"/>
    </row>
    <row r="2532">
      <c r="A2532" s="27"/>
      <c r="B2532" s="28"/>
      <c r="C2532" s="32">
        <v>2.0</v>
      </c>
      <c r="D2532" s="23" t="s">
        <v>1302</v>
      </c>
      <c r="I2532" s="31" t="s">
        <v>38</v>
      </c>
      <c r="K2532" s="21"/>
      <c r="M2532" s="27"/>
      <c r="N2532" s="28"/>
      <c r="O2532" s="32">
        <v>2.0</v>
      </c>
      <c r="P2532" s="23" t="s">
        <v>1302</v>
      </c>
      <c r="U2532" s="31" t="s">
        <v>38</v>
      </c>
    </row>
    <row r="2533">
      <c r="A2533" s="27"/>
      <c r="B2533" s="28"/>
      <c r="C2533" s="32">
        <v>3.0</v>
      </c>
      <c r="D2533" s="23" t="s">
        <v>1303</v>
      </c>
      <c r="I2533" s="31"/>
      <c r="K2533" s="21"/>
      <c r="M2533" s="27"/>
      <c r="N2533" s="28"/>
      <c r="O2533" s="32">
        <v>3.0</v>
      </c>
      <c r="P2533" s="23" t="s">
        <v>1303</v>
      </c>
      <c r="U2533" s="31"/>
    </row>
    <row r="2534">
      <c r="A2534" s="27"/>
      <c r="B2534" s="28"/>
      <c r="C2534" s="23">
        <v>4.0</v>
      </c>
      <c r="D2534" s="23" t="s">
        <v>391</v>
      </c>
      <c r="I2534" s="31"/>
      <c r="K2534" s="21"/>
      <c r="M2534" s="27"/>
      <c r="N2534" s="28"/>
      <c r="O2534" s="23">
        <v>4.0</v>
      </c>
      <c r="P2534" s="23" t="s">
        <v>391</v>
      </c>
      <c r="U2534" s="31"/>
    </row>
    <row r="2535">
      <c r="A2535" s="27"/>
      <c r="B2535" s="28"/>
      <c r="C2535" s="23"/>
      <c r="D2535" s="23"/>
      <c r="E2535" s="23"/>
      <c r="F2535" s="23"/>
      <c r="G2535" s="23"/>
      <c r="H2535" s="23"/>
      <c r="I2535" s="31"/>
      <c r="K2535" s="21"/>
      <c r="M2535" s="27"/>
      <c r="N2535" s="28"/>
      <c r="O2535" s="23"/>
      <c r="P2535" s="23"/>
      <c r="Q2535" s="23"/>
      <c r="R2535" s="23"/>
      <c r="S2535" s="23"/>
      <c r="T2535" s="23"/>
      <c r="U2535" s="31"/>
    </row>
    <row r="2536">
      <c r="A2536" s="27"/>
      <c r="B2536" s="28"/>
      <c r="C2536" s="23"/>
      <c r="D2536" s="23"/>
      <c r="E2536" s="23"/>
      <c r="F2536" s="23"/>
      <c r="G2536" s="23"/>
      <c r="H2536" s="23"/>
      <c r="I2536" s="31"/>
      <c r="K2536" s="21"/>
      <c r="M2536" s="27"/>
      <c r="N2536" s="28"/>
      <c r="O2536" s="23"/>
      <c r="P2536" s="23"/>
      <c r="Q2536" s="23"/>
      <c r="R2536" s="23"/>
      <c r="S2536" s="23"/>
      <c r="T2536" s="23"/>
      <c r="U2536" s="31"/>
    </row>
    <row r="2537">
      <c r="A2537" s="32" t="s">
        <v>50</v>
      </c>
      <c r="B2537" s="50">
        <f>B84+1</f>
        <v>12</v>
      </c>
      <c r="C2537" s="25" t="s">
        <v>1261</v>
      </c>
      <c r="I2537" s="26"/>
      <c r="K2537" s="21"/>
      <c r="M2537" s="32" t="s">
        <v>50</v>
      </c>
      <c r="N2537" s="50">
        <f>N84+1</f>
        <v>12</v>
      </c>
      <c r="O2537" s="25" t="s">
        <v>1261</v>
      </c>
      <c r="U2537" s="26"/>
    </row>
    <row r="2538" ht="47.25" customHeight="1">
      <c r="A2538" s="27"/>
      <c r="B2538" s="28"/>
      <c r="C2538" s="29" t="str">
        <f>IMAGE("https://media.zecodeek-it.com/dtc/ss-share/questions/question-5488.jpg",1)</f>
        <v/>
      </c>
      <c r="I2538" s="30"/>
      <c r="K2538" s="21"/>
      <c r="M2538" s="27"/>
      <c r="N2538" s="28"/>
      <c r="O2538" s="29" t="str">
        <f>IMAGE("https://media.zecodeek-it.com/dtc/ss-share/questions/question-5488.jpg",1)</f>
        <v/>
      </c>
      <c r="U2538" s="30"/>
    </row>
    <row r="2539">
      <c r="A2539" s="27"/>
      <c r="B2539" s="28"/>
      <c r="C2539" s="32">
        <v>1.0</v>
      </c>
      <c r="D2539" s="23" t="s">
        <v>1265</v>
      </c>
      <c r="I2539" s="31"/>
      <c r="K2539" s="21"/>
      <c r="M2539" s="27"/>
      <c r="N2539" s="28"/>
      <c r="O2539" s="32">
        <v>1.0</v>
      </c>
      <c r="P2539" s="23" t="s">
        <v>1265</v>
      </c>
      <c r="U2539" s="31"/>
    </row>
    <row r="2540">
      <c r="A2540" s="27"/>
      <c r="B2540" s="28"/>
      <c r="C2540" s="32">
        <v>2.0</v>
      </c>
      <c r="D2540" s="23" t="s">
        <v>1264</v>
      </c>
      <c r="I2540" s="31"/>
      <c r="K2540" s="21"/>
      <c r="M2540" s="27"/>
      <c r="N2540" s="28"/>
      <c r="O2540" s="32">
        <v>2.0</v>
      </c>
      <c r="P2540" s="23" t="s">
        <v>1264</v>
      </c>
      <c r="U2540" s="31"/>
    </row>
    <row r="2541">
      <c r="A2541" s="27"/>
      <c r="B2541" s="28"/>
      <c r="C2541" s="32">
        <v>3.0</v>
      </c>
      <c r="D2541" s="23" t="s">
        <v>1263</v>
      </c>
      <c r="I2541" s="31" t="s">
        <v>38</v>
      </c>
      <c r="K2541" s="21"/>
      <c r="M2541" s="27"/>
      <c r="N2541" s="28"/>
      <c r="O2541" s="32">
        <v>3.0</v>
      </c>
      <c r="P2541" s="23" t="s">
        <v>1263</v>
      </c>
      <c r="U2541" s="31" t="s">
        <v>38</v>
      </c>
    </row>
    <row r="2542">
      <c r="A2542" s="27"/>
      <c r="B2542" s="28"/>
      <c r="C2542" s="23">
        <v>4.0</v>
      </c>
      <c r="D2542" s="23" t="s">
        <v>1262</v>
      </c>
      <c r="I2542" s="31"/>
      <c r="K2542" s="21"/>
      <c r="M2542" s="27"/>
      <c r="N2542" s="28"/>
      <c r="O2542" s="23">
        <v>4.0</v>
      </c>
      <c r="P2542" s="23" t="s">
        <v>1262</v>
      </c>
      <c r="U2542" s="31"/>
    </row>
    <row r="2543">
      <c r="A2543" s="27"/>
      <c r="B2543" s="28"/>
      <c r="C2543" s="23"/>
      <c r="D2543" s="23"/>
      <c r="E2543" s="23"/>
      <c r="F2543" s="23"/>
      <c r="G2543" s="23"/>
      <c r="H2543" s="23"/>
      <c r="I2543" s="31"/>
      <c r="K2543" s="21"/>
      <c r="M2543" s="27"/>
      <c r="N2543" s="28"/>
      <c r="O2543" s="23"/>
      <c r="P2543" s="23"/>
      <c r="Q2543" s="23"/>
      <c r="R2543" s="23"/>
      <c r="S2543" s="23"/>
      <c r="T2543" s="23"/>
      <c r="U2543" s="31"/>
    </row>
    <row r="2544">
      <c r="A2544" s="27"/>
      <c r="B2544" s="28"/>
      <c r="C2544" s="23"/>
      <c r="D2544" s="23"/>
      <c r="E2544" s="23"/>
      <c r="F2544" s="23"/>
      <c r="G2544" s="23"/>
      <c r="H2544" s="23"/>
      <c r="I2544" s="31"/>
      <c r="K2544" s="21"/>
      <c r="M2544" s="27"/>
      <c r="N2544" s="28"/>
      <c r="O2544" s="23"/>
      <c r="P2544" s="23"/>
      <c r="Q2544" s="23"/>
      <c r="R2544" s="23"/>
      <c r="S2544" s="23"/>
      <c r="T2544" s="23"/>
      <c r="U2544" s="31"/>
    </row>
    <row r="2545">
      <c r="A2545" s="32" t="s">
        <v>50</v>
      </c>
      <c r="B2545" s="50">
        <f>B92+1</f>
        <v>13</v>
      </c>
      <c r="C2545" s="25" t="s">
        <v>1304</v>
      </c>
      <c r="I2545" s="26"/>
      <c r="K2545" s="21"/>
      <c r="M2545" s="32" t="s">
        <v>50</v>
      </c>
      <c r="N2545" s="50">
        <f>N92+1</f>
        <v>13</v>
      </c>
      <c r="O2545" s="25" t="s">
        <v>1304</v>
      </c>
      <c r="U2545" s="26"/>
    </row>
    <row r="2546">
      <c r="A2546" s="27"/>
      <c r="B2546" s="28"/>
      <c r="C2546" s="29"/>
      <c r="I2546" s="30"/>
      <c r="K2546" s="21"/>
      <c r="M2546" s="27"/>
      <c r="N2546" s="28"/>
      <c r="O2546" s="29"/>
      <c r="U2546" s="30"/>
    </row>
    <row r="2547">
      <c r="A2547" s="27"/>
      <c r="B2547" s="28"/>
      <c r="C2547" s="32">
        <v>1.0</v>
      </c>
      <c r="D2547" s="23" t="s">
        <v>1305</v>
      </c>
      <c r="I2547" s="31"/>
      <c r="K2547" s="21"/>
      <c r="M2547" s="27"/>
      <c r="N2547" s="28"/>
      <c r="O2547" s="32">
        <v>1.0</v>
      </c>
      <c r="P2547" s="23" t="s">
        <v>1305</v>
      </c>
      <c r="U2547" s="31"/>
    </row>
    <row r="2548">
      <c r="A2548" s="27"/>
      <c r="B2548" s="28"/>
      <c r="C2548" s="32">
        <v>2.0</v>
      </c>
      <c r="D2548" s="23" t="s">
        <v>1306</v>
      </c>
      <c r="I2548" s="31" t="s">
        <v>38</v>
      </c>
      <c r="K2548" s="21"/>
      <c r="M2548" s="27"/>
      <c r="N2548" s="28"/>
      <c r="O2548" s="32">
        <v>2.0</v>
      </c>
      <c r="P2548" s="23" t="s">
        <v>1306</v>
      </c>
      <c r="U2548" s="31" t="s">
        <v>38</v>
      </c>
    </row>
    <row r="2549">
      <c r="A2549" s="27"/>
      <c r="B2549" s="28"/>
      <c r="C2549" s="32">
        <v>3.0</v>
      </c>
      <c r="D2549" s="23" t="s">
        <v>1307</v>
      </c>
      <c r="I2549" s="31"/>
      <c r="K2549" s="21"/>
      <c r="M2549" s="27"/>
      <c r="N2549" s="28"/>
      <c r="O2549" s="32">
        <v>3.0</v>
      </c>
      <c r="P2549" s="23" t="s">
        <v>1307</v>
      </c>
      <c r="U2549" s="31"/>
    </row>
    <row r="2550">
      <c r="A2550" s="27"/>
      <c r="B2550" s="28"/>
      <c r="C2550" s="23">
        <v>4.0</v>
      </c>
      <c r="D2550" s="23" t="s">
        <v>1308</v>
      </c>
      <c r="I2550" s="31"/>
      <c r="K2550" s="21"/>
      <c r="M2550" s="27"/>
      <c r="N2550" s="28"/>
      <c r="O2550" s="23">
        <v>4.0</v>
      </c>
      <c r="P2550" s="23" t="s">
        <v>1308</v>
      </c>
      <c r="U2550" s="31"/>
    </row>
    <row r="2551">
      <c r="A2551" s="27"/>
      <c r="B2551" s="28"/>
      <c r="C2551" s="23"/>
      <c r="D2551" s="23"/>
      <c r="E2551" s="23"/>
      <c r="F2551" s="23"/>
      <c r="G2551" s="23"/>
      <c r="H2551" s="23"/>
      <c r="I2551" s="31"/>
      <c r="K2551" s="21"/>
      <c r="M2551" s="27"/>
      <c r="N2551" s="28"/>
      <c r="O2551" s="23"/>
      <c r="P2551" s="23"/>
      <c r="Q2551" s="23"/>
      <c r="R2551" s="23"/>
      <c r="S2551" s="23"/>
      <c r="T2551" s="23"/>
      <c r="U2551" s="31"/>
    </row>
    <row r="2552">
      <c r="A2552" s="27"/>
      <c r="B2552" s="28"/>
      <c r="C2552" s="23"/>
      <c r="D2552" s="23"/>
      <c r="E2552" s="23"/>
      <c r="F2552" s="23"/>
      <c r="G2552" s="23"/>
      <c r="H2552" s="23"/>
      <c r="I2552" s="31"/>
      <c r="K2552" s="21"/>
      <c r="M2552" s="27"/>
      <c r="N2552" s="28"/>
      <c r="O2552" s="23"/>
      <c r="P2552" s="23"/>
      <c r="Q2552" s="23"/>
      <c r="R2552" s="23"/>
      <c r="S2552" s="23"/>
      <c r="T2552" s="23"/>
      <c r="U2552" s="31"/>
    </row>
    <row r="2553">
      <c r="A2553" s="32" t="s">
        <v>50</v>
      </c>
      <c r="B2553" s="50">
        <f>B100+1</f>
        <v>14</v>
      </c>
      <c r="C2553" s="25" t="s">
        <v>1309</v>
      </c>
      <c r="I2553" s="26"/>
      <c r="K2553" s="21"/>
      <c r="M2553" s="32" t="s">
        <v>50</v>
      </c>
      <c r="N2553" s="50">
        <f>N100+1</f>
        <v>14</v>
      </c>
      <c r="O2553" s="25" t="s">
        <v>1309</v>
      </c>
      <c r="U2553" s="26"/>
    </row>
    <row r="2554">
      <c r="A2554" s="27"/>
      <c r="B2554" s="28"/>
      <c r="C2554" s="29"/>
      <c r="I2554" s="30"/>
      <c r="K2554" s="21"/>
      <c r="M2554" s="27"/>
      <c r="N2554" s="28"/>
      <c r="O2554" s="29"/>
      <c r="U2554" s="30"/>
    </row>
    <row r="2555">
      <c r="A2555" s="27"/>
      <c r="B2555" s="28"/>
      <c r="C2555" s="32">
        <v>1.0</v>
      </c>
      <c r="D2555" s="23" t="s">
        <v>1073</v>
      </c>
      <c r="I2555" s="31"/>
      <c r="K2555" s="21"/>
      <c r="M2555" s="27"/>
      <c r="N2555" s="28"/>
      <c r="O2555" s="32">
        <v>1.0</v>
      </c>
      <c r="P2555" s="23" t="s">
        <v>1073</v>
      </c>
      <c r="U2555" s="31"/>
    </row>
    <row r="2556">
      <c r="A2556" s="27"/>
      <c r="B2556" s="28"/>
      <c r="C2556" s="32">
        <v>2.0</v>
      </c>
      <c r="D2556" s="23" t="s">
        <v>1310</v>
      </c>
      <c r="I2556" s="31"/>
      <c r="K2556" s="21"/>
      <c r="M2556" s="27"/>
      <c r="N2556" s="28"/>
      <c r="O2556" s="32">
        <v>2.0</v>
      </c>
      <c r="P2556" s="23" t="s">
        <v>1310</v>
      </c>
      <c r="U2556" s="31"/>
    </row>
    <row r="2557">
      <c r="A2557" s="27"/>
      <c r="B2557" s="28"/>
      <c r="C2557" s="32">
        <v>3.0</v>
      </c>
      <c r="D2557" s="23" t="s">
        <v>1311</v>
      </c>
      <c r="I2557" s="31"/>
      <c r="K2557" s="21"/>
      <c r="M2557" s="27"/>
      <c r="N2557" s="28"/>
      <c r="O2557" s="32">
        <v>3.0</v>
      </c>
      <c r="P2557" s="23" t="s">
        <v>1311</v>
      </c>
      <c r="U2557" s="31"/>
    </row>
    <row r="2558">
      <c r="A2558" s="27"/>
      <c r="B2558" s="28"/>
      <c r="C2558" s="23">
        <v>4.0</v>
      </c>
      <c r="D2558" s="23" t="s">
        <v>431</v>
      </c>
      <c r="I2558" s="31" t="s">
        <v>38</v>
      </c>
      <c r="K2558" s="21"/>
      <c r="M2558" s="27"/>
      <c r="N2558" s="28"/>
      <c r="O2558" s="23">
        <v>4.0</v>
      </c>
      <c r="P2558" s="23" t="s">
        <v>431</v>
      </c>
      <c r="U2558" s="31" t="s">
        <v>38</v>
      </c>
    </row>
    <row r="2559">
      <c r="A2559" s="27"/>
      <c r="B2559" s="28"/>
      <c r="C2559" s="23"/>
      <c r="D2559" s="23"/>
      <c r="E2559" s="23"/>
      <c r="F2559" s="23"/>
      <c r="G2559" s="23"/>
      <c r="H2559" s="23"/>
      <c r="I2559" s="31"/>
      <c r="K2559" s="21"/>
      <c r="M2559" s="27"/>
      <c r="N2559" s="28"/>
      <c r="O2559" s="23"/>
      <c r="P2559" s="23"/>
      <c r="Q2559" s="23"/>
      <c r="R2559" s="23"/>
      <c r="S2559" s="23"/>
      <c r="T2559" s="23"/>
      <c r="U2559" s="31"/>
    </row>
    <row r="2560">
      <c r="A2560" s="27"/>
      <c r="B2560" s="28"/>
      <c r="C2560" s="23"/>
      <c r="D2560" s="23"/>
      <c r="E2560" s="23"/>
      <c r="F2560" s="23"/>
      <c r="G2560" s="23"/>
      <c r="H2560" s="23"/>
      <c r="I2560" s="31"/>
      <c r="K2560" s="21"/>
      <c r="M2560" s="27"/>
      <c r="N2560" s="28"/>
      <c r="O2560" s="23"/>
      <c r="P2560" s="23"/>
      <c r="Q2560" s="23"/>
      <c r="R2560" s="23"/>
      <c r="S2560" s="23"/>
      <c r="T2560" s="23"/>
      <c r="U2560" s="31"/>
    </row>
    <row r="2561">
      <c r="A2561" s="32" t="s">
        <v>50</v>
      </c>
      <c r="B2561" s="50">
        <f>B108+1</f>
        <v>15</v>
      </c>
      <c r="C2561" s="25" t="s">
        <v>1312</v>
      </c>
      <c r="I2561" s="26"/>
      <c r="K2561" s="21"/>
      <c r="M2561" s="32" t="s">
        <v>50</v>
      </c>
      <c r="N2561" s="50">
        <f>N108+1</f>
        <v>15</v>
      </c>
      <c r="O2561" s="25" t="s">
        <v>1312</v>
      </c>
      <c r="U2561" s="26"/>
    </row>
    <row r="2562">
      <c r="A2562" s="27"/>
      <c r="B2562" s="28"/>
      <c r="C2562" s="29"/>
      <c r="I2562" s="30"/>
      <c r="K2562" s="21"/>
      <c r="M2562" s="27"/>
      <c r="N2562" s="28"/>
      <c r="O2562" s="29"/>
      <c r="U2562" s="30"/>
    </row>
    <row r="2563">
      <c r="A2563" s="27"/>
      <c r="B2563" s="28"/>
      <c r="C2563" s="32">
        <v>1.0</v>
      </c>
      <c r="D2563" s="23" t="s">
        <v>571</v>
      </c>
      <c r="I2563" s="31"/>
      <c r="K2563" s="21"/>
      <c r="M2563" s="27"/>
      <c r="N2563" s="28"/>
      <c r="O2563" s="32">
        <v>1.0</v>
      </c>
      <c r="P2563" s="23" t="s">
        <v>571</v>
      </c>
      <c r="U2563" s="31"/>
    </row>
    <row r="2564">
      <c r="A2564" s="27"/>
      <c r="B2564" s="28"/>
      <c r="C2564" s="32">
        <v>2.0</v>
      </c>
      <c r="D2564" s="23" t="s">
        <v>1313</v>
      </c>
      <c r="I2564" s="31"/>
      <c r="K2564" s="21"/>
      <c r="M2564" s="27"/>
      <c r="N2564" s="28"/>
      <c r="O2564" s="32">
        <v>2.0</v>
      </c>
      <c r="P2564" s="23" t="s">
        <v>1313</v>
      </c>
      <c r="U2564" s="31"/>
    </row>
    <row r="2565">
      <c r="A2565" s="27"/>
      <c r="B2565" s="28"/>
      <c r="C2565" s="32">
        <v>3.0</v>
      </c>
      <c r="D2565" s="23" t="s">
        <v>1314</v>
      </c>
      <c r="I2565" s="31" t="s">
        <v>38</v>
      </c>
      <c r="K2565" s="21"/>
      <c r="M2565" s="27"/>
      <c r="N2565" s="28"/>
      <c r="O2565" s="32">
        <v>3.0</v>
      </c>
      <c r="P2565" s="23" t="s">
        <v>1314</v>
      </c>
      <c r="U2565" s="31" t="s">
        <v>38</v>
      </c>
    </row>
    <row r="2566">
      <c r="A2566" s="27"/>
      <c r="B2566" s="28"/>
      <c r="C2566" s="23">
        <v>4.0</v>
      </c>
      <c r="D2566" s="23" t="s">
        <v>391</v>
      </c>
      <c r="I2566" s="31"/>
      <c r="K2566" s="21"/>
      <c r="M2566" s="27"/>
      <c r="N2566" s="28"/>
      <c r="O2566" s="23">
        <v>4.0</v>
      </c>
      <c r="P2566" s="23" t="s">
        <v>391</v>
      </c>
      <c r="U2566" s="31"/>
    </row>
    <row r="2567">
      <c r="A2567" s="27"/>
      <c r="B2567" s="28"/>
      <c r="C2567" s="23"/>
      <c r="D2567" s="23"/>
      <c r="E2567" s="23"/>
      <c r="F2567" s="23"/>
      <c r="G2567" s="23"/>
      <c r="H2567" s="23"/>
      <c r="I2567" s="31"/>
      <c r="K2567" s="21"/>
      <c r="M2567" s="27"/>
      <c r="N2567" s="28"/>
      <c r="O2567" s="23"/>
      <c r="P2567" s="23"/>
      <c r="Q2567" s="23"/>
      <c r="R2567" s="23"/>
      <c r="S2567" s="23"/>
      <c r="T2567" s="23"/>
      <c r="U2567" s="31"/>
    </row>
    <row r="2568">
      <c r="A2568" s="27"/>
      <c r="B2568" s="28"/>
      <c r="C2568" s="23"/>
      <c r="D2568" s="23"/>
      <c r="E2568" s="23"/>
      <c r="F2568" s="23"/>
      <c r="G2568" s="23"/>
      <c r="H2568" s="23"/>
      <c r="I2568" s="31"/>
      <c r="K2568" s="21"/>
      <c r="M2568" s="27"/>
      <c r="N2568" s="28"/>
      <c r="O2568" s="23"/>
      <c r="P2568" s="23"/>
      <c r="Q2568" s="23"/>
      <c r="R2568" s="23"/>
      <c r="S2568" s="23"/>
      <c r="T2568" s="23"/>
      <c r="U2568" s="31"/>
    </row>
    <row r="2569">
      <c r="A2569" s="32" t="s">
        <v>50</v>
      </c>
      <c r="B2569" s="50">
        <f>B116+1</f>
        <v>16</v>
      </c>
      <c r="C2569" s="25" t="s">
        <v>1315</v>
      </c>
      <c r="I2569" s="26"/>
      <c r="K2569" s="21"/>
      <c r="M2569" s="32" t="s">
        <v>50</v>
      </c>
      <c r="N2569" s="50">
        <f>N116+1</f>
        <v>16</v>
      </c>
      <c r="O2569" s="25" t="s">
        <v>1315</v>
      </c>
      <c r="U2569" s="26"/>
    </row>
    <row r="2570">
      <c r="A2570" s="27"/>
      <c r="B2570" s="28"/>
      <c r="C2570" s="29"/>
      <c r="I2570" s="30"/>
      <c r="K2570" s="21"/>
      <c r="M2570" s="27"/>
      <c r="N2570" s="28"/>
      <c r="O2570" s="29"/>
      <c r="U2570" s="30"/>
    </row>
    <row r="2571">
      <c r="A2571" s="27"/>
      <c r="B2571" s="28"/>
      <c r="C2571" s="32">
        <v>1.0</v>
      </c>
      <c r="D2571" s="23" t="s">
        <v>571</v>
      </c>
      <c r="I2571" s="31"/>
      <c r="K2571" s="21"/>
      <c r="M2571" s="27"/>
      <c r="N2571" s="28"/>
      <c r="O2571" s="32">
        <v>1.0</v>
      </c>
      <c r="P2571" s="23" t="s">
        <v>571</v>
      </c>
      <c r="U2571" s="31"/>
    </row>
    <row r="2572">
      <c r="A2572" s="27"/>
      <c r="B2572" s="28"/>
      <c r="C2572" s="32">
        <v>2.0</v>
      </c>
      <c r="D2572" s="23" t="s">
        <v>1313</v>
      </c>
      <c r="I2572" s="31"/>
      <c r="K2572" s="21"/>
      <c r="M2572" s="27"/>
      <c r="N2572" s="28"/>
      <c r="O2572" s="32">
        <v>2.0</v>
      </c>
      <c r="P2572" s="23" t="s">
        <v>1313</v>
      </c>
      <c r="U2572" s="31"/>
    </row>
    <row r="2573">
      <c r="A2573" s="27"/>
      <c r="B2573" s="28"/>
      <c r="C2573" s="32">
        <v>3.0</v>
      </c>
      <c r="D2573" s="23" t="s">
        <v>1314</v>
      </c>
      <c r="I2573" s="31" t="s">
        <v>38</v>
      </c>
      <c r="K2573" s="21"/>
      <c r="M2573" s="27"/>
      <c r="N2573" s="28"/>
      <c r="O2573" s="32">
        <v>3.0</v>
      </c>
      <c r="P2573" s="23" t="s">
        <v>1314</v>
      </c>
      <c r="U2573" s="31" t="s">
        <v>38</v>
      </c>
    </row>
    <row r="2574">
      <c r="A2574" s="27"/>
      <c r="B2574" s="28"/>
      <c r="C2574" s="23">
        <v>4.0</v>
      </c>
      <c r="D2574" s="23" t="s">
        <v>391</v>
      </c>
      <c r="I2574" s="31"/>
      <c r="K2574" s="21"/>
      <c r="M2574" s="27"/>
      <c r="N2574" s="28"/>
      <c r="O2574" s="23">
        <v>4.0</v>
      </c>
      <c r="P2574" s="23" t="s">
        <v>391</v>
      </c>
      <c r="U2574" s="31"/>
    </row>
    <row r="2575">
      <c r="A2575" s="27"/>
      <c r="B2575" s="28"/>
      <c r="C2575" s="23"/>
      <c r="D2575" s="23"/>
      <c r="E2575" s="23"/>
      <c r="F2575" s="23"/>
      <c r="G2575" s="23"/>
      <c r="H2575" s="23"/>
      <c r="I2575" s="31"/>
      <c r="K2575" s="21"/>
      <c r="M2575" s="27"/>
      <c r="N2575" s="28"/>
      <c r="O2575" s="23"/>
      <c r="P2575" s="23"/>
      <c r="Q2575" s="23"/>
      <c r="R2575" s="23"/>
      <c r="S2575" s="23"/>
      <c r="T2575" s="23"/>
      <c r="U2575" s="31"/>
    </row>
    <row r="2576">
      <c r="A2576" s="27"/>
      <c r="B2576" s="28"/>
      <c r="C2576" s="23"/>
      <c r="D2576" s="23"/>
      <c r="E2576" s="23"/>
      <c r="F2576" s="23"/>
      <c r="G2576" s="23"/>
      <c r="H2576" s="23"/>
      <c r="I2576" s="31"/>
      <c r="K2576" s="21"/>
      <c r="M2576" s="27"/>
      <c r="N2576" s="28"/>
      <c r="O2576" s="23"/>
      <c r="P2576" s="23"/>
      <c r="Q2576" s="23"/>
      <c r="R2576" s="23"/>
      <c r="S2576" s="23"/>
      <c r="T2576" s="23"/>
      <c r="U2576" s="31"/>
    </row>
    <row r="2577">
      <c r="A2577" s="32" t="s">
        <v>50</v>
      </c>
      <c r="B2577" s="50">
        <f>B124+1</f>
        <v>17</v>
      </c>
      <c r="C2577" s="25" t="s">
        <v>1316</v>
      </c>
      <c r="I2577" s="26"/>
      <c r="K2577" s="21"/>
      <c r="M2577" s="32" t="s">
        <v>50</v>
      </c>
      <c r="N2577" s="50">
        <f>N124+1</f>
        <v>17</v>
      </c>
      <c r="O2577" s="25" t="s">
        <v>1316</v>
      </c>
      <c r="U2577" s="26"/>
    </row>
    <row r="2578">
      <c r="A2578" s="27"/>
      <c r="B2578" s="28"/>
      <c r="C2578" s="29"/>
      <c r="I2578" s="30"/>
      <c r="K2578" s="21"/>
      <c r="M2578" s="27"/>
      <c r="N2578" s="28"/>
      <c r="O2578" s="29"/>
      <c r="U2578" s="30"/>
    </row>
    <row r="2579">
      <c r="A2579" s="27"/>
      <c r="B2579" s="28"/>
      <c r="C2579" s="32">
        <v>1.0</v>
      </c>
      <c r="D2579" s="23" t="s">
        <v>1317</v>
      </c>
      <c r="I2579" s="31"/>
      <c r="K2579" s="21"/>
      <c r="M2579" s="27"/>
      <c r="N2579" s="28"/>
      <c r="O2579" s="32">
        <v>1.0</v>
      </c>
      <c r="P2579" s="23" t="s">
        <v>1317</v>
      </c>
      <c r="U2579" s="31"/>
    </row>
    <row r="2580">
      <c r="A2580" s="27"/>
      <c r="B2580" s="28"/>
      <c r="C2580" s="32">
        <v>2.0</v>
      </c>
      <c r="D2580" s="23" t="s">
        <v>1318</v>
      </c>
      <c r="I2580" s="31"/>
      <c r="K2580" s="21"/>
      <c r="M2580" s="27"/>
      <c r="N2580" s="28"/>
      <c r="O2580" s="32">
        <v>2.0</v>
      </c>
      <c r="P2580" s="23" t="s">
        <v>1318</v>
      </c>
      <c r="U2580" s="31"/>
    </row>
    <row r="2581">
      <c r="A2581" s="27"/>
      <c r="B2581" s="28"/>
      <c r="C2581" s="32">
        <v>3.0</v>
      </c>
      <c r="D2581" s="23" t="s">
        <v>1319</v>
      </c>
      <c r="I2581" s="31" t="s">
        <v>38</v>
      </c>
      <c r="K2581" s="21"/>
      <c r="M2581" s="27"/>
      <c r="N2581" s="28"/>
      <c r="O2581" s="32">
        <v>3.0</v>
      </c>
      <c r="P2581" s="23" t="s">
        <v>1319</v>
      </c>
      <c r="U2581" s="31" t="s">
        <v>38</v>
      </c>
    </row>
    <row r="2582">
      <c r="A2582" s="27"/>
      <c r="B2582" s="28"/>
      <c r="C2582" s="23">
        <v>4.0</v>
      </c>
      <c r="D2582" s="23" t="s">
        <v>1320</v>
      </c>
      <c r="I2582" s="31"/>
      <c r="K2582" s="21"/>
      <c r="M2582" s="27"/>
      <c r="N2582" s="28"/>
      <c r="O2582" s="23">
        <v>4.0</v>
      </c>
      <c r="P2582" s="23" t="s">
        <v>1320</v>
      </c>
      <c r="U2582" s="31"/>
    </row>
    <row r="2583">
      <c r="A2583" s="27"/>
      <c r="B2583" s="28"/>
      <c r="C2583" s="23"/>
      <c r="D2583" s="23"/>
      <c r="E2583" s="23"/>
      <c r="F2583" s="23"/>
      <c r="G2583" s="23"/>
      <c r="H2583" s="23"/>
      <c r="I2583" s="31"/>
      <c r="K2583" s="21"/>
      <c r="M2583" s="27"/>
      <c r="N2583" s="28"/>
      <c r="O2583" s="23"/>
      <c r="P2583" s="23"/>
      <c r="Q2583" s="23"/>
      <c r="R2583" s="23"/>
      <c r="S2583" s="23"/>
      <c r="T2583" s="23"/>
      <c r="U2583" s="31"/>
    </row>
    <row r="2584">
      <c r="A2584" s="27"/>
      <c r="B2584" s="28"/>
      <c r="C2584" s="23"/>
      <c r="D2584" s="23"/>
      <c r="E2584" s="23"/>
      <c r="F2584" s="23"/>
      <c r="G2584" s="23"/>
      <c r="H2584" s="23"/>
      <c r="I2584" s="31"/>
      <c r="K2584" s="21"/>
      <c r="M2584" s="27"/>
      <c r="N2584" s="28"/>
      <c r="O2584" s="23"/>
      <c r="P2584" s="23"/>
      <c r="Q2584" s="23"/>
      <c r="R2584" s="23"/>
      <c r="S2584" s="23"/>
      <c r="T2584" s="23"/>
      <c r="U2584" s="31"/>
    </row>
    <row r="2585">
      <c r="A2585" s="32" t="s">
        <v>50</v>
      </c>
      <c r="B2585" s="50">
        <f>B132+1</f>
        <v>18</v>
      </c>
      <c r="C2585" s="25" t="s">
        <v>1321</v>
      </c>
      <c r="I2585" s="26"/>
      <c r="K2585" s="21"/>
      <c r="M2585" s="32" t="s">
        <v>50</v>
      </c>
      <c r="N2585" s="50">
        <f>N132+1</f>
        <v>18</v>
      </c>
      <c r="O2585" s="25" t="s">
        <v>1321</v>
      </c>
      <c r="U2585" s="26"/>
    </row>
    <row r="2586">
      <c r="A2586" s="27"/>
      <c r="B2586" s="28"/>
      <c r="C2586" s="29"/>
      <c r="I2586" s="30"/>
      <c r="K2586" s="21"/>
      <c r="M2586" s="27"/>
      <c r="N2586" s="28"/>
      <c r="O2586" s="29"/>
      <c r="U2586" s="30"/>
    </row>
    <row r="2587">
      <c r="A2587" s="27"/>
      <c r="B2587" s="28"/>
      <c r="C2587" s="32">
        <v>1.0</v>
      </c>
      <c r="D2587" s="23" t="s">
        <v>1322</v>
      </c>
      <c r="I2587" s="31"/>
      <c r="K2587" s="21"/>
      <c r="M2587" s="27"/>
      <c r="N2587" s="28"/>
      <c r="O2587" s="32">
        <v>1.0</v>
      </c>
      <c r="P2587" s="23" t="s">
        <v>1322</v>
      </c>
      <c r="U2587" s="31"/>
    </row>
    <row r="2588">
      <c r="A2588" s="27"/>
      <c r="B2588" s="28"/>
      <c r="C2588" s="32">
        <v>2.0</v>
      </c>
      <c r="D2588" s="23" t="s">
        <v>1323</v>
      </c>
      <c r="I2588" s="31"/>
      <c r="K2588" s="21"/>
      <c r="M2588" s="27"/>
      <c r="N2588" s="28"/>
      <c r="O2588" s="32">
        <v>2.0</v>
      </c>
      <c r="P2588" s="23" t="s">
        <v>1323</v>
      </c>
      <c r="U2588" s="31"/>
    </row>
    <row r="2589">
      <c r="A2589" s="27"/>
      <c r="B2589" s="28"/>
      <c r="C2589" s="32">
        <v>3.0</v>
      </c>
      <c r="D2589" s="23" t="s">
        <v>452</v>
      </c>
      <c r="I2589" s="31" t="s">
        <v>38</v>
      </c>
      <c r="K2589" s="21"/>
      <c r="M2589" s="27"/>
      <c r="N2589" s="28"/>
      <c r="O2589" s="32">
        <v>3.0</v>
      </c>
      <c r="P2589" s="23" t="s">
        <v>452</v>
      </c>
      <c r="U2589" s="31" t="s">
        <v>38</v>
      </c>
    </row>
    <row r="2590">
      <c r="A2590" s="27"/>
      <c r="B2590" s="28"/>
      <c r="C2590" s="23">
        <v>4.0</v>
      </c>
      <c r="D2590" s="23" t="s">
        <v>437</v>
      </c>
      <c r="I2590" s="31"/>
      <c r="K2590" s="21"/>
      <c r="M2590" s="27"/>
      <c r="N2590" s="28"/>
      <c r="O2590" s="23">
        <v>4.0</v>
      </c>
      <c r="P2590" s="23" t="s">
        <v>437</v>
      </c>
      <c r="U2590" s="31"/>
    </row>
    <row r="2591">
      <c r="A2591" s="27"/>
      <c r="B2591" s="28"/>
      <c r="C2591" s="23"/>
      <c r="D2591" s="23"/>
      <c r="E2591" s="23"/>
      <c r="F2591" s="23"/>
      <c r="G2591" s="23"/>
      <c r="H2591" s="23"/>
      <c r="I2591" s="31"/>
      <c r="K2591" s="21"/>
      <c r="M2591" s="27"/>
      <c r="N2591" s="28"/>
      <c r="O2591" s="23"/>
      <c r="P2591" s="23"/>
      <c r="Q2591" s="23"/>
      <c r="R2591" s="23"/>
      <c r="S2591" s="23"/>
      <c r="T2591" s="23"/>
      <c r="U2591" s="31"/>
    </row>
    <row r="2592">
      <c r="A2592" s="27"/>
      <c r="B2592" s="28"/>
      <c r="C2592" s="23"/>
      <c r="D2592" s="23"/>
      <c r="E2592" s="23"/>
      <c r="F2592" s="23"/>
      <c r="G2592" s="23"/>
      <c r="H2592" s="23"/>
      <c r="I2592" s="31"/>
      <c r="K2592" s="21"/>
      <c r="M2592" s="27"/>
      <c r="N2592" s="28"/>
      <c r="O2592" s="23"/>
      <c r="P2592" s="23"/>
      <c r="Q2592" s="23"/>
      <c r="R2592" s="23"/>
      <c r="S2592" s="23"/>
      <c r="T2592" s="23"/>
      <c r="U2592" s="31"/>
    </row>
    <row r="2593">
      <c r="A2593" s="32" t="s">
        <v>50</v>
      </c>
      <c r="B2593" s="50">
        <f>B140+1</f>
        <v>19</v>
      </c>
      <c r="C2593" s="25" t="s">
        <v>1324</v>
      </c>
      <c r="I2593" s="26"/>
      <c r="K2593" s="21"/>
      <c r="M2593" s="32" t="s">
        <v>50</v>
      </c>
      <c r="N2593" s="50">
        <f>N140+1</f>
        <v>19</v>
      </c>
      <c r="O2593" s="25" t="s">
        <v>1324</v>
      </c>
      <c r="U2593" s="26"/>
    </row>
    <row r="2594">
      <c r="A2594" s="27"/>
      <c r="B2594" s="28"/>
      <c r="C2594" s="29"/>
      <c r="I2594" s="30"/>
      <c r="K2594" s="21"/>
      <c r="M2594" s="27"/>
      <c r="N2594" s="28"/>
      <c r="O2594" s="29"/>
      <c r="U2594" s="30"/>
    </row>
    <row r="2595">
      <c r="A2595" s="27"/>
      <c r="B2595" s="28"/>
      <c r="C2595" s="32">
        <v>1.0</v>
      </c>
      <c r="D2595" s="23" t="s">
        <v>1325</v>
      </c>
      <c r="I2595" s="31" t="s">
        <v>38</v>
      </c>
      <c r="K2595" s="21"/>
      <c r="M2595" s="27"/>
      <c r="N2595" s="28"/>
      <c r="O2595" s="32">
        <v>1.0</v>
      </c>
      <c r="P2595" s="23" t="s">
        <v>1325</v>
      </c>
      <c r="U2595" s="31" t="s">
        <v>38</v>
      </c>
    </row>
    <row r="2596">
      <c r="A2596" s="27"/>
      <c r="B2596" s="28"/>
      <c r="C2596" s="32">
        <v>2.0</v>
      </c>
      <c r="D2596" s="23" t="s">
        <v>1326</v>
      </c>
      <c r="I2596" s="31"/>
      <c r="K2596" s="21"/>
      <c r="M2596" s="27"/>
      <c r="N2596" s="28"/>
      <c r="O2596" s="32">
        <v>2.0</v>
      </c>
      <c r="P2596" s="23" t="s">
        <v>1326</v>
      </c>
      <c r="U2596" s="31"/>
    </row>
    <row r="2597">
      <c r="A2597" s="27"/>
      <c r="B2597" s="28"/>
      <c r="C2597" s="32">
        <v>3.0</v>
      </c>
      <c r="D2597" s="23" t="s">
        <v>1327</v>
      </c>
      <c r="I2597" s="31"/>
      <c r="K2597" s="21"/>
      <c r="M2597" s="27"/>
      <c r="N2597" s="28"/>
      <c r="O2597" s="32">
        <v>3.0</v>
      </c>
      <c r="P2597" s="23" t="s">
        <v>1327</v>
      </c>
      <c r="U2597" s="31"/>
    </row>
    <row r="2598">
      <c r="A2598" s="27"/>
      <c r="B2598" s="28"/>
      <c r="C2598" s="23">
        <v>4.0</v>
      </c>
      <c r="D2598" s="23" t="s">
        <v>391</v>
      </c>
      <c r="I2598" s="31"/>
      <c r="K2598" s="21"/>
      <c r="M2598" s="27"/>
      <c r="N2598" s="28"/>
      <c r="O2598" s="23">
        <v>4.0</v>
      </c>
      <c r="P2598" s="23" t="s">
        <v>391</v>
      </c>
      <c r="U2598" s="31"/>
    </row>
    <row r="2599">
      <c r="A2599" s="27"/>
      <c r="B2599" s="28"/>
      <c r="C2599" s="23"/>
      <c r="D2599" s="23"/>
      <c r="E2599" s="23"/>
      <c r="F2599" s="23"/>
      <c r="G2599" s="23"/>
      <c r="H2599" s="23"/>
      <c r="I2599" s="31"/>
      <c r="K2599" s="21"/>
      <c r="M2599" s="27"/>
      <c r="N2599" s="28"/>
      <c r="O2599" s="23"/>
      <c r="P2599" s="23"/>
      <c r="Q2599" s="23"/>
      <c r="R2599" s="23"/>
      <c r="S2599" s="23"/>
      <c r="T2599" s="23"/>
      <c r="U2599" s="31"/>
    </row>
    <row r="2600">
      <c r="A2600" s="27"/>
      <c r="B2600" s="28"/>
      <c r="C2600" s="23"/>
      <c r="D2600" s="23"/>
      <c r="E2600" s="23"/>
      <c r="F2600" s="23"/>
      <c r="G2600" s="23"/>
      <c r="H2600" s="23"/>
      <c r="I2600" s="31"/>
      <c r="K2600" s="21"/>
      <c r="M2600" s="27"/>
      <c r="N2600" s="28"/>
      <c r="O2600" s="23"/>
      <c r="P2600" s="23"/>
      <c r="Q2600" s="23"/>
      <c r="R2600" s="23"/>
      <c r="S2600" s="23"/>
      <c r="T2600" s="23"/>
      <c r="U2600" s="31"/>
    </row>
    <row r="2601">
      <c r="A2601" s="32" t="s">
        <v>50</v>
      </c>
      <c r="B2601" s="50">
        <f>B148+1</f>
        <v>20</v>
      </c>
      <c r="C2601" s="25" t="s">
        <v>1328</v>
      </c>
      <c r="I2601" s="26"/>
      <c r="K2601" s="21"/>
      <c r="M2601" s="32" t="s">
        <v>50</v>
      </c>
      <c r="N2601" s="50">
        <f>N148+1</f>
        <v>20</v>
      </c>
      <c r="O2601" s="25" t="s">
        <v>1328</v>
      </c>
      <c r="U2601" s="26"/>
    </row>
    <row r="2602">
      <c r="A2602" s="27"/>
      <c r="B2602" s="28"/>
      <c r="C2602" s="29"/>
      <c r="I2602" s="30"/>
      <c r="K2602" s="21"/>
      <c r="M2602" s="27"/>
      <c r="N2602" s="28"/>
      <c r="O2602" s="29"/>
      <c r="U2602" s="30"/>
    </row>
    <row r="2603">
      <c r="A2603" s="27"/>
      <c r="B2603" s="28"/>
      <c r="C2603" s="32">
        <v>1.0</v>
      </c>
      <c r="D2603" s="23" t="s">
        <v>1329</v>
      </c>
      <c r="I2603" s="31"/>
      <c r="K2603" s="21"/>
      <c r="M2603" s="27"/>
      <c r="N2603" s="28"/>
      <c r="O2603" s="32">
        <v>1.0</v>
      </c>
      <c r="P2603" s="23" t="s">
        <v>1329</v>
      </c>
      <c r="U2603" s="31"/>
    </row>
    <row r="2604">
      <c r="A2604" s="27"/>
      <c r="B2604" s="28"/>
      <c r="C2604" s="32">
        <v>2.0</v>
      </c>
      <c r="D2604" s="23" t="s">
        <v>1330</v>
      </c>
      <c r="I2604" s="31" t="s">
        <v>38</v>
      </c>
      <c r="K2604" s="21"/>
      <c r="M2604" s="27"/>
      <c r="N2604" s="28"/>
      <c r="O2604" s="32">
        <v>2.0</v>
      </c>
      <c r="P2604" s="23" t="s">
        <v>1330</v>
      </c>
      <c r="U2604" s="31" t="s">
        <v>38</v>
      </c>
    </row>
    <row r="2605">
      <c r="A2605" s="27"/>
      <c r="B2605" s="28"/>
      <c r="C2605" s="32">
        <v>3.0</v>
      </c>
      <c r="D2605" s="23" t="s">
        <v>1331</v>
      </c>
      <c r="I2605" s="31"/>
      <c r="K2605" s="21"/>
      <c r="M2605" s="27"/>
      <c r="N2605" s="28"/>
      <c r="O2605" s="32">
        <v>3.0</v>
      </c>
      <c r="P2605" s="23" t="s">
        <v>1331</v>
      </c>
      <c r="U2605" s="31"/>
    </row>
    <row r="2606">
      <c r="A2606" s="27"/>
      <c r="B2606" s="28"/>
      <c r="C2606" s="23">
        <v>4.0</v>
      </c>
      <c r="D2606" s="23" t="s">
        <v>1332</v>
      </c>
      <c r="I2606" s="31"/>
      <c r="K2606" s="21"/>
      <c r="M2606" s="27"/>
      <c r="N2606" s="28"/>
      <c r="O2606" s="23">
        <v>4.0</v>
      </c>
      <c r="P2606" s="23" t="s">
        <v>1332</v>
      </c>
      <c r="U2606" s="31"/>
    </row>
    <row r="2607">
      <c r="A2607" s="27"/>
      <c r="B2607" s="28"/>
      <c r="C2607" s="23"/>
      <c r="D2607" s="23"/>
      <c r="E2607" s="23"/>
      <c r="F2607" s="23"/>
      <c r="G2607" s="23"/>
      <c r="H2607" s="23"/>
      <c r="I2607" s="31"/>
      <c r="K2607" s="21"/>
      <c r="M2607" s="27"/>
      <c r="N2607" s="28"/>
      <c r="O2607" s="23"/>
      <c r="P2607" s="23"/>
      <c r="Q2607" s="23"/>
      <c r="R2607" s="23"/>
      <c r="S2607" s="23"/>
      <c r="T2607" s="23"/>
      <c r="U2607" s="31"/>
    </row>
    <row r="2608">
      <c r="A2608" s="27"/>
      <c r="B2608" s="28"/>
      <c r="C2608" s="23"/>
      <c r="D2608" s="23"/>
      <c r="E2608" s="23"/>
      <c r="F2608" s="23"/>
      <c r="G2608" s="23"/>
      <c r="H2608" s="23"/>
      <c r="I2608" s="31"/>
      <c r="K2608" s="21"/>
      <c r="M2608" s="27"/>
      <c r="N2608" s="28"/>
      <c r="O2608" s="23"/>
      <c r="P2608" s="23"/>
      <c r="Q2608" s="23"/>
      <c r="R2608" s="23"/>
      <c r="S2608" s="23"/>
      <c r="T2608" s="23"/>
      <c r="U2608" s="31"/>
    </row>
    <row r="2609">
      <c r="A2609" s="32" t="s">
        <v>50</v>
      </c>
      <c r="B2609" s="50">
        <f>B156+1</f>
        <v>21</v>
      </c>
      <c r="C2609" s="25" t="s">
        <v>1333</v>
      </c>
      <c r="I2609" s="26"/>
      <c r="K2609" s="21"/>
      <c r="M2609" s="32" t="s">
        <v>50</v>
      </c>
      <c r="N2609" s="50">
        <f>N156+1</f>
        <v>21</v>
      </c>
      <c r="O2609" s="25" t="s">
        <v>1333</v>
      </c>
      <c r="U2609" s="26"/>
    </row>
    <row r="2610">
      <c r="A2610" s="27"/>
      <c r="B2610" s="28"/>
      <c r="C2610" s="29"/>
      <c r="I2610" s="30"/>
      <c r="K2610" s="21"/>
      <c r="M2610" s="27"/>
      <c r="N2610" s="28"/>
      <c r="O2610" s="29"/>
      <c r="U2610" s="30"/>
    </row>
    <row r="2611">
      <c r="A2611" s="27"/>
      <c r="B2611" s="28"/>
      <c r="C2611" s="32">
        <v>1.0</v>
      </c>
      <c r="D2611" s="23" t="s">
        <v>1334</v>
      </c>
      <c r="I2611" s="31"/>
      <c r="K2611" s="21"/>
      <c r="M2611" s="27"/>
      <c r="N2611" s="28"/>
      <c r="O2611" s="32">
        <v>1.0</v>
      </c>
      <c r="P2611" s="23" t="s">
        <v>1334</v>
      </c>
      <c r="U2611" s="31"/>
    </row>
    <row r="2612">
      <c r="A2612" s="27"/>
      <c r="B2612" s="28"/>
      <c r="C2612" s="32">
        <v>2.0</v>
      </c>
      <c r="D2612" s="23" t="s">
        <v>1330</v>
      </c>
      <c r="I2612" s="31"/>
      <c r="K2612" s="21"/>
      <c r="M2612" s="27"/>
      <c r="N2612" s="28"/>
      <c r="O2612" s="32">
        <v>2.0</v>
      </c>
      <c r="P2612" s="23" t="s">
        <v>1330</v>
      </c>
      <c r="U2612" s="31"/>
    </row>
    <row r="2613">
      <c r="A2613" s="27"/>
      <c r="B2613" s="28"/>
      <c r="C2613" s="32">
        <v>3.0</v>
      </c>
      <c r="D2613" s="23" t="s">
        <v>1335</v>
      </c>
      <c r="I2613" s="31"/>
      <c r="K2613" s="21"/>
      <c r="M2613" s="27"/>
      <c r="N2613" s="28"/>
      <c r="O2613" s="32">
        <v>3.0</v>
      </c>
      <c r="P2613" s="23" t="s">
        <v>1335</v>
      </c>
      <c r="U2613" s="31"/>
    </row>
    <row r="2614">
      <c r="A2614" s="27"/>
      <c r="B2614" s="28"/>
      <c r="C2614" s="23">
        <v>4.0</v>
      </c>
      <c r="D2614" s="23" t="s">
        <v>452</v>
      </c>
      <c r="I2614" s="31" t="s">
        <v>38</v>
      </c>
      <c r="K2614" s="21"/>
      <c r="M2614" s="27"/>
      <c r="N2614" s="28"/>
      <c r="O2614" s="23">
        <v>4.0</v>
      </c>
      <c r="P2614" s="23" t="s">
        <v>452</v>
      </c>
      <c r="U2614" s="31" t="s">
        <v>38</v>
      </c>
    </row>
    <row r="2615">
      <c r="A2615" s="27"/>
      <c r="B2615" s="28"/>
      <c r="C2615" s="23"/>
      <c r="D2615" s="23"/>
      <c r="E2615" s="23"/>
      <c r="F2615" s="23"/>
      <c r="G2615" s="23"/>
      <c r="H2615" s="23"/>
      <c r="I2615" s="31"/>
      <c r="K2615" s="21"/>
      <c r="M2615" s="27"/>
      <c r="N2615" s="28"/>
      <c r="O2615" s="23"/>
      <c r="P2615" s="23"/>
      <c r="Q2615" s="23"/>
      <c r="R2615" s="23"/>
      <c r="S2615" s="23"/>
      <c r="T2615" s="23"/>
      <c r="U2615" s="31"/>
    </row>
    <row r="2616">
      <c r="A2616" s="27"/>
      <c r="B2616" s="28"/>
      <c r="C2616" s="23"/>
      <c r="D2616" s="23"/>
      <c r="E2616" s="23"/>
      <c r="F2616" s="23"/>
      <c r="G2616" s="23"/>
      <c r="H2616" s="23"/>
      <c r="I2616" s="31"/>
      <c r="K2616" s="21"/>
      <c r="M2616" s="27"/>
      <c r="N2616" s="28"/>
      <c r="O2616" s="23"/>
      <c r="P2616" s="23"/>
      <c r="Q2616" s="23"/>
      <c r="R2616" s="23"/>
      <c r="S2616" s="23"/>
      <c r="T2616" s="23"/>
      <c r="U2616" s="31"/>
    </row>
    <row r="2617">
      <c r="A2617" s="32" t="s">
        <v>50</v>
      </c>
      <c r="B2617" s="50">
        <f>B164+1</f>
        <v>22</v>
      </c>
      <c r="C2617" s="25" t="s">
        <v>1336</v>
      </c>
      <c r="I2617" s="26"/>
      <c r="K2617" s="21"/>
      <c r="M2617" s="32" t="s">
        <v>50</v>
      </c>
      <c r="N2617" s="50">
        <f>N164+1</f>
        <v>22</v>
      </c>
      <c r="O2617" s="25" t="s">
        <v>1336</v>
      </c>
      <c r="U2617" s="26"/>
    </row>
    <row r="2618">
      <c r="A2618" s="27"/>
      <c r="B2618" s="28"/>
      <c r="C2618" s="29"/>
      <c r="I2618" s="30"/>
      <c r="K2618" s="21"/>
      <c r="M2618" s="27"/>
      <c r="N2618" s="28"/>
      <c r="O2618" s="29"/>
      <c r="U2618" s="30"/>
    </row>
    <row r="2619">
      <c r="A2619" s="27"/>
      <c r="B2619" s="28"/>
      <c r="C2619" s="32">
        <v>1.0</v>
      </c>
      <c r="D2619" s="23" t="s">
        <v>1337</v>
      </c>
      <c r="I2619" s="31"/>
      <c r="K2619" s="21"/>
      <c r="M2619" s="27"/>
      <c r="N2619" s="28"/>
      <c r="O2619" s="32">
        <v>1.0</v>
      </c>
      <c r="P2619" s="23" t="s">
        <v>1337</v>
      </c>
      <c r="U2619" s="31"/>
    </row>
    <row r="2620">
      <c r="A2620" s="27"/>
      <c r="B2620" s="28"/>
      <c r="C2620" s="32">
        <v>2.0</v>
      </c>
      <c r="D2620" s="23" t="s">
        <v>1338</v>
      </c>
      <c r="I2620" s="31" t="s">
        <v>38</v>
      </c>
      <c r="K2620" s="21"/>
      <c r="M2620" s="27"/>
      <c r="N2620" s="28"/>
      <c r="O2620" s="32">
        <v>2.0</v>
      </c>
      <c r="P2620" s="23" t="s">
        <v>1338</v>
      </c>
      <c r="U2620" s="31" t="s">
        <v>38</v>
      </c>
    </row>
    <row r="2621">
      <c r="A2621" s="27"/>
      <c r="B2621" s="28"/>
      <c r="C2621" s="32">
        <v>3.0</v>
      </c>
      <c r="D2621" s="23" t="s">
        <v>1339</v>
      </c>
      <c r="I2621" s="31"/>
      <c r="K2621" s="21"/>
      <c r="M2621" s="27"/>
      <c r="N2621" s="28"/>
      <c r="O2621" s="32">
        <v>3.0</v>
      </c>
      <c r="P2621" s="23" t="s">
        <v>1339</v>
      </c>
      <c r="U2621" s="31"/>
    </row>
    <row r="2622">
      <c r="A2622" s="27"/>
      <c r="B2622" s="28"/>
      <c r="C2622" s="23">
        <v>4.0</v>
      </c>
      <c r="D2622" s="23" t="s">
        <v>1340</v>
      </c>
      <c r="I2622" s="31"/>
      <c r="K2622" s="21"/>
      <c r="M2622" s="27"/>
      <c r="N2622" s="28"/>
      <c r="O2622" s="23">
        <v>4.0</v>
      </c>
      <c r="P2622" s="23" t="s">
        <v>1340</v>
      </c>
      <c r="U2622" s="31"/>
    </row>
    <row r="2623">
      <c r="A2623" s="27"/>
      <c r="B2623" s="28"/>
      <c r="C2623" s="23"/>
      <c r="D2623" s="23"/>
      <c r="E2623" s="23"/>
      <c r="F2623" s="23"/>
      <c r="G2623" s="23"/>
      <c r="H2623" s="23"/>
      <c r="I2623" s="31"/>
      <c r="K2623" s="21"/>
      <c r="M2623" s="27"/>
      <c r="N2623" s="28"/>
      <c r="O2623" s="23"/>
      <c r="P2623" s="23"/>
      <c r="Q2623" s="23"/>
      <c r="R2623" s="23"/>
      <c r="S2623" s="23"/>
      <c r="T2623" s="23"/>
      <c r="U2623" s="31"/>
    </row>
    <row r="2624">
      <c r="A2624" s="27"/>
      <c r="B2624" s="28"/>
      <c r="C2624" s="23"/>
      <c r="D2624" s="23"/>
      <c r="E2624" s="23"/>
      <c r="F2624" s="23"/>
      <c r="G2624" s="23"/>
      <c r="H2624" s="23"/>
      <c r="I2624" s="31"/>
      <c r="K2624" s="21"/>
      <c r="M2624" s="27"/>
      <c r="N2624" s="28"/>
      <c r="O2624" s="23"/>
      <c r="P2624" s="23"/>
      <c r="Q2624" s="23"/>
      <c r="R2624" s="23"/>
      <c r="S2624" s="23"/>
      <c r="T2624" s="23"/>
      <c r="U2624" s="31"/>
    </row>
    <row r="2625">
      <c r="A2625" s="32" t="s">
        <v>50</v>
      </c>
      <c r="B2625" s="50">
        <f>B172+1</f>
        <v>23</v>
      </c>
      <c r="C2625" s="25" t="s">
        <v>1341</v>
      </c>
      <c r="I2625" s="26"/>
      <c r="K2625" s="21"/>
      <c r="M2625" s="32" t="s">
        <v>50</v>
      </c>
      <c r="N2625" s="50">
        <f>N172+1</f>
        <v>23</v>
      </c>
      <c r="O2625" s="25" t="s">
        <v>1341</v>
      </c>
      <c r="U2625" s="26"/>
    </row>
    <row r="2626">
      <c r="A2626" s="27"/>
      <c r="B2626" s="28"/>
      <c r="C2626" s="29"/>
      <c r="I2626" s="30"/>
      <c r="K2626" s="21"/>
      <c r="M2626" s="27"/>
      <c r="N2626" s="28"/>
      <c r="O2626" s="29"/>
      <c r="U2626" s="30"/>
    </row>
    <row r="2627">
      <c r="A2627" s="27"/>
      <c r="B2627" s="28"/>
      <c r="C2627" s="32">
        <v>1.0</v>
      </c>
      <c r="D2627" s="23" t="s">
        <v>1342</v>
      </c>
      <c r="I2627" s="31"/>
      <c r="K2627" s="21"/>
      <c r="M2627" s="27"/>
      <c r="N2627" s="28"/>
      <c r="O2627" s="32">
        <v>1.0</v>
      </c>
      <c r="P2627" s="23" t="s">
        <v>1342</v>
      </c>
      <c r="U2627" s="31"/>
    </row>
    <row r="2628">
      <c r="A2628" s="27"/>
      <c r="B2628" s="28"/>
      <c r="C2628" s="32">
        <v>2.0</v>
      </c>
      <c r="D2628" s="23" t="s">
        <v>1343</v>
      </c>
      <c r="I2628" s="31"/>
      <c r="K2628" s="21"/>
      <c r="M2628" s="27"/>
      <c r="N2628" s="28"/>
      <c r="O2628" s="32">
        <v>2.0</v>
      </c>
      <c r="P2628" s="23" t="s">
        <v>1343</v>
      </c>
      <c r="U2628" s="31"/>
    </row>
    <row r="2629">
      <c r="A2629" s="27"/>
      <c r="B2629" s="28"/>
      <c r="C2629" s="32">
        <v>3.0</v>
      </c>
      <c r="D2629" s="23" t="s">
        <v>1344</v>
      </c>
      <c r="I2629" s="31"/>
      <c r="K2629" s="21"/>
      <c r="M2629" s="27"/>
      <c r="N2629" s="28"/>
      <c r="O2629" s="32">
        <v>3.0</v>
      </c>
      <c r="P2629" s="23" t="s">
        <v>1344</v>
      </c>
      <c r="U2629" s="31"/>
    </row>
    <row r="2630">
      <c r="A2630" s="27"/>
      <c r="B2630" s="28"/>
      <c r="C2630" s="23">
        <v>4.0</v>
      </c>
      <c r="D2630" s="23" t="s">
        <v>431</v>
      </c>
      <c r="I2630" s="31" t="s">
        <v>38</v>
      </c>
      <c r="K2630" s="21"/>
      <c r="M2630" s="27"/>
      <c r="N2630" s="28"/>
      <c r="O2630" s="23">
        <v>4.0</v>
      </c>
      <c r="P2630" s="23" t="s">
        <v>431</v>
      </c>
      <c r="U2630" s="31" t="s">
        <v>38</v>
      </c>
    </row>
    <row r="2631">
      <c r="A2631" s="27"/>
      <c r="B2631" s="28"/>
      <c r="C2631" s="23"/>
      <c r="D2631" s="23"/>
      <c r="E2631" s="23"/>
      <c r="F2631" s="23"/>
      <c r="G2631" s="23"/>
      <c r="H2631" s="23"/>
      <c r="I2631" s="31"/>
      <c r="K2631" s="21"/>
      <c r="M2631" s="27"/>
      <c r="N2631" s="28"/>
      <c r="O2631" s="23"/>
      <c r="P2631" s="23"/>
      <c r="Q2631" s="23"/>
      <c r="R2631" s="23"/>
      <c r="S2631" s="23"/>
      <c r="T2631" s="23"/>
      <c r="U2631" s="31"/>
    </row>
    <row r="2632">
      <c r="A2632" s="27"/>
      <c r="B2632" s="28"/>
      <c r="C2632" s="23"/>
      <c r="D2632" s="23"/>
      <c r="E2632" s="23"/>
      <c r="F2632" s="23"/>
      <c r="G2632" s="23"/>
      <c r="H2632" s="23"/>
      <c r="I2632" s="31"/>
      <c r="K2632" s="21"/>
      <c r="M2632" s="27"/>
      <c r="N2632" s="28"/>
      <c r="O2632" s="23"/>
      <c r="P2632" s="23"/>
      <c r="Q2632" s="23"/>
      <c r="R2632" s="23"/>
      <c r="S2632" s="23"/>
      <c r="T2632" s="23"/>
      <c r="U2632" s="31"/>
    </row>
    <row r="2633" ht="27.75" customHeight="1">
      <c r="A2633" s="32" t="s">
        <v>50</v>
      </c>
      <c r="B2633" s="50">
        <f>B180+1</f>
        <v>24</v>
      </c>
      <c r="C2633" s="51" t="s">
        <v>1345</v>
      </c>
      <c r="I2633" s="26"/>
      <c r="K2633" s="21"/>
      <c r="M2633" s="32" t="s">
        <v>50</v>
      </c>
      <c r="N2633" s="50">
        <f>N180+1</f>
        <v>24</v>
      </c>
      <c r="O2633" s="25" t="s">
        <v>1345</v>
      </c>
      <c r="U2633" s="26"/>
    </row>
    <row r="2634">
      <c r="A2634" s="27"/>
      <c r="B2634" s="28"/>
      <c r="C2634" s="29"/>
      <c r="I2634" s="30"/>
      <c r="K2634" s="21"/>
      <c r="M2634" s="27"/>
      <c r="N2634" s="28"/>
      <c r="O2634" s="29"/>
      <c r="U2634" s="30"/>
    </row>
    <row r="2635">
      <c r="A2635" s="27"/>
      <c r="B2635" s="28"/>
      <c r="C2635" s="32">
        <v>1.0</v>
      </c>
      <c r="D2635" s="23" t="s">
        <v>1346</v>
      </c>
      <c r="I2635" s="31"/>
      <c r="K2635" s="21"/>
      <c r="M2635" s="27"/>
      <c r="N2635" s="28"/>
      <c r="O2635" s="32">
        <v>1.0</v>
      </c>
      <c r="P2635" s="23" t="s">
        <v>1346</v>
      </c>
      <c r="U2635" s="31"/>
    </row>
    <row r="2636">
      <c r="A2636" s="27"/>
      <c r="B2636" s="28"/>
      <c r="C2636" s="32">
        <v>2.0</v>
      </c>
      <c r="D2636" s="23" t="s">
        <v>571</v>
      </c>
      <c r="I2636" s="31"/>
      <c r="K2636" s="21"/>
      <c r="M2636" s="27"/>
      <c r="N2636" s="28"/>
      <c r="O2636" s="32">
        <v>2.0</v>
      </c>
      <c r="P2636" s="23" t="s">
        <v>571</v>
      </c>
      <c r="U2636" s="31"/>
    </row>
    <row r="2637" ht="15.75" customHeight="1">
      <c r="A2637" s="27"/>
      <c r="B2637" s="28"/>
      <c r="C2637" s="32">
        <v>3.0</v>
      </c>
      <c r="D2637" s="23" t="s">
        <v>1347</v>
      </c>
      <c r="I2637" s="31"/>
      <c r="K2637" s="21"/>
      <c r="M2637" s="27"/>
      <c r="N2637" s="28"/>
      <c r="O2637" s="32">
        <v>3.0</v>
      </c>
      <c r="P2637" s="23" t="s">
        <v>1347</v>
      </c>
      <c r="U2637" s="31"/>
    </row>
    <row r="2638">
      <c r="A2638" s="27"/>
      <c r="B2638" s="28"/>
      <c r="C2638" s="23">
        <v>4.0</v>
      </c>
      <c r="D2638" s="23" t="s">
        <v>1348</v>
      </c>
      <c r="I2638" s="31" t="s">
        <v>38</v>
      </c>
      <c r="K2638" s="21"/>
      <c r="M2638" s="27"/>
      <c r="N2638" s="28"/>
      <c r="O2638" s="23">
        <v>4.0</v>
      </c>
      <c r="P2638" s="23" t="s">
        <v>1348</v>
      </c>
      <c r="U2638" s="31" t="s">
        <v>38</v>
      </c>
    </row>
    <row r="2639">
      <c r="A2639" s="27"/>
      <c r="B2639" s="28"/>
      <c r="C2639" s="23"/>
      <c r="D2639" s="23"/>
      <c r="E2639" s="23"/>
      <c r="F2639" s="23"/>
      <c r="G2639" s="23"/>
      <c r="H2639" s="23"/>
      <c r="I2639" s="31"/>
      <c r="K2639" s="21"/>
      <c r="M2639" s="27"/>
      <c r="N2639" s="28"/>
      <c r="O2639" s="23"/>
      <c r="P2639" s="23"/>
      <c r="Q2639" s="23"/>
      <c r="R2639" s="23"/>
      <c r="S2639" s="23"/>
      <c r="T2639" s="23"/>
      <c r="U2639" s="31"/>
    </row>
    <row r="2640">
      <c r="A2640" s="27"/>
      <c r="B2640" s="28"/>
      <c r="C2640" s="23"/>
      <c r="D2640" s="23"/>
      <c r="E2640" s="23"/>
      <c r="F2640" s="23"/>
      <c r="G2640" s="23"/>
      <c r="H2640" s="23"/>
      <c r="I2640" s="31"/>
      <c r="K2640" s="21"/>
      <c r="M2640" s="27"/>
      <c r="N2640" s="28"/>
      <c r="O2640" s="23"/>
      <c r="P2640" s="23"/>
      <c r="Q2640" s="23"/>
      <c r="R2640" s="23"/>
      <c r="S2640" s="23"/>
      <c r="T2640" s="23"/>
      <c r="U2640" s="31"/>
    </row>
    <row r="2641">
      <c r="A2641" s="32" t="s">
        <v>50</v>
      </c>
      <c r="B2641" s="50">
        <f>B188+1</f>
        <v>25</v>
      </c>
      <c r="C2641" s="25" t="s">
        <v>1349</v>
      </c>
      <c r="I2641" s="26"/>
      <c r="K2641" s="21"/>
      <c r="M2641" s="32" t="s">
        <v>50</v>
      </c>
      <c r="N2641" s="50">
        <f>N188+1</f>
        <v>25</v>
      </c>
      <c r="O2641" s="25" t="s">
        <v>1349</v>
      </c>
      <c r="U2641" s="26"/>
    </row>
    <row r="2642">
      <c r="A2642" s="27"/>
      <c r="B2642" s="28"/>
      <c r="C2642" s="29"/>
      <c r="I2642" s="30"/>
      <c r="K2642" s="21"/>
      <c r="M2642" s="27"/>
      <c r="N2642" s="28"/>
      <c r="O2642" s="29"/>
      <c r="U2642" s="30"/>
    </row>
    <row r="2643">
      <c r="A2643" s="27"/>
      <c r="B2643" s="28"/>
      <c r="C2643" s="32">
        <v>1.0</v>
      </c>
      <c r="D2643" s="23" t="s">
        <v>1350</v>
      </c>
      <c r="I2643" s="31"/>
      <c r="K2643" s="21"/>
      <c r="M2643" s="27"/>
      <c r="N2643" s="28"/>
      <c r="O2643" s="32">
        <v>1.0</v>
      </c>
      <c r="P2643" s="23" t="s">
        <v>1350</v>
      </c>
      <c r="U2643" s="31"/>
    </row>
    <row r="2644">
      <c r="A2644" s="27"/>
      <c r="B2644" s="28"/>
      <c r="C2644" s="32">
        <v>2.0</v>
      </c>
      <c r="D2644" s="23" t="s">
        <v>1351</v>
      </c>
      <c r="I2644" s="31"/>
      <c r="K2644" s="21"/>
      <c r="M2644" s="27"/>
      <c r="N2644" s="28"/>
      <c r="O2644" s="32">
        <v>2.0</v>
      </c>
      <c r="P2644" s="23" t="s">
        <v>1351</v>
      </c>
      <c r="U2644" s="31"/>
    </row>
    <row r="2645">
      <c r="A2645" s="27"/>
      <c r="B2645" s="28"/>
      <c r="C2645" s="32">
        <v>3.0</v>
      </c>
      <c r="D2645" s="23" t="s">
        <v>1352</v>
      </c>
      <c r="I2645" s="31"/>
      <c r="K2645" s="21"/>
      <c r="M2645" s="27"/>
      <c r="N2645" s="28"/>
      <c r="O2645" s="32">
        <v>3.0</v>
      </c>
      <c r="P2645" s="23" t="s">
        <v>1352</v>
      </c>
      <c r="U2645" s="31"/>
    </row>
    <row r="2646">
      <c r="A2646" s="27"/>
      <c r="B2646" s="28"/>
      <c r="C2646" s="23">
        <v>4.0</v>
      </c>
      <c r="D2646" s="23" t="s">
        <v>1353</v>
      </c>
      <c r="I2646" s="31" t="s">
        <v>38</v>
      </c>
      <c r="K2646" s="21"/>
      <c r="M2646" s="27"/>
      <c r="N2646" s="28"/>
      <c r="O2646" s="23">
        <v>4.0</v>
      </c>
      <c r="P2646" s="23" t="s">
        <v>1353</v>
      </c>
      <c r="U2646" s="31" t="s">
        <v>38</v>
      </c>
    </row>
    <row r="2647">
      <c r="A2647" s="27"/>
      <c r="B2647" s="28"/>
      <c r="C2647" s="23"/>
      <c r="D2647" s="23"/>
      <c r="E2647" s="23"/>
      <c r="F2647" s="23"/>
      <c r="G2647" s="23"/>
      <c r="H2647" s="23"/>
      <c r="I2647" s="31"/>
      <c r="K2647" s="21"/>
      <c r="M2647" s="27"/>
      <c r="N2647" s="28"/>
      <c r="O2647" s="23"/>
      <c r="P2647" s="23"/>
      <c r="Q2647" s="23"/>
      <c r="R2647" s="23"/>
      <c r="S2647" s="23"/>
      <c r="T2647" s="23"/>
      <c r="U2647" s="31"/>
    </row>
    <row r="2648">
      <c r="A2648" s="27"/>
      <c r="B2648" s="28"/>
      <c r="C2648" s="23"/>
      <c r="D2648" s="23"/>
      <c r="E2648" s="23"/>
      <c r="F2648" s="23"/>
      <c r="G2648" s="23"/>
      <c r="H2648" s="23"/>
      <c r="I2648" s="31"/>
      <c r="K2648" s="21"/>
      <c r="M2648" s="27"/>
      <c r="N2648" s="28"/>
      <c r="O2648" s="23"/>
      <c r="P2648" s="23"/>
      <c r="Q2648" s="23"/>
      <c r="R2648" s="23"/>
      <c r="S2648" s="23"/>
      <c r="T2648" s="23"/>
      <c r="U2648" s="31"/>
    </row>
    <row r="2649">
      <c r="A2649" s="32" t="s">
        <v>50</v>
      </c>
      <c r="B2649" s="50">
        <f>B196+1</f>
        <v>26</v>
      </c>
      <c r="C2649" s="25" t="s">
        <v>1354</v>
      </c>
      <c r="I2649" s="26"/>
      <c r="K2649" s="21"/>
      <c r="M2649" s="32" t="s">
        <v>50</v>
      </c>
      <c r="N2649" s="50">
        <f>N196+1</f>
        <v>26</v>
      </c>
      <c r="O2649" s="25" t="s">
        <v>1354</v>
      </c>
      <c r="U2649" s="26"/>
    </row>
    <row r="2650">
      <c r="A2650" s="27"/>
      <c r="B2650" s="28"/>
      <c r="C2650" s="29"/>
      <c r="I2650" s="30"/>
      <c r="K2650" s="21"/>
      <c r="M2650" s="27"/>
      <c r="N2650" s="28"/>
      <c r="O2650" s="29"/>
      <c r="U2650" s="30"/>
    </row>
    <row r="2651">
      <c r="A2651" s="27"/>
      <c r="B2651" s="28"/>
      <c r="C2651" s="32">
        <v>1.0</v>
      </c>
      <c r="D2651" s="23" t="s">
        <v>1270</v>
      </c>
      <c r="I2651" s="31" t="s">
        <v>38</v>
      </c>
      <c r="K2651" s="21"/>
      <c r="M2651" s="27"/>
      <c r="N2651" s="28"/>
      <c r="O2651" s="32">
        <v>1.0</v>
      </c>
      <c r="P2651" s="23" t="s">
        <v>1270</v>
      </c>
      <c r="U2651" s="31" t="s">
        <v>38</v>
      </c>
    </row>
    <row r="2652">
      <c r="A2652" s="27"/>
      <c r="B2652" s="28"/>
      <c r="C2652" s="32">
        <v>2.0</v>
      </c>
      <c r="D2652" s="23" t="s">
        <v>1355</v>
      </c>
      <c r="I2652" s="31"/>
      <c r="K2652" s="21"/>
      <c r="M2652" s="27"/>
      <c r="N2652" s="28"/>
      <c r="O2652" s="32">
        <v>2.0</v>
      </c>
      <c r="P2652" s="23" t="s">
        <v>1355</v>
      </c>
      <c r="U2652" s="31"/>
    </row>
    <row r="2653">
      <c r="A2653" s="27"/>
      <c r="B2653" s="28"/>
      <c r="C2653" s="32">
        <v>3.0</v>
      </c>
      <c r="D2653" s="23" t="s">
        <v>1356</v>
      </c>
      <c r="I2653" s="31"/>
      <c r="K2653" s="21"/>
      <c r="M2653" s="27"/>
      <c r="N2653" s="28"/>
      <c r="O2653" s="32">
        <v>3.0</v>
      </c>
      <c r="P2653" s="23" t="s">
        <v>1356</v>
      </c>
      <c r="U2653" s="31"/>
    </row>
    <row r="2654">
      <c r="A2654" s="27"/>
      <c r="B2654" s="28"/>
      <c r="C2654" s="23">
        <v>4.0</v>
      </c>
      <c r="D2654" s="23" t="s">
        <v>1357</v>
      </c>
      <c r="I2654" s="31"/>
      <c r="K2654" s="21"/>
      <c r="M2654" s="27"/>
      <c r="N2654" s="28"/>
      <c r="O2654" s="23">
        <v>4.0</v>
      </c>
      <c r="P2654" s="23" t="s">
        <v>1357</v>
      </c>
      <c r="U2654" s="31"/>
    </row>
    <row r="2655">
      <c r="A2655" s="27"/>
      <c r="B2655" s="28"/>
      <c r="C2655" s="23"/>
      <c r="D2655" s="23"/>
      <c r="E2655" s="23"/>
      <c r="F2655" s="23"/>
      <c r="G2655" s="23"/>
      <c r="H2655" s="23"/>
      <c r="I2655" s="31"/>
      <c r="K2655" s="21"/>
      <c r="M2655" s="27"/>
      <c r="N2655" s="28"/>
      <c r="O2655" s="23"/>
      <c r="P2655" s="23"/>
      <c r="Q2655" s="23"/>
      <c r="R2655" s="23"/>
      <c r="S2655" s="23"/>
      <c r="T2655" s="23"/>
      <c r="U2655" s="31"/>
    </row>
    <row r="2656">
      <c r="A2656" s="27"/>
      <c r="B2656" s="28"/>
      <c r="C2656" s="23"/>
      <c r="D2656" s="23"/>
      <c r="E2656" s="23"/>
      <c r="F2656" s="23"/>
      <c r="G2656" s="23"/>
      <c r="H2656" s="23"/>
      <c r="I2656" s="31"/>
      <c r="K2656" s="21"/>
      <c r="M2656" s="27"/>
      <c r="N2656" s="28"/>
      <c r="O2656" s="23"/>
      <c r="P2656" s="23"/>
      <c r="Q2656" s="23"/>
      <c r="R2656" s="23"/>
      <c r="S2656" s="23"/>
      <c r="T2656" s="23"/>
      <c r="U2656" s="31"/>
    </row>
    <row r="2657">
      <c r="A2657" s="32" t="s">
        <v>50</v>
      </c>
      <c r="B2657" s="50">
        <f>B204+1</f>
        <v>27</v>
      </c>
      <c r="C2657" s="25" t="s">
        <v>1324</v>
      </c>
      <c r="I2657" s="26"/>
      <c r="K2657" s="21"/>
      <c r="M2657" s="32" t="s">
        <v>50</v>
      </c>
      <c r="N2657" s="50">
        <f>N204+1</f>
        <v>27</v>
      </c>
      <c r="O2657" s="25" t="s">
        <v>1324</v>
      </c>
      <c r="U2657" s="26"/>
    </row>
    <row r="2658">
      <c r="A2658" s="27"/>
      <c r="B2658" s="28"/>
      <c r="C2658" s="29"/>
      <c r="I2658" s="30"/>
      <c r="K2658" s="21"/>
      <c r="M2658" s="27"/>
      <c r="N2658" s="28"/>
      <c r="O2658" s="29"/>
      <c r="U2658" s="30"/>
    </row>
    <row r="2659">
      <c r="A2659" s="27"/>
      <c r="B2659" s="28"/>
      <c r="C2659" s="32">
        <v>1.0</v>
      </c>
      <c r="D2659" s="23" t="s">
        <v>1325</v>
      </c>
      <c r="I2659" s="31" t="s">
        <v>38</v>
      </c>
      <c r="K2659" s="21"/>
      <c r="M2659" s="27"/>
      <c r="N2659" s="28"/>
      <c r="O2659" s="32">
        <v>1.0</v>
      </c>
      <c r="P2659" s="23" t="s">
        <v>1325</v>
      </c>
      <c r="U2659" s="31" t="s">
        <v>38</v>
      </c>
    </row>
    <row r="2660">
      <c r="A2660" s="27"/>
      <c r="B2660" s="28"/>
      <c r="C2660" s="32">
        <v>2.0</v>
      </c>
      <c r="D2660" s="23" t="s">
        <v>1326</v>
      </c>
      <c r="I2660" s="31"/>
      <c r="K2660" s="21"/>
      <c r="M2660" s="27"/>
      <c r="N2660" s="28"/>
      <c r="O2660" s="32">
        <v>2.0</v>
      </c>
      <c r="P2660" s="23" t="s">
        <v>1326</v>
      </c>
      <c r="U2660" s="31"/>
    </row>
    <row r="2661">
      <c r="A2661" s="27"/>
      <c r="B2661" s="28"/>
      <c r="C2661" s="32">
        <v>3.0</v>
      </c>
      <c r="D2661" s="23" t="s">
        <v>1327</v>
      </c>
      <c r="I2661" s="31"/>
      <c r="K2661" s="21"/>
      <c r="M2661" s="27"/>
      <c r="N2661" s="28"/>
      <c r="O2661" s="32">
        <v>3.0</v>
      </c>
      <c r="P2661" s="23" t="s">
        <v>1327</v>
      </c>
      <c r="U2661" s="31"/>
    </row>
    <row r="2662">
      <c r="A2662" s="27"/>
      <c r="B2662" s="28"/>
      <c r="C2662" s="23">
        <v>4.0</v>
      </c>
      <c r="D2662" s="23" t="s">
        <v>391</v>
      </c>
      <c r="I2662" s="31"/>
      <c r="K2662" s="21"/>
      <c r="M2662" s="27"/>
      <c r="N2662" s="28"/>
      <c r="O2662" s="23">
        <v>4.0</v>
      </c>
      <c r="P2662" s="23" t="s">
        <v>391</v>
      </c>
      <c r="U2662" s="31"/>
    </row>
    <row r="2663">
      <c r="A2663" s="27"/>
      <c r="B2663" s="28"/>
      <c r="C2663" s="23"/>
      <c r="D2663" s="23"/>
      <c r="E2663" s="23"/>
      <c r="F2663" s="23"/>
      <c r="G2663" s="23"/>
      <c r="H2663" s="23"/>
      <c r="I2663" s="31"/>
      <c r="K2663" s="21"/>
      <c r="M2663" s="27"/>
      <c r="N2663" s="28"/>
      <c r="O2663" s="23"/>
      <c r="P2663" s="23"/>
      <c r="Q2663" s="23"/>
      <c r="R2663" s="23"/>
      <c r="S2663" s="23"/>
      <c r="T2663" s="23"/>
      <c r="U2663" s="31"/>
    </row>
    <row r="2664">
      <c r="A2664" s="27"/>
      <c r="B2664" s="28"/>
      <c r="C2664" s="23"/>
      <c r="D2664" s="23"/>
      <c r="E2664" s="23"/>
      <c r="F2664" s="23"/>
      <c r="G2664" s="23"/>
      <c r="H2664" s="23"/>
      <c r="I2664" s="31"/>
      <c r="K2664" s="21"/>
      <c r="M2664" s="27"/>
      <c r="N2664" s="28"/>
      <c r="O2664" s="23"/>
      <c r="P2664" s="23"/>
      <c r="Q2664" s="23"/>
      <c r="R2664" s="23"/>
      <c r="S2664" s="23"/>
      <c r="T2664" s="23"/>
      <c r="U2664" s="31"/>
    </row>
    <row r="2665">
      <c r="A2665" s="32" t="s">
        <v>50</v>
      </c>
      <c r="B2665" s="50">
        <f>B212+1</f>
        <v>28</v>
      </c>
      <c r="C2665" s="25" t="s">
        <v>1358</v>
      </c>
      <c r="I2665" s="26"/>
      <c r="K2665" s="21"/>
      <c r="M2665" s="32" t="s">
        <v>50</v>
      </c>
      <c r="N2665" s="50">
        <f>N212+1</f>
        <v>28</v>
      </c>
      <c r="O2665" s="25" t="s">
        <v>1358</v>
      </c>
      <c r="U2665" s="26"/>
    </row>
    <row r="2666">
      <c r="A2666" s="27"/>
      <c r="B2666" s="28"/>
      <c r="C2666" s="29"/>
      <c r="I2666" s="30"/>
      <c r="K2666" s="21"/>
      <c r="M2666" s="27"/>
      <c r="N2666" s="28"/>
      <c r="O2666" s="29"/>
      <c r="U2666" s="30"/>
    </row>
    <row r="2667">
      <c r="A2667" s="27"/>
      <c r="B2667" s="28"/>
      <c r="C2667" s="32">
        <v>1.0</v>
      </c>
      <c r="D2667" s="23" t="s">
        <v>1359</v>
      </c>
      <c r="I2667" s="31"/>
      <c r="K2667" s="21"/>
      <c r="M2667" s="27"/>
      <c r="N2667" s="28"/>
      <c r="O2667" s="32">
        <v>1.0</v>
      </c>
      <c r="P2667" s="23" t="s">
        <v>1359</v>
      </c>
      <c r="U2667" s="31"/>
    </row>
    <row r="2668">
      <c r="A2668" s="27"/>
      <c r="B2668" s="28"/>
      <c r="C2668" s="32">
        <v>2.0</v>
      </c>
      <c r="D2668" s="23" t="s">
        <v>1360</v>
      </c>
      <c r="I2668" s="31"/>
      <c r="K2668" s="21"/>
      <c r="M2668" s="27"/>
      <c r="N2668" s="28"/>
      <c r="O2668" s="32">
        <v>2.0</v>
      </c>
      <c r="P2668" s="23" t="s">
        <v>1360</v>
      </c>
      <c r="U2668" s="31"/>
    </row>
    <row r="2669">
      <c r="A2669" s="27"/>
      <c r="B2669" s="28"/>
      <c r="C2669" s="32">
        <v>3.0</v>
      </c>
      <c r="D2669" s="23" t="s">
        <v>1361</v>
      </c>
      <c r="I2669" s="31" t="s">
        <v>38</v>
      </c>
      <c r="K2669" s="21"/>
      <c r="M2669" s="27"/>
      <c r="N2669" s="28"/>
      <c r="O2669" s="32">
        <v>3.0</v>
      </c>
      <c r="P2669" s="23" t="s">
        <v>1361</v>
      </c>
      <c r="U2669" s="31" t="s">
        <v>38</v>
      </c>
    </row>
    <row r="2670">
      <c r="A2670" s="27"/>
      <c r="B2670" s="28"/>
      <c r="C2670" s="23">
        <v>4.0</v>
      </c>
      <c r="D2670" s="23" t="s">
        <v>1362</v>
      </c>
      <c r="I2670" s="31"/>
      <c r="K2670" s="21"/>
      <c r="M2670" s="27"/>
      <c r="N2670" s="28"/>
      <c r="O2670" s="23">
        <v>4.0</v>
      </c>
      <c r="P2670" s="23" t="s">
        <v>1362</v>
      </c>
      <c r="U2670" s="31"/>
    </row>
    <row r="2671">
      <c r="A2671" s="27"/>
      <c r="B2671" s="28"/>
      <c r="C2671" s="23"/>
      <c r="D2671" s="23"/>
      <c r="E2671" s="23"/>
      <c r="F2671" s="23"/>
      <c r="G2671" s="23"/>
      <c r="H2671" s="23"/>
      <c r="I2671" s="31"/>
      <c r="K2671" s="21"/>
      <c r="M2671" s="27"/>
      <c r="N2671" s="28"/>
      <c r="O2671" s="23"/>
      <c r="P2671" s="23"/>
      <c r="Q2671" s="23"/>
      <c r="R2671" s="23"/>
      <c r="S2671" s="23"/>
      <c r="T2671" s="23"/>
      <c r="U2671" s="31"/>
    </row>
    <row r="2672">
      <c r="A2672" s="27"/>
      <c r="B2672" s="28"/>
      <c r="C2672" s="23"/>
      <c r="D2672" s="23"/>
      <c r="E2672" s="23"/>
      <c r="F2672" s="23"/>
      <c r="G2672" s="23"/>
      <c r="H2672" s="23"/>
      <c r="I2672" s="31"/>
      <c r="K2672" s="21"/>
      <c r="M2672" s="27"/>
      <c r="N2672" s="28"/>
      <c r="O2672" s="23"/>
      <c r="P2672" s="23"/>
      <c r="Q2672" s="23"/>
      <c r="R2672" s="23"/>
      <c r="S2672" s="23"/>
      <c r="T2672" s="23"/>
      <c r="U2672" s="31"/>
    </row>
    <row r="2673">
      <c r="A2673" s="32" t="s">
        <v>50</v>
      </c>
      <c r="B2673" s="50">
        <f>B220+1</f>
        <v>29</v>
      </c>
      <c r="C2673" s="25" t="s">
        <v>1363</v>
      </c>
      <c r="I2673" s="26"/>
      <c r="K2673" s="21"/>
      <c r="M2673" s="32" t="s">
        <v>50</v>
      </c>
      <c r="N2673" s="50">
        <f>N220+1</f>
        <v>29</v>
      </c>
      <c r="O2673" s="25" t="s">
        <v>1363</v>
      </c>
      <c r="U2673" s="26"/>
    </row>
    <row r="2674">
      <c r="A2674" s="27"/>
      <c r="B2674" s="28"/>
      <c r="C2674" s="29"/>
      <c r="I2674" s="30"/>
      <c r="K2674" s="21"/>
      <c r="M2674" s="27"/>
      <c r="N2674" s="28"/>
      <c r="O2674" s="29"/>
      <c r="U2674" s="30"/>
    </row>
    <row r="2675">
      <c r="A2675" s="27"/>
      <c r="B2675" s="28"/>
      <c r="C2675" s="32">
        <v>1.0</v>
      </c>
      <c r="D2675" s="23" t="s">
        <v>1364</v>
      </c>
      <c r="I2675" s="31"/>
      <c r="K2675" s="21"/>
      <c r="M2675" s="27"/>
      <c r="N2675" s="28"/>
      <c r="O2675" s="32">
        <v>1.0</v>
      </c>
      <c r="P2675" s="23" t="s">
        <v>1364</v>
      </c>
      <c r="U2675" s="31"/>
    </row>
    <row r="2676">
      <c r="A2676" s="27"/>
      <c r="B2676" s="28"/>
      <c r="C2676" s="32">
        <v>2.0</v>
      </c>
      <c r="D2676" s="23" t="s">
        <v>1365</v>
      </c>
      <c r="I2676" s="31"/>
      <c r="K2676" s="21"/>
      <c r="M2676" s="27"/>
      <c r="N2676" s="28"/>
      <c r="O2676" s="32">
        <v>2.0</v>
      </c>
      <c r="P2676" s="23" t="s">
        <v>1365</v>
      </c>
      <c r="U2676" s="31"/>
    </row>
    <row r="2677">
      <c r="A2677" s="27"/>
      <c r="B2677" s="28"/>
      <c r="C2677" s="32">
        <v>3.0</v>
      </c>
      <c r="D2677" s="23" t="s">
        <v>1366</v>
      </c>
      <c r="I2677" s="31"/>
      <c r="K2677" s="21"/>
      <c r="M2677" s="27"/>
      <c r="N2677" s="28"/>
      <c r="O2677" s="32">
        <v>3.0</v>
      </c>
      <c r="P2677" s="23" t="s">
        <v>1366</v>
      </c>
      <c r="U2677" s="31"/>
    </row>
    <row r="2678">
      <c r="A2678" s="27"/>
      <c r="B2678" s="28"/>
      <c r="C2678" s="23">
        <v>4.0</v>
      </c>
      <c r="D2678" s="23" t="s">
        <v>431</v>
      </c>
      <c r="I2678" s="31" t="s">
        <v>38</v>
      </c>
      <c r="K2678" s="21"/>
      <c r="M2678" s="27"/>
      <c r="N2678" s="28"/>
      <c r="O2678" s="23">
        <v>4.0</v>
      </c>
      <c r="P2678" s="23" t="s">
        <v>431</v>
      </c>
      <c r="U2678" s="31" t="s">
        <v>38</v>
      </c>
    </row>
    <row r="2679">
      <c r="A2679" s="27"/>
      <c r="B2679" s="28"/>
      <c r="C2679" s="23"/>
      <c r="D2679" s="23"/>
      <c r="E2679" s="23"/>
      <c r="F2679" s="23"/>
      <c r="G2679" s="23"/>
      <c r="H2679" s="23"/>
      <c r="I2679" s="31"/>
      <c r="K2679" s="21"/>
      <c r="M2679" s="27"/>
      <c r="N2679" s="28"/>
      <c r="O2679" s="23"/>
      <c r="P2679" s="23"/>
      <c r="Q2679" s="23"/>
      <c r="R2679" s="23"/>
      <c r="S2679" s="23"/>
      <c r="T2679" s="23"/>
      <c r="U2679" s="31"/>
    </row>
    <row r="2680">
      <c r="A2680" s="27"/>
      <c r="B2680" s="28"/>
      <c r="C2680" s="23"/>
      <c r="D2680" s="23"/>
      <c r="E2680" s="23"/>
      <c r="F2680" s="23"/>
      <c r="G2680" s="23"/>
      <c r="H2680" s="23"/>
      <c r="I2680" s="31"/>
      <c r="K2680" s="21"/>
      <c r="M2680" s="27"/>
      <c r="N2680" s="28"/>
      <c r="O2680" s="23"/>
      <c r="P2680" s="23"/>
      <c r="Q2680" s="23"/>
      <c r="R2680" s="23"/>
      <c r="S2680" s="23"/>
      <c r="T2680" s="23"/>
      <c r="U2680" s="31"/>
    </row>
    <row r="2681">
      <c r="A2681" s="32" t="s">
        <v>50</v>
      </c>
      <c r="B2681" s="50">
        <f>B228+1</f>
        <v>30</v>
      </c>
      <c r="C2681" s="25" t="s">
        <v>1367</v>
      </c>
      <c r="I2681" s="26"/>
      <c r="K2681" s="21"/>
      <c r="M2681" s="32" t="s">
        <v>50</v>
      </c>
      <c r="N2681" s="50">
        <f>N228+1</f>
        <v>30</v>
      </c>
      <c r="O2681" s="25" t="s">
        <v>1367</v>
      </c>
      <c r="U2681" s="26"/>
    </row>
    <row r="2682">
      <c r="A2682" s="27"/>
      <c r="B2682" s="28"/>
      <c r="C2682" s="29"/>
      <c r="I2682" s="30"/>
      <c r="K2682" s="21"/>
      <c r="M2682" s="27"/>
      <c r="N2682" s="28"/>
      <c r="O2682" s="29"/>
      <c r="U2682" s="30"/>
    </row>
    <row r="2683">
      <c r="A2683" s="27"/>
      <c r="B2683" s="28"/>
      <c r="C2683" s="32">
        <v>1.0</v>
      </c>
      <c r="D2683" s="23" t="s">
        <v>1368</v>
      </c>
      <c r="I2683" s="31" t="s">
        <v>38</v>
      </c>
      <c r="K2683" s="21"/>
      <c r="M2683" s="27"/>
      <c r="N2683" s="28"/>
      <c r="O2683" s="32">
        <v>1.0</v>
      </c>
      <c r="P2683" s="23" t="s">
        <v>1368</v>
      </c>
      <c r="U2683" s="31" t="s">
        <v>38</v>
      </c>
    </row>
    <row r="2684">
      <c r="A2684" s="27"/>
      <c r="B2684" s="28"/>
      <c r="C2684" s="32">
        <v>2.0</v>
      </c>
      <c r="D2684" s="23" t="s">
        <v>1369</v>
      </c>
      <c r="I2684" s="31"/>
      <c r="K2684" s="21"/>
      <c r="M2684" s="27"/>
      <c r="N2684" s="28"/>
      <c r="O2684" s="32">
        <v>2.0</v>
      </c>
      <c r="P2684" s="23" t="s">
        <v>1369</v>
      </c>
      <c r="U2684" s="31"/>
    </row>
    <row r="2685" ht="15.75" customHeight="1">
      <c r="A2685" s="27"/>
      <c r="B2685" s="28"/>
      <c r="C2685" s="32">
        <v>3.0</v>
      </c>
      <c r="D2685" s="23" t="s">
        <v>1370</v>
      </c>
      <c r="I2685" s="31"/>
      <c r="K2685" s="21"/>
      <c r="M2685" s="27"/>
      <c r="N2685" s="28"/>
      <c r="O2685" s="32">
        <v>3.0</v>
      </c>
      <c r="P2685" s="23" t="s">
        <v>1370</v>
      </c>
      <c r="U2685" s="31"/>
    </row>
    <row r="2686">
      <c r="A2686" s="27"/>
      <c r="B2686" s="28"/>
      <c r="C2686" s="23">
        <v>4.0</v>
      </c>
      <c r="D2686" s="23" t="s">
        <v>1371</v>
      </c>
      <c r="I2686" s="31"/>
      <c r="K2686" s="21"/>
      <c r="M2686" s="27"/>
      <c r="N2686" s="28"/>
      <c r="O2686" s="23">
        <v>4.0</v>
      </c>
      <c r="P2686" s="23" t="s">
        <v>1371</v>
      </c>
      <c r="U2686" s="31"/>
    </row>
    <row r="2687">
      <c r="B2687" s="28"/>
      <c r="C2687" s="23"/>
      <c r="D2687" s="23"/>
      <c r="E2687" s="23"/>
      <c r="F2687" s="23"/>
      <c r="G2687" s="23"/>
      <c r="H2687" s="23"/>
      <c r="I2687" s="31"/>
      <c r="K2687" s="21"/>
      <c r="N2687" s="28"/>
      <c r="O2687" s="23"/>
      <c r="P2687" s="23"/>
      <c r="Q2687" s="23"/>
      <c r="R2687" s="23"/>
      <c r="S2687" s="23"/>
      <c r="T2687" s="23"/>
      <c r="U2687" s="31"/>
    </row>
    <row r="2688">
      <c r="A2688" s="27"/>
      <c r="B2688" s="28"/>
      <c r="C2688" s="23"/>
      <c r="D2688" s="23"/>
      <c r="E2688" s="23"/>
      <c r="F2688" s="23"/>
      <c r="G2688" s="23"/>
      <c r="H2688" s="23"/>
      <c r="I2688" s="31"/>
      <c r="K2688" s="21"/>
      <c r="M2688" s="27"/>
      <c r="N2688" s="28"/>
      <c r="O2688" s="23"/>
      <c r="P2688" s="23"/>
      <c r="Q2688" s="23"/>
      <c r="R2688" s="23"/>
      <c r="S2688" s="23"/>
      <c r="T2688" s="23"/>
      <c r="U2688" s="31"/>
    </row>
    <row r="2689">
      <c r="A2689" s="32" t="s">
        <v>50</v>
      </c>
      <c r="B2689" s="50">
        <f>B236+1</f>
        <v>31</v>
      </c>
      <c r="C2689" s="25" t="s">
        <v>1372</v>
      </c>
      <c r="I2689" s="26"/>
      <c r="K2689" s="21"/>
      <c r="M2689" s="32" t="s">
        <v>50</v>
      </c>
      <c r="N2689" s="50">
        <f>N236+1</f>
        <v>31</v>
      </c>
      <c r="O2689" s="25" t="s">
        <v>1372</v>
      </c>
      <c r="U2689" s="26"/>
    </row>
    <row r="2690">
      <c r="A2690" s="27"/>
      <c r="B2690" s="28"/>
      <c r="C2690" s="29"/>
      <c r="I2690" s="30"/>
      <c r="K2690" s="21"/>
      <c r="M2690" s="27"/>
      <c r="N2690" s="28"/>
      <c r="O2690" s="29"/>
      <c r="U2690" s="30"/>
    </row>
    <row r="2691">
      <c r="A2691" s="27"/>
      <c r="B2691" s="28"/>
      <c r="C2691" s="32">
        <v>1.0</v>
      </c>
      <c r="D2691" s="23" t="s">
        <v>1373</v>
      </c>
      <c r="I2691" s="31" t="s">
        <v>38</v>
      </c>
      <c r="K2691" s="21"/>
      <c r="M2691" s="27"/>
      <c r="N2691" s="28"/>
      <c r="O2691" s="32">
        <v>1.0</v>
      </c>
      <c r="P2691" s="23" t="s">
        <v>1373</v>
      </c>
      <c r="U2691" s="31" t="s">
        <v>38</v>
      </c>
    </row>
    <row r="2692">
      <c r="A2692" s="27"/>
      <c r="B2692" s="28"/>
      <c r="C2692" s="32">
        <v>2.0</v>
      </c>
      <c r="D2692" s="23" t="s">
        <v>1374</v>
      </c>
      <c r="I2692" s="31"/>
      <c r="K2692" s="21"/>
      <c r="M2692" s="27"/>
      <c r="N2692" s="28"/>
      <c r="O2692" s="32">
        <v>2.0</v>
      </c>
      <c r="P2692" s="23" t="s">
        <v>1374</v>
      </c>
      <c r="U2692" s="31"/>
    </row>
    <row r="2693" ht="15.75" customHeight="1">
      <c r="A2693" s="27"/>
      <c r="B2693" s="28"/>
      <c r="C2693" s="32">
        <v>3.0</v>
      </c>
      <c r="D2693" s="23" t="s">
        <v>1375</v>
      </c>
      <c r="I2693" s="31"/>
      <c r="K2693" s="21"/>
      <c r="M2693" s="27"/>
      <c r="N2693" s="28"/>
      <c r="O2693" s="32">
        <v>3.0</v>
      </c>
      <c r="P2693" s="23" t="s">
        <v>1375</v>
      </c>
      <c r="U2693" s="31"/>
    </row>
    <row r="2694">
      <c r="A2694" s="27"/>
      <c r="B2694" s="28"/>
      <c r="C2694" s="23">
        <v>4.0</v>
      </c>
      <c r="D2694" s="23" t="s">
        <v>391</v>
      </c>
      <c r="I2694" s="31"/>
      <c r="K2694" s="21"/>
      <c r="M2694" s="27"/>
      <c r="N2694" s="28"/>
      <c r="O2694" s="23">
        <v>4.0</v>
      </c>
      <c r="P2694" s="23" t="s">
        <v>391</v>
      </c>
      <c r="U2694" s="31"/>
    </row>
    <row r="2695">
      <c r="B2695" s="28"/>
      <c r="C2695" s="23"/>
      <c r="D2695" s="23"/>
      <c r="E2695" s="23"/>
      <c r="F2695" s="23"/>
      <c r="G2695" s="23"/>
      <c r="H2695" s="23"/>
      <c r="I2695" s="31"/>
      <c r="K2695" s="21"/>
      <c r="N2695" s="28"/>
      <c r="O2695" s="23"/>
      <c r="P2695" s="23"/>
      <c r="Q2695" s="23"/>
      <c r="R2695" s="23"/>
      <c r="S2695" s="23"/>
      <c r="T2695" s="23"/>
      <c r="U2695" s="31"/>
    </row>
    <row r="2696">
      <c r="A2696" s="27"/>
      <c r="B2696" s="28"/>
      <c r="C2696" s="23"/>
      <c r="D2696" s="23"/>
      <c r="E2696" s="23"/>
      <c r="F2696" s="23"/>
      <c r="G2696" s="23"/>
      <c r="H2696" s="23"/>
      <c r="I2696" s="31"/>
      <c r="K2696" s="21"/>
      <c r="M2696" s="27"/>
      <c r="N2696" s="28"/>
      <c r="O2696" s="23"/>
      <c r="P2696" s="23"/>
      <c r="Q2696" s="23"/>
      <c r="R2696" s="23"/>
      <c r="S2696" s="23"/>
      <c r="T2696" s="23"/>
      <c r="U2696" s="31"/>
    </row>
    <row r="2697">
      <c r="A2697" s="32" t="s">
        <v>50</v>
      </c>
      <c r="B2697" s="50">
        <f>B244+1</f>
        <v>32</v>
      </c>
      <c r="C2697" s="25" t="s">
        <v>1376</v>
      </c>
      <c r="I2697" s="26"/>
      <c r="K2697" s="21"/>
      <c r="M2697" s="32" t="s">
        <v>50</v>
      </c>
      <c r="N2697" s="50">
        <f>N244+1</f>
        <v>32</v>
      </c>
      <c r="O2697" s="25" t="s">
        <v>1376</v>
      </c>
      <c r="U2697" s="26"/>
    </row>
    <row r="2698">
      <c r="A2698" s="27"/>
      <c r="B2698" s="28"/>
      <c r="C2698" s="29"/>
      <c r="I2698" s="30"/>
      <c r="K2698" s="21"/>
      <c r="M2698" s="27"/>
      <c r="N2698" s="28"/>
      <c r="O2698" s="29"/>
      <c r="U2698" s="30"/>
    </row>
    <row r="2699">
      <c r="A2699" s="27"/>
      <c r="B2699" s="28"/>
      <c r="C2699" s="32">
        <v>1.0</v>
      </c>
      <c r="D2699" s="23" t="s">
        <v>1377</v>
      </c>
      <c r="I2699" s="31" t="s">
        <v>38</v>
      </c>
      <c r="K2699" s="21"/>
      <c r="M2699" s="27"/>
      <c r="N2699" s="28"/>
      <c r="O2699" s="32">
        <v>1.0</v>
      </c>
      <c r="P2699" s="23" t="s">
        <v>1377</v>
      </c>
      <c r="U2699" s="31" t="s">
        <v>38</v>
      </c>
    </row>
    <row r="2700">
      <c r="A2700" s="27"/>
      <c r="B2700" s="28"/>
      <c r="C2700" s="32">
        <v>2.0</v>
      </c>
      <c r="D2700" s="23" t="s">
        <v>1378</v>
      </c>
      <c r="I2700" s="31"/>
      <c r="K2700" s="21"/>
      <c r="M2700" s="27"/>
      <c r="N2700" s="28"/>
      <c r="O2700" s="32">
        <v>2.0</v>
      </c>
      <c r="P2700" s="23" t="s">
        <v>1378</v>
      </c>
      <c r="U2700" s="31"/>
    </row>
    <row r="2701" ht="15.75" customHeight="1">
      <c r="A2701" s="27"/>
      <c r="B2701" s="28"/>
      <c r="C2701" s="32">
        <v>3.0</v>
      </c>
      <c r="D2701" s="23" t="s">
        <v>902</v>
      </c>
      <c r="I2701" s="31"/>
      <c r="K2701" s="21"/>
      <c r="M2701" s="27"/>
      <c r="N2701" s="28"/>
      <c r="O2701" s="32">
        <v>3.0</v>
      </c>
      <c r="P2701" s="23" t="s">
        <v>902</v>
      </c>
      <c r="U2701" s="31"/>
    </row>
    <row r="2702">
      <c r="A2702" s="27"/>
      <c r="B2702" s="28"/>
      <c r="C2702" s="23">
        <v>4.0</v>
      </c>
      <c r="D2702" s="23" t="s">
        <v>437</v>
      </c>
      <c r="I2702" s="31"/>
      <c r="K2702" s="21"/>
      <c r="M2702" s="27"/>
      <c r="N2702" s="28"/>
      <c r="O2702" s="23">
        <v>4.0</v>
      </c>
      <c r="P2702" s="23" t="s">
        <v>437</v>
      </c>
      <c r="U2702" s="31"/>
    </row>
    <row r="2703">
      <c r="A2703" s="27"/>
      <c r="B2703" s="28"/>
      <c r="C2703" s="23"/>
      <c r="D2703" s="23"/>
      <c r="E2703" s="23"/>
      <c r="F2703" s="23"/>
      <c r="G2703" s="23"/>
      <c r="H2703" s="23"/>
      <c r="I2703" s="31"/>
      <c r="K2703" s="21"/>
      <c r="U2703" s="54"/>
    </row>
    <row r="2704">
      <c r="A2704" s="27"/>
      <c r="B2704" s="28"/>
      <c r="C2704" s="23"/>
      <c r="D2704" s="23"/>
      <c r="E2704" s="23"/>
      <c r="F2704" s="23"/>
      <c r="G2704" s="23"/>
      <c r="H2704" s="23"/>
      <c r="I2704" s="31"/>
      <c r="K2704" s="21"/>
      <c r="U2704" s="54"/>
    </row>
    <row r="2705">
      <c r="A2705" s="27"/>
      <c r="B2705" s="28"/>
      <c r="C2705" s="23"/>
      <c r="D2705" s="23"/>
      <c r="E2705" s="23"/>
      <c r="F2705" s="23"/>
      <c r="G2705" s="23"/>
      <c r="H2705" s="23"/>
      <c r="I2705" s="31"/>
      <c r="K2705" s="21"/>
      <c r="U2705" s="54"/>
    </row>
    <row r="2706">
      <c r="A2706" s="27"/>
      <c r="B2706" s="28"/>
      <c r="C2706" s="23"/>
      <c r="D2706" s="23"/>
      <c r="E2706" s="23"/>
      <c r="F2706" s="23"/>
      <c r="G2706" s="23"/>
      <c r="H2706" s="23"/>
      <c r="I2706" s="31"/>
      <c r="K2706" s="21"/>
      <c r="U2706" s="54"/>
    </row>
    <row r="2707">
      <c r="A2707" s="22" t="s">
        <v>45</v>
      </c>
      <c r="I2707" s="31"/>
      <c r="K2707" s="21"/>
      <c r="M2707" s="22" t="s">
        <v>45</v>
      </c>
      <c r="U2707" s="54"/>
    </row>
    <row r="2708">
      <c r="A2708" s="32" t="s">
        <v>50</v>
      </c>
      <c r="B2708" s="50">
        <v>1.0</v>
      </c>
      <c r="C2708" s="25" t="s">
        <v>1379</v>
      </c>
      <c r="I2708" s="26" t="s">
        <v>52</v>
      </c>
      <c r="K2708" s="21"/>
      <c r="M2708" s="32" t="s">
        <v>50</v>
      </c>
      <c r="N2708" s="50">
        <v>1.0</v>
      </c>
      <c r="O2708" s="25" t="s">
        <v>1379</v>
      </c>
      <c r="U2708" s="26" t="s">
        <v>52</v>
      </c>
    </row>
    <row r="2709">
      <c r="A2709" s="27"/>
      <c r="B2709" s="28"/>
      <c r="C2709" s="29"/>
      <c r="I2709" s="30"/>
      <c r="K2709" s="21"/>
      <c r="M2709" s="27"/>
      <c r="N2709" s="28"/>
      <c r="O2709" s="29"/>
      <c r="U2709" s="30"/>
    </row>
    <row r="2710">
      <c r="A2710" s="27"/>
      <c r="B2710" s="28"/>
      <c r="C2710" s="32">
        <v>1.0</v>
      </c>
      <c r="D2710" s="23" t="s">
        <v>1380</v>
      </c>
      <c r="I2710" s="31" t="s">
        <v>38</v>
      </c>
      <c r="K2710" s="21"/>
      <c r="M2710" s="27"/>
      <c r="N2710" s="28"/>
      <c r="O2710" s="32">
        <v>1.0</v>
      </c>
      <c r="P2710" s="23" t="s">
        <v>1380</v>
      </c>
      <c r="U2710" s="31" t="s">
        <v>38</v>
      </c>
    </row>
    <row r="2711">
      <c r="A2711" s="27"/>
      <c r="B2711" s="28"/>
      <c r="C2711" s="32">
        <v>2.0</v>
      </c>
      <c r="D2711" s="23" t="s">
        <v>1381</v>
      </c>
      <c r="I2711" s="31"/>
      <c r="K2711" s="21"/>
      <c r="M2711" s="27"/>
      <c r="N2711" s="28"/>
      <c r="O2711" s="32">
        <v>2.0</v>
      </c>
      <c r="P2711" s="23" t="s">
        <v>1381</v>
      </c>
      <c r="U2711" s="31"/>
    </row>
    <row r="2712">
      <c r="A2712" s="27"/>
      <c r="B2712" s="28"/>
      <c r="C2712" s="32">
        <v>3.0</v>
      </c>
      <c r="D2712" s="23" t="s">
        <v>1259</v>
      </c>
      <c r="I2712" s="31"/>
      <c r="K2712" s="21"/>
      <c r="M2712" s="27"/>
      <c r="N2712" s="28"/>
      <c r="O2712" s="32">
        <v>3.0</v>
      </c>
      <c r="P2712" s="23" t="s">
        <v>1259</v>
      </c>
      <c r="U2712" s="31"/>
    </row>
    <row r="2713" ht="15.75" customHeight="1">
      <c r="A2713" s="27"/>
      <c r="B2713" s="28"/>
      <c r="C2713" s="23">
        <v>4.0</v>
      </c>
      <c r="D2713" s="23" t="s">
        <v>1382</v>
      </c>
      <c r="I2713" s="31"/>
      <c r="K2713" s="21"/>
      <c r="M2713" s="27"/>
      <c r="N2713" s="28"/>
      <c r="O2713" s="23">
        <v>4.0</v>
      </c>
      <c r="P2713" s="23" t="s">
        <v>1382</v>
      </c>
      <c r="U2713" s="31"/>
    </row>
    <row r="2714">
      <c r="A2714" s="27"/>
      <c r="B2714" s="28"/>
      <c r="C2714" s="23"/>
      <c r="D2714" s="23"/>
      <c r="E2714" s="23"/>
      <c r="F2714" s="23"/>
      <c r="G2714" s="23"/>
      <c r="H2714" s="23"/>
      <c r="I2714" s="31"/>
      <c r="K2714" s="21"/>
      <c r="M2714" s="27"/>
      <c r="N2714" s="28"/>
      <c r="O2714" s="23"/>
      <c r="P2714" s="23"/>
      <c r="Q2714" s="23"/>
      <c r="R2714" s="23"/>
      <c r="S2714" s="23"/>
      <c r="T2714" s="23"/>
      <c r="U2714" s="31"/>
    </row>
    <row r="2715">
      <c r="A2715" s="27"/>
      <c r="B2715" s="28"/>
      <c r="C2715" s="23"/>
      <c r="D2715" s="23"/>
      <c r="E2715" s="23"/>
      <c r="F2715" s="23"/>
      <c r="G2715" s="23"/>
      <c r="H2715" s="23"/>
      <c r="I2715" s="31"/>
      <c r="K2715" s="21"/>
      <c r="M2715" s="27"/>
      <c r="N2715" s="28"/>
      <c r="O2715" s="23"/>
      <c r="P2715" s="23"/>
      <c r="Q2715" s="23"/>
      <c r="R2715" s="23"/>
      <c r="S2715" s="23"/>
      <c r="T2715" s="23"/>
      <c r="U2715" s="31"/>
    </row>
    <row r="2716">
      <c r="A2716" s="32" t="s">
        <v>50</v>
      </c>
      <c r="B2716" s="50">
        <f>B4+1</f>
        <v>2</v>
      </c>
      <c r="C2716" s="25" t="s">
        <v>1383</v>
      </c>
      <c r="I2716" s="26"/>
      <c r="K2716" s="21"/>
      <c r="M2716" s="32" t="s">
        <v>50</v>
      </c>
      <c r="N2716" s="50">
        <f>N4+1</f>
        <v>2</v>
      </c>
      <c r="O2716" s="25" t="s">
        <v>1383</v>
      </c>
      <c r="U2716" s="26"/>
    </row>
    <row r="2717">
      <c r="A2717" s="27"/>
      <c r="B2717" s="28"/>
      <c r="C2717" s="29"/>
      <c r="I2717" s="30"/>
      <c r="K2717" s="21"/>
      <c r="M2717" s="27"/>
      <c r="N2717" s="28"/>
      <c r="O2717" s="29"/>
      <c r="U2717" s="30"/>
    </row>
    <row r="2718">
      <c r="A2718" s="27"/>
      <c r="B2718" s="28"/>
      <c r="C2718" s="32">
        <v>1.0</v>
      </c>
      <c r="D2718" s="23" t="s">
        <v>1384</v>
      </c>
      <c r="I2718" s="31"/>
      <c r="K2718" s="21"/>
      <c r="M2718" s="27"/>
      <c r="N2718" s="28"/>
      <c r="O2718" s="32">
        <v>1.0</v>
      </c>
      <c r="P2718" s="23" t="s">
        <v>1384</v>
      </c>
      <c r="U2718" s="31"/>
    </row>
    <row r="2719">
      <c r="A2719" s="27"/>
      <c r="B2719" s="28"/>
      <c r="C2719" s="32">
        <v>2.0</v>
      </c>
      <c r="D2719" s="23" t="s">
        <v>1385</v>
      </c>
      <c r="I2719" s="31" t="s">
        <v>38</v>
      </c>
      <c r="K2719" s="21"/>
      <c r="M2719" s="27"/>
      <c r="N2719" s="28"/>
      <c r="O2719" s="32">
        <v>2.0</v>
      </c>
      <c r="P2719" s="23" t="s">
        <v>1385</v>
      </c>
      <c r="U2719" s="31" t="s">
        <v>38</v>
      </c>
    </row>
    <row r="2720">
      <c r="A2720" s="27"/>
      <c r="B2720" s="28"/>
      <c r="C2720" s="32">
        <v>3.0</v>
      </c>
      <c r="D2720" s="23" t="s">
        <v>1386</v>
      </c>
      <c r="I2720" s="31"/>
      <c r="K2720" s="21"/>
      <c r="M2720" s="27"/>
      <c r="N2720" s="28"/>
      <c r="O2720" s="32">
        <v>3.0</v>
      </c>
      <c r="P2720" s="23" t="s">
        <v>1386</v>
      </c>
      <c r="U2720" s="31"/>
    </row>
    <row r="2721" ht="15.75" customHeight="1">
      <c r="A2721" s="27"/>
      <c r="B2721" s="28"/>
      <c r="C2721" s="23">
        <v>4.0</v>
      </c>
      <c r="D2721" s="23" t="s">
        <v>1387</v>
      </c>
      <c r="I2721" s="31"/>
      <c r="K2721" s="21"/>
      <c r="M2721" s="27"/>
      <c r="N2721" s="28"/>
      <c r="O2721" s="23">
        <v>4.0</v>
      </c>
      <c r="P2721" s="23" t="s">
        <v>1387</v>
      </c>
      <c r="U2721" s="31"/>
    </row>
    <row r="2722">
      <c r="A2722" s="27"/>
      <c r="B2722" s="28"/>
      <c r="C2722" s="23"/>
      <c r="D2722" s="23"/>
      <c r="E2722" s="23"/>
      <c r="F2722" s="23"/>
      <c r="G2722" s="23"/>
      <c r="H2722" s="23"/>
      <c r="I2722" s="31"/>
      <c r="K2722" s="21"/>
      <c r="M2722" s="27"/>
      <c r="N2722" s="28"/>
      <c r="O2722" s="23"/>
      <c r="P2722" s="23"/>
      <c r="Q2722" s="23"/>
      <c r="R2722" s="23"/>
      <c r="S2722" s="23"/>
      <c r="T2722" s="23"/>
      <c r="U2722" s="31"/>
    </row>
    <row r="2723">
      <c r="A2723" s="27"/>
      <c r="B2723" s="28"/>
      <c r="C2723" s="23"/>
      <c r="D2723" s="23"/>
      <c r="E2723" s="23"/>
      <c r="F2723" s="23"/>
      <c r="G2723" s="23"/>
      <c r="H2723" s="23"/>
      <c r="I2723" s="31"/>
      <c r="K2723" s="21"/>
      <c r="M2723" s="27"/>
      <c r="N2723" s="28"/>
      <c r="O2723" s="23"/>
      <c r="P2723" s="23"/>
      <c r="Q2723" s="23"/>
      <c r="R2723" s="23"/>
      <c r="S2723" s="23"/>
      <c r="T2723" s="23"/>
      <c r="U2723" s="31"/>
    </row>
    <row r="2724">
      <c r="A2724" s="32" t="s">
        <v>50</v>
      </c>
      <c r="B2724" s="50">
        <f>B12+1</f>
        <v>3</v>
      </c>
      <c r="C2724" s="25" t="s">
        <v>1388</v>
      </c>
      <c r="I2724" s="26"/>
      <c r="K2724" s="21"/>
      <c r="M2724" s="32" t="s">
        <v>50</v>
      </c>
      <c r="N2724" s="50">
        <f>N12+1</f>
        <v>3</v>
      </c>
      <c r="O2724" s="25" t="s">
        <v>1388</v>
      </c>
      <c r="U2724" s="26"/>
    </row>
    <row r="2725">
      <c r="A2725" s="27"/>
      <c r="B2725" s="28"/>
      <c r="C2725" s="29"/>
      <c r="I2725" s="30"/>
      <c r="K2725" s="21"/>
      <c r="M2725" s="27"/>
      <c r="N2725" s="28"/>
      <c r="O2725" s="29"/>
      <c r="U2725" s="30"/>
    </row>
    <row r="2726">
      <c r="A2726" s="27"/>
      <c r="B2726" s="28"/>
      <c r="C2726" s="32">
        <v>1.0</v>
      </c>
      <c r="D2726" s="23" t="s">
        <v>1389</v>
      </c>
      <c r="I2726" s="31"/>
      <c r="K2726" s="21"/>
      <c r="M2726" s="27"/>
      <c r="N2726" s="28"/>
      <c r="O2726" s="32">
        <v>1.0</v>
      </c>
      <c r="P2726" s="23" t="s">
        <v>1389</v>
      </c>
      <c r="U2726" s="31"/>
    </row>
    <row r="2727">
      <c r="A2727" s="27"/>
      <c r="B2727" s="28"/>
      <c r="C2727" s="32">
        <v>2.0</v>
      </c>
      <c r="D2727" s="23" t="s">
        <v>1390</v>
      </c>
      <c r="I2727" s="31" t="s">
        <v>38</v>
      </c>
      <c r="K2727" s="21"/>
      <c r="M2727" s="27"/>
      <c r="N2727" s="28"/>
      <c r="O2727" s="32">
        <v>2.0</v>
      </c>
      <c r="P2727" s="23" t="s">
        <v>1390</v>
      </c>
      <c r="U2727" s="31" t="s">
        <v>38</v>
      </c>
    </row>
    <row r="2728">
      <c r="A2728" s="27"/>
      <c r="B2728" s="28"/>
      <c r="C2728" s="32">
        <v>3.0</v>
      </c>
      <c r="D2728" s="23" t="s">
        <v>1391</v>
      </c>
      <c r="I2728" s="31"/>
      <c r="K2728" s="21"/>
      <c r="M2728" s="27"/>
      <c r="N2728" s="28"/>
      <c r="O2728" s="32">
        <v>3.0</v>
      </c>
      <c r="P2728" s="23" t="s">
        <v>1391</v>
      </c>
      <c r="U2728" s="31"/>
    </row>
    <row r="2729" ht="15.75" customHeight="1">
      <c r="A2729" s="27"/>
      <c r="B2729" s="28"/>
      <c r="C2729" s="23">
        <v>4.0</v>
      </c>
      <c r="D2729" s="23" t="s">
        <v>872</v>
      </c>
      <c r="I2729" s="31"/>
      <c r="K2729" s="21"/>
      <c r="M2729" s="27"/>
      <c r="N2729" s="28"/>
      <c r="O2729" s="23">
        <v>4.0</v>
      </c>
      <c r="P2729" s="23" t="s">
        <v>872</v>
      </c>
      <c r="U2729" s="31"/>
    </row>
    <row r="2730">
      <c r="A2730" s="27"/>
      <c r="B2730" s="28"/>
      <c r="C2730" s="23"/>
      <c r="D2730" s="23"/>
      <c r="E2730" s="23"/>
      <c r="F2730" s="23"/>
      <c r="G2730" s="23"/>
      <c r="H2730" s="23"/>
      <c r="I2730" s="31"/>
      <c r="K2730" s="21"/>
      <c r="M2730" s="27"/>
      <c r="N2730" s="28"/>
      <c r="O2730" s="23"/>
      <c r="P2730" s="23"/>
      <c r="Q2730" s="23"/>
      <c r="R2730" s="23"/>
      <c r="S2730" s="23"/>
      <c r="T2730" s="23"/>
      <c r="U2730" s="31"/>
    </row>
    <row r="2731">
      <c r="A2731" s="27"/>
      <c r="B2731" s="28"/>
      <c r="C2731" s="23"/>
      <c r="D2731" s="23"/>
      <c r="E2731" s="23"/>
      <c r="F2731" s="23"/>
      <c r="G2731" s="23"/>
      <c r="H2731" s="23"/>
      <c r="I2731" s="31"/>
      <c r="K2731" s="21"/>
      <c r="M2731" s="27"/>
      <c r="N2731" s="28"/>
      <c r="O2731" s="23"/>
      <c r="P2731" s="23"/>
      <c r="Q2731" s="23"/>
      <c r="R2731" s="23"/>
      <c r="S2731" s="23"/>
      <c r="T2731" s="23"/>
      <c r="U2731" s="31"/>
    </row>
    <row r="2732">
      <c r="A2732" s="32" t="s">
        <v>50</v>
      </c>
      <c r="B2732" s="50">
        <f>B20+1</f>
        <v>4</v>
      </c>
      <c r="C2732" s="25" t="s">
        <v>1392</v>
      </c>
      <c r="I2732" s="26"/>
      <c r="K2732" s="21"/>
      <c r="M2732" s="32" t="s">
        <v>50</v>
      </c>
      <c r="N2732" s="50">
        <f>N20+1</f>
        <v>4</v>
      </c>
      <c r="O2732" s="25" t="s">
        <v>1392</v>
      </c>
      <c r="U2732" s="26"/>
    </row>
    <row r="2733">
      <c r="A2733" s="27"/>
      <c r="B2733" s="28"/>
      <c r="C2733" s="29"/>
      <c r="I2733" s="30"/>
      <c r="K2733" s="21"/>
      <c r="M2733" s="27"/>
      <c r="N2733" s="28"/>
      <c r="O2733" s="29"/>
      <c r="U2733" s="30"/>
    </row>
    <row r="2734">
      <c r="A2734" s="27"/>
      <c r="B2734" s="28"/>
      <c r="C2734" s="32">
        <v>1.0</v>
      </c>
      <c r="D2734" s="55">
        <v>5.0E-4</v>
      </c>
      <c r="I2734" s="31"/>
      <c r="K2734" s="21"/>
      <c r="M2734" s="27"/>
      <c r="N2734" s="28"/>
      <c r="O2734" s="32">
        <v>1.0</v>
      </c>
      <c r="P2734" s="55">
        <v>5.0E-4</v>
      </c>
      <c r="U2734" s="31"/>
    </row>
    <row r="2735">
      <c r="A2735" s="27"/>
      <c r="B2735" s="28"/>
      <c r="C2735" s="32">
        <v>2.0</v>
      </c>
      <c r="D2735" s="55">
        <v>8.0E-4</v>
      </c>
      <c r="I2735" s="31"/>
      <c r="K2735" s="21"/>
      <c r="M2735" s="27"/>
      <c r="N2735" s="28"/>
      <c r="O2735" s="32">
        <v>2.0</v>
      </c>
      <c r="P2735" s="55">
        <v>8.0E-4</v>
      </c>
      <c r="U2735" s="31"/>
    </row>
    <row r="2736">
      <c r="A2736" s="27"/>
      <c r="B2736" s="28"/>
      <c r="C2736" s="32">
        <v>3.0</v>
      </c>
      <c r="D2736" s="55">
        <v>0.0</v>
      </c>
      <c r="I2736" s="31" t="s">
        <v>38</v>
      </c>
      <c r="K2736" s="21"/>
      <c r="M2736" s="27"/>
      <c r="N2736" s="28"/>
      <c r="O2736" s="32">
        <v>3.0</v>
      </c>
      <c r="P2736" s="55">
        <v>0.0</v>
      </c>
      <c r="U2736" s="31" t="s">
        <v>38</v>
      </c>
    </row>
    <row r="2737">
      <c r="A2737" s="27"/>
      <c r="B2737" s="28"/>
      <c r="C2737" s="23">
        <v>4.0</v>
      </c>
      <c r="D2737" s="55">
        <v>0.0012</v>
      </c>
      <c r="I2737" s="31"/>
      <c r="K2737" s="21"/>
      <c r="M2737" s="27"/>
      <c r="N2737" s="28"/>
      <c r="O2737" s="23">
        <v>4.0</v>
      </c>
      <c r="P2737" s="55">
        <v>0.0012</v>
      </c>
      <c r="U2737" s="31"/>
    </row>
    <row r="2738">
      <c r="A2738" s="27"/>
      <c r="B2738" s="28"/>
      <c r="C2738" s="23"/>
      <c r="D2738" s="23"/>
      <c r="E2738" s="23"/>
      <c r="F2738" s="23"/>
      <c r="G2738" s="23"/>
      <c r="H2738" s="23"/>
      <c r="I2738" s="31"/>
      <c r="K2738" s="21"/>
      <c r="M2738" s="27"/>
      <c r="N2738" s="28"/>
      <c r="O2738" s="23"/>
      <c r="P2738" s="23"/>
      <c r="Q2738" s="23"/>
      <c r="R2738" s="23"/>
      <c r="S2738" s="23"/>
      <c r="T2738" s="23"/>
      <c r="U2738" s="31"/>
    </row>
    <row r="2739">
      <c r="A2739" s="27"/>
      <c r="B2739" s="28"/>
      <c r="C2739" s="23"/>
      <c r="D2739" s="23"/>
      <c r="E2739" s="23"/>
      <c r="F2739" s="23"/>
      <c r="G2739" s="23"/>
      <c r="H2739" s="23"/>
      <c r="I2739" s="31"/>
      <c r="K2739" s="21"/>
      <c r="M2739" s="27"/>
      <c r="N2739" s="28"/>
      <c r="O2739" s="23"/>
      <c r="P2739" s="23"/>
      <c r="Q2739" s="23"/>
      <c r="R2739" s="23"/>
      <c r="S2739" s="23"/>
      <c r="T2739" s="23"/>
      <c r="U2739" s="31"/>
    </row>
    <row r="2740">
      <c r="A2740" s="32" t="s">
        <v>50</v>
      </c>
      <c r="B2740" s="50">
        <f>B28+1</f>
        <v>5</v>
      </c>
      <c r="C2740" s="25" t="s">
        <v>1393</v>
      </c>
      <c r="I2740" s="26"/>
      <c r="K2740" s="21"/>
      <c r="M2740" s="32" t="s">
        <v>50</v>
      </c>
      <c r="N2740" s="50">
        <f>N28+1</f>
        <v>5</v>
      </c>
      <c r="O2740" s="25" t="s">
        <v>1393</v>
      </c>
      <c r="U2740" s="26"/>
    </row>
    <row r="2741">
      <c r="A2741" s="27"/>
      <c r="B2741" s="28"/>
      <c r="C2741" s="29"/>
      <c r="I2741" s="30"/>
      <c r="K2741" s="21"/>
      <c r="M2741" s="27"/>
      <c r="N2741" s="28"/>
      <c r="O2741" s="29"/>
      <c r="U2741" s="30"/>
    </row>
    <row r="2742">
      <c r="A2742" s="27"/>
      <c r="B2742" s="28"/>
      <c r="C2742" s="32">
        <v>1.0</v>
      </c>
      <c r="D2742" s="52" t="s">
        <v>1394</v>
      </c>
      <c r="I2742" s="31"/>
      <c r="K2742" s="21"/>
      <c r="M2742" s="27"/>
      <c r="N2742" s="28"/>
      <c r="O2742" s="32">
        <v>1.0</v>
      </c>
      <c r="P2742" s="52" t="s">
        <v>1394</v>
      </c>
      <c r="U2742" s="31"/>
    </row>
    <row r="2743">
      <c r="A2743" s="27"/>
      <c r="B2743" s="28"/>
      <c r="C2743" s="32">
        <v>2.0</v>
      </c>
      <c r="D2743" s="52" t="s">
        <v>1395</v>
      </c>
      <c r="I2743" s="31"/>
      <c r="K2743" s="21"/>
      <c r="M2743" s="27"/>
      <c r="N2743" s="28"/>
      <c r="O2743" s="32">
        <v>2.0</v>
      </c>
      <c r="P2743" s="52" t="s">
        <v>1395</v>
      </c>
      <c r="U2743" s="31"/>
    </row>
    <row r="2744">
      <c r="A2744" s="27"/>
      <c r="B2744" s="28"/>
      <c r="C2744" s="32">
        <v>3.0</v>
      </c>
      <c r="D2744" s="52" t="s">
        <v>1396</v>
      </c>
      <c r="I2744" s="31"/>
      <c r="K2744" s="21"/>
      <c r="M2744" s="27"/>
      <c r="N2744" s="28"/>
      <c r="O2744" s="32">
        <v>3.0</v>
      </c>
      <c r="P2744" s="52" t="s">
        <v>1396</v>
      </c>
      <c r="U2744" s="31"/>
    </row>
    <row r="2745">
      <c r="A2745" s="27"/>
      <c r="B2745" s="28"/>
      <c r="C2745" s="23">
        <v>4.0</v>
      </c>
      <c r="D2745" s="52" t="s">
        <v>431</v>
      </c>
      <c r="I2745" s="31" t="s">
        <v>38</v>
      </c>
      <c r="K2745" s="21"/>
      <c r="M2745" s="27"/>
      <c r="N2745" s="28"/>
      <c r="O2745" s="23">
        <v>4.0</v>
      </c>
      <c r="P2745" s="52" t="s">
        <v>431</v>
      </c>
      <c r="U2745" s="31" t="s">
        <v>38</v>
      </c>
    </row>
    <row r="2746">
      <c r="A2746" s="27"/>
      <c r="B2746" s="28"/>
      <c r="C2746" s="23"/>
      <c r="D2746" s="23"/>
      <c r="E2746" s="23"/>
      <c r="F2746" s="23"/>
      <c r="G2746" s="23"/>
      <c r="H2746" s="23"/>
      <c r="I2746" s="31"/>
      <c r="K2746" s="21"/>
      <c r="M2746" s="27"/>
      <c r="N2746" s="28"/>
      <c r="O2746" s="23"/>
      <c r="P2746" s="23"/>
      <c r="Q2746" s="23"/>
      <c r="R2746" s="23"/>
      <c r="S2746" s="23"/>
      <c r="T2746" s="23"/>
      <c r="U2746" s="31"/>
    </row>
    <row r="2747">
      <c r="A2747" s="27"/>
      <c r="B2747" s="28"/>
      <c r="C2747" s="23"/>
      <c r="D2747" s="23"/>
      <c r="E2747" s="23"/>
      <c r="F2747" s="23"/>
      <c r="G2747" s="23"/>
      <c r="H2747" s="23"/>
      <c r="I2747" s="31"/>
      <c r="K2747" s="21"/>
      <c r="M2747" s="27"/>
      <c r="N2747" s="28"/>
      <c r="O2747" s="23"/>
      <c r="P2747" s="23"/>
      <c r="Q2747" s="23"/>
      <c r="R2747" s="23"/>
      <c r="S2747" s="23"/>
      <c r="T2747" s="23"/>
      <c r="U2747" s="31"/>
    </row>
    <row r="2748">
      <c r="A2748" s="32" t="s">
        <v>50</v>
      </c>
      <c r="B2748" s="50">
        <f>B36+1</f>
        <v>6</v>
      </c>
      <c r="C2748" s="25" t="s">
        <v>1397</v>
      </c>
      <c r="I2748" s="26"/>
      <c r="K2748" s="21"/>
      <c r="M2748" s="32" t="s">
        <v>50</v>
      </c>
      <c r="N2748" s="50">
        <f>N36+1</f>
        <v>6</v>
      </c>
      <c r="O2748" s="25" t="s">
        <v>1397</v>
      </c>
      <c r="U2748" s="26"/>
    </row>
    <row r="2749">
      <c r="A2749" s="27"/>
      <c r="B2749" s="28"/>
      <c r="C2749" s="29"/>
      <c r="I2749" s="30"/>
      <c r="K2749" s="21"/>
      <c r="M2749" s="27"/>
      <c r="N2749" s="28"/>
      <c r="O2749" s="29"/>
      <c r="U2749" s="30"/>
    </row>
    <row r="2750">
      <c r="A2750" s="27"/>
      <c r="B2750" s="28"/>
      <c r="C2750" s="32">
        <v>1.0</v>
      </c>
      <c r="D2750" s="52" t="s">
        <v>1398</v>
      </c>
      <c r="I2750" s="31" t="s">
        <v>38</v>
      </c>
      <c r="K2750" s="21"/>
      <c r="M2750" s="27"/>
      <c r="N2750" s="28"/>
      <c r="O2750" s="32">
        <v>1.0</v>
      </c>
      <c r="P2750" s="52" t="s">
        <v>1398</v>
      </c>
      <c r="U2750" s="31" t="s">
        <v>38</v>
      </c>
    </row>
    <row r="2751">
      <c r="A2751" s="27"/>
      <c r="B2751" s="28"/>
      <c r="C2751" s="32">
        <v>2.0</v>
      </c>
      <c r="D2751" s="52" t="s">
        <v>1399</v>
      </c>
      <c r="I2751" s="31"/>
      <c r="K2751" s="21"/>
      <c r="M2751" s="27"/>
      <c r="N2751" s="28"/>
      <c r="O2751" s="32">
        <v>2.0</v>
      </c>
      <c r="P2751" s="52" t="s">
        <v>1399</v>
      </c>
      <c r="U2751" s="31"/>
    </row>
    <row r="2752">
      <c r="A2752" s="27"/>
      <c r="B2752" s="28"/>
      <c r="C2752" s="32">
        <v>3.0</v>
      </c>
      <c r="D2752" s="52" t="s">
        <v>1400</v>
      </c>
      <c r="I2752" s="31"/>
      <c r="K2752" s="21"/>
      <c r="M2752" s="27"/>
      <c r="N2752" s="28"/>
      <c r="O2752" s="32">
        <v>3.0</v>
      </c>
      <c r="P2752" s="52" t="s">
        <v>1400</v>
      </c>
      <c r="U2752" s="31"/>
    </row>
    <row r="2753">
      <c r="A2753" s="27"/>
      <c r="B2753" s="28"/>
      <c r="C2753" s="23">
        <v>4.0</v>
      </c>
      <c r="D2753" s="52" t="s">
        <v>1401</v>
      </c>
      <c r="I2753" s="31"/>
      <c r="K2753" s="21"/>
      <c r="M2753" s="27"/>
      <c r="N2753" s="28"/>
      <c r="O2753" s="23">
        <v>4.0</v>
      </c>
      <c r="P2753" s="52" t="s">
        <v>1401</v>
      </c>
      <c r="U2753" s="31"/>
    </row>
    <row r="2754">
      <c r="A2754" s="27"/>
      <c r="B2754" s="28"/>
      <c r="C2754" s="23"/>
      <c r="D2754" s="23"/>
      <c r="E2754" s="23"/>
      <c r="F2754" s="23"/>
      <c r="G2754" s="23"/>
      <c r="H2754" s="23"/>
      <c r="I2754" s="31"/>
      <c r="K2754" s="21"/>
      <c r="M2754" s="27"/>
      <c r="N2754" s="28"/>
      <c r="O2754" s="23"/>
      <c r="P2754" s="23"/>
      <c r="Q2754" s="23"/>
      <c r="R2754" s="23"/>
      <c r="S2754" s="23"/>
      <c r="T2754" s="23"/>
      <c r="U2754" s="31"/>
    </row>
    <row r="2755">
      <c r="A2755" s="27"/>
      <c r="B2755" s="28"/>
      <c r="C2755" s="23"/>
      <c r="D2755" s="23"/>
      <c r="E2755" s="23"/>
      <c r="F2755" s="23"/>
      <c r="G2755" s="23"/>
      <c r="H2755" s="23"/>
      <c r="I2755" s="31"/>
      <c r="K2755" s="21"/>
      <c r="M2755" s="27"/>
      <c r="N2755" s="28"/>
      <c r="O2755" s="23"/>
      <c r="P2755" s="23"/>
      <c r="Q2755" s="23"/>
      <c r="R2755" s="23"/>
      <c r="S2755" s="23"/>
      <c r="T2755" s="23"/>
      <c r="U2755" s="31"/>
    </row>
    <row r="2756">
      <c r="A2756" s="32" t="s">
        <v>50</v>
      </c>
      <c r="B2756" s="50">
        <f>B44+1</f>
        <v>7</v>
      </c>
      <c r="C2756" s="25" t="s">
        <v>1402</v>
      </c>
      <c r="I2756" s="26"/>
      <c r="K2756" s="21"/>
      <c r="M2756" s="32" t="s">
        <v>50</v>
      </c>
      <c r="N2756" s="50">
        <f>N44+1</f>
        <v>7</v>
      </c>
      <c r="O2756" s="25" t="s">
        <v>1402</v>
      </c>
      <c r="U2756" s="26"/>
    </row>
    <row r="2757">
      <c r="A2757" s="27"/>
      <c r="B2757" s="28"/>
      <c r="C2757" s="29"/>
      <c r="I2757" s="30"/>
      <c r="K2757" s="21"/>
      <c r="M2757" s="27"/>
      <c r="N2757" s="28"/>
      <c r="O2757" s="29"/>
      <c r="U2757" s="30"/>
    </row>
    <row r="2758">
      <c r="A2758" s="27"/>
      <c r="B2758" s="28"/>
      <c r="C2758" s="32">
        <v>1.0</v>
      </c>
      <c r="D2758" s="52" t="s">
        <v>1398</v>
      </c>
      <c r="I2758" s="31"/>
      <c r="K2758" s="21"/>
      <c r="M2758" s="27"/>
      <c r="N2758" s="28"/>
      <c r="O2758" s="32">
        <v>1.0</v>
      </c>
      <c r="P2758" s="52" t="s">
        <v>1398</v>
      </c>
      <c r="U2758" s="31"/>
    </row>
    <row r="2759">
      <c r="A2759" s="27"/>
      <c r="B2759" s="28"/>
      <c r="C2759" s="32">
        <v>2.0</v>
      </c>
      <c r="D2759" s="52" t="s">
        <v>1403</v>
      </c>
      <c r="I2759" s="31" t="s">
        <v>38</v>
      </c>
      <c r="K2759" s="21"/>
      <c r="M2759" s="27"/>
      <c r="N2759" s="28"/>
      <c r="O2759" s="32">
        <v>2.0</v>
      </c>
      <c r="P2759" s="52" t="s">
        <v>1403</v>
      </c>
      <c r="U2759" s="31" t="s">
        <v>38</v>
      </c>
    </row>
    <row r="2760">
      <c r="A2760" s="27"/>
      <c r="B2760" s="28"/>
      <c r="C2760" s="32">
        <v>3.0</v>
      </c>
      <c r="D2760" s="52" t="s">
        <v>1400</v>
      </c>
      <c r="I2760" s="31"/>
      <c r="K2760" s="21"/>
      <c r="M2760" s="27"/>
      <c r="N2760" s="28"/>
      <c r="O2760" s="32">
        <v>3.0</v>
      </c>
      <c r="P2760" s="52" t="s">
        <v>1400</v>
      </c>
      <c r="U2760" s="31"/>
    </row>
    <row r="2761">
      <c r="A2761" s="27"/>
      <c r="B2761" s="28"/>
      <c r="C2761" s="23">
        <v>4.0</v>
      </c>
      <c r="D2761" s="52" t="s">
        <v>1401</v>
      </c>
      <c r="I2761" s="31"/>
      <c r="K2761" s="21"/>
      <c r="M2761" s="27"/>
      <c r="N2761" s="28"/>
      <c r="O2761" s="23">
        <v>4.0</v>
      </c>
      <c r="P2761" s="52" t="s">
        <v>1401</v>
      </c>
      <c r="U2761" s="31"/>
    </row>
    <row r="2762">
      <c r="A2762" s="27"/>
      <c r="B2762" s="28"/>
      <c r="C2762" s="23"/>
      <c r="D2762" s="23"/>
      <c r="E2762" s="23"/>
      <c r="F2762" s="23"/>
      <c r="G2762" s="23"/>
      <c r="H2762" s="23"/>
      <c r="I2762" s="31"/>
      <c r="K2762" s="21"/>
      <c r="M2762" s="27"/>
      <c r="N2762" s="28"/>
      <c r="O2762" s="23"/>
      <c r="P2762" s="23"/>
      <c r="Q2762" s="23"/>
      <c r="R2762" s="23"/>
      <c r="S2762" s="23"/>
      <c r="T2762" s="23"/>
      <c r="U2762" s="31"/>
    </row>
    <row r="2763">
      <c r="A2763" s="27"/>
      <c r="B2763" s="28"/>
      <c r="C2763" s="23"/>
      <c r="D2763" s="23"/>
      <c r="E2763" s="23"/>
      <c r="F2763" s="23"/>
      <c r="G2763" s="23"/>
      <c r="H2763" s="23"/>
      <c r="I2763" s="31"/>
      <c r="K2763" s="21"/>
      <c r="M2763" s="27"/>
      <c r="N2763" s="28"/>
      <c r="O2763" s="23"/>
      <c r="P2763" s="23"/>
      <c r="Q2763" s="23"/>
      <c r="R2763" s="23"/>
      <c r="S2763" s="23"/>
      <c r="T2763" s="23"/>
      <c r="U2763" s="31"/>
    </row>
    <row r="2764">
      <c r="A2764" s="32" t="s">
        <v>50</v>
      </c>
      <c r="B2764" s="50">
        <f>B52+1</f>
        <v>8</v>
      </c>
      <c r="C2764" s="25" t="s">
        <v>1404</v>
      </c>
      <c r="I2764" s="26"/>
      <c r="K2764" s="21"/>
      <c r="M2764" s="32" t="s">
        <v>50</v>
      </c>
      <c r="N2764" s="50">
        <f>N52+1</f>
        <v>8</v>
      </c>
      <c r="O2764" s="25" t="s">
        <v>1404</v>
      </c>
      <c r="U2764" s="26"/>
    </row>
    <row r="2765">
      <c r="A2765" s="27"/>
      <c r="B2765" s="28"/>
      <c r="C2765" s="29"/>
      <c r="I2765" s="30"/>
      <c r="K2765" s="21"/>
      <c r="M2765" s="27"/>
      <c r="N2765" s="28"/>
      <c r="O2765" s="29"/>
      <c r="U2765" s="30"/>
    </row>
    <row r="2766">
      <c r="A2766" s="27"/>
      <c r="B2766" s="28"/>
      <c r="C2766" s="32">
        <v>1.0</v>
      </c>
      <c r="D2766" s="52" t="s">
        <v>1405</v>
      </c>
      <c r="I2766" s="31"/>
      <c r="K2766" s="21"/>
      <c r="M2766" s="27"/>
      <c r="N2766" s="28"/>
      <c r="O2766" s="32">
        <v>1.0</v>
      </c>
      <c r="P2766" s="52" t="s">
        <v>1405</v>
      </c>
      <c r="U2766" s="31"/>
    </row>
    <row r="2767">
      <c r="A2767" s="27"/>
      <c r="B2767" s="28"/>
      <c r="C2767" s="32">
        <v>2.0</v>
      </c>
      <c r="D2767" s="52" t="s">
        <v>1406</v>
      </c>
      <c r="I2767" s="31"/>
      <c r="K2767" s="21"/>
      <c r="M2767" s="27"/>
      <c r="N2767" s="28"/>
      <c r="O2767" s="32">
        <v>2.0</v>
      </c>
      <c r="P2767" s="52" t="s">
        <v>1406</v>
      </c>
      <c r="U2767" s="31"/>
    </row>
    <row r="2768">
      <c r="A2768" s="27"/>
      <c r="B2768" s="28"/>
      <c r="C2768" s="32">
        <v>3.0</v>
      </c>
      <c r="D2768" s="52" t="s">
        <v>1407</v>
      </c>
      <c r="I2768" s="31"/>
      <c r="K2768" s="21"/>
      <c r="M2768" s="27"/>
      <c r="N2768" s="28"/>
      <c r="O2768" s="32">
        <v>3.0</v>
      </c>
      <c r="P2768" s="52" t="s">
        <v>1407</v>
      </c>
      <c r="U2768" s="31"/>
    </row>
    <row r="2769" ht="15.75" customHeight="1">
      <c r="A2769" s="27"/>
      <c r="B2769" s="28"/>
      <c r="C2769" s="23">
        <v>4.0</v>
      </c>
      <c r="D2769" s="52" t="s">
        <v>1408</v>
      </c>
      <c r="I2769" s="31" t="s">
        <v>38</v>
      </c>
      <c r="K2769" s="21"/>
      <c r="M2769" s="27"/>
      <c r="N2769" s="28"/>
      <c r="O2769" s="23">
        <v>4.0</v>
      </c>
      <c r="P2769" s="52" t="s">
        <v>1408</v>
      </c>
      <c r="U2769" s="31" t="s">
        <v>38</v>
      </c>
    </row>
    <row r="2770">
      <c r="A2770" s="27"/>
      <c r="B2770" s="28"/>
      <c r="C2770" s="23"/>
      <c r="D2770" s="23"/>
      <c r="E2770" s="23"/>
      <c r="F2770" s="23"/>
      <c r="G2770" s="23"/>
      <c r="H2770" s="23"/>
      <c r="I2770" s="31"/>
      <c r="K2770" s="21"/>
      <c r="M2770" s="27"/>
      <c r="N2770" s="28"/>
      <c r="O2770" s="23"/>
      <c r="P2770" s="23"/>
      <c r="Q2770" s="23"/>
      <c r="R2770" s="23"/>
      <c r="S2770" s="23"/>
      <c r="T2770" s="23"/>
      <c r="U2770" s="31"/>
    </row>
    <row r="2771">
      <c r="A2771" s="27"/>
      <c r="B2771" s="28"/>
      <c r="C2771" s="23"/>
      <c r="D2771" s="23"/>
      <c r="E2771" s="23"/>
      <c r="F2771" s="23"/>
      <c r="G2771" s="23"/>
      <c r="H2771" s="23"/>
      <c r="I2771" s="31"/>
      <c r="K2771" s="21"/>
      <c r="M2771" s="27"/>
      <c r="N2771" s="28"/>
      <c r="O2771" s="23"/>
      <c r="P2771" s="23"/>
      <c r="Q2771" s="23"/>
      <c r="R2771" s="23"/>
      <c r="S2771" s="23"/>
      <c r="T2771" s="23"/>
      <c r="U2771" s="31"/>
    </row>
    <row r="2772">
      <c r="A2772" s="32" t="s">
        <v>50</v>
      </c>
      <c r="B2772" s="50">
        <f>B60+1</f>
        <v>9</v>
      </c>
      <c r="C2772" s="25" t="s">
        <v>1409</v>
      </c>
      <c r="I2772" s="26"/>
      <c r="K2772" s="21"/>
      <c r="M2772" s="32" t="s">
        <v>50</v>
      </c>
      <c r="N2772" s="50">
        <f>N60+1</f>
        <v>9</v>
      </c>
      <c r="O2772" s="25" t="s">
        <v>1409</v>
      </c>
      <c r="U2772" s="26"/>
    </row>
    <row r="2773">
      <c r="A2773" s="27"/>
      <c r="B2773" s="28"/>
      <c r="C2773" s="29"/>
      <c r="I2773" s="30"/>
      <c r="K2773" s="21"/>
      <c r="M2773" s="27"/>
      <c r="N2773" s="28"/>
      <c r="O2773" s="29"/>
      <c r="U2773" s="30"/>
    </row>
    <row r="2774">
      <c r="A2774" s="27"/>
      <c r="B2774" s="28"/>
      <c r="C2774" s="32">
        <v>1.0</v>
      </c>
      <c r="D2774" s="52" t="s">
        <v>1410</v>
      </c>
      <c r="I2774" s="31"/>
      <c r="K2774" s="21"/>
      <c r="M2774" s="27"/>
      <c r="N2774" s="28"/>
      <c r="O2774" s="32">
        <v>1.0</v>
      </c>
      <c r="P2774" s="52" t="s">
        <v>1410</v>
      </c>
      <c r="U2774" s="31"/>
    </row>
    <row r="2775">
      <c r="A2775" s="27"/>
      <c r="B2775" s="28"/>
      <c r="C2775" s="32">
        <v>2.0</v>
      </c>
      <c r="D2775" s="52" t="s">
        <v>1411</v>
      </c>
      <c r="I2775" s="31" t="s">
        <v>38</v>
      </c>
      <c r="K2775" s="21"/>
      <c r="M2775" s="27"/>
      <c r="N2775" s="28"/>
      <c r="O2775" s="32">
        <v>2.0</v>
      </c>
      <c r="P2775" s="52" t="s">
        <v>1411</v>
      </c>
      <c r="U2775" s="31" t="s">
        <v>38</v>
      </c>
    </row>
    <row r="2776">
      <c r="A2776" s="27"/>
      <c r="B2776" s="28"/>
      <c r="C2776" s="32">
        <v>3.0</v>
      </c>
      <c r="D2776" s="52" t="s">
        <v>1412</v>
      </c>
      <c r="I2776" s="31"/>
      <c r="K2776" s="21"/>
      <c r="M2776" s="27"/>
      <c r="N2776" s="28"/>
      <c r="O2776" s="32">
        <v>3.0</v>
      </c>
      <c r="P2776" s="52" t="s">
        <v>1412</v>
      </c>
      <c r="U2776" s="31"/>
    </row>
    <row r="2777" ht="15.75" customHeight="1">
      <c r="A2777" s="27"/>
      <c r="B2777" s="28"/>
      <c r="C2777" s="23">
        <v>4.0</v>
      </c>
      <c r="D2777" s="52" t="s">
        <v>872</v>
      </c>
      <c r="I2777" s="31"/>
      <c r="K2777" s="21"/>
      <c r="M2777" s="27"/>
      <c r="N2777" s="28"/>
      <c r="O2777" s="23">
        <v>4.0</v>
      </c>
      <c r="P2777" s="52" t="s">
        <v>872</v>
      </c>
      <c r="U2777" s="31"/>
    </row>
    <row r="2778">
      <c r="A2778" s="27"/>
      <c r="B2778" s="28"/>
      <c r="C2778" s="23"/>
      <c r="D2778" s="23"/>
      <c r="E2778" s="23"/>
      <c r="F2778" s="23"/>
      <c r="G2778" s="23"/>
      <c r="H2778" s="23"/>
      <c r="I2778" s="31"/>
      <c r="K2778" s="21"/>
      <c r="M2778" s="27"/>
      <c r="N2778" s="28"/>
      <c r="O2778" s="23"/>
      <c r="P2778" s="23"/>
      <c r="Q2778" s="23"/>
      <c r="R2778" s="23"/>
      <c r="S2778" s="23"/>
      <c r="T2778" s="23"/>
      <c r="U2778" s="31"/>
    </row>
    <row r="2779">
      <c r="A2779" s="27"/>
      <c r="B2779" s="28"/>
      <c r="C2779" s="23"/>
      <c r="D2779" s="23"/>
      <c r="E2779" s="23"/>
      <c r="F2779" s="23"/>
      <c r="G2779" s="23"/>
      <c r="H2779" s="23"/>
      <c r="I2779" s="31"/>
      <c r="K2779" s="21"/>
      <c r="M2779" s="27"/>
      <c r="N2779" s="28"/>
      <c r="O2779" s="23"/>
      <c r="P2779" s="23"/>
      <c r="Q2779" s="23"/>
      <c r="R2779" s="23"/>
      <c r="S2779" s="23"/>
      <c r="T2779" s="23"/>
      <c r="U2779" s="31"/>
    </row>
    <row r="2780">
      <c r="A2780" s="32" t="s">
        <v>50</v>
      </c>
      <c r="B2780" s="50">
        <f>B68+1</f>
        <v>10</v>
      </c>
      <c r="C2780" s="25" t="s">
        <v>1413</v>
      </c>
      <c r="I2780" s="26"/>
      <c r="K2780" s="21"/>
      <c r="M2780" s="32" t="s">
        <v>50</v>
      </c>
      <c r="N2780" s="50">
        <f>N68+1</f>
        <v>10</v>
      </c>
      <c r="O2780" s="25" t="s">
        <v>1413</v>
      </c>
      <c r="U2780" s="26"/>
    </row>
    <row r="2781">
      <c r="A2781" s="27"/>
      <c r="B2781" s="28"/>
      <c r="C2781" s="29"/>
      <c r="I2781" s="30"/>
      <c r="K2781" s="21"/>
      <c r="M2781" s="27"/>
      <c r="N2781" s="28"/>
      <c r="O2781" s="29"/>
      <c r="U2781" s="30"/>
    </row>
    <row r="2782">
      <c r="A2782" s="27"/>
      <c r="B2782" s="28"/>
      <c r="C2782" s="32">
        <v>1.0</v>
      </c>
      <c r="D2782" s="52" t="s">
        <v>1414</v>
      </c>
      <c r="I2782" s="31" t="s">
        <v>38</v>
      </c>
      <c r="K2782" s="21"/>
      <c r="M2782" s="27"/>
      <c r="N2782" s="28"/>
      <c r="O2782" s="32">
        <v>1.0</v>
      </c>
      <c r="P2782" s="52" t="s">
        <v>1414</v>
      </c>
      <c r="U2782" s="31" t="s">
        <v>38</v>
      </c>
    </row>
    <row r="2783">
      <c r="A2783" s="27"/>
      <c r="B2783" s="28"/>
      <c r="C2783" s="32">
        <v>2.0</v>
      </c>
      <c r="D2783" s="52" t="s">
        <v>1415</v>
      </c>
      <c r="I2783" s="31"/>
      <c r="K2783" s="21"/>
      <c r="M2783" s="27"/>
      <c r="N2783" s="28"/>
      <c r="O2783" s="32">
        <v>2.0</v>
      </c>
      <c r="P2783" s="52" t="s">
        <v>1415</v>
      </c>
      <c r="U2783" s="31"/>
    </row>
    <row r="2784">
      <c r="A2784" s="27"/>
      <c r="B2784" s="28"/>
      <c r="C2784" s="32">
        <v>3.0</v>
      </c>
      <c r="D2784" s="52" t="s">
        <v>1416</v>
      </c>
      <c r="I2784" s="31"/>
      <c r="K2784" s="21"/>
      <c r="M2784" s="27"/>
      <c r="N2784" s="28"/>
      <c r="O2784" s="32">
        <v>3.0</v>
      </c>
      <c r="P2784" s="52" t="s">
        <v>1416</v>
      </c>
      <c r="U2784" s="31"/>
    </row>
    <row r="2785" ht="15.75" customHeight="1">
      <c r="A2785" s="27"/>
      <c r="B2785" s="28"/>
      <c r="C2785" s="23">
        <v>4.0</v>
      </c>
      <c r="D2785" s="52" t="s">
        <v>133</v>
      </c>
      <c r="I2785" s="31"/>
      <c r="K2785" s="21"/>
      <c r="M2785" s="27"/>
      <c r="N2785" s="28"/>
      <c r="O2785" s="23">
        <v>4.0</v>
      </c>
      <c r="P2785" s="52" t="s">
        <v>133</v>
      </c>
      <c r="U2785" s="31"/>
    </row>
    <row r="2786">
      <c r="A2786" s="27"/>
      <c r="B2786" s="28"/>
      <c r="C2786" s="23"/>
      <c r="D2786" s="23"/>
      <c r="E2786" s="23"/>
      <c r="F2786" s="23"/>
      <c r="G2786" s="23"/>
      <c r="H2786" s="23"/>
      <c r="I2786" s="31"/>
      <c r="K2786" s="21"/>
      <c r="M2786" s="27"/>
      <c r="N2786" s="28"/>
      <c r="O2786" s="23"/>
      <c r="P2786" s="23"/>
      <c r="Q2786" s="23"/>
      <c r="R2786" s="23"/>
      <c r="S2786" s="23"/>
      <c r="T2786" s="23"/>
      <c r="U2786" s="31"/>
    </row>
    <row r="2787">
      <c r="A2787" s="27"/>
      <c r="B2787" s="28"/>
      <c r="C2787" s="23"/>
      <c r="D2787" s="23"/>
      <c r="E2787" s="23"/>
      <c r="F2787" s="23"/>
      <c r="G2787" s="23"/>
      <c r="H2787" s="23"/>
      <c r="I2787" s="31"/>
      <c r="K2787" s="21"/>
      <c r="M2787" s="27"/>
      <c r="N2787" s="28"/>
      <c r="O2787" s="23"/>
      <c r="P2787" s="23"/>
      <c r="Q2787" s="23"/>
      <c r="R2787" s="23"/>
      <c r="S2787" s="23"/>
      <c r="T2787" s="23"/>
      <c r="U2787" s="31"/>
    </row>
    <row r="2788">
      <c r="A2788" s="32" t="s">
        <v>50</v>
      </c>
      <c r="B2788" s="50">
        <f>B76+1</f>
        <v>11</v>
      </c>
      <c r="C2788" s="25" t="s">
        <v>1417</v>
      </c>
      <c r="I2788" s="26"/>
      <c r="K2788" s="21"/>
      <c r="M2788" s="32" t="s">
        <v>50</v>
      </c>
      <c r="N2788" s="50">
        <f>N76+1</f>
        <v>11</v>
      </c>
      <c r="O2788" s="25" t="s">
        <v>1417</v>
      </c>
      <c r="U2788" s="26"/>
    </row>
    <row r="2789">
      <c r="A2789" s="27"/>
      <c r="B2789" s="28"/>
      <c r="C2789" s="29"/>
      <c r="I2789" s="30"/>
      <c r="K2789" s="21"/>
      <c r="M2789" s="27"/>
      <c r="N2789" s="28"/>
      <c r="O2789" s="29"/>
      <c r="U2789" s="30"/>
    </row>
    <row r="2790">
      <c r="A2790" s="27"/>
      <c r="B2790" s="28"/>
      <c r="C2790" s="32">
        <v>1.0</v>
      </c>
      <c r="D2790" s="52" t="s">
        <v>1418</v>
      </c>
      <c r="I2790" s="31"/>
      <c r="K2790" s="21"/>
      <c r="M2790" s="27"/>
      <c r="N2790" s="28"/>
      <c r="O2790" s="32">
        <v>1.0</v>
      </c>
      <c r="P2790" s="52" t="s">
        <v>1418</v>
      </c>
      <c r="U2790" s="31"/>
    </row>
    <row r="2791">
      <c r="A2791" s="27"/>
      <c r="B2791" s="28"/>
      <c r="C2791" s="32">
        <v>2.0</v>
      </c>
      <c r="D2791" s="52" t="s">
        <v>787</v>
      </c>
      <c r="I2791" s="31" t="s">
        <v>38</v>
      </c>
      <c r="K2791" s="21"/>
      <c r="M2791" s="27"/>
      <c r="N2791" s="28"/>
      <c r="O2791" s="32">
        <v>2.0</v>
      </c>
      <c r="P2791" s="52" t="s">
        <v>787</v>
      </c>
      <c r="U2791" s="31" t="s">
        <v>38</v>
      </c>
    </row>
    <row r="2792">
      <c r="A2792" s="27"/>
      <c r="B2792" s="28"/>
      <c r="C2792" s="32">
        <v>3.0</v>
      </c>
      <c r="D2792" s="52" t="s">
        <v>1419</v>
      </c>
      <c r="I2792" s="31"/>
      <c r="K2792" s="21"/>
      <c r="M2792" s="27"/>
      <c r="N2792" s="28"/>
      <c r="O2792" s="32">
        <v>3.0</v>
      </c>
      <c r="P2792" s="52" t="s">
        <v>1419</v>
      </c>
      <c r="U2792" s="31"/>
    </row>
    <row r="2793" ht="15.75" customHeight="1">
      <c r="A2793" s="27"/>
      <c r="B2793" s="28"/>
      <c r="C2793" s="23">
        <v>4.0</v>
      </c>
      <c r="D2793" s="52" t="s">
        <v>1089</v>
      </c>
      <c r="I2793" s="31"/>
      <c r="K2793" s="21"/>
      <c r="M2793" s="27"/>
      <c r="N2793" s="28"/>
      <c r="O2793" s="23">
        <v>4.0</v>
      </c>
      <c r="P2793" s="52" t="s">
        <v>1089</v>
      </c>
      <c r="U2793" s="31"/>
    </row>
    <row r="2794">
      <c r="A2794" s="27"/>
      <c r="B2794" s="28"/>
      <c r="C2794" s="23"/>
      <c r="D2794" s="23"/>
      <c r="E2794" s="23"/>
      <c r="F2794" s="23"/>
      <c r="G2794" s="23"/>
      <c r="H2794" s="23"/>
      <c r="I2794" s="31"/>
      <c r="K2794" s="21"/>
      <c r="M2794" s="27"/>
      <c r="N2794" s="28"/>
      <c r="O2794" s="23"/>
      <c r="P2794" s="23"/>
      <c r="Q2794" s="23"/>
      <c r="R2794" s="23"/>
      <c r="S2794" s="23"/>
      <c r="T2794" s="23"/>
      <c r="U2794" s="31"/>
    </row>
    <row r="2795">
      <c r="A2795" s="27"/>
      <c r="B2795" s="28"/>
      <c r="C2795" s="23"/>
      <c r="D2795" s="23"/>
      <c r="E2795" s="23"/>
      <c r="F2795" s="23"/>
      <c r="G2795" s="23"/>
      <c r="H2795" s="23"/>
      <c r="I2795" s="31"/>
      <c r="K2795" s="21"/>
      <c r="M2795" s="27"/>
      <c r="N2795" s="28"/>
      <c r="O2795" s="23"/>
      <c r="P2795" s="23"/>
      <c r="Q2795" s="23"/>
      <c r="R2795" s="23"/>
      <c r="S2795" s="23"/>
      <c r="T2795" s="23"/>
      <c r="U2795" s="31"/>
    </row>
    <row r="2796">
      <c r="A2796" s="32" t="s">
        <v>50</v>
      </c>
      <c r="B2796" s="50">
        <f>B84+1</f>
        <v>12</v>
      </c>
      <c r="C2796" s="25" t="s">
        <v>1420</v>
      </c>
      <c r="I2796" s="26"/>
      <c r="K2796" s="21"/>
      <c r="M2796" s="32" t="s">
        <v>50</v>
      </c>
      <c r="N2796" s="50">
        <f>N84+1</f>
        <v>12</v>
      </c>
      <c r="O2796" s="25" t="s">
        <v>1420</v>
      </c>
      <c r="U2796" s="26"/>
    </row>
    <row r="2797">
      <c r="A2797" s="27"/>
      <c r="B2797" s="28"/>
      <c r="C2797" s="29"/>
      <c r="I2797" s="30"/>
      <c r="K2797" s="21"/>
      <c r="M2797" s="27"/>
      <c r="N2797" s="28"/>
      <c r="O2797" s="29"/>
      <c r="U2797" s="30"/>
    </row>
    <row r="2798">
      <c r="A2798" s="27"/>
      <c r="B2798" s="28"/>
      <c r="C2798" s="32">
        <v>1.0</v>
      </c>
      <c r="D2798" s="52" t="s">
        <v>1421</v>
      </c>
      <c r="I2798" s="31"/>
      <c r="K2798" s="21"/>
      <c r="M2798" s="27"/>
      <c r="N2798" s="28"/>
      <c r="O2798" s="32">
        <v>1.0</v>
      </c>
      <c r="P2798" s="52" t="s">
        <v>1421</v>
      </c>
      <c r="U2798" s="31"/>
    </row>
    <row r="2799">
      <c r="A2799" s="27"/>
      <c r="B2799" s="28"/>
      <c r="C2799" s="32">
        <v>2.0</v>
      </c>
      <c r="D2799" s="52" t="s">
        <v>1422</v>
      </c>
      <c r="I2799" s="31"/>
      <c r="K2799" s="21"/>
      <c r="M2799" s="27"/>
      <c r="N2799" s="28"/>
      <c r="O2799" s="32">
        <v>2.0</v>
      </c>
      <c r="P2799" s="52" t="s">
        <v>1422</v>
      </c>
      <c r="U2799" s="31"/>
    </row>
    <row r="2800">
      <c r="A2800" s="27"/>
      <c r="B2800" s="28"/>
      <c r="C2800" s="32">
        <v>3.0</v>
      </c>
      <c r="D2800" s="52" t="s">
        <v>1423</v>
      </c>
      <c r="I2800" s="31"/>
      <c r="K2800" s="21"/>
      <c r="M2800" s="27"/>
      <c r="N2800" s="28"/>
      <c r="O2800" s="32">
        <v>3.0</v>
      </c>
      <c r="P2800" s="52" t="s">
        <v>1423</v>
      </c>
      <c r="U2800" s="31"/>
    </row>
    <row r="2801" ht="15.75" customHeight="1">
      <c r="A2801" s="27"/>
      <c r="B2801" s="28"/>
      <c r="C2801" s="23">
        <v>4.0</v>
      </c>
      <c r="D2801" s="52" t="s">
        <v>1424</v>
      </c>
      <c r="I2801" s="31" t="s">
        <v>38</v>
      </c>
      <c r="K2801" s="21"/>
      <c r="M2801" s="27"/>
      <c r="N2801" s="28"/>
      <c r="O2801" s="23">
        <v>4.0</v>
      </c>
      <c r="P2801" s="52" t="s">
        <v>1424</v>
      </c>
      <c r="U2801" s="31" t="s">
        <v>38</v>
      </c>
    </row>
    <row r="2802">
      <c r="A2802" s="27"/>
      <c r="B2802" s="28"/>
      <c r="C2802" s="23"/>
      <c r="D2802" s="23"/>
      <c r="E2802" s="23"/>
      <c r="F2802" s="23"/>
      <c r="G2802" s="23"/>
      <c r="H2802" s="23"/>
      <c r="I2802" s="31"/>
      <c r="K2802" s="21"/>
      <c r="M2802" s="27"/>
      <c r="N2802" s="28"/>
      <c r="O2802" s="23"/>
      <c r="P2802" s="23"/>
      <c r="Q2802" s="23"/>
      <c r="R2802" s="23"/>
      <c r="S2802" s="23"/>
      <c r="T2802" s="23"/>
      <c r="U2802" s="31"/>
    </row>
    <row r="2803">
      <c r="A2803" s="27"/>
      <c r="B2803" s="28"/>
      <c r="C2803" s="23"/>
      <c r="D2803" s="23"/>
      <c r="E2803" s="23"/>
      <c r="F2803" s="23"/>
      <c r="G2803" s="23"/>
      <c r="H2803" s="23"/>
      <c r="I2803" s="31"/>
      <c r="K2803" s="21"/>
      <c r="M2803" s="27"/>
      <c r="N2803" s="28"/>
      <c r="O2803" s="23"/>
      <c r="P2803" s="23"/>
      <c r="Q2803" s="23"/>
      <c r="R2803" s="23"/>
      <c r="S2803" s="23"/>
      <c r="T2803" s="23"/>
      <c r="U2803" s="31"/>
    </row>
    <row r="2804">
      <c r="A2804" s="32" t="s">
        <v>50</v>
      </c>
      <c r="B2804" s="50">
        <f>B92+1</f>
        <v>13</v>
      </c>
      <c r="C2804" s="25" t="s">
        <v>1425</v>
      </c>
      <c r="I2804" s="26"/>
      <c r="K2804" s="21"/>
      <c r="M2804" s="32" t="s">
        <v>50</v>
      </c>
      <c r="N2804" s="50">
        <f>N92+1</f>
        <v>13</v>
      </c>
      <c r="O2804" s="25" t="s">
        <v>1425</v>
      </c>
      <c r="U2804" s="26"/>
    </row>
    <row r="2805">
      <c r="A2805" s="27"/>
      <c r="B2805" s="28"/>
      <c r="C2805" s="29"/>
      <c r="I2805" s="30"/>
      <c r="K2805" s="21"/>
      <c r="M2805" s="27"/>
      <c r="N2805" s="28"/>
      <c r="O2805" s="29"/>
      <c r="U2805" s="30"/>
    </row>
    <row r="2806">
      <c r="A2806" s="27"/>
      <c r="B2806" s="28"/>
      <c r="C2806" s="32">
        <v>1.0</v>
      </c>
      <c r="D2806" s="52" t="s">
        <v>832</v>
      </c>
      <c r="I2806" s="31"/>
      <c r="K2806" s="21"/>
      <c r="M2806" s="27"/>
      <c r="N2806" s="28"/>
      <c r="O2806" s="32">
        <v>1.0</v>
      </c>
      <c r="P2806" s="52" t="s">
        <v>832</v>
      </c>
      <c r="U2806" s="31"/>
    </row>
    <row r="2807">
      <c r="A2807" s="27"/>
      <c r="B2807" s="28"/>
      <c r="C2807" s="32">
        <v>2.0</v>
      </c>
      <c r="D2807" s="52" t="s">
        <v>1426</v>
      </c>
      <c r="I2807" s="31" t="s">
        <v>38</v>
      </c>
      <c r="K2807" s="21"/>
      <c r="M2807" s="27"/>
      <c r="N2807" s="28"/>
      <c r="O2807" s="32">
        <v>2.0</v>
      </c>
      <c r="P2807" s="52" t="s">
        <v>1426</v>
      </c>
      <c r="U2807" s="31" t="s">
        <v>38</v>
      </c>
    </row>
    <row r="2808">
      <c r="A2808" s="27"/>
      <c r="B2808" s="28"/>
      <c r="C2808" s="32">
        <v>3.0</v>
      </c>
      <c r="D2808" s="52" t="s">
        <v>1427</v>
      </c>
      <c r="I2808" s="31"/>
      <c r="K2808" s="21"/>
      <c r="M2808" s="27"/>
      <c r="N2808" s="28"/>
      <c r="O2808" s="32">
        <v>3.0</v>
      </c>
      <c r="P2808" s="52" t="s">
        <v>1427</v>
      </c>
      <c r="U2808" s="31"/>
    </row>
    <row r="2809" ht="15.75" customHeight="1">
      <c r="A2809" s="27"/>
      <c r="B2809" s="28"/>
      <c r="C2809" s="23">
        <v>4.0</v>
      </c>
      <c r="D2809" s="52" t="s">
        <v>1428</v>
      </c>
      <c r="I2809" s="31"/>
      <c r="K2809" s="21"/>
      <c r="M2809" s="27"/>
      <c r="N2809" s="28"/>
      <c r="O2809" s="23">
        <v>4.0</v>
      </c>
      <c r="P2809" s="52" t="s">
        <v>1428</v>
      </c>
      <c r="U2809" s="31"/>
    </row>
    <row r="2810">
      <c r="A2810" s="27"/>
      <c r="B2810" s="28"/>
      <c r="C2810" s="23"/>
      <c r="D2810" s="23"/>
      <c r="E2810" s="23"/>
      <c r="F2810" s="23"/>
      <c r="G2810" s="23"/>
      <c r="H2810" s="23"/>
      <c r="I2810" s="31"/>
      <c r="K2810" s="21"/>
      <c r="M2810" s="27"/>
      <c r="N2810" s="28"/>
      <c r="O2810" s="23"/>
      <c r="P2810" s="23"/>
      <c r="Q2810" s="23"/>
      <c r="R2810" s="23"/>
      <c r="S2810" s="23"/>
      <c r="T2810" s="23"/>
      <c r="U2810" s="31"/>
    </row>
    <row r="2811">
      <c r="A2811" s="27"/>
      <c r="B2811" s="28"/>
      <c r="C2811" s="23"/>
      <c r="D2811" s="23"/>
      <c r="E2811" s="23"/>
      <c r="F2811" s="23"/>
      <c r="G2811" s="23"/>
      <c r="H2811" s="23"/>
      <c r="I2811" s="31"/>
      <c r="K2811" s="21"/>
      <c r="M2811" s="27"/>
      <c r="N2811" s="28"/>
      <c r="O2811" s="23"/>
      <c r="P2811" s="23"/>
      <c r="Q2811" s="23"/>
      <c r="R2811" s="23"/>
      <c r="S2811" s="23"/>
      <c r="T2811" s="23"/>
      <c r="U2811" s="31"/>
    </row>
    <row r="2812">
      <c r="A2812" s="32" t="s">
        <v>50</v>
      </c>
      <c r="B2812" s="50">
        <f>B100+1</f>
        <v>14</v>
      </c>
      <c r="C2812" s="25" t="s">
        <v>1429</v>
      </c>
      <c r="I2812" s="26"/>
      <c r="K2812" s="21"/>
      <c r="M2812" s="32" t="s">
        <v>50</v>
      </c>
      <c r="N2812" s="50">
        <f>N100+1</f>
        <v>14</v>
      </c>
      <c r="O2812" s="25" t="s">
        <v>1429</v>
      </c>
      <c r="U2812" s="26"/>
    </row>
    <row r="2813">
      <c r="A2813" s="27"/>
      <c r="B2813" s="28"/>
      <c r="C2813" s="29"/>
      <c r="I2813" s="30"/>
      <c r="K2813" s="21"/>
      <c r="M2813" s="27"/>
      <c r="N2813" s="28"/>
      <c r="O2813" s="29"/>
      <c r="U2813" s="30"/>
    </row>
    <row r="2814">
      <c r="A2814" s="27"/>
      <c r="B2814" s="28"/>
      <c r="C2814" s="32">
        <v>1.0</v>
      </c>
      <c r="D2814" s="52" t="s">
        <v>1430</v>
      </c>
      <c r="I2814" s="31"/>
      <c r="K2814" s="21"/>
      <c r="M2814" s="27"/>
      <c r="N2814" s="28"/>
      <c r="O2814" s="32">
        <v>1.0</v>
      </c>
      <c r="P2814" s="52" t="s">
        <v>1430</v>
      </c>
      <c r="U2814" s="31"/>
    </row>
    <row r="2815">
      <c r="A2815" s="27"/>
      <c r="B2815" s="28"/>
      <c r="C2815" s="32">
        <v>2.0</v>
      </c>
      <c r="D2815" s="52" t="s">
        <v>870</v>
      </c>
      <c r="I2815" s="31"/>
      <c r="K2815" s="21"/>
      <c r="M2815" s="27"/>
      <c r="N2815" s="28"/>
      <c r="O2815" s="32">
        <v>2.0</v>
      </c>
      <c r="P2815" s="52" t="s">
        <v>870</v>
      </c>
      <c r="U2815" s="31"/>
    </row>
    <row r="2816">
      <c r="A2816" s="27"/>
      <c r="B2816" s="28"/>
      <c r="C2816" s="32">
        <v>3.0</v>
      </c>
      <c r="D2816" s="52" t="s">
        <v>1431</v>
      </c>
      <c r="I2816" s="31"/>
      <c r="K2816" s="21"/>
      <c r="M2816" s="27"/>
      <c r="N2816" s="28"/>
      <c r="O2816" s="32">
        <v>3.0</v>
      </c>
      <c r="P2816" s="52" t="s">
        <v>1431</v>
      </c>
      <c r="U2816" s="31"/>
    </row>
    <row r="2817" ht="15.75" customHeight="1">
      <c r="A2817" s="27"/>
      <c r="B2817" s="28"/>
      <c r="C2817" s="23">
        <v>4.0</v>
      </c>
      <c r="D2817" s="52" t="s">
        <v>1074</v>
      </c>
      <c r="I2817" s="31" t="s">
        <v>38</v>
      </c>
      <c r="K2817" s="21"/>
      <c r="M2817" s="27"/>
      <c r="N2817" s="28"/>
      <c r="O2817" s="23">
        <v>4.0</v>
      </c>
      <c r="P2817" s="52" t="s">
        <v>1074</v>
      </c>
      <c r="U2817" s="31" t="s">
        <v>38</v>
      </c>
    </row>
    <row r="2818">
      <c r="A2818" s="27"/>
      <c r="B2818" s="28"/>
      <c r="C2818" s="23"/>
      <c r="D2818" s="23"/>
      <c r="E2818" s="23"/>
      <c r="F2818" s="23"/>
      <c r="G2818" s="23"/>
      <c r="H2818" s="23"/>
      <c r="I2818" s="31"/>
      <c r="K2818" s="21"/>
      <c r="M2818" s="27"/>
      <c r="N2818" s="28"/>
      <c r="O2818" s="23"/>
      <c r="P2818" s="23"/>
      <c r="Q2818" s="23"/>
      <c r="R2818" s="23"/>
      <c r="S2818" s="23"/>
      <c r="T2818" s="23"/>
      <c r="U2818" s="31"/>
    </row>
    <row r="2819">
      <c r="A2819" s="27"/>
      <c r="B2819" s="28"/>
      <c r="C2819" s="23"/>
      <c r="D2819" s="23"/>
      <c r="E2819" s="23"/>
      <c r="F2819" s="23"/>
      <c r="G2819" s="23"/>
      <c r="H2819" s="23"/>
      <c r="I2819" s="31"/>
      <c r="K2819" s="21"/>
      <c r="M2819" s="27"/>
      <c r="N2819" s="28"/>
      <c r="O2819" s="23"/>
      <c r="P2819" s="23"/>
      <c r="Q2819" s="23"/>
      <c r="R2819" s="23"/>
      <c r="S2819" s="23"/>
      <c r="T2819" s="23"/>
      <c r="U2819" s="31"/>
    </row>
    <row r="2820">
      <c r="A2820" s="32" t="s">
        <v>50</v>
      </c>
      <c r="B2820" s="50">
        <f>B108+1</f>
        <v>15</v>
      </c>
      <c r="C2820" s="25" t="s">
        <v>1429</v>
      </c>
      <c r="I2820" s="26"/>
      <c r="K2820" s="21"/>
      <c r="M2820" s="32" t="s">
        <v>50</v>
      </c>
      <c r="N2820" s="50">
        <f>N108+1</f>
        <v>15</v>
      </c>
      <c r="O2820" s="25" t="s">
        <v>1429</v>
      </c>
      <c r="U2820" s="26"/>
    </row>
    <row r="2821">
      <c r="A2821" s="27"/>
      <c r="B2821" s="28"/>
      <c r="C2821" s="29"/>
      <c r="I2821" s="30"/>
      <c r="K2821" s="21"/>
      <c r="M2821" s="27"/>
      <c r="N2821" s="28"/>
      <c r="O2821" s="29"/>
      <c r="U2821" s="30"/>
    </row>
    <row r="2822">
      <c r="A2822" s="27"/>
      <c r="B2822" s="28"/>
      <c r="C2822" s="32">
        <v>1.0</v>
      </c>
      <c r="D2822" s="52" t="s">
        <v>1430</v>
      </c>
      <c r="I2822" s="31"/>
      <c r="K2822" s="21"/>
      <c r="M2822" s="27"/>
      <c r="N2822" s="28"/>
      <c r="O2822" s="32">
        <v>1.0</v>
      </c>
      <c r="P2822" s="52" t="s">
        <v>1430</v>
      </c>
      <c r="U2822" s="31"/>
    </row>
    <row r="2823">
      <c r="A2823" s="27"/>
      <c r="B2823" s="28"/>
      <c r="C2823" s="32">
        <v>2.0</v>
      </c>
      <c r="D2823" s="52" t="s">
        <v>870</v>
      </c>
      <c r="I2823" s="31"/>
      <c r="K2823" s="21"/>
      <c r="M2823" s="27"/>
      <c r="N2823" s="28"/>
      <c r="O2823" s="32">
        <v>2.0</v>
      </c>
      <c r="P2823" s="52" t="s">
        <v>870</v>
      </c>
      <c r="U2823" s="31"/>
    </row>
    <row r="2824">
      <c r="A2824" s="27"/>
      <c r="B2824" s="28"/>
      <c r="C2824" s="32">
        <v>3.0</v>
      </c>
      <c r="D2824" s="52" t="s">
        <v>1431</v>
      </c>
      <c r="I2824" s="31"/>
      <c r="K2824" s="21"/>
      <c r="M2824" s="27"/>
      <c r="N2824" s="28"/>
      <c r="O2824" s="32">
        <v>3.0</v>
      </c>
      <c r="P2824" s="52" t="s">
        <v>1431</v>
      </c>
      <c r="U2824" s="31"/>
    </row>
    <row r="2825" ht="15.75" customHeight="1">
      <c r="A2825" s="27"/>
      <c r="B2825" s="28"/>
      <c r="C2825" s="23">
        <v>4.0</v>
      </c>
      <c r="D2825" s="52" t="s">
        <v>1074</v>
      </c>
      <c r="I2825" s="31" t="s">
        <v>38</v>
      </c>
      <c r="K2825" s="21"/>
      <c r="M2825" s="27"/>
      <c r="N2825" s="28"/>
      <c r="O2825" s="23">
        <v>4.0</v>
      </c>
      <c r="P2825" s="52" t="s">
        <v>1074</v>
      </c>
      <c r="U2825" s="31" t="s">
        <v>38</v>
      </c>
    </row>
    <row r="2826">
      <c r="A2826" s="27"/>
      <c r="B2826" s="28"/>
      <c r="C2826" s="23"/>
      <c r="D2826" s="23"/>
      <c r="E2826" s="23"/>
      <c r="F2826" s="23"/>
      <c r="G2826" s="23"/>
      <c r="H2826" s="23"/>
      <c r="I2826" s="31"/>
      <c r="K2826" s="21"/>
      <c r="M2826" s="27"/>
      <c r="N2826" s="28"/>
      <c r="O2826" s="23"/>
      <c r="P2826" s="23"/>
      <c r="Q2826" s="23"/>
      <c r="R2826" s="23"/>
      <c r="S2826" s="23"/>
      <c r="T2826" s="23"/>
      <c r="U2826" s="31"/>
    </row>
    <row r="2827">
      <c r="A2827" s="27"/>
      <c r="B2827" s="28"/>
      <c r="C2827" s="23"/>
      <c r="D2827" s="23"/>
      <c r="E2827" s="23"/>
      <c r="F2827" s="23"/>
      <c r="G2827" s="23"/>
      <c r="H2827" s="23"/>
      <c r="I2827" s="31"/>
      <c r="K2827" s="21"/>
      <c r="M2827" s="27"/>
      <c r="N2827" s="28"/>
      <c r="O2827" s="23"/>
      <c r="P2827" s="23"/>
      <c r="Q2827" s="23"/>
      <c r="R2827" s="23"/>
      <c r="S2827" s="23"/>
      <c r="T2827" s="23"/>
      <c r="U2827" s="31"/>
    </row>
    <row r="2828">
      <c r="A2828" s="32" t="s">
        <v>50</v>
      </c>
      <c r="B2828" s="50">
        <f>B116+1</f>
        <v>16</v>
      </c>
      <c r="C2828" s="25" t="s">
        <v>1432</v>
      </c>
      <c r="I2828" s="26"/>
      <c r="K2828" s="21"/>
      <c r="M2828" s="32" t="s">
        <v>50</v>
      </c>
      <c r="N2828" s="50">
        <f>N116+1</f>
        <v>16</v>
      </c>
      <c r="O2828" s="25" t="s">
        <v>1432</v>
      </c>
      <c r="U2828" s="26"/>
    </row>
    <row r="2829">
      <c r="A2829" s="27"/>
      <c r="B2829" s="28"/>
      <c r="C2829" s="29"/>
      <c r="I2829" s="30"/>
      <c r="K2829" s="21"/>
      <c r="M2829" s="27"/>
      <c r="N2829" s="28"/>
      <c r="O2829" s="29"/>
      <c r="U2829" s="30"/>
    </row>
    <row r="2830">
      <c r="A2830" s="27"/>
      <c r="B2830" s="28"/>
      <c r="C2830" s="32">
        <v>1.0</v>
      </c>
      <c r="D2830" s="52" t="s">
        <v>1433</v>
      </c>
      <c r="I2830" s="31" t="s">
        <v>38</v>
      </c>
      <c r="K2830" s="21"/>
      <c r="M2830" s="27"/>
      <c r="N2830" s="28"/>
      <c r="O2830" s="32">
        <v>1.0</v>
      </c>
      <c r="P2830" s="52" t="s">
        <v>1433</v>
      </c>
      <c r="U2830" s="31" t="s">
        <v>38</v>
      </c>
    </row>
    <row r="2831">
      <c r="A2831" s="27"/>
      <c r="B2831" s="28"/>
      <c r="C2831" s="32">
        <v>2.0</v>
      </c>
      <c r="D2831" s="52" t="s">
        <v>1434</v>
      </c>
      <c r="I2831" s="31"/>
      <c r="K2831" s="21"/>
      <c r="M2831" s="27"/>
      <c r="N2831" s="28"/>
      <c r="O2831" s="32">
        <v>2.0</v>
      </c>
      <c r="P2831" s="52" t="s">
        <v>1434</v>
      </c>
      <c r="U2831" s="31"/>
    </row>
    <row r="2832">
      <c r="A2832" s="27"/>
      <c r="B2832" s="28"/>
      <c r="C2832" s="32">
        <v>3.0</v>
      </c>
      <c r="D2832" s="52" t="s">
        <v>1435</v>
      </c>
      <c r="I2832" s="31"/>
      <c r="K2832" s="21"/>
      <c r="M2832" s="27"/>
      <c r="N2832" s="28"/>
      <c r="O2832" s="32">
        <v>3.0</v>
      </c>
      <c r="P2832" s="52" t="s">
        <v>1435</v>
      </c>
      <c r="U2832" s="31"/>
    </row>
    <row r="2833" ht="15.75" customHeight="1">
      <c r="A2833" s="27"/>
      <c r="B2833" s="28"/>
      <c r="C2833" s="23">
        <v>4.0</v>
      </c>
      <c r="D2833" s="52" t="s">
        <v>1436</v>
      </c>
      <c r="I2833" s="31"/>
      <c r="K2833" s="21"/>
      <c r="M2833" s="27"/>
      <c r="N2833" s="28"/>
      <c r="O2833" s="23">
        <v>4.0</v>
      </c>
      <c r="P2833" s="52" t="s">
        <v>1436</v>
      </c>
      <c r="U2833" s="31"/>
    </row>
    <row r="2834">
      <c r="A2834" s="27"/>
      <c r="B2834" s="28"/>
      <c r="C2834" s="23"/>
      <c r="D2834" s="23"/>
      <c r="E2834" s="23"/>
      <c r="F2834" s="23"/>
      <c r="G2834" s="23"/>
      <c r="H2834" s="23"/>
      <c r="I2834" s="31"/>
      <c r="K2834" s="21"/>
      <c r="M2834" s="27"/>
      <c r="N2834" s="28"/>
      <c r="O2834" s="23"/>
      <c r="P2834" s="23"/>
      <c r="Q2834" s="23"/>
      <c r="R2834" s="23"/>
      <c r="S2834" s="23"/>
      <c r="T2834" s="23"/>
      <c r="U2834" s="31"/>
    </row>
    <row r="2835">
      <c r="A2835" s="27"/>
      <c r="B2835" s="28"/>
      <c r="C2835" s="23"/>
      <c r="D2835" s="23"/>
      <c r="E2835" s="23"/>
      <c r="F2835" s="23"/>
      <c r="G2835" s="23"/>
      <c r="H2835" s="23"/>
      <c r="I2835" s="31"/>
      <c r="K2835" s="21"/>
      <c r="M2835" s="27"/>
      <c r="N2835" s="28"/>
      <c r="O2835" s="23"/>
      <c r="P2835" s="23"/>
      <c r="Q2835" s="23"/>
      <c r="R2835" s="23"/>
      <c r="S2835" s="23"/>
      <c r="T2835" s="23"/>
      <c r="U2835" s="31"/>
    </row>
    <row r="2836">
      <c r="A2836" s="32" t="s">
        <v>50</v>
      </c>
      <c r="B2836" s="50">
        <f>B124+1</f>
        <v>17</v>
      </c>
      <c r="C2836" s="25" t="s">
        <v>1437</v>
      </c>
      <c r="I2836" s="26"/>
      <c r="K2836" s="21"/>
      <c r="M2836" s="32" t="s">
        <v>50</v>
      </c>
      <c r="N2836" s="50">
        <f>N124+1</f>
        <v>17</v>
      </c>
      <c r="O2836" s="25" t="s">
        <v>1437</v>
      </c>
      <c r="U2836" s="26"/>
    </row>
    <row r="2837">
      <c r="A2837" s="27"/>
      <c r="B2837" s="28"/>
      <c r="C2837" s="29"/>
      <c r="I2837" s="30"/>
      <c r="K2837" s="21"/>
      <c r="M2837" s="27"/>
      <c r="N2837" s="28"/>
      <c r="O2837" s="29"/>
      <c r="U2837" s="30"/>
    </row>
    <row r="2838">
      <c r="A2838" s="27"/>
      <c r="B2838" s="28"/>
      <c r="C2838" s="32">
        <v>1.0</v>
      </c>
      <c r="D2838" s="52" t="s">
        <v>1438</v>
      </c>
      <c r="I2838" s="31"/>
      <c r="K2838" s="21"/>
      <c r="M2838" s="27"/>
      <c r="N2838" s="28"/>
      <c r="O2838" s="32">
        <v>1.0</v>
      </c>
      <c r="P2838" s="52" t="s">
        <v>1438</v>
      </c>
      <c r="U2838" s="31"/>
    </row>
    <row r="2839">
      <c r="A2839" s="27"/>
      <c r="B2839" s="28"/>
      <c r="C2839" s="32">
        <v>2.0</v>
      </c>
      <c r="D2839" s="52" t="s">
        <v>1439</v>
      </c>
      <c r="I2839" s="31"/>
      <c r="K2839" s="21"/>
      <c r="M2839" s="27"/>
      <c r="N2839" s="28"/>
      <c r="O2839" s="32">
        <v>2.0</v>
      </c>
      <c r="P2839" s="52" t="s">
        <v>1439</v>
      </c>
      <c r="U2839" s="31"/>
    </row>
    <row r="2840">
      <c r="A2840" s="27"/>
      <c r="B2840" s="28"/>
      <c r="C2840" s="32">
        <v>3.0</v>
      </c>
      <c r="D2840" s="52" t="s">
        <v>1440</v>
      </c>
      <c r="I2840" s="31"/>
      <c r="K2840" s="21"/>
      <c r="M2840" s="27"/>
      <c r="N2840" s="28"/>
      <c r="O2840" s="32">
        <v>3.0</v>
      </c>
      <c r="P2840" s="52" t="s">
        <v>1440</v>
      </c>
      <c r="U2840" s="31"/>
    </row>
    <row r="2841" ht="15.75" customHeight="1">
      <c r="A2841" s="27"/>
      <c r="B2841" s="28"/>
      <c r="C2841" s="23">
        <v>4.0</v>
      </c>
      <c r="D2841" s="52" t="s">
        <v>1441</v>
      </c>
      <c r="I2841" s="31" t="s">
        <v>38</v>
      </c>
      <c r="K2841" s="21"/>
      <c r="M2841" s="27"/>
      <c r="N2841" s="28"/>
      <c r="O2841" s="23">
        <v>4.0</v>
      </c>
      <c r="P2841" s="52" t="s">
        <v>1441</v>
      </c>
      <c r="U2841" s="31" t="s">
        <v>38</v>
      </c>
    </row>
    <row r="2842">
      <c r="A2842" s="27"/>
      <c r="B2842" s="28"/>
      <c r="C2842" s="23"/>
      <c r="D2842" s="23"/>
      <c r="E2842" s="23"/>
      <c r="F2842" s="23"/>
      <c r="G2842" s="23"/>
      <c r="H2842" s="23"/>
      <c r="I2842" s="31"/>
      <c r="K2842" s="21"/>
      <c r="M2842" s="27"/>
      <c r="N2842" s="28"/>
      <c r="O2842" s="23"/>
      <c r="P2842" s="23"/>
      <c r="Q2842" s="23"/>
      <c r="R2842" s="23"/>
      <c r="S2842" s="23"/>
      <c r="T2842" s="23"/>
      <c r="U2842" s="31"/>
    </row>
    <row r="2843">
      <c r="A2843" s="27"/>
      <c r="B2843" s="28"/>
      <c r="C2843" s="23"/>
      <c r="D2843" s="23"/>
      <c r="E2843" s="23"/>
      <c r="F2843" s="23"/>
      <c r="G2843" s="23"/>
      <c r="H2843" s="23"/>
      <c r="I2843" s="31"/>
      <c r="K2843" s="21"/>
      <c r="M2843" s="27"/>
      <c r="N2843" s="28"/>
      <c r="O2843" s="23"/>
      <c r="P2843" s="23"/>
      <c r="Q2843" s="23"/>
      <c r="R2843" s="23"/>
      <c r="S2843" s="23"/>
      <c r="T2843" s="23"/>
      <c r="U2843" s="31"/>
    </row>
    <row r="2844">
      <c r="A2844" s="32" t="s">
        <v>50</v>
      </c>
      <c r="B2844" s="50">
        <f>B132+1</f>
        <v>18</v>
      </c>
      <c r="C2844" s="25" t="s">
        <v>1442</v>
      </c>
      <c r="I2844" s="26"/>
      <c r="K2844" s="21"/>
      <c r="M2844" s="32" t="s">
        <v>50</v>
      </c>
      <c r="N2844" s="50">
        <f>N132+1</f>
        <v>18</v>
      </c>
      <c r="O2844" s="25" t="s">
        <v>1442</v>
      </c>
      <c r="U2844" s="26"/>
    </row>
    <row r="2845">
      <c r="A2845" s="27"/>
      <c r="B2845" s="28"/>
      <c r="C2845" s="29"/>
      <c r="I2845" s="30"/>
      <c r="K2845" s="21"/>
      <c r="M2845" s="27"/>
      <c r="N2845" s="28"/>
      <c r="O2845" s="29"/>
      <c r="U2845" s="30"/>
    </row>
    <row r="2846">
      <c r="A2846" s="27"/>
      <c r="B2846" s="28"/>
      <c r="C2846" s="32">
        <v>1.0</v>
      </c>
      <c r="D2846" s="52" t="s">
        <v>1443</v>
      </c>
      <c r="I2846" s="31"/>
      <c r="K2846" s="21"/>
      <c r="M2846" s="27"/>
      <c r="N2846" s="28"/>
      <c r="O2846" s="32">
        <v>1.0</v>
      </c>
      <c r="P2846" s="52" t="s">
        <v>1443</v>
      </c>
      <c r="U2846" s="31"/>
    </row>
    <row r="2847">
      <c r="A2847" s="27"/>
      <c r="B2847" s="28"/>
      <c r="C2847" s="32">
        <v>2.0</v>
      </c>
      <c r="D2847" s="52" t="s">
        <v>1444</v>
      </c>
      <c r="I2847" s="31"/>
      <c r="K2847" s="21"/>
      <c r="M2847" s="27"/>
      <c r="N2847" s="28"/>
      <c r="O2847" s="32">
        <v>2.0</v>
      </c>
      <c r="P2847" s="52" t="s">
        <v>1444</v>
      </c>
      <c r="U2847" s="31"/>
    </row>
    <row r="2848">
      <c r="A2848" s="27"/>
      <c r="B2848" s="28"/>
      <c r="C2848" s="32">
        <v>3.0</v>
      </c>
      <c r="D2848" s="52" t="s">
        <v>1443</v>
      </c>
      <c r="I2848" s="31"/>
      <c r="K2848" s="21"/>
      <c r="M2848" s="27"/>
      <c r="N2848" s="28"/>
      <c r="O2848" s="32">
        <v>3.0</v>
      </c>
      <c r="P2848" s="52" t="s">
        <v>1443</v>
      </c>
      <c r="U2848" s="31"/>
    </row>
    <row r="2849" ht="15.75" customHeight="1">
      <c r="A2849" s="27"/>
      <c r="B2849" s="28"/>
      <c r="C2849" s="23">
        <v>4.0</v>
      </c>
      <c r="D2849" s="52" t="s">
        <v>1441</v>
      </c>
      <c r="I2849" s="31" t="s">
        <v>38</v>
      </c>
      <c r="K2849" s="21"/>
      <c r="M2849" s="27"/>
      <c r="N2849" s="28"/>
      <c r="O2849" s="23">
        <v>4.0</v>
      </c>
      <c r="P2849" s="52" t="s">
        <v>1441</v>
      </c>
      <c r="U2849" s="31" t="s">
        <v>38</v>
      </c>
    </row>
    <row r="2850">
      <c r="A2850" s="27"/>
      <c r="B2850" s="28"/>
      <c r="C2850" s="23"/>
      <c r="D2850" s="23"/>
      <c r="E2850" s="23"/>
      <c r="F2850" s="23"/>
      <c r="G2850" s="23"/>
      <c r="H2850" s="23"/>
      <c r="I2850" s="31"/>
      <c r="K2850" s="21"/>
      <c r="M2850" s="27"/>
      <c r="N2850" s="28"/>
      <c r="O2850" s="23"/>
      <c r="P2850" s="23"/>
      <c r="Q2850" s="23"/>
      <c r="R2850" s="23"/>
      <c r="S2850" s="23"/>
      <c r="T2850" s="23"/>
      <c r="U2850" s="31"/>
    </row>
    <row r="2851">
      <c r="A2851" s="27"/>
      <c r="B2851" s="28"/>
      <c r="C2851" s="23"/>
      <c r="D2851" s="23"/>
      <c r="E2851" s="23"/>
      <c r="F2851" s="23"/>
      <c r="G2851" s="23"/>
      <c r="H2851" s="23"/>
      <c r="I2851" s="31"/>
      <c r="K2851" s="21"/>
      <c r="M2851" s="27"/>
      <c r="N2851" s="28"/>
      <c r="O2851" s="23"/>
      <c r="P2851" s="23"/>
      <c r="Q2851" s="23"/>
      <c r="R2851" s="23"/>
      <c r="S2851" s="23"/>
      <c r="T2851" s="23"/>
      <c r="U2851" s="31"/>
    </row>
    <row r="2852">
      <c r="A2852" s="32" t="s">
        <v>50</v>
      </c>
      <c r="B2852" s="50">
        <f>B140+1</f>
        <v>19</v>
      </c>
      <c r="C2852" s="25" t="s">
        <v>1445</v>
      </c>
      <c r="I2852" s="26"/>
      <c r="K2852" s="21"/>
      <c r="M2852" s="32" t="s">
        <v>50</v>
      </c>
      <c r="N2852" s="50">
        <f>N140+1</f>
        <v>19</v>
      </c>
      <c r="O2852" s="25" t="s">
        <v>1445</v>
      </c>
      <c r="U2852" s="26"/>
    </row>
    <row r="2853">
      <c r="A2853" s="27"/>
      <c r="B2853" s="28"/>
      <c r="C2853" s="29"/>
      <c r="I2853" s="30"/>
      <c r="K2853" s="21"/>
      <c r="M2853" s="27"/>
      <c r="N2853" s="28"/>
      <c r="O2853" s="29"/>
      <c r="U2853" s="30"/>
    </row>
    <row r="2854">
      <c r="A2854" s="27"/>
      <c r="B2854" s="28"/>
      <c r="C2854" s="32">
        <v>1.0</v>
      </c>
      <c r="D2854" s="52" t="s">
        <v>1446</v>
      </c>
      <c r="I2854" s="31"/>
      <c r="K2854" s="21"/>
      <c r="M2854" s="27"/>
      <c r="N2854" s="28"/>
      <c r="O2854" s="32">
        <v>1.0</v>
      </c>
      <c r="P2854" s="52" t="s">
        <v>1446</v>
      </c>
      <c r="U2854" s="31"/>
    </row>
    <row r="2855">
      <c r="A2855" s="27"/>
      <c r="B2855" s="28"/>
      <c r="C2855" s="32">
        <v>2.0</v>
      </c>
      <c r="D2855" s="52" t="s">
        <v>1447</v>
      </c>
      <c r="I2855" s="31" t="s">
        <v>38</v>
      </c>
      <c r="K2855" s="21"/>
      <c r="M2855" s="27"/>
      <c r="N2855" s="28"/>
      <c r="O2855" s="32">
        <v>2.0</v>
      </c>
      <c r="P2855" s="52" t="s">
        <v>1447</v>
      </c>
      <c r="U2855" s="31" t="s">
        <v>38</v>
      </c>
    </row>
    <row r="2856">
      <c r="A2856" s="27"/>
      <c r="B2856" s="28"/>
      <c r="C2856" s="32">
        <v>3.0</v>
      </c>
      <c r="D2856" s="52" t="s">
        <v>1448</v>
      </c>
      <c r="I2856" s="31"/>
      <c r="K2856" s="21"/>
      <c r="M2856" s="27"/>
      <c r="N2856" s="28"/>
      <c r="O2856" s="32">
        <v>3.0</v>
      </c>
      <c r="P2856" s="52" t="s">
        <v>1448</v>
      </c>
      <c r="U2856" s="31"/>
    </row>
    <row r="2857" ht="15.75" customHeight="1">
      <c r="A2857" s="27"/>
      <c r="B2857" s="28"/>
      <c r="C2857" s="23">
        <v>4.0</v>
      </c>
      <c r="D2857" s="52" t="s">
        <v>1449</v>
      </c>
      <c r="I2857" s="31"/>
      <c r="K2857" s="21"/>
      <c r="M2857" s="27"/>
      <c r="N2857" s="28"/>
      <c r="O2857" s="23">
        <v>4.0</v>
      </c>
      <c r="P2857" s="52" t="s">
        <v>1449</v>
      </c>
      <c r="U2857" s="31"/>
    </row>
    <row r="2858">
      <c r="A2858" s="27"/>
      <c r="B2858" s="28"/>
      <c r="C2858" s="23"/>
      <c r="D2858" s="23"/>
      <c r="E2858" s="23"/>
      <c r="F2858" s="23"/>
      <c r="G2858" s="23"/>
      <c r="H2858" s="23"/>
      <c r="I2858" s="31"/>
      <c r="K2858" s="21"/>
      <c r="M2858" s="27"/>
      <c r="N2858" s="28"/>
      <c r="O2858" s="23"/>
      <c r="P2858" s="23"/>
      <c r="Q2858" s="23"/>
      <c r="R2858" s="23"/>
      <c r="S2858" s="23"/>
      <c r="T2858" s="23"/>
      <c r="U2858" s="31"/>
    </row>
    <row r="2859">
      <c r="A2859" s="27"/>
      <c r="B2859" s="28"/>
      <c r="C2859" s="23"/>
      <c r="D2859" s="23"/>
      <c r="E2859" s="23"/>
      <c r="F2859" s="23"/>
      <c r="G2859" s="23"/>
      <c r="H2859" s="23"/>
      <c r="I2859" s="31"/>
      <c r="K2859" s="21"/>
      <c r="M2859" s="27"/>
      <c r="N2859" s="28"/>
      <c r="O2859" s="23"/>
      <c r="P2859" s="23"/>
      <c r="Q2859" s="23"/>
      <c r="R2859" s="23"/>
      <c r="S2859" s="23"/>
      <c r="T2859" s="23"/>
      <c r="U2859" s="31"/>
    </row>
    <row r="2860">
      <c r="A2860" s="32" t="s">
        <v>50</v>
      </c>
      <c r="B2860" s="50">
        <f>B148+1</f>
        <v>20</v>
      </c>
      <c r="C2860" s="25" t="s">
        <v>1450</v>
      </c>
      <c r="I2860" s="26"/>
      <c r="K2860" s="21"/>
      <c r="M2860" s="32" t="s">
        <v>50</v>
      </c>
      <c r="N2860" s="50">
        <f>N148+1</f>
        <v>20</v>
      </c>
      <c r="O2860" s="25" t="s">
        <v>1450</v>
      </c>
      <c r="U2860" s="26"/>
    </row>
    <row r="2861">
      <c r="A2861" s="27"/>
      <c r="B2861" s="28"/>
      <c r="C2861" s="29"/>
      <c r="I2861" s="30"/>
      <c r="K2861" s="21"/>
      <c r="M2861" s="27"/>
      <c r="N2861" s="28"/>
      <c r="O2861" s="29"/>
      <c r="U2861" s="30"/>
    </row>
    <row r="2862">
      <c r="A2862" s="27"/>
      <c r="B2862" s="28"/>
      <c r="C2862" s="32">
        <v>1.0</v>
      </c>
      <c r="D2862" s="52" t="s">
        <v>1451</v>
      </c>
      <c r="I2862" s="31"/>
      <c r="K2862" s="21"/>
      <c r="M2862" s="27"/>
      <c r="N2862" s="28"/>
      <c r="O2862" s="32">
        <v>1.0</v>
      </c>
      <c r="P2862" s="52" t="s">
        <v>1451</v>
      </c>
      <c r="U2862" s="31"/>
    </row>
    <row r="2863">
      <c r="A2863" s="27"/>
      <c r="B2863" s="28"/>
      <c r="C2863" s="32">
        <v>2.0</v>
      </c>
      <c r="D2863" s="52" t="s">
        <v>1452</v>
      </c>
      <c r="I2863" s="31"/>
      <c r="K2863" s="21"/>
      <c r="M2863" s="27"/>
      <c r="N2863" s="28"/>
      <c r="O2863" s="32">
        <v>2.0</v>
      </c>
      <c r="P2863" s="52" t="s">
        <v>1452</v>
      </c>
      <c r="U2863" s="31"/>
    </row>
    <row r="2864">
      <c r="A2864" s="27"/>
      <c r="B2864" s="28"/>
      <c r="C2864" s="32">
        <v>3.0</v>
      </c>
      <c r="D2864" s="52" t="s">
        <v>1453</v>
      </c>
      <c r="I2864" s="31"/>
      <c r="K2864" s="21"/>
      <c r="M2864" s="27"/>
      <c r="N2864" s="28"/>
      <c r="O2864" s="32">
        <v>3.0</v>
      </c>
      <c r="P2864" s="52" t="s">
        <v>1453</v>
      </c>
      <c r="U2864" s="31"/>
    </row>
    <row r="2865" ht="15.75" customHeight="1">
      <c r="A2865" s="27"/>
      <c r="B2865" s="28"/>
      <c r="C2865" s="23">
        <v>4.0</v>
      </c>
      <c r="D2865" s="52" t="s">
        <v>1074</v>
      </c>
      <c r="I2865" s="31" t="s">
        <v>38</v>
      </c>
      <c r="K2865" s="21"/>
      <c r="M2865" s="27"/>
      <c r="N2865" s="28"/>
      <c r="O2865" s="23">
        <v>4.0</v>
      </c>
      <c r="P2865" s="52" t="s">
        <v>1074</v>
      </c>
      <c r="U2865" s="31" t="s">
        <v>38</v>
      </c>
    </row>
    <row r="2866">
      <c r="A2866" s="27"/>
      <c r="B2866" s="28"/>
      <c r="C2866" s="23"/>
      <c r="D2866" s="23"/>
      <c r="E2866" s="23"/>
      <c r="F2866" s="23"/>
      <c r="G2866" s="23"/>
      <c r="H2866" s="23"/>
      <c r="I2866" s="31"/>
      <c r="K2866" s="21"/>
      <c r="M2866" s="27"/>
      <c r="N2866" s="28"/>
      <c r="O2866" s="23"/>
      <c r="P2866" s="23"/>
      <c r="Q2866" s="23"/>
      <c r="R2866" s="23"/>
      <c r="S2866" s="23"/>
      <c r="T2866" s="23"/>
      <c r="U2866" s="31"/>
    </row>
    <row r="2867">
      <c r="A2867" s="27"/>
      <c r="B2867" s="28"/>
      <c r="C2867" s="23"/>
      <c r="D2867" s="23"/>
      <c r="E2867" s="23"/>
      <c r="F2867" s="23"/>
      <c r="G2867" s="23"/>
      <c r="H2867" s="23"/>
      <c r="I2867" s="31"/>
      <c r="K2867" s="21"/>
      <c r="M2867" s="27"/>
      <c r="N2867" s="28"/>
      <c r="O2867" s="23"/>
      <c r="P2867" s="23"/>
      <c r="Q2867" s="23"/>
      <c r="R2867" s="23"/>
      <c r="S2867" s="23"/>
      <c r="T2867" s="23"/>
      <c r="U2867" s="31"/>
    </row>
    <row r="2868">
      <c r="A2868" s="32" t="s">
        <v>50</v>
      </c>
      <c r="B2868" s="50">
        <f>B156+1</f>
        <v>21</v>
      </c>
      <c r="C2868" s="25" t="s">
        <v>1454</v>
      </c>
      <c r="I2868" s="26"/>
      <c r="K2868" s="21"/>
      <c r="M2868" s="32" t="s">
        <v>50</v>
      </c>
      <c r="N2868" s="50">
        <f>N156+1</f>
        <v>21</v>
      </c>
      <c r="O2868" s="25" t="s">
        <v>1454</v>
      </c>
      <c r="U2868" s="26"/>
    </row>
    <row r="2869">
      <c r="A2869" s="27"/>
      <c r="B2869" s="28"/>
      <c r="C2869" s="29"/>
      <c r="I2869" s="30"/>
      <c r="K2869" s="21"/>
      <c r="M2869" s="27"/>
      <c r="N2869" s="28"/>
      <c r="O2869" s="29"/>
      <c r="U2869" s="30"/>
    </row>
    <row r="2870">
      <c r="A2870" s="27"/>
      <c r="B2870" s="28"/>
      <c r="C2870" s="32">
        <v>1.0</v>
      </c>
      <c r="D2870" s="52" t="s">
        <v>1455</v>
      </c>
      <c r="I2870" s="31"/>
      <c r="K2870" s="21"/>
      <c r="M2870" s="27"/>
      <c r="N2870" s="28"/>
      <c r="O2870" s="32">
        <v>1.0</v>
      </c>
      <c r="P2870" s="52" t="s">
        <v>1455</v>
      </c>
      <c r="U2870" s="31"/>
    </row>
    <row r="2871">
      <c r="A2871" s="27"/>
      <c r="B2871" s="28"/>
      <c r="C2871" s="32">
        <v>2.0</v>
      </c>
      <c r="D2871" s="52" t="s">
        <v>726</v>
      </c>
      <c r="I2871" s="31" t="s">
        <v>38</v>
      </c>
      <c r="K2871" s="21"/>
      <c r="M2871" s="27"/>
      <c r="N2871" s="28"/>
      <c r="O2871" s="32">
        <v>2.0</v>
      </c>
      <c r="P2871" s="52" t="s">
        <v>726</v>
      </c>
      <c r="U2871" s="31" t="s">
        <v>38</v>
      </c>
    </row>
    <row r="2872">
      <c r="A2872" s="27"/>
      <c r="B2872" s="28"/>
      <c r="C2872" s="32">
        <v>3.0</v>
      </c>
      <c r="D2872" s="52" t="s">
        <v>1456</v>
      </c>
      <c r="I2872" s="31"/>
      <c r="K2872" s="21"/>
      <c r="M2872" s="27"/>
      <c r="N2872" s="28"/>
      <c r="O2872" s="32">
        <v>3.0</v>
      </c>
      <c r="P2872" s="52" t="s">
        <v>1456</v>
      </c>
      <c r="U2872" s="31"/>
    </row>
    <row r="2873" ht="15.75" customHeight="1">
      <c r="A2873" s="27"/>
      <c r="B2873" s="28"/>
      <c r="C2873" s="23">
        <v>4.0</v>
      </c>
      <c r="D2873" s="52" t="s">
        <v>1457</v>
      </c>
      <c r="I2873" s="31"/>
      <c r="K2873" s="21"/>
      <c r="M2873" s="27"/>
      <c r="N2873" s="28"/>
      <c r="O2873" s="23">
        <v>4.0</v>
      </c>
      <c r="P2873" s="52" t="s">
        <v>1457</v>
      </c>
      <c r="U2873" s="31"/>
    </row>
    <row r="2874">
      <c r="A2874" s="27"/>
      <c r="B2874" s="28"/>
      <c r="C2874" s="23"/>
      <c r="D2874" s="23"/>
      <c r="E2874" s="23"/>
      <c r="F2874" s="23"/>
      <c r="G2874" s="23"/>
      <c r="H2874" s="23"/>
      <c r="I2874" s="31"/>
      <c r="K2874" s="21"/>
      <c r="M2874" s="27"/>
      <c r="N2874" s="28"/>
      <c r="O2874" s="23"/>
      <c r="P2874" s="23"/>
      <c r="Q2874" s="23"/>
      <c r="R2874" s="23"/>
      <c r="S2874" s="23"/>
      <c r="T2874" s="23"/>
      <c r="U2874" s="31"/>
    </row>
    <row r="2875">
      <c r="A2875" s="27"/>
      <c r="B2875" s="28"/>
      <c r="C2875" s="23"/>
      <c r="D2875" s="23"/>
      <c r="E2875" s="23"/>
      <c r="F2875" s="23"/>
      <c r="G2875" s="23"/>
      <c r="H2875" s="23"/>
      <c r="I2875" s="31"/>
      <c r="K2875" s="21"/>
      <c r="M2875" s="27"/>
      <c r="N2875" s="28"/>
      <c r="O2875" s="23"/>
      <c r="P2875" s="23"/>
      <c r="Q2875" s="23"/>
      <c r="R2875" s="23"/>
      <c r="S2875" s="23"/>
      <c r="T2875" s="23"/>
      <c r="U2875" s="31"/>
    </row>
    <row r="2876">
      <c r="A2876" s="32" t="s">
        <v>50</v>
      </c>
      <c r="B2876" s="50">
        <f>B164+1</f>
        <v>22</v>
      </c>
      <c r="C2876" s="25" t="s">
        <v>1458</v>
      </c>
      <c r="I2876" s="26"/>
      <c r="K2876" s="21"/>
      <c r="M2876" s="32" t="s">
        <v>50</v>
      </c>
      <c r="N2876" s="50">
        <f>N164+1</f>
        <v>22</v>
      </c>
      <c r="O2876" s="25" t="s">
        <v>1458</v>
      </c>
      <c r="U2876" s="26"/>
    </row>
    <row r="2877">
      <c r="A2877" s="27"/>
      <c r="B2877" s="28"/>
      <c r="C2877" s="29"/>
      <c r="I2877" s="30"/>
      <c r="K2877" s="21"/>
      <c r="M2877" s="27"/>
      <c r="N2877" s="28"/>
      <c r="O2877" s="29"/>
      <c r="U2877" s="30"/>
    </row>
    <row r="2878">
      <c r="A2878" s="27"/>
      <c r="B2878" s="28"/>
      <c r="C2878" s="32">
        <v>1.0</v>
      </c>
      <c r="D2878" s="52" t="s">
        <v>1459</v>
      </c>
      <c r="I2878" s="31"/>
      <c r="K2878" s="21"/>
      <c r="M2878" s="27"/>
      <c r="N2878" s="28"/>
      <c r="O2878" s="32">
        <v>1.0</v>
      </c>
      <c r="P2878" s="52" t="s">
        <v>1459</v>
      </c>
      <c r="U2878" s="31"/>
    </row>
    <row r="2879">
      <c r="A2879" s="27"/>
      <c r="B2879" s="28"/>
      <c r="C2879" s="32">
        <v>2.0</v>
      </c>
      <c r="D2879" s="52" t="s">
        <v>1460</v>
      </c>
      <c r="I2879" s="31"/>
      <c r="K2879" s="21"/>
      <c r="M2879" s="27"/>
      <c r="N2879" s="28"/>
      <c r="O2879" s="32">
        <v>2.0</v>
      </c>
      <c r="P2879" s="52" t="s">
        <v>1460</v>
      </c>
      <c r="U2879" s="31"/>
    </row>
    <row r="2880">
      <c r="A2880" s="27"/>
      <c r="B2880" s="28"/>
      <c r="C2880" s="32">
        <v>3.0</v>
      </c>
      <c r="D2880" s="52" t="s">
        <v>1461</v>
      </c>
      <c r="I2880" s="31"/>
      <c r="K2880" s="21"/>
      <c r="M2880" s="27"/>
      <c r="N2880" s="28"/>
      <c r="O2880" s="32">
        <v>3.0</v>
      </c>
      <c r="P2880" s="52" t="s">
        <v>1461</v>
      </c>
      <c r="U2880" s="31"/>
    </row>
    <row r="2881" ht="15.75" customHeight="1">
      <c r="A2881" s="27"/>
      <c r="B2881" s="28"/>
      <c r="C2881" s="23">
        <v>4.0</v>
      </c>
      <c r="D2881" s="52" t="s">
        <v>1074</v>
      </c>
      <c r="I2881" s="31" t="s">
        <v>38</v>
      </c>
      <c r="K2881" s="21"/>
      <c r="M2881" s="27"/>
      <c r="N2881" s="28"/>
      <c r="O2881" s="23">
        <v>4.0</v>
      </c>
      <c r="P2881" s="52" t="s">
        <v>1074</v>
      </c>
      <c r="U2881" s="31" t="s">
        <v>38</v>
      </c>
    </row>
    <row r="2882">
      <c r="A2882" s="27"/>
      <c r="B2882" s="28"/>
      <c r="C2882" s="23"/>
      <c r="D2882" s="23"/>
      <c r="E2882" s="23"/>
      <c r="F2882" s="23"/>
      <c r="G2882" s="23"/>
      <c r="H2882" s="23"/>
      <c r="I2882" s="31"/>
      <c r="K2882" s="21"/>
      <c r="M2882" s="27"/>
      <c r="N2882" s="28"/>
      <c r="O2882" s="23"/>
      <c r="P2882" s="23"/>
      <c r="Q2882" s="23"/>
      <c r="R2882" s="23"/>
      <c r="S2882" s="23"/>
      <c r="T2882" s="23"/>
      <c r="U2882" s="31"/>
    </row>
    <row r="2883">
      <c r="A2883" s="27"/>
      <c r="B2883" s="28"/>
      <c r="C2883" s="23"/>
      <c r="D2883" s="23"/>
      <c r="E2883" s="23"/>
      <c r="F2883" s="23"/>
      <c r="G2883" s="23"/>
      <c r="H2883" s="23"/>
      <c r="I2883" s="31"/>
      <c r="K2883" s="21"/>
      <c r="M2883" s="27"/>
      <c r="N2883" s="28"/>
      <c r="O2883" s="23"/>
      <c r="P2883" s="23"/>
      <c r="Q2883" s="23"/>
      <c r="R2883" s="23"/>
      <c r="S2883" s="23"/>
      <c r="T2883" s="23"/>
      <c r="U2883" s="31"/>
    </row>
    <row r="2884">
      <c r="A2884" s="32" t="s">
        <v>50</v>
      </c>
      <c r="B2884" s="50">
        <f>B172+1</f>
        <v>23</v>
      </c>
      <c r="C2884" s="25" t="s">
        <v>1462</v>
      </c>
      <c r="I2884" s="26"/>
      <c r="K2884" s="21"/>
      <c r="M2884" s="32" t="s">
        <v>50</v>
      </c>
      <c r="N2884" s="50">
        <f>N172+1</f>
        <v>23</v>
      </c>
      <c r="O2884" s="25" t="s">
        <v>1462</v>
      </c>
      <c r="U2884" s="26"/>
    </row>
    <row r="2885">
      <c r="A2885" s="27"/>
      <c r="B2885" s="28"/>
      <c r="C2885" s="29"/>
      <c r="I2885" s="30"/>
      <c r="K2885" s="21"/>
      <c r="M2885" s="27"/>
      <c r="N2885" s="28"/>
      <c r="O2885" s="29"/>
      <c r="U2885" s="30"/>
    </row>
    <row r="2886">
      <c r="A2886" s="27"/>
      <c r="B2886" s="28"/>
      <c r="C2886" s="32">
        <v>1.0</v>
      </c>
      <c r="D2886" s="52" t="s">
        <v>1463</v>
      </c>
      <c r="I2886" s="31"/>
      <c r="K2886" s="21"/>
      <c r="M2886" s="27"/>
      <c r="N2886" s="28"/>
      <c r="O2886" s="32">
        <v>1.0</v>
      </c>
      <c r="P2886" s="52" t="s">
        <v>1463</v>
      </c>
      <c r="U2886" s="31"/>
    </row>
    <row r="2887">
      <c r="A2887" s="27"/>
      <c r="B2887" s="28"/>
      <c r="C2887" s="32">
        <v>2.0</v>
      </c>
      <c r="D2887" s="52" t="s">
        <v>1464</v>
      </c>
      <c r="I2887" s="31"/>
      <c r="K2887" s="21"/>
      <c r="M2887" s="27"/>
      <c r="N2887" s="28"/>
      <c r="O2887" s="32">
        <v>2.0</v>
      </c>
      <c r="P2887" s="52" t="s">
        <v>1464</v>
      </c>
      <c r="U2887" s="31"/>
    </row>
    <row r="2888">
      <c r="A2888" s="27"/>
      <c r="B2888" s="28"/>
      <c r="C2888" s="32">
        <v>3.0</v>
      </c>
      <c r="D2888" s="52" t="s">
        <v>1465</v>
      </c>
      <c r="I2888" s="31"/>
      <c r="K2888" s="21"/>
      <c r="M2888" s="27"/>
      <c r="N2888" s="28"/>
      <c r="O2888" s="32">
        <v>3.0</v>
      </c>
      <c r="P2888" s="52" t="s">
        <v>1465</v>
      </c>
      <c r="U2888" s="31"/>
    </row>
    <row r="2889" ht="15.75" customHeight="1">
      <c r="A2889" s="27"/>
      <c r="B2889" s="28"/>
      <c r="C2889" s="23">
        <v>4.0</v>
      </c>
      <c r="D2889" s="52" t="s">
        <v>1074</v>
      </c>
      <c r="I2889" s="31" t="s">
        <v>38</v>
      </c>
      <c r="K2889" s="21"/>
      <c r="M2889" s="27"/>
      <c r="N2889" s="28"/>
      <c r="O2889" s="23">
        <v>4.0</v>
      </c>
      <c r="P2889" s="52" t="s">
        <v>1074</v>
      </c>
      <c r="U2889" s="31" t="s">
        <v>38</v>
      </c>
    </row>
    <row r="2890">
      <c r="A2890" s="27"/>
      <c r="B2890" s="28"/>
      <c r="C2890" s="23"/>
      <c r="D2890" s="23"/>
      <c r="E2890" s="23"/>
      <c r="F2890" s="23"/>
      <c r="G2890" s="23"/>
      <c r="H2890" s="23"/>
      <c r="I2890" s="31"/>
      <c r="K2890" s="21"/>
      <c r="M2890" s="27"/>
      <c r="N2890" s="28"/>
      <c r="O2890" s="23"/>
      <c r="P2890" s="23"/>
      <c r="Q2890" s="23"/>
      <c r="R2890" s="23"/>
      <c r="S2890" s="23"/>
      <c r="T2890" s="23"/>
      <c r="U2890" s="31"/>
    </row>
    <row r="2891">
      <c r="A2891" s="27"/>
      <c r="B2891" s="28"/>
      <c r="C2891" s="23"/>
      <c r="D2891" s="23"/>
      <c r="E2891" s="23"/>
      <c r="F2891" s="23"/>
      <c r="G2891" s="23"/>
      <c r="H2891" s="23"/>
      <c r="I2891" s="31"/>
      <c r="K2891" s="21"/>
      <c r="M2891" s="27"/>
      <c r="N2891" s="28"/>
      <c r="O2891" s="23"/>
      <c r="P2891" s="23"/>
      <c r="Q2891" s="23"/>
      <c r="R2891" s="23"/>
      <c r="S2891" s="23"/>
      <c r="T2891" s="23"/>
      <c r="U2891" s="31"/>
    </row>
    <row r="2892">
      <c r="A2892" s="32" t="s">
        <v>50</v>
      </c>
      <c r="B2892" s="50">
        <f>B180+1</f>
        <v>24</v>
      </c>
      <c r="C2892" s="25" t="s">
        <v>1466</v>
      </c>
      <c r="I2892" s="26"/>
      <c r="K2892" s="21"/>
      <c r="M2892" s="32" t="s">
        <v>50</v>
      </c>
      <c r="N2892" s="50">
        <f>N180+1</f>
        <v>24</v>
      </c>
      <c r="O2892" s="25" t="s">
        <v>1466</v>
      </c>
      <c r="U2892" s="26"/>
    </row>
    <row r="2893">
      <c r="A2893" s="27"/>
      <c r="B2893" s="28"/>
      <c r="C2893" s="29"/>
      <c r="I2893" s="30"/>
      <c r="K2893" s="21"/>
      <c r="M2893" s="27"/>
      <c r="N2893" s="28"/>
      <c r="O2893" s="29"/>
      <c r="U2893" s="30"/>
    </row>
    <row r="2894">
      <c r="A2894" s="27"/>
      <c r="B2894" s="28"/>
      <c r="C2894" s="32">
        <v>1.0</v>
      </c>
      <c r="D2894" s="52">
        <v>0.05</v>
      </c>
      <c r="I2894" s="31"/>
      <c r="K2894" s="21"/>
      <c r="M2894" s="27"/>
      <c r="N2894" s="28"/>
      <c r="O2894" s="32">
        <v>1.0</v>
      </c>
      <c r="P2894" s="52">
        <v>0.05</v>
      </c>
      <c r="U2894" s="31"/>
    </row>
    <row r="2895">
      <c r="A2895" s="27"/>
      <c r="B2895" s="28"/>
      <c r="C2895" s="32">
        <v>2.0</v>
      </c>
      <c r="D2895" s="52">
        <v>0.03</v>
      </c>
      <c r="I2895" s="31"/>
      <c r="K2895" s="21"/>
      <c r="M2895" s="27"/>
      <c r="N2895" s="28"/>
      <c r="O2895" s="32">
        <v>2.0</v>
      </c>
      <c r="P2895" s="52">
        <v>0.03</v>
      </c>
      <c r="U2895" s="31"/>
    </row>
    <row r="2896">
      <c r="A2896" s="27"/>
      <c r="B2896" s="28"/>
      <c r="C2896" s="32">
        <v>3.0</v>
      </c>
      <c r="D2896" s="52">
        <v>0.09</v>
      </c>
      <c r="I2896" s="31"/>
      <c r="K2896" s="21"/>
      <c r="M2896" s="27"/>
      <c r="N2896" s="28"/>
      <c r="O2896" s="32">
        <v>3.0</v>
      </c>
      <c r="P2896" s="52">
        <v>0.09</v>
      </c>
      <c r="U2896" s="31"/>
    </row>
    <row r="2897">
      <c r="A2897" s="27"/>
      <c r="B2897" s="28"/>
      <c r="C2897" s="23">
        <v>4.0</v>
      </c>
      <c r="D2897" s="52">
        <v>0.08</v>
      </c>
      <c r="I2897" s="31" t="s">
        <v>38</v>
      </c>
      <c r="K2897" s="21"/>
      <c r="M2897" s="27"/>
      <c r="N2897" s="28"/>
      <c r="O2897" s="23">
        <v>4.0</v>
      </c>
      <c r="P2897" s="52">
        <v>0.08</v>
      </c>
      <c r="U2897" s="31" t="s">
        <v>38</v>
      </c>
    </row>
    <row r="2898">
      <c r="A2898" s="27"/>
      <c r="B2898" s="28"/>
      <c r="C2898" s="23"/>
      <c r="D2898" s="23"/>
      <c r="E2898" s="23"/>
      <c r="F2898" s="23"/>
      <c r="G2898" s="23"/>
      <c r="H2898" s="23"/>
      <c r="I2898" s="31"/>
      <c r="K2898" s="21"/>
      <c r="M2898" s="27"/>
      <c r="N2898" s="28"/>
      <c r="O2898" s="23"/>
      <c r="P2898" s="23"/>
      <c r="Q2898" s="23"/>
      <c r="R2898" s="23"/>
      <c r="S2898" s="23"/>
      <c r="T2898" s="23"/>
      <c r="U2898" s="31"/>
    </row>
    <row r="2899">
      <c r="A2899" s="27"/>
      <c r="B2899" s="28"/>
      <c r="C2899" s="23"/>
      <c r="D2899" s="23"/>
      <c r="E2899" s="23"/>
      <c r="F2899" s="23"/>
      <c r="G2899" s="23"/>
      <c r="H2899" s="23"/>
      <c r="I2899" s="31"/>
      <c r="K2899" s="21"/>
      <c r="M2899" s="27"/>
      <c r="N2899" s="28"/>
      <c r="O2899" s="23"/>
      <c r="P2899" s="23"/>
      <c r="Q2899" s="23"/>
      <c r="R2899" s="23"/>
      <c r="S2899" s="23"/>
      <c r="T2899" s="23"/>
      <c r="U2899" s="31"/>
    </row>
    <row r="2900">
      <c r="A2900" s="32" t="s">
        <v>50</v>
      </c>
      <c r="B2900" s="50">
        <f>B188+1</f>
        <v>25</v>
      </c>
      <c r="C2900" s="25" t="s">
        <v>1467</v>
      </c>
      <c r="I2900" s="26"/>
      <c r="K2900" s="21"/>
      <c r="M2900" s="32" t="s">
        <v>50</v>
      </c>
      <c r="N2900" s="50">
        <f>N188+1</f>
        <v>25</v>
      </c>
      <c r="O2900" s="25" t="s">
        <v>1467</v>
      </c>
      <c r="U2900" s="26"/>
    </row>
    <row r="2901">
      <c r="A2901" s="27"/>
      <c r="B2901" s="28"/>
      <c r="C2901" s="29"/>
      <c r="I2901" s="30"/>
      <c r="K2901" s="21"/>
      <c r="M2901" s="27"/>
      <c r="N2901" s="28"/>
      <c r="O2901" s="29"/>
      <c r="U2901" s="30"/>
    </row>
    <row r="2902">
      <c r="A2902" s="27"/>
      <c r="B2902" s="28"/>
      <c r="C2902" s="32">
        <v>1.0</v>
      </c>
      <c r="D2902" s="52" t="s">
        <v>1468</v>
      </c>
      <c r="I2902" s="31"/>
      <c r="K2902" s="21"/>
      <c r="M2902" s="27"/>
      <c r="N2902" s="28"/>
      <c r="O2902" s="32">
        <v>1.0</v>
      </c>
      <c r="P2902" s="52" t="s">
        <v>1468</v>
      </c>
      <c r="U2902" s="31"/>
    </row>
    <row r="2903">
      <c r="A2903" s="27"/>
      <c r="B2903" s="28"/>
      <c r="C2903" s="32">
        <v>2.0</v>
      </c>
      <c r="D2903" s="52" t="s">
        <v>1391</v>
      </c>
      <c r="I2903" s="31"/>
      <c r="K2903" s="21"/>
      <c r="M2903" s="27"/>
      <c r="N2903" s="28"/>
      <c r="O2903" s="32">
        <v>2.0</v>
      </c>
      <c r="P2903" s="52" t="s">
        <v>1391</v>
      </c>
      <c r="U2903" s="31"/>
    </row>
    <row r="2904">
      <c r="A2904" s="27"/>
      <c r="B2904" s="28"/>
      <c r="C2904" s="32">
        <v>3.0</v>
      </c>
      <c r="D2904" s="52" t="s">
        <v>1469</v>
      </c>
      <c r="I2904" s="31"/>
      <c r="K2904" s="21"/>
      <c r="M2904" s="27"/>
      <c r="N2904" s="28"/>
      <c r="O2904" s="32">
        <v>3.0</v>
      </c>
      <c r="P2904" s="52" t="s">
        <v>1469</v>
      </c>
      <c r="U2904" s="31"/>
    </row>
    <row r="2905">
      <c r="A2905" s="27"/>
      <c r="B2905" s="28"/>
      <c r="C2905" s="23">
        <v>4.0</v>
      </c>
      <c r="D2905" s="52" t="s">
        <v>1470</v>
      </c>
      <c r="I2905" s="31" t="s">
        <v>38</v>
      </c>
      <c r="K2905" s="21"/>
      <c r="M2905" s="27"/>
      <c r="N2905" s="28"/>
      <c r="O2905" s="23">
        <v>4.0</v>
      </c>
      <c r="P2905" s="52" t="s">
        <v>1470</v>
      </c>
      <c r="U2905" s="31" t="s">
        <v>38</v>
      </c>
    </row>
    <row r="2906">
      <c r="A2906" s="27"/>
      <c r="B2906" s="28"/>
      <c r="C2906" s="23"/>
      <c r="D2906" s="23"/>
      <c r="E2906" s="23"/>
      <c r="F2906" s="23"/>
      <c r="G2906" s="23"/>
      <c r="H2906" s="23"/>
      <c r="I2906" s="31"/>
      <c r="K2906" s="21"/>
      <c r="M2906" s="27"/>
      <c r="N2906" s="28"/>
      <c r="O2906" s="23"/>
      <c r="P2906" s="23"/>
      <c r="Q2906" s="23"/>
      <c r="R2906" s="23"/>
      <c r="S2906" s="23"/>
      <c r="T2906" s="23"/>
      <c r="U2906" s="31"/>
    </row>
    <row r="2907">
      <c r="A2907" s="27"/>
      <c r="B2907" s="28"/>
      <c r="C2907" s="23"/>
      <c r="D2907" s="23"/>
      <c r="E2907" s="23"/>
      <c r="F2907" s="23"/>
      <c r="G2907" s="23"/>
      <c r="H2907" s="23"/>
      <c r="I2907" s="31"/>
      <c r="K2907" s="21"/>
      <c r="M2907" s="27"/>
      <c r="N2907" s="28"/>
      <c r="O2907" s="23"/>
      <c r="P2907" s="23"/>
      <c r="Q2907" s="23"/>
      <c r="R2907" s="23"/>
      <c r="S2907" s="23"/>
      <c r="T2907" s="23"/>
      <c r="U2907" s="31"/>
    </row>
    <row r="2908">
      <c r="A2908" s="32" t="s">
        <v>50</v>
      </c>
      <c r="B2908" s="50">
        <f>B196+1</f>
        <v>26</v>
      </c>
      <c r="C2908" s="25" t="s">
        <v>1471</v>
      </c>
      <c r="I2908" s="26"/>
      <c r="K2908" s="21"/>
      <c r="M2908" s="32" t="s">
        <v>50</v>
      </c>
      <c r="N2908" s="50">
        <f>N196+1</f>
        <v>26</v>
      </c>
      <c r="O2908" s="25" t="s">
        <v>1471</v>
      </c>
      <c r="U2908" s="26"/>
    </row>
    <row r="2909">
      <c r="A2909" s="27"/>
      <c r="B2909" s="28"/>
      <c r="C2909" s="29"/>
      <c r="I2909" s="30"/>
      <c r="K2909" s="21"/>
      <c r="M2909" s="27"/>
      <c r="N2909" s="28"/>
      <c r="O2909" s="29"/>
      <c r="U2909" s="30"/>
    </row>
    <row r="2910">
      <c r="A2910" s="27"/>
      <c r="B2910" s="28"/>
      <c r="C2910" s="32">
        <v>1.0</v>
      </c>
      <c r="D2910" s="52" t="s">
        <v>1472</v>
      </c>
      <c r="I2910" s="31" t="s">
        <v>38</v>
      </c>
      <c r="K2910" s="21"/>
      <c r="M2910" s="27"/>
      <c r="N2910" s="28"/>
      <c r="O2910" s="32">
        <v>1.0</v>
      </c>
      <c r="P2910" s="52" t="s">
        <v>1472</v>
      </c>
      <c r="U2910" s="31" t="s">
        <v>38</v>
      </c>
    </row>
    <row r="2911">
      <c r="A2911" s="27"/>
      <c r="B2911" s="28"/>
      <c r="C2911" s="32">
        <v>2.0</v>
      </c>
      <c r="D2911" s="52" t="s">
        <v>1473</v>
      </c>
      <c r="I2911" s="31"/>
      <c r="K2911" s="21"/>
      <c r="M2911" s="27"/>
      <c r="N2911" s="28"/>
      <c r="O2911" s="32">
        <v>2.0</v>
      </c>
      <c r="P2911" s="52" t="s">
        <v>1473</v>
      </c>
      <c r="U2911" s="31"/>
    </row>
    <row r="2912">
      <c r="A2912" s="27"/>
      <c r="B2912" s="28"/>
      <c r="C2912" s="32">
        <v>3.0</v>
      </c>
      <c r="D2912" s="52" t="s">
        <v>1474</v>
      </c>
      <c r="I2912" s="31"/>
      <c r="K2912" s="21"/>
      <c r="M2912" s="27"/>
      <c r="N2912" s="28"/>
      <c r="O2912" s="32">
        <v>3.0</v>
      </c>
      <c r="P2912" s="52" t="s">
        <v>1474</v>
      </c>
      <c r="U2912" s="31"/>
    </row>
    <row r="2913">
      <c r="A2913" s="27"/>
      <c r="B2913" s="28"/>
      <c r="C2913" s="23">
        <v>4.0</v>
      </c>
      <c r="D2913" s="52" t="s">
        <v>516</v>
      </c>
      <c r="I2913" s="31"/>
      <c r="K2913" s="21"/>
      <c r="M2913" s="27"/>
      <c r="N2913" s="28"/>
      <c r="O2913" s="23">
        <v>4.0</v>
      </c>
      <c r="P2913" s="52" t="s">
        <v>516</v>
      </c>
      <c r="U2913" s="31"/>
    </row>
    <row r="2914">
      <c r="A2914" s="27"/>
      <c r="B2914" s="28"/>
      <c r="C2914" s="23"/>
      <c r="D2914" s="23"/>
      <c r="E2914" s="23"/>
      <c r="F2914" s="23"/>
      <c r="G2914" s="23"/>
      <c r="H2914" s="23"/>
      <c r="I2914" s="31"/>
      <c r="K2914" s="21"/>
      <c r="M2914" s="27"/>
      <c r="N2914" s="28"/>
      <c r="O2914" s="23"/>
      <c r="P2914" s="23"/>
      <c r="Q2914" s="23"/>
      <c r="R2914" s="23"/>
      <c r="S2914" s="23"/>
      <c r="T2914" s="23"/>
      <c r="U2914" s="31"/>
    </row>
    <row r="2915">
      <c r="A2915" s="27"/>
      <c r="B2915" s="28"/>
      <c r="C2915" s="23"/>
      <c r="D2915" s="23"/>
      <c r="E2915" s="23"/>
      <c r="F2915" s="23"/>
      <c r="G2915" s="23"/>
      <c r="H2915" s="23"/>
      <c r="I2915" s="31"/>
      <c r="K2915" s="21"/>
      <c r="M2915" s="27"/>
      <c r="N2915" s="28"/>
      <c r="O2915" s="23"/>
      <c r="P2915" s="23"/>
      <c r="Q2915" s="23"/>
      <c r="R2915" s="23"/>
      <c r="S2915" s="23"/>
      <c r="T2915" s="23"/>
      <c r="U2915" s="31"/>
    </row>
    <row r="2916">
      <c r="A2916" s="32" t="s">
        <v>50</v>
      </c>
      <c r="B2916" s="50">
        <f>B204+1</f>
        <v>27</v>
      </c>
      <c r="C2916" s="25" t="s">
        <v>1475</v>
      </c>
      <c r="I2916" s="26"/>
      <c r="K2916" s="21"/>
      <c r="M2916" s="32" t="s">
        <v>50</v>
      </c>
      <c r="N2916" s="50">
        <f>N204+1</f>
        <v>27</v>
      </c>
      <c r="O2916" s="25" t="s">
        <v>1475</v>
      </c>
      <c r="U2916" s="26"/>
    </row>
    <row r="2917">
      <c r="A2917" s="27"/>
      <c r="B2917" s="28"/>
      <c r="C2917" s="29"/>
      <c r="I2917" s="30"/>
      <c r="K2917" s="21"/>
      <c r="M2917" s="27"/>
      <c r="N2917" s="28"/>
      <c r="O2917" s="29"/>
      <c r="U2917" s="30"/>
    </row>
    <row r="2918">
      <c r="A2918" s="27"/>
      <c r="B2918" s="28"/>
      <c r="C2918" s="32">
        <v>1.0</v>
      </c>
      <c r="D2918" s="52" t="s">
        <v>1476</v>
      </c>
      <c r="I2918" s="31"/>
      <c r="K2918" s="21"/>
      <c r="M2918" s="27"/>
      <c r="N2918" s="28"/>
      <c r="O2918" s="32">
        <v>1.0</v>
      </c>
      <c r="P2918" s="52" t="s">
        <v>1476</v>
      </c>
      <c r="U2918" s="31"/>
    </row>
    <row r="2919">
      <c r="A2919" s="27"/>
      <c r="B2919" s="28"/>
      <c r="C2919" s="32">
        <v>2.0</v>
      </c>
      <c r="D2919" s="52" t="s">
        <v>1477</v>
      </c>
      <c r="I2919" s="31"/>
      <c r="K2919" s="21"/>
      <c r="M2919" s="27"/>
      <c r="N2919" s="28"/>
      <c r="O2919" s="32">
        <v>2.0</v>
      </c>
      <c r="P2919" s="52" t="s">
        <v>1477</v>
      </c>
      <c r="U2919" s="31"/>
    </row>
    <row r="2920">
      <c r="A2920" s="27"/>
      <c r="B2920" s="28"/>
      <c r="C2920" s="32">
        <v>3.0</v>
      </c>
      <c r="D2920" s="52" t="s">
        <v>1478</v>
      </c>
      <c r="I2920" s="31"/>
      <c r="K2920" s="21"/>
      <c r="M2920" s="27"/>
      <c r="N2920" s="28"/>
      <c r="O2920" s="32">
        <v>3.0</v>
      </c>
      <c r="P2920" s="52" t="s">
        <v>1478</v>
      </c>
      <c r="U2920" s="31"/>
    </row>
    <row r="2921">
      <c r="A2921" s="27"/>
      <c r="B2921" s="28"/>
      <c r="C2921" s="23">
        <v>4.0</v>
      </c>
      <c r="D2921" s="52" t="s">
        <v>1479</v>
      </c>
      <c r="I2921" s="31" t="s">
        <v>38</v>
      </c>
      <c r="K2921" s="21"/>
      <c r="M2921" s="27"/>
      <c r="N2921" s="28"/>
      <c r="O2921" s="23">
        <v>4.0</v>
      </c>
      <c r="P2921" s="52" t="s">
        <v>1479</v>
      </c>
      <c r="U2921" s="31" t="s">
        <v>38</v>
      </c>
    </row>
    <row r="2922">
      <c r="A2922" s="27"/>
      <c r="B2922" s="28"/>
      <c r="C2922" s="23"/>
      <c r="D2922" s="23"/>
      <c r="E2922" s="23"/>
      <c r="F2922" s="23"/>
      <c r="G2922" s="23"/>
      <c r="H2922" s="23"/>
      <c r="I2922" s="31"/>
      <c r="K2922" s="21"/>
      <c r="M2922" s="27"/>
      <c r="N2922" s="28"/>
      <c r="O2922" s="23"/>
      <c r="P2922" s="23"/>
      <c r="Q2922" s="23"/>
      <c r="R2922" s="23"/>
      <c r="S2922" s="23"/>
      <c r="T2922" s="23"/>
      <c r="U2922" s="31"/>
    </row>
    <row r="2923">
      <c r="A2923" s="27"/>
      <c r="B2923" s="28"/>
      <c r="C2923" s="23"/>
      <c r="D2923" s="23"/>
      <c r="E2923" s="23"/>
      <c r="F2923" s="23"/>
      <c r="G2923" s="23"/>
      <c r="H2923" s="23"/>
      <c r="I2923" s="31"/>
      <c r="K2923" s="21"/>
      <c r="M2923" s="27"/>
      <c r="N2923" s="28"/>
      <c r="O2923" s="23"/>
      <c r="P2923" s="23"/>
      <c r="Q2923" s="23"/>
      <c r="R2923" s="23"/>
      <c r="S2923" s="23"/>
      <c r="T2923" s="23"/>
      <c r="U2923" s="31"/>
    </row>
    <row r="2924">
      <c r="A2924" s="32" t="s">
        <v>50</v>
      </c>
      <c r="B2924" s="50">
        <f>B212+1</f>
        <v>28</v>
      </c>
      <c r="C2924" s="25" t="s">
        <v>1480</v>
      </c>
      <c r="I2924" s="26"/>
      <c r="K2924" s="21"/>
      <c r="M2924" s="32" t="s">
        <v>50</v>
      </c>
      <c r="N2924" s="50">
        <f>N212+1</f>
        <v>28</v>
      </c>
      <c r="O2924" s="25" t="s">
        <v>1480</v>
      </c>
      <c r="U2924" s="26"/>
    </row>
    <row r="2925">
      <c r="A2925" s="27"/>
      <c r="B2925" s="28"/>
      <c r="C2925" s="29"/>
      <c r="I2925" s="30"/>
      <c r="K2925" s="21"/>
      <c r="M2925" s="27"/>
      <c r="N2925" s="28"/>
      <c r="O2925" s="29"/>
      <c r="U2925" s="30"/>
    </row>
    <row r="2926">
      <c r="A2926" s="27"/>
      <c r="B2926" s="28"/>
      <c r="C2926" s="32">
        <v>1.0</v>
      </c>
      <c r="D2926" s="52" t="s">
        <v>1481</v>
      </c>
      <c r="I2926" s="31"/>
      <c r="K2926" s="21"/>
      <c r="M2926" s="27"/>
      <c r="N2926" s="28"/>
      <c r="O2926" s="32">
        <v>1.0</v>
      </c>
      <c r="P2926" s="52" t="s">
        <v>1481</v>
      </c>
      <c r="U2926" s="31"/>
    </row>
    <row r="2927">
      <c r="A2927" s="27"/>
      <c r="B2927" s="28"/>
      <c r="C2927" s="32">
        <v>2.0</v>
      </c>
      <c r="D2927" s="52" t="s">
        <v>1482</v>
      </c>
      <c r="I2927" s="31"/>
      <c r="K2927" s="21"/>
      <c r="M2927" s="27"/>
      <c r="N2927" s="28"/>
      <c r="O2927" s="32">
        <v>2.0</v>
      </c>
      <c r="P2927" s="52" t="s">
        <v>1482</v>
      </c>
      <c r="U2927" s="31"/>
    </row>
    <row r="2928">
      <c r="A2928" s="27"/>
      <c r="B2928" s="28"/>
      <c r="C2928" s="32">
        <v>3.0</v>
      </c>
      <c r="D2928" s="52" t="s">
        <v>1483</v>
      </c>
      <c r="I2928" s="31"/>
      <c r="K2928" s="21"/>
      <c r="M2928" s="27"/>
      <c r="N2928" s="28"/>
      <c r="O2928" s="32">
        <v>3.0</v>
      </c>
      <c r="P2928" s="52" t="s">
        <v>1483</v>
      </c>
      <c r="U2928" s="31"/>
    </row>
    <row r="2929">
      <c r="A2929" s="27"/>
      <c r="B2929" s="28"/>
      <c r="C2929" s="23">
        <v>4.0</v>
      </c>
      <c r="D2929" s="52" t="s">
        <v>1484</v>
      </c>
      <c r="I2929" s="31" t="s">
        <v>38</v>
      </c>
      <c r="K2929" s="21"/>
      <c r="M2929" s="27"/>
      <c r="N2929" s="28"/>
      <c r="O2929" s="23">
        <v>4.0</v>
      </c>
      <c r="P2929" s="52" t="s">
        <v>1484</v>
      </c>
      <c r="U2929" s="31" t="s">
        <v>38</v>
      </c>
    </row>
    <row r="2930">
      <c r="A2930" s="27"/>
      <c r="B2930" s="28"/>
      <c r="C2930" s="23"/>
      <c r="D2930" s="23"/>
      <c r="E2930" s="23"/>
      <c r="F2930" s="23"/>
      <c r="G2930" s="23"/>
      <c r="H2930" s="23"/>
      <c r="I2930" s="31"/>
      <c r="K2930" s="21"/>
      <c r="M2930" s="27"/>
      <c r="N2930" s="28"/>
      <c r="O2930" s="23"/>
      <c r="P2930" s="23"/>
      <c r="Q2930" s="23"/>
      <c r="R2930" s="23"/>
      <c r="S2930" s="23"/>
      <c r="T2930" s="23"/>
      <c r="U2930" s="31"/>
    </row>
    <row r="2931">
      <c r="A2931" s="27"/>
      <c r="B2931" s="28"/>
      <c r="C2931" s="23"/>
      <c r="D2931" s="23"/>
      <c r="E2931" s="23"/>
      <c r="F2931" s="23"/>
      <c r="G2931" s="23"/>
      <c r="H2931" s="23"/>
      <c r="I2931" s="31"/>
      <c r="K2931" s="21"/>
      <c r="M2931" s="27"/>
      <c r="N2931" s="28"/>
      <c r="O2931" s="23"/>
      <c r="P2931" s="23"/>
      <c r="Q2931" s="23"/>
      <c r="R2931" s="23"/>
      <c r="S2931" s="23"/>
      <c r="T2931" s="23"/>
      <c r="U2931" s="31"/>
    </row>
    <row r="2932">
      <c r="A2932" s="32" t="s">
        <v>50</v>
      </c>
      <c r="B2932" s="50">
        <f>B220+1</f>
        <v>29</v>
      </c>
      <c r="C2932" s="25" t="s">
        <v>1485</v>
      </c>
      <c r="I2932" s="26"/>
      <c r="K2932" s="21"/>
      <c r="M2932" s="32" t="s">
        <v>50</v>
      </c>
      <c r="N2932" s="50">
        <f>N220+1</f>
        <v>29</v>
      </c>
      <c r="O2932" s="25" t="s">
        <v>1485</v>
      </c>
      <c r="U2932" s="26"/>
    </row>
    <row r="2933">
      <c r="A2933" s="27"/>
      <c r="B2933" s="28"/>
      <c r="C2933" s="29"/>
      <c r="I2933" s="30"/>
      <c r="K2933" s="21"/>
      <c r="M2933" s="27"/>
      <c r="N2933" s="28"/>
      <c r="O2933" s="29"/>
      <c r="U2933" s="30"/>
    </row>
    <row r="2934">
      <c r="A2934" s="27"/>
      <c r="B2934" s="28"/>
      <c r="C2934" s="32">
        <v>1.0</v>
      </c>
      <c r="D2934" s="52" t="s">
        <v>1486</v>
      </c>
      <c r="I2934" s="31"/>
      <c r="K2934" s="21"/>
      <c r="M2934" s="27"/>
      <c r="N2934" s="28"/>
      <c r="O2934" s="32">
        <v>1.0</v>
      </c>
      <c r="P2934" s="52" t="s">
        <v>1486</v>
      </c>
      <c r="U2934" s="31"/>
    </row>
    <row r="2935">
      <c r="A2935" s="27"/>
      <c r="B2935" s="28"/>
      <c r="C2935" s="32">
        <v>2.0</v>
      </c>
      <c r="D2935" s="52" t="s">
        <v>1487</v>
      </c>
      <c r="I2935" s="31" t="s">
        <v>38</v>
      </c>
      <c r="K2935" s="21"/>
      <c r="M2935" s="27"/>
      <c r="N2935" s="28"/>
      <c r="O2935" s="32">
        <v>2.0</v>
      </c>
      <c r="P2935" s="52" t="s">
        <v>1487</v>
      </c>
      <c r="U2935" s="31" t="s">
        <v>38</v>
      </c>
    </row>
    <row r="2936">
      <c r="A2936" s="27"/>
      <c r="B2936" s="28"/>
      <c r="C2936" s="32">
        <v>3.0</v>
      </c>
      <c r="D2936" s="52" t="s">
        <v>1488</v>
      </c>
      <c r="I2936" s="31"/>
      <c r="K2936" s="21"/>
      <c r="M2936" s="27"/>
      <c r="N2936" s="28"/>
      <c r="O2936" s="32">
        <v>3.0</v>
      </c>
      <c r="P2936" s="52" t="s">
        <v>1488</v>
      </c>
      <c r="U2936" s="31"/>
    </row>
    <row r="2937">
      <c r="A2937" s="27"/>
      <c r="B2937" s="28"/>
      <c r="C2937" s="23">
        <v>4.0</v>
      </c>
      <c r="D2937" s="52" t="s">
        <v>1489</v>
      </c>
      <c r="I2937" s="31"/>
      <c r="K2937" s="21"/>
      <c r="M2937" s="27"/>
      <c r="N2937" s="28"/>
      <c r="O2937" s="23">
        <v>4.0</v>
      </c>
      <c r="P2937" s="52" t="s">
        <v>1489</v>
      </c>
      <c r="U2937" s="31"/>
    </row>
    <row r="2938">
      <c r="A2938" s="27"/>
      <c r="B2938" s="28"/>
      <c r="C2938" s="23"/>
      <c r="D2938" s="23"/>
      <c r="E2938" s="23"/>
      <c r="F2938" s="23"/>
      <c r="G2938" s="23"/>
      <c r="H2938" s="23"/>
      <c r="I2938" s="31"/>
      <c r="K2938" s="21"/>
      <c r="M2938" s="27"/>
      <c r="N2938" s="28"/>
      <c r="O2938" s="23"/>
      <c r="P2938" s="23"/>
      <c r="Q2938" s="23"/>
      <c r="R2938" s="23"/>
      <c r="S2938" s="23"/>
      <c r="T2938" s="23"/>
      <c r="U2938" s="31"/>
    </row>
    <row r="2939">
      <c r="A2939" s="27"/>
      <c r="B2939" s="28"/>
      <c r="C2939" s="23"/>
      <c r="D2939" s="23"/>
      <c r="E2939" s="23"/>
      <c r="F2939" s="23"/>
      <c r="G2939" s="23"/>
      <c r="H2939" s="23"/>
      <c r="I2939" s="31"/>
      <c r="K2939" s="21"/>
      <c r="M2939" s="27"/>
      <c r="N2939" s="28"/>
      <c r="O2939" s="23"/>
      <c r="P2939" s="23"/>
      <c r="Q2939" s="23"/>
      <c r="R2939" s="23"/>
      <c r="S2939" s="23"/>
      <c r="T2939" s="23"/>
      <c r="U2939" s="31"/>
    </row>
    <row r="2940">
      <c r="A2940" s="32" t="s">
        <v>50</v>
      </c>
      <c r="B2940" s="50">
        <f>B228+1</f>
        <v>30</v>
      </c>
      <c r="C2940" s="25" t="s">
        <v>1490</v>
      </c>
      <c r="I2940" s="26"/>
      <c r="K2940" s="21"/>
      <c r="M2940" s="32" t="s">
        <v>50</v>
      </c>
      <c r="N2940" s="50">
        <f>N228+1</f>
        <v>30</v>
      </c>
      <c r="O2940" s="25" t="s">
        <v>1490</v>
      </c>
      <c r="U2940" s="26"/>
    </row>
    <row r="2941">
      <c r="A2941" s="27"/>
      <c r="B2941" s="28"/>
      <c r="C2941" s="29"/>
      <c r="I2941" s="30"/>
      <c r="K2941" s="21"/>
      <c r="M2941" s="27"/>
      <c r="N2941" s="28"/>
      <c r="O2941" s="29"/>
      <c r="U2941" s="30"/>
    </row>
    <row r="2942">
      <c r="A2942" s="27"/>
      <c r="B2942" s="28"/>
      <c r="C2942" s="32">
        <v>1.0</v>
      </c>
      <c r="D2942" s="52" t="s">
        <v>1491</v>
      </c>
      <c r="I2942" s="31" t="s">
        <v>38</v>
      </c>
      <c r="K2942" s="21"/>
      <c r="M2942" s="27"/>
      <c r="N2942" s="28"/>
      <c r="O2942" s="32">
        <v>1.0</v>
      </c>
      <c r="P2942" s="52" t="s">
        <v>1491</v>
      </c>
      <c r="U2942" s="31" t="s">
        <v>38</v>
      </c>
    </row>
    <row r="2943">
      <c r="A2943" s="27"/>
      <c r="B2943" s="28"/>
      <c r="C2943" s="32">
        <v>2.0</v>
      </c>
      <c r="D2943" s="52" t="s">
        <v>1426</v>
      </c>
      <c r="I2943" s="31"/>
      <c r="K2943" s="21"/>
      <c r="M2943" s="27"/>
      <c r="N2943" s="28"/>
      <c r="O2943" s="32">
        <v>2.0</v>
      </c>
      <c r="P2943" s="52" t="s">
        <v>1426</v>
      </c>
      <c r="U2943" s="31"/>
    </row>
    <row r="2944">
      <c r="A2944" s="27"/>
      <c r="B2944" s="28"/>
      <c r="C2944" s="32">
        <v>3.0</v>
      </c>
      <c r="D2944" s="52" t="s">
        <v>1492</v>
      </c>
      <c r="I2944" s="31"/>
      <c r="K2944" s="21"/>
      <c r="M2944" s="27"/>
      <c r="N2944" s="28"/>
      <c r="O2944" s="32">
        <v>3.0</v>
      </c>
      <c r="P2944" s="52" t="s">
        <v>1492</v>
      </c>
      <c r="U2944" s="31"/>
    </row>
    <row r="2945">
      <c r="A2945" s="27"/>
      <c r="B2945" s="28"/>
      <c r="C2945" s="23">
        <v>4.0</v>
      </c>
      <c r="D2945" s="52" t="s">
        <v>1493</v>
      </c>
      <c r="I2945" s="31"/>
      <c r="K2945" s="21"/>
      <c r="M2945" s="27"/>
      <c r="N2945" s="28"/>
      <c r="O2945" s="23">
        <v>4.0</v>
      </c>
      <c r="P2945" s="52" t="s">
        <v>1493</v>
      </c>
      <c r="U2945" s="31"/>
    </row>
    <row r="2946">
      <c r="A2946" s="27"/>
      <c r="B2946" s="28"/>
      <c r="C2946" s="23"/>
      <c r="D2946" s="23"/>
      <c r="E2946" s="23"/>
      <c r="F2946" s="23"/>
      <c r="G2946" s="23"/>
      <c r="H2946" s="23"/>
      <c r="I2946" s="31"/>
      <c r="K2946" s="21"/>
      <c r="M2946" s="27"/>
      <c r="N2946" s="28"/>
      <c r="O2946" s="23"/>
      <c r="P2946" s="23"/>
      <c r="Q2946" s="23"/>
      <c r="R2946" s="23"/>
      <c r="S2946" s="23"/>
      <c r="T2946" s="23"/>
      <c r="U2946" s="31"/>
    </row>
    <row r="2947">
      <c r="A2947" s="27"/>
      <c r="B2947" s="28"/>
      <c r="C2947" s="23"/>
      <c r="D2947" s="23"/>
      <c r="E2947" s="23"/>
      <c r="F2947" s="23"/>
      <c r="G2947" s="23"/>
      <c r="H2947" s="23"/>
      <c r="I2947" s="31"/>
      <c r="K2947" s="21"/>
      <c r="M2947" s="27"/>
      <c r="N2947" s="28"/>
      <c r="O2947" s="23"/>
      <c r="P2947" s="23"/>
      <c r="Q2947" s="23"/>
      <c r="R2947" s="23"/>
      <c r="S2947" s="23"/>
      <c r="T2947" s="23"/>
      <c r="U2947" s="31"/>
    </row>
    <row r="2948">
      <c r="A2948" s="32" t="s">
        <v>50</v>
      </c>
      <c r="B2948" s="50">
        <f>B236+1</f>
        <v>31</v>
      </c>
      <c r="C2948" s="25" t="s">
        <v>1494</v>
      </c>
      <c r="I2948" s="26"/>
      <c r="K2948" s="21"/>
      <c r="M2948" s="32" t="s">
        <v>50</v>
      </c>
      <c r="N2948" s="50">
        <f>N236+1</f>
        <v>31</v>
      </c>
      <c r="O2948" s="25" t="s">
        <v>1494</v>
      </c>
      <c r="U2948" s="26"/>
    </row>
    <row r="2949">
      <c r="A2949" s="27"/>
      <c r="B2949" s="28"/>
      <c r="C2949" s="29"/>
      <c r="I2949" s="30"/>
      <c r="K2949" s="21"/>
      <c r="M2949" s="27"/>
      <c r="N2949" s="28"/>
      <c r="O2949" s="29"/>
      <c r="U2949" s="30"/>
    </row>
    <row r="2950">
      <c r="A2950" s="27"/>
      <c r="B2950" s="28"/>
      <c r="C2950" s="32">
        <v>1.0</v>
      </c>
      <c r="D2950" s="52" t="s">
        <v>1495</v>
      </c>
      <c r="I2950" s="31"/>
      <c r="K2950" s="21"/>
      <c r="M2950" s="27"/>
      <c r="N2950" s="28"/>
      <c r="O2950" s="32">
        <v>1.0</v>
      </c>
      <c r="P2950" s="52" t="s">
        <v>1495</v>
      </c>
      <c r="U2950" s="31"/>
    </row>
    <row r="2951">
      <c r="A2951" s="27"/>
      <c r="B2951" s="28"/>
      <c r="C2951" s="32">
        <v>2.0</v>
      </c>
      <c r="D2951" s="52" t="s">
        <v>1496</v>
      </c>
      <c r="I2951" s="31"/>
      <c r="K2951" s="21"/>
      <c r="M2951" s="27"/>
      <c r="N2951" s="28"/>
      <c r="O2951" s="32">
        <v>2.0</v>
      </c>
      <c r="P2951" s="52" t="s">
        <v>1496</v>
      </c>
      <c r="U2951" s="31"/>
    </row>
    <row r="2952">
      <c r="A2952" s="27"/>
      <c r="B2952" s="28"/>
      <c r="C2952" s="32">
        <v>3.0</v>
      </c>
      <c r="D2952" s="52" t="s">
        <v>1497</v>
      </c>
      <c r="I2952" s="31"/>
      <c r="K2952" s="21"/>
      <c r="M2952" s="27"/>
      <c r="N2952" s="28"/>
      <c r="O2952" s="32">
        <v>3.0</v>
      </c>
      <c r="P2952" s="52" t="s">
        <v>1497</v>
      </c>
      <c r="U2952" s="31"/>
    </row>
    <row r="2953">
      <c r="A2953" s="27"/>
      <c r="B2953" s="28"/>
      <c r="C2953" s="23">
        <v>4.0</v>
      </c>
      <c r="D2953" s="52" t="s">
        <v>431</v>
      </c>
      <c r="I2953" s="31" t="s">
        <v>38</v>
      </c>
      <c r="K2953" s="21"/>
      <c r="M2953" s="27"/>
      <c r="N2953" s="28"/>
      <c r="O2953" s="23">
        <v>4.0</v>
      </c>
      <c r="P2953" s="52" t="s">
        <v>431</v>
      </c>
      <c r="U2953" s="31" t="s">
        <v>38</v>
      </c>
    </row>
    <row r="2954">
      <c r="A2954" s="27"/>
      <c r="B2954" s="28"/>
      <c r="C2954" s="23"/>
      <c r="D2954" s="23"/>
      <c r="E2954" s="23"/>
      <c r="F2954" s="23"/>
      <c r="G2954" s="23"/>
      <c r="H2954" s="23"/>
      <c r="I2954" s="31"/>
      <c r="K2954" s="21"/>
      <c r="M2954" s="27"/>
      <c r="N2954" s="28"/>
      <c r="O2954" s="23"/>
      <c r="P2954" s="23"/>
      <c r="Q2954" s="23"/>
      <c r="R2954" s="23"/>
      <c r="S2954" s="23"/>
      <c r="T2954" s="23"/>
      <c r="U2954" s="31"/>
    </row>
    <row r="2955">
      <c r="A2955" s="27"/>
      <c r="B2955" s="28"/>
      <c r="C2955" s="23"/>
      <c r="D2955" s="23"/>
      <c r="E2955" s="23"/>
      <c r="F2955" s="23"/>
      <c r="G2955" s="23"/>
      <c r="H2955" s="23"/>
      <c r="I2955" s="31"/>
      <c r="K2955" s="21"/>
      <c r="M2955" s="27"/>
      <c r="N2955" s="28"/>
      <c r="O2955" s="23"/>
      <c r="P2955" s="23"/>
      <c r="Q2955" s="23"/>
      <c r="R2955" s="23"/>
      <c r="S2955" s="23"/>
      <c r="T2955" s="23"/>
      <c r="U2955" s="31"/>
    </row>
    <row r="2956">
      <c r="A2956" s="32" t="s">
        <v>50</v>
      </c>
      <c r="B2956" s="50">
        <f>B244+1</f>
        <v>32</v>
      </c>
      <c r="C2956" s="25" t="s">
        <v>1498</v>
      </c>
      <c r="I2956" s="26"/>
      <c r="K2956" s="21"/>
      <c r="M2956" s="32" t="s">
        <v>50</v>
      </c>
      <c r="N2956" s="50">
        <f>N244+1</f>
        <v>32</v>
      </c>
      <c r="O2956" s="25" t="s">
        <v>1498</v>
      </c>
      <c r="U2956" s="26"/>
    </row>
    <row r="2957">
      <c r="A2957" s="27"/>
      <c r="B2957" s="28"/>
      <c r="C2957" s="29"/>
      <c r="I2957" s="30"/>
      <c r="K2957" s="21"/>
      <c r="M2957" s="27"/>
      <c r="N2957" s="28"/>
      <c r="O2957" s="29"/>
      <c r="U2957" s="30"/>
    </row>
    <row r="2958">
      <c r="A2958" s="27"/>
      <c r="B2958" s="28"/>
      <c r="C2958" s="32">
        <v>1.0</v>
      </c>
      <c r="D2958" s="52" t="s">
        <v>1499</v>
      </c>
      <c r="I2958" s="31"/>
      <c r="K2958" s="21"/>
      <c r="M2958" s="27"/>
      <c r="N2958" s="28"/>
      <c r="O2958" s="32">
        <v>1.0</v>
      </c>
      <c r="P2958" s="52" t="s">
        <v>1499</v>
      </c>
      <c r="U2958" s="31"/>
    </row>
    <row r="2959">
      <c r="A2959" s="27"/>
      <c r="B2959" s="28"/>
      <c r="C2959" s="32">
        <v>2.0</v>
      </c>
      <c r="D2959" s="52" t="s">
        <v>1452</v>
      </c>
      <c r="I2959" s="31"/>
      <c r="K2959" s="21"/>
      <c r="M2959" s="27"/>
      <c r="N2959" s="28"/>
      <c r="O2959" s="32">
        <v>2.0</v>
      </c>
      <c r="P2959" s="52" t="s">
        <v>1452</v>
      </c>
      <c r="U2959" s="31"/>
    </row>
    <row r="2960">
      <c r="A2960" s="27"/>
      <c r="B2960" s="28"/>
      <c r="C2960" s="32">
        <v>3.0</v>
      </c>
      <c r="D2960" s="52" t="s">
        <v>1500</v>
      </c>
      <c r="I2960" s="31" t="s">
        <v>38</v>
      </c>
      <c r="K2960" s="21"/>
      <c r="M2960" s="27"/>
      <c r="N2960" s="28"/>
      <c r="O2960" s="32">
        <v>3.0</v>
      </c>
      <c r="P2960" s="52" t="s">
        <v>1500</v>
      </c>
      <c r="U2960" s="31" t="s">
        <v>38</v>
      </c>
    </row>
    <row r="2961">
      <c r="A2961" s="27"/>
      <c r="B2961" s="28"/>
      <c r="C2961" s="23">
        <v>4.0</v>
      </c>
      <c r="D2961" s="52" t="s">
        <v>437</v>
      </c>
      <c r="I2961" s="31"/>
      <c r="K2961" s="21"/>
      <c r="M2961" s="27"/>
      <c r="N2961" s="28"/>
      <c r="O2961" s="23">
        <v>4.0</v>
      </c>
      <c r="P2961" s="52" t="s">
        <v>437</v>
      </c>
      <c r="U2961" s="31"/>
    </row>
    <row r="2962">
      <c r="A2962" s="27"/>
      <c r="B2962" s="28"/>
      <c r="C2962" s="23"/>
      <c r="D2962" s="23"/>
      <c r="E2962" s="23"/>
      <c r="F2962" s="23"/>
      <c r="G2962" s="23"/>
      <c r="H2962" s="23"/>
      <c r="I2962" s="31"/>
      <c r="K2962" s="21"/>
      <c r="M2962" s="27"/>
      <c r="N2962" s="28"/>
      <c r="O2962" s="23"/>
      <c r="P2962" s="23"/>
      <c r="Q2962" s="23"/>
      <c r="R2962" s="23"/>
      <c r="S2962" s="23"/>
      <c r="T2962" s="23"/>
      <c r="U2962" s="31"/>
    </row>
    <row r="2963">
      <c r="A2963" s="27"/>
      <c r="B2963" s="28"/>
      <c r="C2963" s="23"/>
      <c r="D2963" s="23"/>
      <c r="E2963" s="23"/>
      <c r="F2963" s="23"/>
      <c r="G2963" s="23"/>
      <c r="H2963" s="23"/>
      <c r="I2963" s="31"/>
      <c r="K2963" s="21"/>
      <c r="M2963" s="27"/>
      <c r="N2963" s="28"/>
      <c r="O2963" s="23"/>
      <c r="P2963" s="23"/>
      <c r="Q2963" s="23"/>
      <c r="R2963" s="23"/>
      <c r="S2963" s="23"/>
      <c r="T2963" s="23"/>
      <c r="U2963" s="31"/>
    </row>
    <row r="2964">
      <c r="A2964" s="32" t="s">
        <v>50</v>
      </c>
      <c r="B2964" s="50">
        <f>B252+1</f>
        <v>33</v>
      </c>
      <c r="C2964" s="25" t="s">
        <v>1501</v>
      </c>
      <c r="I2964" s="26"/>
      <c r="K2964" s="21"/>
      <c r="M2964" s="32" t="s">
        <v>50</v>
      </c>
      <c r="N2964" s="50">
        <f>N252+1</f>
        <v>33</v>
      </c>
      <c r="O2964" s="25" t="s">
        <v>1501</v>
      </c>
      <c r="U2964" s="26"/>
    </row>
    <row r="2965">
      <c r="A2965" s="27"/>
      <c r="B2965" s="28"/>
      <c r="C2965" s="29"/>
      <c r="I2965" s="30"/>
      <c r="K2965" s="21"/>
      <c r="M2965" s="27"/>
      <c r="N2965" s="28"/>
      <c r="O2965" s="29"/>
      <c r="U2965" s="30"/>
    </row>
    <row r="2966">
      <c r="A2966" s="27"/>
      <c r="B2966" s="28"/>
      <c r="C2966" s="32">
        <v>1.0</v>
      </c>
      <c r="D2966" s="52" t="s">
        <v>1502</v>
      </c>
      <c r="I2966" s="31"/>
      <c r="K2966" s="21"/>
      <c r="M2966" s="27"/>
      <c r="N2966" s="28"/>
      <c r="O2966" s="32">
        <v>1.0</v>
      </c>
      <c r="P2966" s="52" t="s">
        <v>1502</v>
      </c>
      <c r="U2966" s="31"/>
    </row>
    <row r="2967">
      <c r="A2967" s="27"/>
      <c r="B2967" s="28"/>
      <c r="C2967" s="32">
        <v>2.0</v>
      </c>
      <c r="D2967" s="52" t="s">
        <v>1440</v>
      </c>
      <c r="I2967" s="31"/>
      <c r="K2967" s="21"/>
      <c r="M2967" s="27"/>
      <c r="N2967" s="28"/>
      <c r="O2967" s="32">
        <v>2.0</v>
      </c>
      <c r="P2967" s="52" t="s">
        <v>1440</v>
      </c>
      <c r="U2967" s="31"/>
    </row>
    <row r="2968">
      <c r="A2968" s="27"/>
      <c r="B2968" s="28"/>
      <c r="C2968" s="32">
        <v>3.0</v>
      </c>
      <c r="D2968" s="52" t="s">
        <v>1500</v>
      </c>
      <c r="I2968" s="31"/>
      <c r="K2968" s="21"/>
      <c r="M2968" s="27"/>
      <c r="N2968" s="28"/>
      <c r="O2968" s="32">
        <v>3.0</v>
      </c>
      <c r="P2968" s="52" t="s">
        <v>1500</v>
      </c>
      <c r="U2968" s="31"/>
    </row>
    <row r="2969">
      <c r="A2969" s="27"/>
      <c r="B2969" s="28"/>
      <c r="C2969" s="23">
        <v>4.0</v>
      </c>
      <c r="D2969" s="52" t="s">
        <v>582</v>
      </c>
      <c r="I2969" s="31" t="s">
        <v>38</v>
      </c>
      <c r="K2969" s="21"/>
      <c r="M2969" s="27"/>
      <c r="N2969" s="28"/>
      <c r="O2969" s="23">
        <v>4.0</v>
      </c>
      <c r="P2969" s="52" t="s">
        <v>582</v>
      </c>
      <c r="U2969" s="31" t="s">
        <v>38</v>
      </c>
    </row>
    <row r="2970">
      <c r="A2970" s="27"/>
      <c r="B2970" s="28"/>
      <c r="C2970" s="23"/>
      <c r="D2970" s="23"/>
      <c r="E2970" s="23"/>
      <c r="F2970" s="23"/>
      <c r="G2970" s="23"/>
      <c r="H2970" s="23"/>
      <c r="I2970" s="31"/>
      <c r="K2970" s="21"/>
      <c r="M2970" s="27"/>
      <c r="N2970" s="28"/>
      <c r="O2970" s="23"/>
      <c r="P2970" s="23"/>
      <c r="Q2970" s="23"/>
      <c r="R2970" s="23"/>
      <c r="S2970" s="23"/>
      <c r="T2970" s="23"/>
      <c r="U2970" s="31"/>
    </row>
    <row r="2971">
      <c r="A2971" s="27"/>
      <c r="B2971" s="28"/>
      <c r="C2971" s="23"/>
      <c r="D2971" s="23"/>
      <c r="E2971" s="23"/>
      <c r="F2971" s="23"/>
      <c r="G2971" s="23"/>
      <c r="H2971" s="23"/>
      <c r="I2971" s="31"/>
      <c r="K2971" s="21"/>
      <c r="M2971" s="27"/>
      <c r="N2971" s="28"/>
      <c r="O2971" s="23"/>
      <c r="P2971" s="23"/>
      <c r="Q2971" s="23"/>
      <c r="R2971" s="23"/>
      <c r="S2971" s="23"/>
      <c r="T2971" s="23"/>
      <c r="U2971" s="31"/>
    </row>
    <row r="2972">
      <c r="A2972" s="32" t="s">
        <v>50</v>
      </c>
      <c r="B2972" s="50">
        <f>B260+1</f>
        <v>34</v>
      </c>
      <c r="C2972" s="25" t="s">
        <v>1503</v>
      </c>
      <c r="I2972" s="26"/>
      <c r="K2972" s="21"/>
      <c r="M2972" s="32" t="s">
        <v>50</v>
      </c>
      <c r="N2972" s="50">
        <f>N260+1</f>
        <v>34</v>
      </c>
      <c r="O2972" s="25" t="s">
        <v>1503</v>
      </c>
      <c r="U2972" s="26"/>
    </row>
    <row r="2973">
      <c r="A2973" s="27"/>
      <c r="B2973" s="28"/>
      <c r="C2973" s="29"/>
      <c r="I2973" s="30"/>
      <c r="K2973" s="21"/>
      <c r="M2973" s="27"/>
      <c r="N2973" s="28"/>
      <c r="O2973" s="29"/>
      <c r="U2973" s="30"/>
    </row>
    <row r="2974">
      <c r="A2974" s="27"/>
      <c r="B2974" s="28"/>
      <c r="C2974" s="32">
        <v>1.0</v>
      </c>
      <c r="D2974" s="52" t="s">
        <v>1504</v>
      </c>
      <c r="I2974" s="31"/>
      <c r="K2974" s="21"/>
      <c r="M2974" s="27"/>
      <c r="N2974" s="28"/>
      <c r="O2974" s="32">
        <v>1.0</v>
      </c>
      <c r="P2974" s="52" t="s">
        <v>1504</v>
      </c>
      <c r="U2974" s="31"/>
    </row>
    <row r="2975">
      <c r="A2975" s="27"/>
      <c r="B2975" s="28"/>
      <c r="C2975" s="32">
        <v>2.0</v>
      </c>
      <c r="D2975" s="52" t="s">
        <v>1505</v>
      </c>
      <c r="I2975" s="31"/>
      <c r="K2975" s="21"/>
      <c r="M2975" s="27"/>
      <c r="N2975" s="28"/>
      <c r="O2975" s="32">
        <v>2.0</v>
      </c>
      <c r="P2975" s="52" t="s">
        <v>1505</v>
      </c>
      <c r="U2975" s="31"/>
    </row>
    <row r="2976">
      <c r="A2976" s="27"/>
      <c r="B2976" s="28"/>
      <c r="C2976" s="32">
        <v>3.0</v>
      </c>
      <c r="D2976" s="52" t="s">
        <v>1506</v>
      </c>
      <c r="I2976" s="31"/>
      <c r="K2976" s="21"/>
      <c r="M2976" s="27"/>
      <c r="N2976" s="28"/>
      <c r="O2976" s="32">
        <v>3.0</v>
      </c>
      <c r="P2976" s="52" t="s">
        <v>1506</v>
      </c>
      <c r="U2976" s="31"/>
    </row>
    <row r="2977">
      <c r="A2977" s="27"/>
      <c r="B2977" s="28"/>
      <c r="C2977" s="23">
        <v>4.0</v>
      </c>
      <c r="D2977" s="52" t="s">
        <v>582</v>
      </c>
      <c r="I2977" s="31" t="s">
        <v>38</v>
      </c>
      <c r="K2977" s="21"/>
      <c r="M2977" s="27"/>
      <c r="N2977" s="28"/>
      <c r="O2977" s="23">
        <v>4.0</v>
      </c>
      <c r="P2977" s="52" t="s">
        <v>582</v>
      </c>
      <c r="U2977" s="31" t="s">
        <v>38</v>
      </c>
    </row>
    <row r="2978">
      <c r="A2978" s="27"/>
      <c r="B2978" s="28"/>
      <c r="C2978" s="23"/>
      <c r="D2978" s="23"/>
      <c r="E2978" s="23"/>
      <c r="F2978" s="23"/>
      <c r="G2978" s="23"/>
      <c r="H2978" s="23"/>
      <c r="I2978" s="31"/>
      <c r="K2978" s="21"/>
      <c r="M2978" s="27"/>
      <c r="N2978" s="28"/>
      <c r="O2978" s="23"/>
      <c r="P2978" s="23"/>
      <c r="Q2978" s="23"/>
      <c r="R2978" s="23"/>
      <c r="S2978" s="23"/>
      <c r="T2978" s="23"/>
      <c r="U2978" s="31"/>
    </row>
    <row r="2979">
      <c r="A2979" s="27"/>
      <c r="B2979" s="28"/>
      <c r="C2979" s="23"/>
      <c r="D2979" s="23"/>
      <c r="E2979" s="23"/>
      <c r="F2979" s="23"/>
      <c r="G2979" s="23"/>
      <c r="H2979" s="23"/>
      <c r="I2979" s="31"/>
      <c r="K2979" s="21"/>
      <c r="M2979" s="27"/>
      <c r="N2979" s="28"/>
      <c r="O2979" s="23"/>
      <c r="P2979" s="23"/>
      <c r="Q2979" s="23"/>
      <c r="R2979" s="23"/>
      <c r="S2979" s="23"/>
      <c r="T2979" s="23"/>
      <c r="U2979" s="31"/>
    </row>
    <row r="2980">
      <c r="A2980" s="32" t="s">
        <v>50</v>
      </c>
      <c r="B2980" s="50">
        <f>B268+1</f>
        <v>35</v>
      </c>
      <c r="C2980" s="25" t="s">
        <v>1507</v>
      </c>
      <c r="I2980" s="26"/>
      <c r="K2980" s="21"/>
      <c r="M2980" s="32" t="s">
        <v>50</v>
      </c>
      <c r="N2980" s="50">
        <f>N268+1</f>
        <v>35</v>
      </c>
      <c r="O2980" s="25" t="s">
        <v>1507</v>
      </c>
      <c r="U2980" s="26"/>
    </row>
    <row r="2981">
      <c r="A2981" s="27"/>
      <c r="B2981" s="28"/>
      <c r="C2981" s="29"/>
      <c r="I2981" s="30"/>
      <c r="K2981" s="21"/>
      <c r="M2981" s="27"/>
      <c r="N2981" s="28"/>
      <c r="O2981" s="29"/>
      <c r="U2981" s="30"/>
    </row>
    <row r="2982">
      <c r="A2982" s="27"/>
      <c r="B2982" s="28"/>
      <c r="C2982" s="32">
        <v>1.0</v>
      </c>
      <c r="D2982" s="52" t="s">
        <v>1508</v>
      </c>
      <c r="I2982" s="31"/>
      <c r="K2982" s="21"/>
      <c r="M2982" s="27"/>
      <c r="N2982" s="28"/>
      <c r="O2982" s="32">
        <v>1.0</v>
      </c>
      <c r="P2982" s="52" t="s">
        <v>1508</v>
      </c>
      <c r="U2982" s="31"/>
    </row>
    <row r="2983">
      <c r="A2983" s="27"/>
      <c r="B2983" s="28"/>
      <c r="C2983" s="32">
        <v>2.0</v>
      </c>
      <c r="D2983" s="52" t="s">
        <v>1509</v>
      </c>
      <c r="I2983" s="31"/>
      <c r="K2983" s="21"/>
      <c r="M2983" s="27"/>
      <c r="N2983" s="28"/>
      <c r="O2983" s="32">
        <v>2.0</v>
      </c>
      <c r="P2983" s="52" t="s">
        <v>1509</v>
      </c>
      <c r="U2983" s="31"/>
    </row>
    <row r="2984">
      <c r="A2984" s="27"/>
      <c r="B2984" s="28"/>
      <c r="C2984" s="32">
        <v>3.0</v>
      </c>
      <c r="D2984" s="52" t="s">
        <v>1510</v>
      </c>
      <c r="I2984" s="31"/>
      <c r="K2984" s="21"/>
      <c r="M2984" s="27"/>
      <c r="N2984" s="28"/>
      <c r="O2984" s="32">
        <v>3.0</v>
      </c>
      <c r="P2984" s="52" t="s">
        <v>1510</v>
      </c>
      <c r="U2984" s="31"/>
    </row>
    <row r="2985">
      <c r="A2985" s="27"/>
      <c r="B2985" s="28"/>
      <c r="C2985" s="23">
        <v>4.0</v>
      </c>
      <c r="D2985" s="52" t="s">
        <v>1470</v>
      </c>
      <c r="I2985" s="31" t="s">
        <v>38</v>
      </c>
      <c r="K2985" s="21"/>
      <c r="M2985" s="27"/>
      <c r="N2985" s="28"/>
      <c r="O2985" s="23">
        <v>4.0</v>
      </c>
      <c r="P2985" s="52" t="s">
        <v>1470</v>
      </c>
      <c r="U2985" s="31" t="s">
        <v>38</v>
      </c>
    </row>
    <row r="2986">
      <c r="A2986" s="27"/>
      <c r="B2986" s="28"/>
      <c r="C2986" s="23"/>
      <c r="D2986" s="23"/>
      <c r="E2986" s="23"/>
      <c r="F2986" s="23"/>
      <c r="G2986" s="23"/>
      <c r="H2986" s="23"/>
      <c r="I2986" s="31"/>
      <c r="K2986" s="21"/>
    </row>
    <row r="2987">
      <c r="A2987" s="27"/>
      <c r="B2987" s="28"/>
      <c r="C2987" s="23"/>
      <c r="D2987" s="23"/>
      <c r="E2987" s="23"/>
      <c r="F2987" s="23"/>
      <c r="G2987" s="23"/>
      <c r="H2987" s="23"/>
      <c r="I2987" s="31"/>
      <c r="K2987" s="21"/>
    </row>
    <row r="2988">
      <c r="A2988" s="27"/>
      <c r="B2988" s="28"/>
      <c r="C2988" s="23"/>
      <c r="D2988" s="23"/>
      <c r="E2988" s="23"/>
      <c r="F2988" s="23"/>
      <c r="G2988" s="23"/>
      <c r="H2988" s="23"/>
      <c r="I2988" s="31"/>
      <c r="K2988" s="21"/>
    </row>
    <row r="2989">
      <c r="A2989" s="27"/>
      <c r="B2989" s="28"/>
      <c r="C2989" s="23"/>
      <c r="D2989" s="23"/>
      <c r="E2989" s="23"/>
      <c r="F2989" s="23"/>
      <c r="G2989" s="23"/>
      <c r="H2989" s="23"/>
      <c r="I2989" s="31"/>
      <c r="K2989" s="21"/>
    </row>
    <row r="2990">
      <c r="A2990" s="22" t="s">
        <v>46</v>
      </c>
      <c r="I2990" s="31"/>
      <c r="K2990" s="21"/>
      <c r="M2990" s="22" t="s">
        <v>46</v>
      </c>
    </row>
    <row r="2991">
      <c r="A2991" s="32" t="s">
        <v>50</v>
      </c>
      <c r="B2991" s="50">
        <v>1.0</v>
      </c>
      <c r="C2991" s="25" t="s">
        <v>1511</v>
      </c>
      <c r="I2991" s="26" t="s">
        <v>52</v>
      </c>
      <c r="K2991" s="21"/>
      <c r="M2991" s="32" t="s">
        <v>50</v>
      </c>
      <c r="N2991" s="50">
        <v>1.0</v>
      </c>
      <c r="O2991" s="25" t="s">
        <v>1511</v>
      </c>
      <c r="U2991" s="26" t="s">
        <v>52</v>
      </c>
    </row>
    <row r="2992" ht="47.25" customHeight="1">
      <c r="A2992" s="27"/>
      <c r="B2992" s="28"/>
      <c r="C2992" s="29" t="str">
        <f>IMAGE("https://media.zecodeek-it.com/dtc/ss-share/questions/question-1396.jpg",1)</f>
        <v/>
      </c>
      <c r="I2992" s="30"/>
      <c r="K2992" s="21"/>
      <c r="M2992" s="27"/>
      <c r="N2992" s="28"/>
      <c r="O2992" s="29" t="str">
        <f>IMAGE("https://media.zecodeek-it.com/dtc/ss-share/questions/question-1396.jpg",1)</f>
        <v/>
      </c>
      <c r="U2992" s="30"/>
    </row>
    <row r="2993">
      <c r="A2993" s="27"/>
      <c r="B2993" s="28"/>
      <c r="C2993" s="32">
        <v>1.0</v>
      </c>
      <c r="D2993" s="23" t="s">
        <v>1512</v>
      </c>
      <c r="I2993" s="31"/>
      <c r="K2993" s="21"/>
      <c r="M2993" s="27"/>
      <c r="N2993" s="28"/>
      <c r="O2993" s="32">
        <v>1.0</v>
      </c>
      <c r="P2993" s="23" t="s">
        <v>1512</v>
      </c>
      <c r="U2993" s="31"/>
    </row>
    <row r="2994">
      <c r="A2994" s="27"/>
      <c r="B2994" s="28"/>
      <c r="C2994" s="32">
        <v>2.0</v>
      </c>
      <c r="D2994" s="23" t="s">
        <v>1513</v>
      </c>
      <c r="I2994" s="31"/>
      <c r="K2994" s="21"/>
      <c r="M2994" s="27"/>
      <c r="N2994" s="28"/>
      <c r="O2994" s="32">
        <v>2.0</v>
      </c>
      <c r="P2994" s="23" t="s">
        <v>1513</v>
      </c>
      <c r="U2994" s="31"/>
    </row>
    <row r="2995">
      <c r="A2995" s="27"/>
      <c r="B2995" s="28"/>
      <c r="C2995" s="32">
        <v>3.0</v>
      </c>
      <c r="D2995" s="23" t="s">
        <v>1514</v>
      </c>
      <c r="I2995" s="31"/>
      <c r="K2995" s="21"/>
      <c r="M2995" s="27"/>
      <c r="N2995" s="28"/>
      <c r="O2995" s="32">
        <v>3.0</v>
      </c>
      <c r="P2995" s="23" t="s">
        <v>1514</v>
      </c>
      <c r="U2995" s="31"/>
    </row>
    <row r="2996" ht="15.75" customHeight="1">
      <c r="A2996" s="27"/>
      <c r="B2996" s="28"/>
      <c r="C2996" s="23">
        <v>4.0</v>
      </c>
      <c r="D2996" s="23" t="s">
        <v>872</v>
      </c>
      <c r="I2996" s="31" t="s">
        <v>38</v>
      </c>
      <c r="K2996" s="21"/>
      <c r="M2996" s="27"/>
      <c r="N2996" s="28"/>
      <c r="O2996" s="23">
        <v>4.0</v>
      </c>
      <c r="P2996" s="23" t="s">
        <v>872</v>
      </c>
      <c r="U2996" s="31" t="s">
        <v>38</v>
      </c>
    </row>
    <row r="2997">
      <c r="A2997" s="27"/>
      <c r="B2997" s="28"/>
      <c r="C2997" s="23"/>
      <c r="D2997" s="23"/>
      <c r="E2997" s="23"/>
      <c r="F2997" s="23"/>
      <c r="G2997" s="23"/>
      <c r="H2997" s="23"/>
      <c r="I2997" s="31"/>
      <c r="K2997" s="21"/>
      <c r="M2997" s="27"/>
      <c r="N2997" s="28"/>
      <c r="O2997" s="23"/>
      <c r="P2997" s="23"/>
      <c r="Q2997" s="23"/>
      <c r="R2997" s="23"/>
      <c r="S2997" s="23"/>
      <c r="T2997" s="23"/>
      <c r="U2997" s="31"/>
    </row>
    <row r="2998">
      <c r="A2998" s="27"/>
      <c r="B2998" s="28"/>
      <c r="C2998" s="23"/>
      <c r="D2998" s="23"/>
      <c r="E2998" s="23"/>
      <c r="F2998" s="23"/>
      <c r="G2998" s="23"/>
      <c r="H2998" s="23"/>
      <c r="I2998" s="31"/>
      <c r="K2998" s="21"/>
      <c r="M2998" s="27"/>
      <c r="N2998" s="28"/>
      <c r="O2998" s="23"/>
      <c r="P2998" s="23"/>
      <c r="Q2998" s="23"/>
      <c r="R2998" s="23"/>
      <c r="S2998" s="23"/>
      <c r="T2998" s="23"/>
      <c r="U2998" s="31"/>
    </row>
    <row r="2999">
      <c r="A2999" s="32" t="s">
        <v>50</v>
      </c>
      <c r="B2999" s="50">
        <f>B4+1</f>
        <v>2</v>
      </c>
      <c r="C2999" s="25" t="s">
        <v>1515</v>
      </c>
      <c r="I2999" s="26"/>
      <c r="K2999" s="21"/>
      <c r="M2999" s="32" t="s">
        <v>50</v>
      </c>
      <c r="N2999" s="50">
        <f>N4+1</f>
        <v>2</v>
      </c>
      <c r="O2999" s="25" t="s">
        <v>1515</v>
      </c>
      <c r="U2999" s="26"/>
    </row>
    <row r="3000">
      <c r="A3000" s="27"/>
      <c r="B3000" s="28"/>
      <c r="C3000" s="29"/>
      <c r="I3000" s="30"/>
      <c r="K3000" s="21"/>
      <c r="M3000" s="27"/>
      <c r="N3000" s="28"/>
      <c r="O3000" s="29"/>
      <c r="U3000" s="30"/>
    </row>
    <row r="3001">
      <c r="A3001" s="27"/>
      <c r="B3001" s="28"/>
      <c r="C3001" s="32">
        <v>1.0</v>
      </c>
      <c r="D3001" s="23" t="s">
        <v>1516</v>
      </c>
      <c r="I3001" s="31"/>
      <c r="K3001" s="21"/>
      <c r="M3001" s="27"/>
      <c r="N3001" s="28"/>
      <c r="O3001" s="32">
        <v>1.0</v>
      </c>
      <c r="P3001" s="23" t="s">
        <v>1516</v>
      </c>
      <c r="U3001" s="31"/>
    </row>
    <row r="3002">
      <c r="A3002" s="27"/>
      <c r="B3002" s="28"/>
      <c r="C3002" s="32">
        <v>2.0</v>
      </c>
      <c r="D3002" s="23" t="s">
        <v>1517</v>
      </c>
      <c r="I3002" s="31"/>
      <c r="K3002" s="21"/>
      <c r="M3002" s="27"/>
      <c r="N3002" s="28"/>
      <c r="O3002" s="32">
        <v>2.0</v>
      </c>
      <c r="P3002" s="23" t="s">
        <v>1517</v>
      </c>
      <c r="U3002" s="31"/>
    </row>
    <row r="3003">
      <c r="A3003" s="27"/>
      <c r="B3003" s="28"/>
      <c r="C3003" s="32">
        <v>3.0</v>
      </c>
      <c r="D3003" s="23" t="s">
        <v>506</v>
      </c>
      <c r="I3003" s="31" t="s">
        <v>38</v>
      </c>
      <c r="K3003" s="21"/>
      <c r="M3003" s="27"/>
      <c r="N3003" s="28"/>
      <c r="O3003" s="32">
        <v>3.0</v>
      </c>
      <c r="P3003" s="23" t="s">
        <v>506</v>
      </c>
      <c r="U3003" s="31" t="s">
        <v>38</v>
      </c>
    </row>
    <row r="3004" ht="15.75" customHeight="1">
      <c r="A3004" s="27"/>
      <c r="B3004" s="28"/>
      <c r="C3004" s="23">
        <v>4.0</v>
      </c>
      <c r="D3004" s="23" t="s">
        <v>1518</v>
      </c>
      <c r="I3004" s="31"/>
      <c r="K3004" s="21"/>
      <c r="M3004" s="27"/>
      <c r="N3004" s="28"/>
      <c r="O3004" s="23">
        <v>4.0</v>
      </c>
      <c r="P3004" s="23" t="s">
        <v>1518</v>
      </c>
      <c r="U3004" s="31"/>
    </row>
    <row r="3005">
      <c r="A3005" s="27"/>
      <c r="B3005" s="28"/>
      <c r="C3005" s="23"/>
      <c r="D3005" s="23"/>
      <c r="E3005" s="23"/>
      <c r="F3005" s="23"/>
      <c r="G3005" s="23"/>
      <c r="H3005" s="23"/>
      <c r="I3005" s="31"/>
      <c r="K3005" s="21"/>
      <c r="M3005" s="27"/>
      <c r="N3005" s="28"/>
      <c r="O3005" s="23"/>
      <c r="P3005" s="23"/>
      <c r="Q3005" s="23"/>
      <c r="R3005" s="23"/>
      <c r="S3005" s="23"/>
      <c r="T3005" s="23"/>
      <c r="U3005" s="31"/>
    </row>
    <row r="3006">
      <c r="A3006" s="27"/>
      <c r="B3006" s="28"/>
      <c r="C3006" s="23"/>
      <c r="D3006" s="23"/>
      <c r="E3006" s="23"/>
      <c r="F3006" s="23"/>
      <c r="G3006" s="23"/>
      <c r="H3006" s="23"/>
      <c r="I3006" s="31"/>
      <c r="K3006" s="21"/>
      <c r="M3006" s="27"/>
      <c r="N3006" s="28"/>
      <c r="O3006" s="23"/>
      <c r="P3006" s="23"/>
      <c r="Q3006" s="23"/>
      <c r="R3006" s="23"/>
      <c r="S3006" s="23"/>
      <c r="T3006" s="23"/>
      <c r="U3006" s="31"/>
    </row>
    <row r="3007">
      <c r="A3007" s="32" t="s">
        <v>50</v>
      </c>
      <c r="B3007" s="50">
        <f>B12+1</f>
        <v>3</v>
      </c>
      <c r="C3007" s="25" t="s">
        <v>1519</v>
      </c>
      <c r="I3007" s="26"/>
      <c r="K3007" s="21"/>
      <c r="M3007" s="32" t="s">
        <v>50</v>
      </c>
      <c r="N3007" s="50">
        <f>N12+1</f>
        <v>3</v>
      </c>
      <c r="O3007" s="25" t="s">
        <v>1519</v>
      </c>
      <c r="U3007" s="26"/>
    </row>
    <row r="3008">
      <c r="A3008" s="27"/>
      <c r="B3008" s="28"/>
      <c r="C3008" s="29"/>
      <c r="I3008" s="30"/>
      <c r="K3008" s="21"/>
      <c r="M3008" s="27"/>
      <c r="N3008" s="28"/>
      <c r="O3008" s="29"/>
      <c r="U3008" s="30"/>
    </row>
    <row r="3009" ht="15.75" customHeight="1">
      <c r="A3009" s="27"/>
      <c r="B3009" s="28"/>
      <c r="C3009" s="32">
        <v>1.0</v>
      </c>
      <c r="D3009" s="23" t="s">
        <v>1520</v>
      </c>
      <c r="I3009" s="31"/>
      <c r="K3009" s="21"/>
      <c r="M3009" s="27"/>
      <c r="N3009" s="28"/>
      <c r="O3009" s="32">
        <v>1.0</v>
      </c>
      <c r="P3009" s="23" t="s">
        <v>1520</v>
      </c>
      <c r="U3009" s="31"/>
    </row>
    <row r="3010">
      <c r="A3010" s="27"/>
      <c r="B3010" s="28"/>
      <c r="C3010" s="32">
        <v>2.0</v>
      </c>
      <c r="D3010" s="23" t="s">
        <v>1521</v>
      </c>
      <c r="I3010" s="31" t="s">
        <v>38</v>
      </c>
      <c r="K3010" s="21"/>
      <c r="M3010" s="27"/>
      <c r="N3010" s="28"/>
      <c r="O3010" s="32">
        <v>2.0</v>
      </c>
      <c r="P3010" s="23" t="s">
        <v>1521</v>
      </c>
      <c r="U3010" s="31" t="s">
        <v>38</v>
      </c>
    </row>
    <row r="3011">
      <c r="A3011" s="27"/>
      <c r="B3011" s="28"/>
      <c r="C3011" s="32">
        <v>3.0</v>
      </c>
      <c r="D3011" s="23" t="s">
        <v>1522</v>
      </c>
      <c r="I3011" s="31"/>
      <c r="K3011" s="21"/>
      <c r="M3011" s="27"/>
      <c r="N3011" s="28"/>
      <c r="O3011" s="32">
        <v>3.0</v>
      </c>
      <c r="P3011" s="23" t="s">
        <v>1522</v>
      </c>
      <c r="U3011" s="31"/>
    </row>
    <row r="3012" ht="15.75" customHeight="1">
      <c r="A3012" s="27"/>
      <c r="B3012" s="28"/>
      <c r="C3012" s="23">
        <v>4.0</v>
      </c>
      <c r="D3012" s="23" t="s">
        <v>1523</v>
      </c>
      <c r="I3012" s="31"/>
      <c r="K3012" s="21"/>
      <c r="M3012" s="27"/>
      <c r="N3012" s="28"/>
      <c r="O3012" s="23">
        <v>4.0</v>
      </c>
      <c r="P3012" s="23" t="s">
        <v>1523</v>
      </c>
      <c r="U3012" s="31"/>
    </row>
    <row r="3013">
      <c r="A3013" s="27"/>
      <c r="B3013" s="28"/>
      <c r="C3013" s="23"/>
      <c r="D3013" s="23"/>
      <c r="E3013" s="23"/>
      <c r="F3013" s="23"/>
      <c r="G3013" s="23"/>
      <c r="H3013" s="23"/>
      <c r="I3013" s="31"/>
      <c r="K3013" s="21"/>
      <c r="M3013" s="27"/>
      <c r="N3013" s="28"/>
      <c r="O3013" s="23"/>
      <c r="P3013" s="23"/>
      <c r="Q3013" s="23"/>
      <c r="R3013" s="23"/>
      <c r="S3013" s="23"/>
      <c r="T3013" s="23"/>
      <c r="U3013" s="31"/>
    </row>
    <row r="3014">
      <c r="A3014" s="27"/>
      <c r="B3014" s="28"/>
      <c r="C3014" s="23"/>
      <c r="D3014" s="23"/>
      <c r="E3014" s="23"/>
      <c r="F3014" s="23"/>
      <c r="G3014" s="23"/>
      <c r="H3014" s="23"/>
      <c r="I3014" s="31"/>
      <c r="K3014" s="21"/>
      <c r="M3014" s="27"/>
      <c r="N3014" s="28"/>
      <c r="O3014" s="23"/>
      <c r="P3014" s="23"/>
      <c r="Q3014" s="23"/>
      <c r="R3014" s="23"/>
      <c r="S3014" s="23"/>
      <c r="T3014" s="23"/>
      <c r="U3014" s="31"/>
    </row>
    <row r="3015">
      <c r="A3015" s="32" t="s">
        <v>50</v>
      </c>
      <c r="B3015" s="50">
        <f>B20+1</f>
        <v>4</v>
      </c>
      <c r="C3015" s="25" t="s">
        <v>1519</v>
      </c>
      <c r="I3015" s="26"/>
      <c r="K3015" s="21"/>
      <c r="M3015" s="32" t="s">
        <v>50</v>
      </c>
      <c r="N3015" s="50">
        <f>N20+1</f>
        <v>4</v>
      </c>
      <c r="O3015" s="25" t="s">
        <v>1519</v>
      </c>
      <c r="U3015" s="26"/>
    </row>
    <row r="3016">
      <c r="A3016" s="27"/>
      <c r="B3016" s="28"/>
      <c r="C3016" s="29"/>
      <c r="I3016" s="30"/>
      <c r="K3016" s="21"/>
      <c r="M3016" s="27"/>
      <c r="N3016" s="28"/>
      <c r="O3016" s="29"/>
      <c r="U3016" s="30"/>
    </row>
    <row r="3017">
      <c r="A3017" s="27"/>
      <c r="B3017" s="28"/>
      <c r="C3017" s="32">
        <v>1.0</v>
      </c>
      <c r="D3017" s="23" t="s">
        <v>1091</v>
      </c>
      <c r="I3017" s="31" t="s">
        <v>38</v>
      </c>
      <c r="K3017" s="21"/>
      <c r="M3017" s="27"/>
      <c r="N3017" s="28"/>
      <c r="O3017" s="32">
        <v>1.0</v>
      </c>
      <c r="P3017" s="23" t="s">
        <v>1091</v>
      </c>
      <c r="U3017" s="31" t="s">
        <v>38</v>
      </c>
    </row>
    <row r="3018">
      <c r="A3018" s="27"/>
      <c r="B3018" s="28"/>
      <c r="C3018" s="32">
        <v>2.0</v>
      </c>
      <c r="D3018" s="23" t="s">
        <v>1524</v>
      </c>
      <c r="I3018" s="31"/>
      <c r="K3018" s="21"/>
      <c r="M3018" s="27"/>
      <c r="N3018" s="28"/>
      <c r="O3018" s="32">
        <v>2.0</v>
      </c>
      <c r="P3018" s="23" t="s">
        <v>1524</v>
      </c>
      <c r="U3018" s="31"/>
    </row>
    <row r="3019">
      <c r="A3019" s="27"/>
      <c r="B3019" s="28"/>
      <c r="C3019" s="32">
        <v>3.0</v>
      </c>
      <c r="D3019" s="23" t="s">
        <v>1525</v>
      </c>
      <c r="I3019" s="31"/>
      <c r="K3019" s="21"/>
      <c r="M3019" s="27"/>
      <c r="N3019" s="28"/>
      <c r="O3019" s="32">
        <v>3.0</v>
      </c>
      <c r="P3019" s="23" t="s">
        <v>1525</v>
      </c>
      <c r="U3019" s="31"/>
    </row>
    <row r="3020" ht="15.75" customHeight="1">
      <c r="A3020" s="27"/>
      <c r="B3020" s="28"/>
      <c r="C3020" s="23">
        <v>4.0</v>
      </c>
      <c r="D3020" s="23" t="s">
        <v>872</v>
      </c>
      <c r="I3020" s="31"/>
      <c r="K3020" s="21"/>
      <c r="M3020" s="27"/>
      <c r="N3020" s="28"/>
      <c r="O3020" s="23">
        <v>4.0</v>
      </c>
      <c r="P3020" s="23" t="s">
        <v>872</v>
      </c>
      <c r="U3020" s="31"/>
    </row>
    <row r="3021">
      <c r="A3021" s="27"/>
      <c r="B3021" s="28"/>
      <c r="C3021" s="23"/>
      <c r="D3021" s="23"/>
      <c r="E3021" s="23"/>
      <c r="F3021" s="23"/>
      <c r="G3021" s="23"/>
      <c r="H3021" s="23"/>
      <c r="I3021" s="31"/>
      <c r="K3021" s="21"/>
      <c r="M3021" s="27"/>
      <c r="N3021" s="28"/>
      <c r="O3021" s="23"/>
      <c r="P3021" s="23"/>
      <c r="Q3021" s="23"/>
      <c r="R3021" s="23"/>
      <c r="S3021" s="23"/>
      <c r="T3021" s="23"/>
      <c r="U3021" s="31"/>
    </row>
    <row r="3022">
      <c r="A3022" s="27"/>
      <c r="B3022" s="28"/>
      <c r="C3022" s="23"/>
      <c r="D3022" s="23"/>
      <c r="E3022" s="23"/>
      <c r="F3022" s="23"/>
      <c r="G3022" s="23"/>
      <c r="H3022" s="23"/>
      <c r="I3022" s="31"/>
      <c r="K3022" s="21"/>
      <c r="M3022" s="27"/>
      <c r="N3022" s="28"/>
      <c r="O3022" s="23"/>
      <c r="P3022" s="23"/>
      <c r="Q3022" s="23"/>
      <c r="R3022" s="23"/>
      <c r="S3022" s="23"/>
      <c r="T3022" s="23"/>
      <c r="U3022" s="31"/>
    </row>
    <row r="3023">
      <c r="A3023" s="32" t="s">
        <v>50</v>
      </c>
      <c r="B3023" s="50">
        <f>B28+1</f>
        <v>5</v>
      </c>
      <c r="C3023" s="25" t="s">
        <v>1526</v>
      </c>
      <c r="I3023" s="26"/>
      <c r="K3023" s="21"/>
      <c r="M3023" s="32" t="s">
        <v>50</v>
      </c>
      <c r="N3023" s="50">
        <f>N28+1</f>
        <v>5</v>
      </c>
      <c r="O3023" s="25" t="s">
        <v>1526</v>
      </c>
      <c r="U3023" s="26"/>
    </row>
    <row r="3024" ht="47.25" customHeight="1">
      <c r="A3024" s="27"/>
      <c r="B3024" s="28"/>
      <c r="C3024" s="29" t="str">
        <f>IMAGE("https://media.zecodeek-it.com/dtc/ss-share/questions/question-1392.jpg",1)</f>
        <v/>
      </c>
      <c r="I3024" s="30"/>
      <c r="K3024" s="21"/>
      <c r="M3024" s="27"/>
      <c r="N3024" s="28"/>
      <c r="O3024" s="29" t="str">
        <f>IMAGE("https://media.zecodeek-it.com/dtc/ss-share/questions/question-1392.jpg",1)</f>
        <v/>
      </c>
      <c r="U3024" s="30"/>
    </row>
    <row r="3025">
      <c r="A3025" s="27"/>
      <c r="B3025" s="28"/>
      <c r="C3025" s="32">
        <v>1.0</v>
      </c>
      <c r="D3025" s="23" t="s">
        <v>1527</v>
      </c>
      <c r="I3025" s="31"/>
      <c r="K3025" s="21"/>
      <c r="M3025" s="27"/>
      <c r="N3025" s="28"/>
      <c r="O3025" s="32">
        <v>1.0</v>
      </c>
      <c r="P3025" s="23" t="s">
        <v>1527</v>
      </c>
      <c r="U3025" s="31"/>
    </row>
    <row r="3026">
      <c r="A3026" s="27"/>
      <c r="B3026" s="28"/>
      <c r="C3026" s="32">
        <v>2.0</v>
      </c>
      <c r="D3026" s="23" t="s">
        <v>1528</v>
      </c>
      <c r="I3026" s="31"/>
      <c r="K3026" s="21"/>
      <c r="M3026" s="27"/>
      <c r="N3026" s="28"/>
      <c r="O3026" s="32">
        <v>2.0</v>
      </c>
      <c r="P3026" s="23" t="s">
        <v>1528</v>
      </c>
      <c r="U3026" s="31"/>
    </row>
    <row r="3027">
      <c r="A3027" s="27"/>
      <c r="B3027" s="28"/>
      <c r="C3027" s="32">
        <v>3.0</v>
      </c>
      <c r="D3027" s="23" t="s">
        <v>1529</v>
      </c>
      <c r="I3027" s="31"/>
      <c r="K3027" s="21"/>
      <c r="M3027" s="27"/>
      <c r="N3027" s="28"/>
      <c r="O3027" s="32">
        <v>3.0</v>
      </c>
      <c r="P3027" s="23" t="s">
        <v>1529</v>
      </c>
      <c r="U3027" s="31"/>
    </row>
    <row r="3028" ht="15.75" customHeight="1">
      <c r="A3028" s="27"/>
      <c r="B3028" s="28"/>
      <c r="C3028" s="23">
        <v>4.0</v>
      </c>
      <c r="D3028" s="23" t="s">
        <v>1530</v>
      </c>
      <c r="I3028" s="31" t="s">
        <v>38</v>
      </c>
      <c r="K3028" s="21"/>
      <c r="M3028" s="27"/>
      <c r="N3028" s="28"/>
      <c r="O3028" s="23">
        <v>4.0</v>
      </c>
      <c r="P3028" s="23" t="s">
        <v>1530</v>
      </c>
      <c r="U3028" s="31" t="s">
        <v>38</v>
      </c>
    </row>
    <row r="3029">
      <c r="A3029" s="27"/>
      <c r="B3029" s="28"/>
      <c r="C3029" s="23"/>
      <c r="D3029" s="23"/>
      <c r="E3029" s="23"/>
      <c r="F3029" s="23"/>
      <c r="G3029" s="23"/>
      <c r="H3029" s="23"/>
      <c r="I3029" s="31"/>
      <c r="K3029" s="21"/>
      <c r="M3029" s="27"/>
      <c r="N3029" s="28"/>
      <c r="O3029" s="23"/>
      <c r="P3029" s="23"/>
      <c r="Q3029" s="23"/>
      <c r="R3029" s="23"/>
      <c r="S3029" s="23"/>
      <c r="T3029" s="23"/>
      <c r="U3029" s="31"/>
    </row>
    <row r="3030">
      <c r="A3030" s="27"/>
      <c r="B3030" s="28"/>
      <c r="C3030" s="23"/>
      <c r="D3030" s="23"/>
      <c r="E3030" s="23"/>
      <c r="F3030" s="23"/>
      <c r="G3030" s="23"/>
      <c r="H3030" s="23"/>
      <c r="I3030" s="31"/>
      <c r="K3030" s="21"/>
      <c r="M3030" s="27"/>
      <c r="N3030" s="28"/>
      <c r="O3030" s="23"/>
      <c r="P3030" s="23"/>
      <c r="Q3030" s="23"/>
      <c r="R3030" s="23"/>
      <c r="S3030" s="23"/>
      <c r="T3030" s="23"/>
      <c r="U3030" s="31"/>
    </row>
    <row r="3031">
      <c r="A3031" s="32" t="s">
        <v>50</v>
      </c>
      <c r="B3031" s="50">
        <f>B36+1</f>
        <v>6</v>
      </c>
      <c r="C3031" s="25" t="s">
        <v>1531</v>
      </c>
      <c r="I3031" s="26"/>
      <c r="K3031" s="21"/>
      <c r="M3031" s="32" t="s">
        <v>50</v>
      </c>
      <c r="N3031" s="50">
        <f>N36+1</f>
        <v>6</v>
      </c>
      <c r="O3031" s="25" t="s">
        <v>1531</v>
      </c>
      <c r="U3031" s="26"/>
    </row>
    <row r="3032" ht="47.25" customHeight="1">
      <c r="A3032" s="27"/>
      <c r="B3032" s="28"/>
      <c r="C3032" s="29" t="str">
        <f>IMAGE("https://media.zecodeek-it.com/dtc/ss-share/questions/question-5535.jpg",1)</f>
        <v/>
      </c>
      <c r="I3032" s="30"/>
      <c r="K3032" s="21"/>
      <c r="M3032" s="27"/>
      <c r="N3032" s="28"/>
      <c r="O3032" s="29" t="str">
        <f>IMAGE("https://media.zecodeek-it.com/dtc/ss-share/questions/question-5535.jpg",1)</f>
        <v/>
      </c>
      <c r="U3032" s="30"/>
    </row>
    <row r="3033">
      <c r="A3033" s="27"/>
      <c r="B3033" s="28"/>
      <c r="C3033" s="32">
        <v>1.0</v>
      </c>
      <c r="D3033" s="23" t="s">
        <v>1532</v>
      </c>
      <c r="I3033" s="31"/>
      <c r="K3033" s="21"/>
      <c r="M3033" s="27"/>
      <c r="N3033" s="28"/>
      <c r="O3033" s="32">
        <v>1.0</v>
      </c>
      <c r="P3033" s="23" t="s">
        <v>1532</v>
      </c>
      <c r="U3033" s="31"/>
    </row>
    <row r="3034">
      <c r="A3034" s="27"/>
      <c r="B3034" s="28"/>
      <c r="C3034" s="32">
        <v>2.0</v>
      </c>
      <c r="D3034" s="23" t="s">
        <v>1533</v>
      </c>
      <c r="I3034" s="31" t="s">
        <v>38</v>
      </c>
      <c r="K3034" s="21"/>
      <c r="M3034" s="27"/>
      <c r="N3034" s="28"/>
      <c r="O3034" s="32">
        <v>2.0</v>
      </c>
      <c r="P3034" s="23" t="s">
        <v>1533</v>
      </c>
      <c r="U3034" s="31" t="s">
        <v>38</v>
      </c>
    </row>
    <row r="3035">
      <c r="A3035" s="27"/>
      <c r="B3035" s="28"/>
      <c r="C3035" s="32">
        <v>3.0</v>
      </c>
      <c r="D3035" s="23" t="s">
        <v>1534</v>
      </c>
      <c r="I3035" s="31"/>
      <c r="K3035" s="21"/>
      <c r="M3035" s="27"/>
      <c r="N3035" s="28"/>
      <c r="O3035" s="32">
        <v>3.0</v>
      </c>
      <c r="P3035" s="23" t="s">
        <v>1534</v>
      </c>
      <c r="U3035" s="31"/>
    </row>
    <row r="3036" ht="15.75" customHeight="1">
      <c r="A3036" s="27"/>
      <c r="B3036" s="28"/>
      <c r="C3036" s="23">
        <v>4.0</v>
      </c>
      <c r="D3036" s="23" t="s">
        <v>1535</v>
      </c>
      <c r="I3036" s="31"/>
      <c r="K3036" s="21"/>
      <c r="M3036" s="27"/>
      <c r="N3036" s="28"/>
      <c r="O3036" s="23">
        <v>4.0</v>
      </c>
      <c r="P3036" s="23" t="s">
        <v>1535</v>
      </c>
      <c r="U3036" s="31"/>
    </row>
    <row r="3037">
      <c r="A3037" s="27"/>
      <c r="B3037" s="28"/>
      <c r="C3037" s="23"/>
      <c r="D3037" s="23"/>
      <c r="E3037" s="23"/>
      <c r="F3037" s="23"/>
      <c r="G3037" s="23"/>
      <c r="H3037" s="23"/>
      <c r="I3037" s="31"/>
      <c r="K3037" s="21"/>
      <c r="M3037" s="27"/>
      <c r="N3037" s="28"/>
      <c r="O3037" s="23"/>
      <c r="P3037" s="23"/>
      <c r="Q3037" s="23"/>
      <c r="R3037" s="23"/>
      <c r="S3037" s="23"/>
      <c r="T3037" s="23"/>
      <c r="U3037" s="31"/>
    </row>
    <row r="3038">
      <c r="A3038" s="27"/>
      <c r="B3038" s="28"/>
      <c r="C3038" s="23"/>
      <c r="D3038" s="23"/>
      <c r="E3038" s="23"/>
      <c r="F3038" s="23"/>
      <c r="G3038" s="23"/>
      <c r="H3038" s="23"/>
      <c r="I3038" s="31"/>
      <c r="K3038" s="21"/>
      <c r="M3038" s="27"/>
      <c r="N3038" s="28"/>
      <c r="O3038" s="23"/>
      <c r="P3038" s="23"/>
      <c r="Q3038" s="23"/>
      <c r="R3038" s="23"/>
      <c r="S3038" s="23"/>
      <c r="T3038" s="23"/>
      <c r="U3038" s="31"/>
    </row>
    <row r="3039">
      <c r="A3039" s="32" t="s">
        <v>50</v>
      </c>
      <c r="B3039" s="50">
        <f>B44+1</f>
        <v>7</v>
      </c>
      <c r="C3039" s="25" t="s">
        <v>1536</v>
      </c>
      <c r="I3039" s="26"/>
      <c r="K3039" s="21"/>
      <c r="M3039" s="32" t="s">
        <v>50</v>
      </c>
      <c r="N3039" s="50">
        <f>N44+1</f>
        <v>7</v>
      </c>
      <c r="O3039" s="25" t="s">
        <v>1536</v>
      </c>
      <c r="U3039" s="26"/>
    </row>
    <row r="3040">
      <c r="A3040" s="27"/>
      <c r="B3040" s="28"/>
      <c r="C3040" s="29"/>
      <c r="I3040" s="30"/>
      <c r="K3040" s="21"/>
      <c r="M3040" s="27"/>
      <c r="N3040" s="28"/>
      <c r="O3040" s="29"/>
      <c r="U3040" s="30"/>
    </row>
    <row r="3041">
      <c r="A3041" s="27"/>
      <c r="B3041" s="28"/>
      <c r="C3041" s="32">
        <v>1.0</v>
      </c>
      <c r="D3041" s="23" t="s">
        <v>1537</v>
      </c>
      <c r="I3041" s="31"/>
      <c r="K3041" s="21"/>
      <c r="M3041" s="27"/>
      <c r="N3041" s="28"/>
      <c r="O3041" s="32">
        <v>1.0</v>
      </c>
      <c r="P3041" s="23" t="s">
        <v>1537</v>
      </c>
      <c r="U3041" s="31"/>
    </row>
    <row r="3042">
      <c r="A3042" s="27"/>
      <c r="B3042" s="28"/>
      <c r="C3042" s="32">
        <v>2.0</v>
      </c>
      <c r="D3042" s="23" t="s">
        <v>1538</v>
      </c>
      <c r="I3042" s="31"/>
      <c r="K3042" s="21"/>
      <c r="M3042" s="27"/>
      <c r="N3042" s="28"/>
      <c r="O3042" s="32">
        <v>2.0</v>
      </c>
      <c r="P3042" s="23" t="s">
        <v>1538</v>
      </c>
      <c r="U3042" s="31"/>
    </row>
    <row r="3043">
      <c r="A3043" s="27"/>
      <c r="B3043" s="28"/>
      <c r="C3043" s="32">
        <v>3.0</v>
      </c>
      <c r="D3043" s="23" t="s">
        <v>1539</v>
      </c>
      <c r="I3043" s="31"/>
      <c r="K3043" s="21"/>
      <c r="M3043" s="27"/>
      <c r="N3043" s="28"/>
      <c r="O3043" s="32">
        <v>3.0</v>
      </c>
      <c r="P3043" s="23" t="s">
        <v>1539</v>
      </c>
      <c r="U3043" s="31"/>
    </row>
    <row r="3044" ht="15.75" customHeight="1">
      <c r="A3044" s="27"/>
      <c r="B3044" s="28"/>
      <c r="C3044" s="23">
        <v>4.0</v>
      </c>
      <c r="D3044" s="23" t="s">
        <v>872</v>
      </c>
      <c r="I3044" s="31" t="s">
        <v>38</v>
      </c>
      <c r="K3044" s="21"/>
      <c r="M3044" s="27"/>
      <c r="N3044" s="28"/>
      <c r="O3044" s="23">
        <v>4.0</v>
      </c>
      <c r="P3044" s="23" t="s">
        <v>872</v>
      </c>
      <c r="U3044" s="31" t="s">
        <v>38</v>
      </c>
    </row>
    <row r="3045">
      <c r="A3045" s="27"/>
      <c r="B3045" s="28"/>
      <c r="C3045" s="23"/>
      <c r="D3045" s="23"/>
      <c r="E3045" s="23"/>
      <c r="F3045" s="23"/>
      <c r="G3045" s="23"/>
      <c r="H3045" s="23"/>
      <c r="I3045" s="31"/>
      <c r="K3045" s="21"/>
      <c r="M3045" s="27"/>
      <c r="N3045" s="28"/>
      <c r="O3045" s="23"/>
      <c r="P3045" s="23"/>
      <c r="Q3045" s="23"/>
      <c r="R3045" s="23"/>
      <c r="S3045" s="23"/>
      <c r="T3045" s="23"/>
      <c r="U3045" s="31"/>
    </row>
    <row r="3046">
      <c r="A3046" s="27"/>
      <c r="B3046" s="28"/>
      <c r="C3046" s="23"/>
      <c r="D3046" s="23"/>
      <c r="E3046" s="23"/>
      <c r="F3046" s="23"/>
      <c r="G3046" s="23"/>
      <c r="H3046" s="23"/>
      <c r="I3046" s="31"/>
      <c r="K3046" s="21"/>
      <c r="M3046" s="27"/>
      <c r="N3046" s="28"/>
      <c r="O3046" s="23"/>
      <c r="P3046" s="23"/>
      <c r="Q3046" s="23"/>
      <c r="R3046" s="23"/>
      <c r="S3046" s="23"/>
      <c r="T3046" s="23"/>
      <c r="U3046" s="31"/>
    </row>
    <row r="3047">
      <c r="A3047" s="32" t="s">
        <v>50</v>
      </c>
      <c r="B3047" s="50">
        <f>B52+1</f>
        <v>8</v>
      </c>
      <c r="C3047" s="25" t="s">
        <v>1540</v>
      </c>
      <c r="I3047" s="26"/>
      <c r="K3047" s="21"/>
      <c r="M3047" s="32" t="s">
        <v>50</v>
      </c>
      <c r="N3047" s="50">
        <f>N52+1</f>
        <v>8</v>
      </c>
      <c r="O3047" s="25" t="s">
        <v>1540</v>
      </c>
      <c r="U3047" s="26"/>
    </row>
    <row r="3048" ht="47.25" customHeight="1">
      <c r="A3048" s="27"/>
      <c r="B3048" s="28"/>
      <c r="C3048" s="29" t="str">
        <f>IMAGE("https://media.zecodeek-it.com/dtc/ss-share/questions/question-1685.jpg",1)</f>
        <v/>
      </c>
      <c r="I3048" s="30"/>
      <c r="K3048" s="21"/>
      <c r="M3048" s="27"/>
      <c r="N3048" s="28"/>
      <c r="O3048" s="29" t="str">
        <f>IMAGE("https://media.zecodeek-it.com/dtc/ss-share/questions/question-1685.jpg",1)</f>
        <v/>
      </c>
      <c r="U3048" s="30"/>
    </row>
    <row r="3049">
      <c r="A3049" s="27"/>
      <c r="B3049" s="28"/>
      <c r="C3049" s="32">
        <v>1.0</v>
      </c>
      <c r="D3049" s="23" t="s">
        <v>1541</v>
      </c>
      <c r="I3049" s="31" t="s">
        <v>38</v>
      </c>
      <c r="K3049" s="21"/>
      <c r="M3049" s="27"/>
      <c r="N3049" s="28"/>
      <c r="O3049" s="32">
        <v>1.0</v>
      </c>
      <c r="P3049" s="23" t="s">
        <v>1541</v>
      </c>
      <c r="U3049" s="31" t="s">
        <v>38</v>
      </c>
    </row>
    <row r="3050">
      <c r="A3050" s="27"/>
      <c r="B3050" s="28"/>
      <c r="C3050" s="32">
        <v>2.0</v>
      </c>
      <c r="D3050" s="23" t="s">
        <v>1542</v>
      </c>
      <c r="I3050" s="31"/>
      <c r="K3050" s="21"/>
      <c r="L3050" s="15" t="s">
        <v>1543</v>
      </c>
      <c r="M3050" s="27"/>
      <c r="N3050" s="28"/>
      <c r="O3050" s="32">
        <v>2.0</v>
      </c>
      <c r="P3050" s="23" t="s">
        <v>1542</v>
      </c>
      <c r="U3050" s="31"/>
    </row>
    <row r="3051">
      <c r="A3051" s="27"/>
      <c r="B3051" s="28"/>
      <c r="C3051" s="32">
        <v>3.0</v>
      </c>
      <c r="D3051" s="23" t="s">
        <v>1544</v>
      </c>
      <c r="I3051" s="31"/>
      <c r="K3051" s="21"/>
      <c r="M3051" s="27"/>
      <c r="N3051" s="28"/>
      <c r="O3051" s="32">
        <v>3.0</v>
      </c>
      <c r="P3051" s="23" t="s">
        <v>1544</v>
      </c>
      <c r="U3051" s="31"/>
    </row>
    <row r="3052" ht="15.75" customHeight="1">
      <c r="A3052" s="27"/>
      <c r="B3052" s="28"/>
      <c r="C3052" s="23">
        <v>4.0</v>
      </c>
      <c r="D3052" s="23" t="s">
        <v>133</v>
      </c>
      <c r="I3052" s="31"/>
      <c r="K3052" s="21"/>
      <c r="M3052" s="27"/>
      <c r="N3052" s="28"/>
      <c r="O3052" s="23">
        <v>4.0</v>
      </c>
      <c r="P3052" s="23" t="s">
        <v>133</v>
      </c>
      <c r="U3052" s="31"/>
    </row>
    <row r="3053">
      <c r="A3053" s="27"/>
      <c r="B3053" s="28"/>
      <c r="C3053" s="23"/>
      <c r="D3053" s="23"/>
      <c r="E3053" s="23"/>
      <c r="F3053" s="23"/>
      <c r="G3053" s="23"/>
      <c r="H3053" s="23"/>
      <c r="I3053" s="31"/>
      <c r="K3053" s="21"/>
      <c r="M3053" s="27"/>
      <c r="N3053" s="28"/>
      <c r="O3053" s="23"/>
      <c r="P3053" s="23"/>
      <c r="Q3053" s="23"/>
      <c r="R3053" s="23"/>
      <c r="S3053" s="23"/>
      <c r="T3053" s="23"/>
      <c r="U3053" s="31"/>
    </row>
    <row r="3054">
      <c r="A3054" s="27"/>
      <c r="B3054" s="28"/>
      <c r="C3054" s="23"/>
      <c r="D3054" s="23"/>
      <c r="E3054" s="23"/>
      <c r="F3054" s="23"/>
      <c r="G3054" s="23"/>
      <c r="H3054" s="23"/>
      <c r="I3054" s="31"/>
      <c r="K3054" s="21"/>
      <c r="M3054" s="27"/>
      <c r="N3054" s="28"/>
      <c r="O3054" s="23"/>
      <c r="P3054" s="23"/>
      <c r="Q3054" s="23"/>
      <c r="R3054" s="23"/>
      <c r="S3054" s="23"/>
      <c r="T3054" s="23"/>
      <c r="U3054" s="31"/>
    </row>
    <row r="3055">
      <c r="A3055" s="32" t="s">
        <v>50</v>
      </c>
      <c r="B3055" s="50">
        <f>B60+1</f>
        <v>9</v>
      </c>
      <c r="C3055" s="25" t="s">
        <v>1545</v>
      </c>
      <c r="I3055" s="26"/>
      <c r="K3055" s="21"/>
      <c r="M3055" s="32" t="s">
        <v>50</v>
      </c>
      <c r="N3055" s="50">
        <f>N60+1</f>
        <v>9</v>
      </c>
      <c r="O3055" s="25" t="s">
        <v>1545</v>
      </c>
      <c r="U3055" s="26"/>
    </row>
    <row r="3056" ht="47.25" customHeight="1">
      <c r="A3056" s="27"/>
      <c r="B3056" s="28"/>
      <c r="C3056" s="29" t="str">
        <f>IMAGE("https://media.zecodeek-it.com/dtc/ss-share/questions/question-1400.jpg",1)</f>
        <v/>
      </c>
      <c r="I3056" s="30"/>
      <c r="K3056" s="21"/>
      <c r="M3056" s="27"/>
      <c r="N3056" s="28"/>
      <c r="O3056" s="29" t="str">
        <f>IMAGE("https://media.zecodeek-it.com/dtc/ss-share/questions/question-1400.jpg",1)</f>
        <v/>
      </c>
      <c r="U3056" s="30"/>
    </row>
    <row r="3057">
      <c r="A3057" s="27"/>
      <c r="B3057" s="28"/>
      <c r="C3057" s="32">
        <v>1.0</v>
      </c>
      <c r="D3057" s="23" t="s">
        <v>1273</v>
      </c>
      <c r="I3057" s="31"/>
      <c r="K3057" s="21"/>
      <c r="M3057" s="27"/>
      <c r="N3057" s="28"/>
      <c r="O3057" s="32">
        <v>1.0</v>
      </c>
      <c r="P3057" s="23" t="s">
        <v>1273</v>
      </c>
      <c r="U3057" s="31"/>
    </row>
    <row r="3058">
      <c r="A3058" s="27"/>
      <c r="B3058" s="28"/>
      <c r="C3058" s="32">
        <v>2.0</v>
      </c>
      <c r="D3058" s="23" t="s">
        <v>1274</v>
      </c>
      <c r="I3058" s="31" t="s">
        <v>38</v>
      </c>
      <c r="K3058" s="21"/>
      <c r="M3058" s="27"/>
      <c r="N3058" s="28"/>
      <c r="O3058" s="32">
        <v>2.0</v>
      </c>
      <c r="P3058" s="23" t="s">
        <v>1274</v>
      </c>
      <c r="U3058" s="31" t="s">
        <v>38</v>
      </c>
    </row>
    <row r="3059">
      <c r="A3059" s="27"/>
      <c r="B3059" s="28"/>
      <c r="C3059" s="32">
        <v>3.0</v>
      </c>
      <c r="D3059" s="23" t="s">
        <v>1546</v>
      </c>
      <c r="I3059" s="31"/>
      <c r="K3059" s="21"/>
      <c r="M3059" s="27"/>
      <c r="N3059" s="28"/>
      <c r="O3059" s="32">
        <v>3.0</v>
      </c>
      <c r="P3059" s="23" t="s">
        <v>1546</v>
      </c>
      <c r="U3059" s="31"/>
    </row>
    <row r="3060" ht="15.75" customHeight="1">
      <c r="A3060" s="27"/>
      <c r="B3060" s="28"/>
      <c r="C3060" s="23">
        <v>4.0</v>
      </c>
      <c r="D3060" s="23" t="s">
        <v>1547</v>
      </c>
      <c r="I3060" s="31"/>
      <c r="K3060" s="21"/>
      <c r="M3060" s="27"/>
      <c r="N3060" s="28"/>
      <c r="O3060" s="23">
        <v>4.0</v>
      </c>
      <c r="P3060" s="23" t="s">
        <v>1547</v>
      </c>
      <c r="U3060" s="31"/>
    </row>
    <row r="3061">
      <c r="A3061" s="27"/>
      <c r="B3061" s="28"/>
      <c r="C3061" s="23"/>
      <c r="D3061" s="23"/>
      <c r="E3061" s="23"/>
      <c r="F3061" s="23"/>
      <c r="G3061" s="23"/>
      <c r="H3061" s="23"/>
      <c r="I3061" s="31"/>
      <c r="K3061" s="21"/>
      <c r="M3061" s="27"/>
      <c r="N3061" s="28"/>
      <c r="O3061" s="23"/>
      <c r="P3061" s="23"/>
      <c r="Q3061" s="23"/>
      <c r="R3061" s="23"/>
      <c r="S3061" s="23"/>
      <c r="T3061" s="23"/>
      <c r="U3061" s="31"/>
    </row>
    <row r="3062">
      <c r="A3062" s="27"/>
      <c r="B3062" s="28"/>
      <c r="C3062" s="23"/>
      <c r="D3062" s="23"/>
      <c r="E3062" s="23"/>
      <c r="F3062" s="23"/>
      <c r="G3062" s="23"/>
      <c r="H3062" s="23"/>
      <c r="I3062" s="31"/>
      <c r="K3062" s="21"/>
      <c r="M3062" s="27"/>
      <c r="N3062" s="28"/>
      <c r="O3062" s="23"/>
      <c r="P3062" s="23"/>
      <c r="Q3062" s="23"/>
      <c r="R3062" s="23"/>
      <c r="S3062" s="23"/>
      <c r="T3062" s="23"/>
      <c r="U3062" s="31"/>
    </row>
    <row r="3063">
      <c r="A3063" s="32" t="s">
        <v>50</v>
      </c>
      <c r="B3063" s="50">
        <f>B68+1</f>
        <v>10</v>
      </c>
      <c r="C3063" s="25" t="s">
        <v>1548</v>
      </c>
      <c r="I3063" s="26"/>
      <c r="K3063" s="21"/>
      <c r="M3063" s="32" t="s">
        <v>50</v>
      </c>
      <c r="N3063" s="50">
        <f>N68+1</f>
        <v>10</v>
      </c>
      <c r="O3063" s="25" t="s">
        <v>1548</v>
      </c>
      <c r="U3063" s="26"/>
    </row>
    <row r="3064">
      <c r="A3064" s="27"/>
      <c r="B3064" s="28"/>
      <c r="C3064" s="29"/>
      <c r="I3064" s="30"/>
      <c r="K3064" s="21"/>
      <c r="M3064" s="27"/>
      <c r="N3064" s="28"/>
      <c r="O3064" s="29"/>
      <c r="U3064" s="30"/>
    </row>
    <row r="3065">
      <c r="A3065" s="27"/>
      <c r="B3065" s="28"/>
      <c r="C3065" s="32">
        <v>1.0</v>
      </c>
      <c r="D3065" s="23" t="s">
        <v>1549</v>
      </c>
      <c r="I3065" s="31"/>
      <c r="K3065" s="21"/>
      <c r="M3065" s="27"/>
      <c r="N3065" s="28"/>
      <c r="O3065" s="32">
        <v>1.0</v>
      </c>
      <c r="P3065" s="23" t="s">
        <v>1549</v>
      </c>
      <c r="U3065" s="31"/>
    </row>
    <row r="3066">
      <c r="A3066" s="27"/>
      <c r="B3066" s="28"/>
      <c r="C3066" s="32">
        <v>2.0</v>
      </c>
      <c r="D3066" s="23" t="s">
        <v>904</v>
      </c>
      <c r="I3066" s="31" t="s">
        <v>38</v>
      </c>
      <c r="K3066" s="21"/>
      <c r="M3066" s="27"/>
      <c r="N3066" s="28"/>
      <c r="O3066" s="32">
        <v>2.0</v>
      </c>
      <c r="P3066" s="23" t="s">
        <v>904</v>
      </c>
      <c r="U3066" s="31" t="s">
        <v>38</v>
      </c>
    </row>
    <row r="3067">
      <c r="A3067" s="27"/>
      <c r="B3067" s="28"/>
      <c r="C3067" s="32">
        <v>3.0</v>
      </c>
      <c r="D3067" s="23" t="s">
        <v>1550</v>
      </c>
      <c r="I3067" s="31"/>
      <c r="K3067" s="21"/>
      <c r="M3067" s="27"/>
      <c r="N3067" s="28"/>
      <c r="O3067" s="32">
        <v>3.0</v>
      </c>
      <c r="P3067" s="23" t="s">
        <v>1550</v>
      </c>
      <c r="U3067" s="31"/>
    </row>
    <row r="3068" ht="15.75" customHeight="1">
      <c r="A3068" s="27"/>
      <c r="B3068" s="28"/>
      <c r="C3068" s="23">
        <v>4.0</v>
      </c>
      <c r="D3068" s="23" t="s">
        <v>1551</v>
      </c>
      <c r="I3068" s="31"/>
      <c r="K3068" s="21"/>
      <c r="M3068" s="27"/>
      <c r="N3068" s="28"/>
      <c r="O3068" s="23">
        <v>4.0</v>
      </c>
      <c r="P3068" s="23" t="s">
        <v>1551</v>
      </c>
      <c r="U3068" s="31"/>
    </row>
    <row r="3069">
      <c r="A3069" s="27"/>
      <c r="B3069" s="28"/>
      <c r="C3069" s="23"/>
      <c r="D3069" s="23"/>
      <c r="E3069" s="23"/>
      <c r="F3069" s="23"/>
      <c r="G3069" s="23"/>
      <c r="H3069" s="23"/>
      <c r="I3069" s="31"/>
      <c r="K3069" s="21"/>
      <c r="M3069" s="27"/>
      <c r="N3069" s="28"/>
      <c r="O3069" s="23"/>
      <c r="P3069" s="23"/>
      <c r="Q3069" s="23"/>
      <c r="R3069" s="23"/>
      <c r="S3069" s="23"/>
      <c r="T3069" s="23"/>
      <c r="U3069" s="31"/>
    </row>
    <row r="3070">
      <c r="A3070" s="27"/>
      <c r="B3070" s="28"/>
      <c r="C3070" s="23"/>
      <c r="D3070" s="23"/>
      <c r="E3070" s="23"/>
      <c r="F3070" s="23"/>
      <c r="G3070" s="23"/>
      <c r="H3070" s="23"/>
      <c r="I3070" s="31"/>
      <c r="K3070" s="21"/>
      <c r="M3070" s="27"/>
      <c r="N3070" s="28"/>
      <c r="O3070" s="23"/>
      <c r="P3070" s="23"/>
      <c r="Q3070" s="23"/>
      <c r="R3070" s="23"/>
      <c r="S3070" s="23"/>
      <c r="T3070" s="23"/>
      <c r="U3070" s="31"/>
    </row>
    <row r="3071">
      <c r="A3071" s="32" t="s">
        <v>50</v>
      </c>
      <c r="B3071" s="50">
        <f>B76+1</f>
        <v>11</v>
      </c>
      <c r="C3071" s="25" t="s">
        <v>1552</v>
      </c>
      <c r="I3071" s="26"/>
      <c r="K3071" s="21"/>
      <c r="M3071" s="32" t="s">
        <v>50</v>
      </c>
      <c r="N3071" s="50">
        <f>N76+1</f>
        <v>11</v>
      </c>
      <c r="O3071" s="25" t="s">
        <v>1552</v>
      </c>
      <c r="U3071" s="26"/>
    </row>
    <row r="3072" ht="47.25" customHeight="1">
      <c r="A3072" s="27"/>
      <c r="B3072" s="28"/>
      <c r="C3072" s="29" t="str">
        <f>IMAGE("https://media.zecodeek-it.com/dtc/ss-share/questions/question-1409.jpg",1)</f>
        <v/>
      </c>
      <c r="I3072" s="30"/>
      <c r="K3072" s="21"/>
      <c r="M3072" s="27"/>
      <c r="N3072" s="28"/>
      <c r="O3072" s="29" t="str">
        <f>IMAGE("https://media.zecodeek-it.com/dtc/ss-share/questions/question-1409.jpg",1)</f>
        <v/>
      </c>
      <c r="U3072" s="30"/>
    </row>
    <row r="3073" ht="15.75" customHeight="1">
      <c r="A3073" s="27"/>
      <c r="B3073" s="28"/>
      <c r="C3073" s="32">
        <v>1.0</v>
      </c>
      <c r="D3073" s="23" t="s">
        <v>1553</v>
      </c>
      <c r="I3073" s="31"/>
      <c r="K3073" s="21"/>
      <c r="M3073" s="27"/>
      <c r="N3073" s="28"/>
      <c r="O3073" s="32">
        <v>1.0</v>
      </c>
      <c r="P3073" s="23" t="s">
        <v>1553</v>
      </c>
      <c r="U3073" s="31"/>
    </row>
    <row r="3074">
      <c r="A3074" s="27"/>
      <c r="B3074" s="28"/>
      <c r="C3074" s="32">
        <v>2.0</v>
      </c>
      <c r="D3074" s="23" t="s">
        <v>1554</v>
      </c>
      <c r="I3074" s="31" t="s">
        <v>38</v>
      </c>
      <c r="K3074" s="21"/>
      <c r="M3074" s="27"/>
      <c r="N3074" s="28"/>
      <c r="O3074" s="32">
        <v>2.0</v>
      </c>
      <c r="P3074" s="23" t="s">
        <v>1554</v>
      </c>
      <c r="U3074" s="31" t="s">
        <v>38</v>
      </c>
    </row>
    <row r="3075">
      <c r="A3075" s="27"/>
      <c r="B3075" s="28"/>
      <c r="C3075" s="32">
        <v>3.0</v>
      </c>
      <c r="D3075" s="23" t="s">
        <v>1555</v>
      </c>
      <c r="I3075" s="31"/>
      <c r="K3075" s="21"/>
      <c r="M3075" s="27"/>
      <c r="N3075" s="28"/>
      <c r="O3075" s="32">
        <v>3.0</v>
      </c>
      <c r="P3075" s="23" t="s">
        <v>1555</v>
      </c>
      <c r="U3075" s="31"/>
    </row>
    <row r="3076" ht="15.75" customHeight="1">
      <c r="A3076" s="27"/>
      <c r="B3076" s="28"/>
      <c r="C3076" s="23">
        <v>4.0</v>
      </c>
      <c r="D3076" s="23" t="s">
        <v>1556</v>
      </c>
      <c r="I3076" s="31"/>
      <c r="K3076" s="21"/>
      <c r="M3076" s="27"/>
      <c r="N3076" s="28"/>
      <c r="O3076" s="23">
        <v>4.0</v>
      </c>
      <c r="P3076" s="23" t="s">
        <v>1556</v>
      </c>
      <c r="U3076" s="31"/>
    </row>
    <row r="3077">
      <c r="A3077" s="27"/>
      <c r="B3077" s="28"/>
      <c r="C3077" s="23"/>
      <c r="D3077" s="23"/>
      <c r="E3077" s="23"/>
      <c r="F3077" s="23"/>
      <c r="G3077" s="23"/>
      <c r="H3077" s="23"/>
      <c r="I3077" s="31"/>
      <c r="K3077" s="21"/>
      <c r="M3077" s="27"/>
      <c r="N3077" s="28"/>
      <c r="O3077" s="23"/>
      <c r="P3077" s="23"/>
      <c r="Q3077" s="23"/>
      <c r="R3077" s="23"/>
      <c r="S3077" s="23"/>
      <c r="T3077" s="23"/>
      <c r="U3077" s="31"/>
    </row>
    <row r="3078">
      <c r="A3078" s="27"/>
      <c r="B3078" s="28"/>
      <c r="C3078" s="23"/>
      <c r="D3078" s="23"/>
      <c r="E3078" s="23"/>
      <c r="F3078" s="23"/>
      <c r="G3078" s="23"/>
      <c r="H3078" s="23"/>
      <c r="I3078" s="31"/>
      <c r="K3078" s="21"/>
      <c r="M3078" s="27"/>
      <c r="N3078" s="28"/>
      <c r="O3078" s="23"/>
      <c r="P3078" s="23"/>
      <c r="Q3078" s="23"/>
      <c r="R3078" s="23"/>
      <c r="S3078" s="23"/>
      <c r="T3078" s="23"/>
      <c r="U3078" s="31"/>
    </row>
    <row r="3079">
      <c r="A3079" s="32" t="s">
        <v>50</v>
      </c>
      <c r="B3079" s="50">
        <f>B84+1</f>
        <v>12</v>
      </c>
      <c r="C3079" s="25" t="s">
        <v>1557</v>
      </c>
      <c r="I3079" s="26"/>
      <c r="K3079" s="21"/>
      <c r="M3079" s="32" t="s">
        <v>50</v>
      </c>
      <c r="N3079" s="50">
        <f>N84+1</f>
        <v>12</v>
      </c>
      <c r="O3079" s="25" t="s">
        <v>1557</v>
      </c>
      <c r="U3079" s="26"/>
    </row>
    <row r="3080" ht="15.75" customHeight="1">
      <c r="A3080" s="27"/>
      <c r="B3080" s="28"/>
      <c r="C3080" s="29"/>
      <c r="I3080" s="30"/>
      <c r="K3080" s="21"/>
      <c r="M3080" s="27"/>
      <c r="N3080" s="28"/>
      <c r="O3080" s="29"/>
      <c r="U3080" s="30"/>
    </row>
    <row r="3081" ht="15.75" customHeight="1">
      <c r="A3081" s="27"/>
      <c r="B3081" s="28"/>
      <c r="C3081" s="32">
        <v>1.0</v>
      </c>
      <c r="D3081" s="23" t="s">
        <v>1558</v>
      </c>
      <c r="I3081" s="31"/>
      <c r="K3081" s="21"/>
      <c r="M3081" s="27"/>
      <c r="N3081" s="28"/>
      <c r="O3081" s="32">
        <v>1.0</v>
      </c>
      <c r="P3081" s="23" t="s">
        <v>1558</v>
      </c>
      <c r="U3081" s="31"/>
    </row>
    <row r="3082">
      <c r="A3082" s="27"/>
      <c r="B3082" s="28"/>
      <c r="C3082" s="32">
        <v>2.0</v>
      </c>
      <c r="D3082" s="23" t="s">
        <v>1559</v>
      </c>
      <c r="I3082" s="31" t="s">
        <v>38</v>
      </c>
      <c r="K3082" s="21"/>
      <c r="M3082" s="27"/>
      <c r="N3082" s="28"/>
      <c r="O3082" s="32">
        <v>2.0</v>
      </c>
      <c r="P3082" s="23" t="s">
        <v>1559</v>
      </c>
      <c r="U3082" s="31" t="s">
        <v>38</v>
      </c>
    </row>
    <row r="3083">
      <c r="A3083" s="27"/>
      <c r="B3083" s="28"/>
      <c r="C3083" s="32">
        <v>3.0</v>
      </c>
      <c r="D3083" s="23" t="s">
        <v>1560</v>
      </c>
      <c r="I3083" s="31"/>
      <c r="K3083" s="21"/>
      <c r="M3083" s="27"/>
      <c r="N3083" s="28"/>
      <c r="O3083" s="32">
        <v>3.0</v>
      </c>
      <c r="P3083" s="23" t="s">
        <v>1560</v>
      </c>
      <c r="U3083" s="31"/>
    </row>
    <row r="3084" ht="15.75" customHeight="1">
      <c r="A3084" s="27"/>
      <c r="B3084" s="28"/>
      <c r="C3084" s="23">
        <v>4.0</v>
      </c>
      <c r="D3084" s="23" t="s">
        <v>1561</v>
      </c>
      <c r="I3084" s="31"/>
      <c r="K3084" s="21"/>
      <c r="M3084" s="27"/>
      <c r="N3084" s="28"/>
      <c r="O3084" s="23">
        <v>4.0</v>
      </c>
      <c r="P3084" s="23" t="s">
        <v>1561</v>
      </c>
      <c r="U3084" s="31"/>
    </row>
    <row r="3085">
      <c r="A3085" s="27"/>
      <c r="B3085" s="28"/>
      <c r="C3085" s="23"/>
      <c r="D3085" s="23"/>
      <c r="E3085" s="23"/>
      <c r="F3085" s="23"/>
      <c r="G3085" s="23"/>
      <c r="H3085" s="23"/>
      <c r="I3085" s="31"/>
      <c r="K3085" s="21"/>
      <c r="M3085" s="27"/>
      <c r="N3085" s="28"/>
      <c r="O3085" s="23"/>
      <c r="P3085" s="23"/>
      <c r="Q3085" s="23"/>
      <c r="R3085" s="23"/>
      <c r="S3085" s="23"/>
      <c r="T3085" s="23"/>
      <c r="U3085" s="31"/>
    </row>
    <row r="3086">
      <c r="A3086" s="27"/>
      <c r="B3086" s="28"/>
      <c r="C3086" s="23"/>
      <c r="D3086" s="23"/>
      <c r="E3086" s="23"/>
      <c r="F3086" s="23"/>
      <c r="G3086" s="23"/>
      <c r="H3086" s="23"/>
      <c r="I3086" s="31"/>
      <c r="K3086" s="21"/>
      <c r="M3086" s="27"/>
      <c r="N3086" s="28"/>
      <c r="O3086" s="23"/>
      <c r="P3086" s="23"/>
      <c r="Q3086" s="23"/>
      <c r="R3086" s="23"/>
      <c r="S3086" s="23"/>
      <c r="T3086" s="23"/>
      <c r="U3086" s="31"/>
    </row>
    <row r="3087">
      <c r="A3087" s="32" t="s">
        <v>50</v>
      </c>
      <c r="B3087" s="50">
        <f>B92+1</f>
        <v>13</v>
      </c>
      <c r="C3087" s="25" t="s">
        <v>1562</v>
      </c>
      <c r="I3087" s="26"/>
      <c r="K3087" s="21"/>
      <c r="M3087" s="32" t="s">
        <v>50</v>
      </c>
      <c r="N3087" s="50">
        <f>N92+1</f>
        <v>13</v>
      </c>
      <c r="O3087" s="25" t="s">
        <v>1562</v>
      </c>
      <c r="U3087" s="26"/>
    </row>
    <row r="3088">
      <c r="A3088" s="27"/>
      <c r="B3088" s="28"/>
      <c r="C3088" s="29"/>
      <c r="I3088" s="30"/>
      <c r="K3088" s="21"/>
      <c r="M3088" s="27"/>
      <c r="N3088" s="28"/>
      <c r="O3088" s="29"/>
      <c r="U3088" s="30"/>
    </row>
    <row r="3089" ht="15.75" customHeight="1">
      <c r="A3089" s="27"/>
      <c r="B3089" s="28"/>
      <c r="C3089" s="32">
        <v>1.0</v>
      </c>
      <c r="D3089" s="23" t="s">
        <v>1563</v>
      </c>
      <c r="I3089" s="31"/>
      <c r="K3089" s="21"/>
      <c r="M3089" s="27"/>
      <c r="N3089" s="28"/>
      <c r="O3089" s="32">
        <v>1.0</v>
      </c>
      <c r="P3089" s="23" t="s">
        <v>1563</v>
      </c>
      <c r="U3089" s="31"/>
    </row>
    <row r="3090">
      <c r="A3090" s="27"/>
      <c r="B3090" s="28"/>
      <c r="C3090" s="32">
        <v>2.0</v>
      </c>
      <c r="D3090" s="23" t="s">
        <v>1564</v>
      </c>
      <c r="I3090" s="31"/>
      <c r="K3090" s="21"/>
      <c r="M3090" s="27"/>
      <c r="N3090" s="28"/>
      <c r="O3090" s="32">
        <v>2.0</v>
      </c>
      <c r="P3090" s="23" t="s">
        <v>1564</v>
      </c>
      <c r="U3090" s="31"/>
    </row>
    <row r="3091">
      <c r="A3091" s="27"/>
      <c r="B3091" s="28"/>
      <c r="C3091" s="32">
        <v>3.0</v>
      </c>
      <c r="D3091" s="23" t="s">
        <v>1565</v>
      </c>
      <c r="I3091" s="31" t="s">
        <v>38</v>
      </c>
      <c r="K3091" s="21"/>
      <c r="M3091" s="27"/>
      <c r="N3091" s="28"/>
      <c r="O3091" s="32">
        <v>3.0</v>
      </c>
      <c r="P3091" s="23" t="s">
        <v>1565</v>
      </c>
      <c r="U3091" s="31" t="s">
        <v>38</v>
      </c>
    </row>
    <row r="3092" ht="15.75" customHeight="1">
      <c r="A3092" s="27"/>
      <c r="B3092" s="28"/>
      <c r="C3092" s="23">
        <v>4.0</v>
      </c>
      <c r="D3092" s="23" t="s">
        <v>1561</v>
      </c>
      <c r="I3092" s="31"/>
      <c r="K3092" s="21"/>
      <c r="M3092" s="27"/>
      <c r="N3092" s="28"/>
      <c r="O3092" s="23">
        <v>4.0</v>
      </c>
      <c r="P3092" s="23" t="s">
        <v>1561</v>
      </c>
      <c r="U3092" s="31"/>
    </row>
    <row r="3093">
      <c r="A3093" s="27"/>
      <c r="B3093" s="28"/>
      <c r="C3093" s="23"/>
      <c r="D3093" s="23"/>
      <c r="E3093" s="23"/>
      <c r="F3093" s="23"/>
      <c r="G3093" s="23"/>
      <c r="H3093" s="23"/>
      <c r="I3093" s="31"/>
      <c r="K3093" s="21"/>
      <c r="M3093" s="27"/>
      <c r="N3093" s="28"/>
      <c r="O3093" s="23"/>
      <c r="P3093" s="23"/>
      <c r="Q3093" s="23"/>
      <c r="R3093" s="23"/>
      <c r="S3093" s="23"/>
      <c r="T3093" s="23"/>
      <c r="U3093" s="31"/>
    </row>
    <row r="3094">
      <c r="A3094" s="27"/>
      <c r="B3094" s="28"/>
      <c r="C3094" s="23"/>
      <c r="D3094" s="23"/>
      <c r="E3094" s="23"/>
      <c r="F3094" s="23"/>
      <c r="G3094" s="23"/>
      <c r="H3094" s="23"/>
      <c r="I3094" s="31"/>
      <c r="K3094" s="21"/>
      <c r="M3094" s="27"/>
      <c r="N3094" s="28"/>
      <c r="O3094" s="23"/>
      <c r="P3094" s="23"/>
      <c r="Q3094" s="23"/>
      <c r="R3094" s="23"/>
      <c r="S3094" s="23"/>
      <c r="T3094" s="23"/>
      <c r="U3094" s="31"/>
    </row>
    <row r="3095">
      <c r="A3095" s="32" t="s">
        <v>50</v>
      </c>
      <c r="B3095" s="50">
        <f>B100+1</f>
        <v>14</v>
      </c>
      <c r="C3095" s="25" t="s">
        <v>1566</v>
      </c>
      <c r="I3095" s="26"/>
      <c r="K3095" s="21"/>
      <c r="M3095" s="32" t="s">
        <v>50</v>
      </c>
      <c r="N3095" s="50">
        <f>N100+1</f>
        <v>14</v>
      </c>
      <c r="O3095" s="25" t="s">
        <v>1566</v>
      </c>
      <c r="U3095" s="26"/>
    </row>
    <row r="3096" ht="15.75" customHeight="1">
      <c r="A3096" s="27"/>
      <c r="B3096" s="28"/>
      <c r="C3096" s="29"/>
      <c r="I3096" s="30"/>
      <c r="K3096" s="21"/>
      <c r="M3096" s="27"/>
      <c r="N3096" s="28"/>
      <c r="O3096" s="29"/>
      <c r="U3096" s="30"/>
    </row>
    <row r="3097" ht="15.75" customHeight="1">
      <c r="A3097" s="27"/>
      <c r="B3097" s="28"/>
      <c r="C3097" s="32">
        <v>1.0</v>
      </c>
      <c r="D3097" s="23" t="s">
        <v>1567</v>
      </c>
      <c r="I3097" s="31"/>
      <c r="K3097" s="21"/>
      <c r="M3097" s="27"/>
      <c r="N3097" s="28"/>
      <c r="O3097" s="32">
        <v>1.0</v>
      </c>
      <c r="P3097" s="23" t="s">
        <v>1567</v>
      </c>
      <c r="U3097" s="31"/>
    </row>
    <row r="3098">
      <c r="A3098" s="27"/>
      <c r="B3098" s="28"/>
      <c r="C3098" s="32">
        <v>2.0</v>
      </c>
      <c r="D3098" s="23" t="s">
        <v>1568</v>
      </c>
      <c r="I3098" s="31"/>
      <c r="K3098" s="21"/>
      <c r="M3098" s="27"/>
      <c r="N3098" s="28"/>
      <c r="O3098" s="32">
        <v>2.0</v>
      </c>
      <c r="P3098" s="23" t="s">
        <v>1568</v>
      </c>
      <c r="U3098" s="31"/>
    </row>
    <row r="3099">
      <c r="A3099" s="27"/>
      <c r="B3099" s="28"/>
      <c r="C3099" s="32">
        <v>3.0</v>
      </c>
      <c r="D3099" s="23" t="s">
        <v>1569</v>
      </c>
      <c r="I3099" s="31" t="s">
        <v>38</v>
      </c>
      <c r="K3099" s="21"/>
      <c r="M3099" s="27"/>
      <c r="N3099" s="28"/>
      <c r="O3099" s="32">
        <v>3.0</v>
      </c>
      <c r="P3099" s="23" t="s">
        <v>1569</v>
      </c>
      <c r="U3099" s="31" t="s">
        <v>38</v>
      </c>
    </row>
    <row r="3100" ht="15.75" customHeight="1">
      <c r="A3100" s="27"/>
      <c r="B3100" s="28"/>
      <c r="C3100" s="23">
        <v>4.0</v>
      </c>
      <c r="D3100" s="23" t="s">
        <v>1561</v>
      </c>
      <c r="I3100" s="31"/>
      <c r="K3100" s="21"/>
      <c r="M3100" s="27"/>
      <c r="N3100" s="28"/>
      <c r="O3100" s="23">
        <v>4.0</v>
      </c>
      <c r="P3100" s="23" t="s">
        <v>1561</v>
      </c>
      <c r="U3100" s="31"/>
    </row>
    <row r="3101">
      <c r="A3101" s="27"/>
      <c r="B3101" s="28"/>
      <c r="C3101" s="23"/>
      <c r="D3101" s="23"/>
      <c r="E3101" s="23"/>
      <c r="F3101" s="23"/>
      <c r="G3101" s="23"/>
      <c r="H3101" s="23"/>
      <c r="I3101" s="31"/>
      <c r="K3101" s="21"/>
      <c r="M3101" s="27"/>
      <c r="N3101" s="28"/>
      <c r="O3101" s="23"/>
      <c r="P3101" s="23"/>
      <c r="Q3101" s="23"/>
      <c r="R3101" s="23"/>
      <c r="S3101" s="23"/>
      <c r="T3101" s="23"/>
      <c r="U3101" s="31"/>
    </row>
    <row r="3102">
      <c r="A3102" s="27"/>
      <c r="B3102" s="28"/>
      <c r="C3102" s="23"/>
      <c r="D3102" s="23"/>
      <c r="E3102" s="23"/>
      <c r="F3102" s="23"/>
      <c r="G3102" s="23"/>
      <c r="H3102" s="23"/>
      <c r="I3102" s="31"/>
      <c r="K3102" s="21"/>
      <c r="M3102" s="27"/>
      <c r="N3102" s="28"/>
      <c r="O3102" s="23"/>
      <c r="P3102" s="23"/>
      <c r="Q3102" s="23"/>
      <c r="R3102" s="23"/>
      <c r="S3102" s="23"/>
      <c r="T3102" s="23"/>
      <c r="U3102" s="31"/>
    </row>
    <row r="3103">
      <c r="A3103" s="32" t="s">
        <v>50</v>
      </c>
      <c r="B3103" s="50">
        <f>B108+1</f>
        <v>15</v>
      </c>
      <c r="C3103" s="25" t="s">
        <v>1570</v>
      </c>
      <c r="I3103" s="26"/>
      <c r="K3103" s="21"/>
      <c r="M3103" s="32" t="s">
        <v>50</v>
      </c>
      <c r="N3103" s="50">
        <f>N108+1</f>
        <v>15</v>
      </c>
      <c r="O3103" s="25" t="s">
        <v>1570</v>
      </c>
      <c r="U3103" s="26"/>
    </row>
    <row r="3104">
      <c r="A3104" s="27"/>
      <c r="B3104" s="28"/>
      <c r="C3104" s="29"/>
      <c r="I3104" s="30"/>
      <c r="K3104" s="21"/>
      <c r="M3104" s="27"/>
      <c r="N3104" s="28"/>
      <c r="O3104" s="29"/>
      <c r="U3104" s="30"/>
    </row>
    <row r="3105" ht="15.75" customHeight="1">
      <c r="A3105" s="27"/>
      <c r="B3105" s="28"/>
      <c r="C3105" s="32">
        <v>1.0</v>
      </c>
      <c r="D3105" s="23" t="s">
        <v>1571</v>
      </c>
      <c r="I3105" s="31"/>
      <c r="K3105" s="21"/>
      <c r="M3105" s="27"/>
      <c r="N3105" s="28"/>
      <c r="O3105" s="32">
        <v>1.0</v>
      </c>
      <c r="P3105" s="23" t="s">
        <v>1571</v>
      </c>
      <c r="U3105" s="31"/>
    </row>
    <row r="3106">
      <c r="A3106" s="27"/>
      <c r="B3106" s="28"/>
      <c r="C3106" s="32">
        <v>2.0</v>
      </c>
      <c r="D3106" s="23" t="s">
        <v>1572</v>
      </c>
      <c r="I3106" s="31" t="s">
        <v>38</v>
      </c>
      <c r="K3106" s="21"/>
      <c r="M3106" s="27"/>
      <c r="N3106" s="28"/>
      <c r="O3106" s="32">
        <v>2.0</v>
      </c>
      <c r="P3106" s="23" t="s">
        <v>1572</v>
      </c>
      <c r="U3106" s="31" t="s">
        <v>38</v>
      </c>
    </row>
    <row r="3107">
      <c r="A3107" s="27"/>
      <c r="B3107" s="28"/>
      <c r="C3107" s="32">
        <v>3.0</v>
      </c>
      <c r="D3107" s="23" t="s">
        <v>1573</v>
      </c>
      <c r="I3107" s="31"/>
      <c r="K3107" s="21"/>
      <c r="M3107" s="27"/>
      <c r="N3107" s="28"/>
      <c r="O3107" s="32">
        <v>3.0</v>
      </c>
      <c r="P3107" s="23" t="s">
        <v>1573</v>
      </c>
      <c r="U3107" s="31"/>
    </row>
    <row r="3108" ht="15.75" customHeight="1">
      <c r="A3108" s="27"/>
      <c r="B3108" s="28"/>
      <c r="C3108" s="23">
        <v>4.0</v>
      </c>
      <c r="D3108" s="23" t="s">
        <v>1561</v>
      </c>
      <c r="I3108" s="31"/>
      <c r="K3108" s="21"/>
      <c r="M3108" s="27"/>
      <c r="N3108" s="28"/>
      <c r="O3108" s="23">
        <v>4.0</v>
      </c>
      <c r="P3108" s="23" t="s">
        <v>1561</v>
      </c>
      <c r="U3108" s="31"/>
    </row>
    <row r="3109">
      <c r="A3109" s="27"/>
      <c r="B3109" s="28"/>
      <c r="C3109" s="23"/>
      <c r="D3109" s="23"/>
      <c r="E3109" s="23"/>
      <c r="F3109" s="23"/>
      <c r="G3109" s="23"/>
      <c r="H3109" s="23"/>
      <c r="I3109" s="31"/>
      <c r="K3109" s="21"/>
      <c r="M3109" s="27"/>
      <c r="N3109" s="28"/>
      <c r="O3109" s="23"/>
      <c r="P3109" s="23"/>
      <c r="Q3109" s="23"/>
      <c r="R3109" s="23"/>
      <c r="S3109" s="23"/>
      <c r="T3109" s="23"/>
      <c r="U3109" s="31"/>
    </row>
    <row r="3110">
      <c r="A3110" s="27"/>
      <c r="B3110" s="28"/>
      <c r="C3110" s="23"/>
      <c r="D3110" s="23"/>
      <c r="E3110" s="23"/>
      <c r="F3110" s="23"/>
      <c r="G3110" s="23"/>
      <c r="H3110" s="23"/>
      <c r="I3110" s="31"/>
      <c r="K3110" s="21"/>
      <c r="M3110" s="27"/>
      <c r="N3110" s="28"/>
      <c r="O3110" s="23"/>
      <c r="P3110" s="23"/>
      <c r="Q3110" s="23"/>
      <c r="R3110" s="23"/>
      <c r="S3110" s="23"/>
      <c r="T3110" s="23"/>
      <c r="U3110" s="31"/>
    </row>
    <row r="3111">
      <c r="A3111" s="32" t="s">
        <v>50</v>
      </c>
      <c r="B3111" s="50">
        <f>B116+1</f>
        <v>16</v>
      </c>
      <c r="C3111" s="25" t="s">
        <v>1574</v>
      </c>
      <c r="I3111" s="26"/>
      <c r="K3111" s="21"/>
      <c r="M3111" s="32" t="s">
        <v>50</v>
      </c>
      <c r="N3111" s="50">
        <f>N116+1</f>
        <v>16</v>
      </c>
      <c r="O3111" s="25" t="s">
        <v>1574</v>
      </c>
      <c r="U3111" s="26"/>
    </row>
    <row r="3112">
      <c r="A3112" s="27"/>
      <c r="B3112" s="28"/>
      <c r="C3112" s="29"/>
      <c r="I3112" s="30"/>
      <c r="K3112" s="21"/>
      <c r="M3112" s="27"/>
      <c r="N3112" s="28"/>
      <c r="O3112" s="29"/>
      <c r="U3112" s="30"/>
    </row>
    <row r="3113" ht="15.75" customHeight="1">
      <c r="A3113" s="27"/>
      <c r="B3113" s="28"/>
      <c r="C3113" s="32">
        <v>1.0</v>
      </c>
      <c r="D3113" s="23" t="s">
        <v>1575</v>
      </c>
      <c r="I3113" s="31"/>
      <c r="K3113" s="21"/>
      <c r="M3113" s="27"/>
      <c r="N3113" s="28"/>
      <c r="O3113" s="32">
        <v>1.0</v>
      </c>
      <c r="P3113" s="23" t="s">
        <v>1575</v>
      </c>
      <c r="U3113" s="31"/>
    </row>
    <row r="3114">
      <c r="A3114" s="27"/>
      <c r="B3114" s="28"/>
      <c r="C3114" s="32">
        <v>2.0</v>
      </c>
      <c r="D3114" s="23" t="s">
        <v>1576</v>
      </c>
      <c r="I3114" s="31"/>
      <c r="K3114" s="21"/>
      <c r="M3114" s="27"/>
      <c r="N3114" s="28"/>
      <c r="O3114" s="32">
        <v>2.0</v>
      </c>
      <c r="P3114" s="23" t="s">
        <v>1576</v>
      </c>
      <c r="U3114" s="31"/>
    </row>
    <row r="3115">
      <c r="A3115" s="27"/>
      <c r="B3115" s="28"/>
      <c r="C3115" s="32">
        <v>3.0</v>
      </c>
      <c r="D3115" s="23" t="s">
        <v>1577</v>
      </c>
      <c r="I3115" s="31" t="s">
        <v>38</v>
      </c>
      <c r="K3115" s="21"/>
      <c r="M3115" s="27"/>
      <c r="N3115" s="28"/>
      <c r="O3115" s="32">
        <v>3.0</v>
      </c>
      <c r="P3115" s="23" t="s">
        <v>1577</v>
      </c>
      <c r="U3115" s="31" t="s">
        <v>38</v>
      </c>
    </row>
    <row r="3116" ht="15.75" customHeight="1">
      <c r="A3116" s="27"/>
      <c r="B3116" s="28"/>
      <c r="C3116" s="23">
        <v>4.0</v>
      </c>
      <c r="D3116" s="23" t="s">
        <v>1578</v>
      </c>
      <c r="I3116" s="31"/>
      <c r="K3116" s="21"/>
      <c r="M3116" s="27"/>
      <c r="N3116" s="28"/>
      <c r="O3116" s="23">
        <v>4.0</v>
      </c>
      <c r="P3116" s="23" t="s">
        <v>1578</v>
      </c>
      <c r="U3116" s="31"/>
    </row>
    <row r="3117">
      <c r="A3117" s="27"/>
      <c r="B3117" s="28"/>
      <c r="C3117" s="23"/>
      <c r="D3117" s="23"/>
      <c r="E3117" s="23"/>
      <c r="F3117" s="23"/>
      <c r="G3117" s="23"/>
      <c r="H3117" s="23"/>
      <c r="I3117" s="31"/>
      <c r="K3117" s="21"/>
      <c r="M3117" s="27"/>
      <c r="N3117" s="28"/>
      <c r="O3117" s="23"/>
      <c r="P3117" s="23"/>
      <c r="Q3117" s="23"/>
      <c r="R3117" s="23"/>
      <c r="S3117" s="23"/>
      <c r="T3117" s="23"/>
      <c r="U3117" s="31"/>
    </row>
    <row r="3118">
      <c r="A3118" s="27"/>
      <c r="B3118" s="28"/>
      <c r="C3118" s="23"/>
      <c r="D3118" s="23"/>
      <c r="E3118" s="23"/>
      <c r="F3118" s="23"/>
      <c r="G3118" s="23"/>
      <c r="H3118" s="23"/>
      <c r="I3118" s="31"/>
      <c r="K3118" s="21"/>
      <c r="M3118" s="27"/>
      <c r="N3118" s="28"/>
      <c r="O3118" s="23"/>
      <c r="P3118" s="23"/>
      <c r="Q3118" s="23"/>
      <c r="R3118" s="23"/>
      <c r="S3118" s="23"/>
      <c r="T3118" s="23"/>
      <c r="U3118" s="31"/>
    </row>
    <row r="3119">
      <c r="A3119" s="32" t="s">
        <v>50</v>
      </c>
      <c r="B3119" s="50">
        <f>B124+1</f>
        <v>17</v>
      </c>
      <c r="C3119" s="25" t="s">
        <v>1579</v>
      </c>
      <c r="I3119" s="26"/>
      <c r="K3119" s="21"/>
      <c r="M3119" s="32" t="s">
        <v>50</v>
      </c>
      <c r="N3119" s="50">
        <f>N124+1</f>
        <v>17</v>
      </c>
      <c r="O3119" s="25" t="s">
        <v>1579</v>
      </c>
      <c r="U3119" s="26"/>
    </row>
    <row r="3120" ht="47.25" customHeight="1">
      <c r="A3120" s="27"/>
      <c r="B3120" s="28"/>
      <c r="C3120" s="29" t="str">
        <f>IMAGE("https://media.zecodeek-it.com/dtc/ss-share/questions/question-1395.jpg",1)</f>
        <v/>
      </c>
      <c r="I3120" s="30"/>
      <c r="K3120" s="21"/>
      <c r="M3120" s="27"/>
      <c r="N3120" s="28"/>
      <c r="O3120" s="29" t="str">
        <f>IMAGE("https://media.zecodeek-it.com/dtc/ss-share/questions/question-1395.jpg",1)</f>
        <v/>
      </c>
      <c r="U3120" s="30"/>
    </row>
    <row r="3121" ht="15.75" customHeight="1">
      <c r="A3121" s="27"/>
      <c r="B3121" s="28"/>
      <c r="C3121" s="32">
        <v>1.0</v>
      </c>
      <c r="D3121" s="23" t="s">
        <v>1580</v>
      </c>
      <c r="I3121" s="31"/>
      <c r="K3121" s="21"/>
      <c r="M3121" s="27"/>
      <c r="N3121" s="28"/>
      <c r="O3121" s="32">
        <v>1.0</v>
      </c>
      <c r="P3121" s="23" t="s">
        <v>1580</v>
      </c>
      <c r="U3121" s="31"/>
    </row>
    <row r="3122">
      <c r="A3122" s="27"/>
      <c r="B3122" s="28"/>
      <c r="C3122" s="32">
        <v>2.0</v>
      </c>
      <c r="D3122" s="23" t="s">
        <v>1514</v>
      </c>
      <c r="I3122" s="31" t="s">
        <v>38</v>
      </c>
      <c r="K3122" s="21"/>
      <c r="M3122" s="27"/>
      <c r="N3122" s="28"/>
      <c r="O3122" s="32">
        <v>2.0</v>
      </c>
      <c r="P3122" s="23" t="s">
        <v>1514</v>
      </c>
      <c r="U3122" s="31" t="s">
        <v>38</v>
      </c>
    </row>
    <row r="3123">
      <c r="A3123" s="27"/>
      <c r="B3123" s="28"/>
      <c r="C3123" s="32">
        <v>3.0</v>
      </c>
      <c r="D3123" s="23" t="s">
        <v>1581</v>
      </c>
      <c r="I3123" s="31"/>
      <c r="K3123" s="21"/>
      <c r="M3123" s="27"/>
      <c r="N3123" s="28"/>
      <c r="O3123" s="32">
        <v>3.0</v>
      </c>
      <c r="P3123" s="23" t="s">
        <v>1581</v>
      </c>
      <c r="U3123" s="31"/>
    </row>
    <row r="3124" ht="15.75" customHeight="1">
      <c r="A3124" s="27"/>
      <c r="B3124" s="28"/>
      <c r="C3124" s="23">
        <v>4.0</v>
      </c>
      <c r="D3124" s="23" t="s">
        <v>1582</v>
      </c>
      <c r="I3124" s="31"/>
      <c r="K3124" s="21"/>
      <c r="M3124" s="27"/>
      <c r="N3124" s="28"/>
      <c r="O3124" s="23">
        <v>4.0</v>
      </c>
      <c r="P3124" s="23" t="s">
        <v>1582</v>
      </c>
      <c r="U3124" s="31"/>
    </row>
    <row r="3125">
      <c r="A3125" s="27"/>
      <c r="B3125" s="28"/>
      <c r="C3125" s="23"/>
      <c r="D3125" s="23"/>
      <c r="E3125" s="23"/>
      <c r="F3125" s="23"/>
      <c r="G3125" s="23"/>
      <c r="H3125" s="23"/>
      <c r="I3125" s="31"/>
      <c r="K3125" s="21"/>
      <c r="M3125" s="27"/>
      <c r="N3125" s="28"/>
      <c r="O3125" s="23"/>
      <c r="P3125" s="23"/>
      <c r="Q3125" s="23"/>
      <c r="R3125" s="23"/>
      <c r="S3125" s="23"/>
      <c r="T3125" s="23"/>
      <c r="U3125" s="31"/>
    </row>
    <row r="3126">
      <c r="A3126" s="27"/>
      <c r="B3126" s="28"/>
      <c r="C3126" s="23"/>
      <c r="D3126" s="23"/>
      <c r="E3126" s="23"/>
      <c r="F3126" s="23"/>
      <c r="G3126" s="23"/>
      <c r="H3126" s="23"/>
      <c r="I3126" s="31"/>
      <c r="K3126" s="21"/>
      <c r="M3126" s="27"/>
      <c r="N3126" s="28"/>
      <c r="O3126" s="23"/>
      <c r="P3126" s="23"/>
      <c r="Q3126" s="23"/>
      <c r="R3126" s="23"/>
      <c r="S3126" s="23"/>
      <c r="T3126" s="23"/>
      <c r="U3126" s="31"/>
    </row>
    <row r="3127">
      <c r="A3127" s="32" t="s">
        <v>50</v>
      </c>
      <c r="B3127" s="50">
        <f>B132+1</f>
        <v>18</v>
      </c>
      <c r="C3127" s="25" t="s">
        <v>1583</v>
      </c>
      <c r="I3127" s="26"/>
      <c r="K3127" s="21"/>
      <c r="M3127" s="32" t="s">
        <v>50</v>
      </c>
      <c r="N3127" s="50">
        <f>N132+1</f>
        <v>18</v>
      </c>
      <c r="O3127" s="25" t="s">
        <v>1583</v>
      </c>
      <c r="U3127" s="26"/>
    </row>
    <row r="3128" ht="47.25" customHeight="1">
      <c r="A3128" s="27"/>
      <c r="B3128" s="28"/>
      <c r="C3128" s="29" t="str">
        <f>IMAGE("https://media.zecodeek-it.com/dtc/ss-share/questions/question-5536.jpg",1)</f>
        <v/>
      </c>
      <c r="I3128" s="30"/>
      <c r="K3128" s="21"/>
      <c r="M3128" s="27"/>
      <c r="N3128" s="28"/>
      <c r="O3128" s="29" t="str">
        <f>IMAGE("https://media.zecodeek-it.com/dtc/ss-share/questions/question-5536.jpg",1)</f>
        <v/>
      </c>
      <c r="U3128" s="30"/>
    </row>
    <row r="3129" ht="15.75" customHeight="1">
      <c r="A3129" s="27"/>
      <c r="B3129" s="28"/>
      <c r="C3129" s="32">
        <v>1.0</v>
      </c>
      <c r="D3129" s="23" t="s">
        <v>1584</v>
      </c>
      <c r="I3129" s="31"/>
      <c r="K3129" s="21"/>
      <c r="M3129" s="27"/>
      <c r="N3129" s="28"/>
      <c r="O3129" s="32">
        <v>1.0</v>
      </c>
      <c r="P3129" s="23" t="s">
        <v>1584</v>
      </c>
      <c r="U3129" s="31"/>
    </row>
    <row r="3130">
      <c r="A3130" s="27"/>
      <c r="B3130" s="28"/>
      <c r="C3130" s="32">
        <v>2.0</v>
      </c>
      <c r="D3130" s="23" t="s">
        <v>1585</v>
      </c>
      <c r="I3130" s="31" t="s">
        <v>38</v>
      </c>
      <c r="K3130" s="21"/>
      <c r="M3130" s="27"/>
      <c r="N3130" s="28"/>
      <c r="O3130" s="32">
        <v>2.0</v>
      </c>
      <c r="P3130" s="23" t="s">
        <v>1585</v>
      </c>
      <c r="U3130" s="31" t="s">
        <v>38</v>
      </c>
    </row>
    <row r="3131">
      <c r="A3131" s="27"/>
      <c r="B3131" s="28"/>
      <c r="C3131" s="32">
        <v>3.0</v>
      </c>
      <c r="D3131" s="23" t="s">
        <v>1586</v>
      </c>
      <c r="I3131" s="31"/>
      <c r="K3131" s="21"/>
      <c r="M3131" s="27"/>
      <c r="N3131" s="28"/>
      <c r="O3131" s="32">
        <v>3.0</v>
      </c>
      <c r="P3131" s="23" t="s">
        <v>1586</v>
      </c>
      <c r="U3131" s="31"/>
    </row>
    <row r="3132" ht="15.75" customHeight="1">
      <c r="A3132" s="27"/>
      <c r="B3132" s="28"/>
      <c r="C3132" s="23">
        <v>4.0</v>
      </c>
      <c r="D3132" s="23" t="s">
        <v>1587</v>
      </c>
      <c r="I3132" s="31"/>
      <c r="K3132" s="21"/>
      <c r="M3132" s="27"/>
      <c r="N3132" s="28"/>
      <c r="O3132" s="23">
        <v>4.0</v>
      </c>
      <c r="P3132" s="23" t="s">
        <v>1587</v>
      </c>
      <c r="U3132" s="31"/>
    </row>
    <row r="3133">
      <c r="A3133" s="27"/>
      <c r="B3133" s="28"/>
      <c r="C3133" s="23"/>
      <c r="D3133" s="23"/>
      <c r="E3133" s="23"/>
      <c r="F3133" s="23"/>
      <c r="G3133" s="23"/>
      <c r="H3133" s="23"/>
      <c r="I3133" s="31"/>
      <c r="K3133" s="21"/>
      <c r="M3133" s="27"/>
      <c r="N3133" s="28"/>
      <c r="O3133" s="23"/>
      <c r="P3133" s="23"/>
      <c r="Q3133" s="23"/>
      <c r="R3133" s="23"/>
      <c r="S3133" s="23"/>
      <c r="T3133" s="23"/>
      <c r="U3133" s="31"/>
    </row>
    <row r="3134">
      <c r="A3134" s="27"/>
      <c r="B3134" s="28"/>
      <c r="C3134" s="23"/>
      <c r="D3134" s="23"/>
      <c r="E3134" s="23"/>
      <c r="F3134" s="23"/>
      <c r="G3134" s="23"/>
      <c r="H3134" s="23"/>
      <c r="I3134" s="31"/>
      <c r="K3134" s="21"/>
      <c r="M3134" s="27"/>
      <c r="N3134" s="28"/>
      <c r="O3134" s="23"/>
      <c r="P3134" s="23"/>
      <c r="Q3134" s="23"/>
      <c r="R3134" s="23"/>
      <c r="S3134" s="23"/>
      <c r="T3134" s="23"/>
      <c r="U3134" s="31"/>
    </row>
    <row r="3135">
      <c r="A3135" s="32" t="s">
        <v>50</v>
      </c>
      <c r="B3135" s="50">
        <f>B140+1</f>
        <v>19</v>
      </c>
      <c r="C3135" s="25" t="s">
        <v>1588</v>
      </c>
      <c r="I3135" s="26"/>
      <c r="K3135" s="21"/>
      <c r="M3135" s="32" t="s">
        <v>50</v>
      </c>
      <c r="N3135" s="50">
        <f>N140+1</f>
        <v>19</v>
      </c>
      <c r="O3135" s="25" t="s">
        <v>1588</v>
      </c>
      <c r="U3135" s="26"/>
    </row>
    <row r="3136" ht="47.25" customHeight="1">
      <c r="A3136" s="27"/>
      <c r="B3136" s="28"/>
      <c r="C3136" s="29" t="str">
        <f>IMAGE("https://media.zecodeek-it.com/dtc/ss-share/questions/question-1394.jpg",1)</f>
        <v/>
      </c>
      <c r="I3136" s="30"/>
      <c r="K3136" s="21"/>
      <c r="M3136" s="27"/>
      <c r="N3136" s="28"/>
      <c r="O3136" s="29" t="str">
        <f>IMAGE("https://media.zecodeek-it.com/dtc/ss-share/questions/question-1394.jpg",1)</f>
        <v/>
      </c>
      <c r="U3136" s="30"/>
    </row>
    <row r="3137" ht="15.75" customHeight="1">
      <c r="A3137" s="27"/>
      <c r="B3137" s="28"/>
      <c r="C3137" s="32">
        <v>1.0</v>
      </c>
      <c r="D3137" s="23" t="s">
        <v>1589</v>
      </c>
      <c r="I3137" s="31"/>
      <c r="K3137" s="21"/>
      <c r="M3137" s="27"/>
      <c r="N3137" s="28"/>
      <c r="O3137" s="32">
        <v>1.0</v>
      </c>
      <c r="P3137" s="23" t="s">
        <v>1589</v>
      </c>
      <c r="U3137" s="31"/>
    </row>
    <row r="3138" ht="32.25" customHeight="1">
      <c r="A3138" s="27"/>
      <c r="B3138" s="28"/>
      <c r="C3138" s="32">
        <v>2.0</v>
      </c>
      <c r="D3138" s="23" t="s">
        <v>1585</v>
      </c>
      <c r="I3138" s="31" t="s">
        <v>38</v>
      </c>
      <c r="K3138" s="21"/>
      <c r="M3138" s="27"/>
      <c r="N3138" s="28"/>
      <c r="O3138" s="32">
        <v>2.0</v>
      </c>
      <c r="P3138" s="23" t="s">
        <v>1585</v>
      </c>
      <c r="U3138" s="31" t="s">
        <v>38</v>
      </c>
    </row>
    <row r="3139">
      <c r="A3139" s="27"/>
      <c r="B3139" s="28"/>
      <c r="C3139" s="32">
        <v>3.0</v>
      </c>
      <c r="D3139" s="23" t="s">
        <v>1590</v>
      </c>
      <c r="I3139" s="31"/>
      <c r="K3139" s="21"/>
      <c r="M3139" s="27"/>
      <c r="N3139" s="28"/>
      <c r="O3139" s="32">
        <v>3.0</v>
      </c>
      <c r="P3139" s="23" t="s">
        <v>1590</v>
      </c>
      <c r="U3139" s="31"/>
    </row>
    <row r="3140" ht="15.75" customHeight="1">
      <c r="A3140" s="27"/>
      <c r="B3140" s="28"/>
      <c r="C3140" s="32">
        <v>4.0</v>
      </c>
      <c r="D3140" s="23" t="s">
        <v>1099</v>
      </c>
      <c r="I3140" s="31"/>
      <c r="K3140" s="21"/>
      <c r="M3140" s="27"/>
      <c r="N3140" s="28"/>
      <c r="O3140" s="32">
        <v>4.0</v>
      </c>
      <c r="P3140" s="23" t="s">
        <v>1099</v>
      </c>
      <c r="U3140" s="31"/>
    </row>
    <row r="3141">
      <c r="A3141" s="27"/>
      <c r="B3141" s="28"/>
      <c r="C3141" s="23"/>
      <c r="D3141" s="23"/>
      <c r="E3141" s="23"/>
      <c r="F3141" s="23"/>
      <c r="G3141" s="23"/>
      <c r="H3141" s="23"/>
      <c r="I3141" s="31"/>
      <c r="K3141" s="21"/>
      <c r="M3141" s="27"/>
      <c r="N3141" s="28"/>
      <c r="O3141" s="23"/>
      <c r="P3141" s="23"/>
      <c r="Q3141" s="23"/>
      <c r="R3141" s="23"/>
      <c r="S3141" s="23"/>
      <c r="T3141" s="23"/>
      <c r="U3141" s="31"/>
    </row>
    <row r="3142">
      <c r="A3142" s="27"/>
      <c r="B3142" s="28"/>
      <c r="C3142" s="23"/>
      <c r="D3142" s="23"/>
      <c r="E3142" s="23"/>
      <c r="F3142" s="23"/>
      <c r="G3142" s="23"/>
      <c r="H3142" s="23"/>
      <c r="I3142" s="31"/>
      <c r="K3142" s="21"/>
      <c r="M3142" s="27"/>
      <c r="N3142" s="28"/>
      <c r="O3142" s="23"/>
      <c r="P3142" s="23"/>
      <c r="Q3142" s="23"/>
      <c r="R3142" s="23"/>
      <c r="S3142" s="23"/>
      <c r="T3142" s="23"/>
      <c r="U3142" s="31"/>
    </row>
    <row r="3143">
      <c r="A3143" s="32" t="s">
        <v>50</v>
      </c>
      <c r="B3143" s="50">
        <f>B148+1</f>
        <v>20</v>
      </c>
      <c r="C3143" s="25" t="s">
        <v>1591</v>
      </c>
      <c r="I3143" s="26"/>
      <c r="K3143" s="21"/>
      <c r="M3143" s="32" t="s">
        <v>50</v>
      </c>
      <c r="N3143" s="50">
        <f>N148+1</f>
        <v>20</v>
      </c>
      <c r="O3143" s="25" t="s">
        <v>1591</v>
      </c>
      <c r="U3143" s="26"/>
    </row>
    <row r="3144">
      <c r="A3144" s="27"/>
      <c r="B3144" s="28"/>
      <c r="C3144" s="29"/>
      <c r="I3144" s="30"/>
      <c r="K3144" s="21"/>
      <c r="M3144" s="27"/>
      <c r="N3144" s="28"/>
      <c r="O3144" s="29"/>
      <c r="U3144" s="30"/>
    </row>
    <row r="3145" ht="15.75" customHeight="1">
      <c r="A3145" s="27"/>
      <c r="B3145" s="28"/>
      <c r="C3145" s="32">
        <v>1.0</v>
      </c>
      <c r="D3145" s="23" t="s">
        <v>1592</v>
      </c>
      <c r="I3145" s="31" t="s">
        <v>38</v>
      </c>
      <c r="K3145" s="21"/>
      <c r="M3145" s="27"/>
      <c r="N3145" s="28"/>
      <c r="O3145" s="32">
        <v>1.0</v>
      </c>
      <c r="P3145" s="23" t="s">
        <v>1592</v>
      </c>
      <c r="U3145" s="31" t="s">
        <v>38</v>
      </c>
    </row>
    <row r="3146" ht="15.75" customHeight="1">
      <c r="A3146" s="27"/>
      <c r="B3146" s="28"/>
      <c r="C3146" s="32">
        <v>2.0</v>
      </c>
      <c r="D3146" s="23" t="s">
        <v>1593</v>
      </c>
      <c r="I3146" s="31"/>
      <c r="K3146" s="21"/>
      <c r="M3146" s="27"/>
      <c r="N3146" s="28"/>
      <c r="O3146" s="32">
        <v>2.0</v>
      </c>
      <c r="P3146" s="23" t="s">
        <v>1593</v>
      </c>
      <c r="U3146" s="31"/>
    </row>
    <row r="3147">
      <c r="A3147" s="27"/>
      <c r="B3147" s="28"/>
      <c r="C3147" s="32">
        <v>3.0</v>
      </c>
      <c r="D3147" s="23" t="s">
        <v>1594</v>
      </c>
      <c r="I3147" s="31"/>
      <c r="K3147" s="21"/>
      <c r="M3147" s="27"/>
      <c r="N3147" s="28"/>
      <c r="O3147" s="32">
        <v>3.0</v>
      </c>
      <c r="P3147" s="23" t="s">
        <v>1594</v>
      </c>
      <c r="U3147" s="31"/>
    </row>
    <row r="3148" ht="15.75" customHeight="1">
      <c r="A3148" s="27"/>
      <c r="B3148" s="28"/>
      <c r="C3148" s="32">
        <v>4.0</v>
      </c>
      <c r="D3148" s="23" t="s">
        <v>1595</v>
      </c>
      <c r="I3148" s="31"/>
      <c r="K3148" s="21"/>
      <c r="M3148" s="27"/>
      <c r="N3148" s="28"/>
      <c r="O3148" s="32">
        <v>4.0</v>
      </c>
      <c r="P3148" s="23" t="s">
        <v>1595</v>
      </c>
      <c r="U3148" s="31"/>
    </row>
    <row r="3149">
      <c r="A3149" s="27"/>
      <c r="B3149" s="28"/>
      <c r="C3149" s="23"/>
      <c r="D3149" s="23"/>
      <c r="E3149" s="23"/>
      <c r="F3149" s="23"/>
      <c r="G3149" s="23"/>
      <c r="H3149" s="23"/>
      <c r="I3149" s="31"/>
      <c r="K3149" s="21"/>
      <c r="M3149" s="27"/>
      <c r="N3149" s="28"/>
      <c r="O3149" s="23"/>
      <c r="P3149" s="23"/>
      <c r="Q3149" s="23"/>
      <c r="R3149" s="23"/>
      <c r="S3149" s="23"/>
      <c r="T3149" s="23"/>
      <c r="U3149" s="31"/>
    </row>
    <row r="3150">
      <c r="A3150" s="27"/>
      <c r="B3150" s="28"/>
      <c r="C3150" s="23"/>
      <c r="D3150" s="23"/>
      <c r="E3150" s="23"/>
      <c r="F3150" s="23"/>
      <c r="G3150" s="23"/>
      <c r="H3150" s="23"/>
      <c r="I3150" s="31"/>
      <c r="K3150" s="21"/>
      <c r="M3150" s="27"/>
      <c r="N3150" s="28"/>
      <c r="O3150" s="23"/>
      <c r="P3150" s="23"/>
      <c r="Q3150" s="23"/>
      <c r="R3150" s="23"/>
      <c r="S3150" s="23"/>
      <c r="T3150" s="23"/>
      <c r="U3150" s="31"/>
    </row>
    <row r="3151">
      <c r="A3151" s="32" t="s">
        <v>50</v>
      </c>
      <c r="B3151" s="50">
        <f>B156+1</f>
        <v>21</v>
      </c>
      <c r="C3151" s="25" t="s">
        <v>1596</v>
      </c>
      <c r="I3151" s="26"/>
      <c r="K3151" s="21"/>
      <c r="M3151" s="32" t="s">
        <v>50</v>
      </c>
      <c r="N3151" s="50">
        <f>N156+1</f>
        <v>21</v>
      </c>
      <c r="O3151" s="25" t="s">
        <v>1596</v>
      </c>
      <c r="U3151" s="26"/>
    </row>
    <row r="3152" ht="47.25" customHeight="1">
      <c r="A3152" s="27"/>
      <c r="B3152" s="28"/>
      <c r="C3152" s="29" t="str">
        <f>IMAGE("https://media.zecodeek-it.com/dtc/ss-share/questions/question-1402.jpg",1)</f>
        <v/>
      </c>
      <c r="I3152" s="30"/>
      <c r="K3152" s="21"/>
      <c r="M3152" s="27"/>
      <c r="N3152" s="28"/>
      <c r="O3152" s="29" t="str">
        <f>IMAGE("https://media.zecodeek-it.com/dtc/ss-share/questions/question-1402.jpg",1)</f>
        <v/>
      </c>
      <c r="U3152" s="30"/>
    </row>
    <row r="3153" ht="15.75" customHeight="1">
      <c r="A3153" s="27"/>
      <c r="B3153" s="28"/>
      <c r="C3153" s="32">
        <v>1.0</v>
      </c>
      <c r="D3153" s="23" t="s">
        <v>1597</v>
      </c>
      <c r="I3153" s="31"/>
      <c r="K3153" s="21"/>
      <c r="M3153" s="27"/>
      <c r="N3153" s="28"/>
      <c r="O3153" s="32">
        <v>1.0</v>
      </c>
      <c r="P3153" s="23" t="s">
        <v>1597</v>
      </c>
      <c r="U3153" s="31"/>
    </row>
    <row r="3154">
      <c r="A3154" s="27"/>
      <c r="B3154" s="28"/>
      <c r="C3154" s="32">
        <v>2.0</v>
      </c>
      <c r="D3154" s="23" t="s">
        <v>1598</v>
      </c>
      <c r="I3154" s="31" t="s">
        <v>38</v>
      </c>
      <c r="K3154" s="21"/>
      <c r="M3154" s="27"/>
      <c r="N3154" s="28"/>
      <c r="O3154" s="32">
        <v>2.0</v>
      </c>
      <c r="P3154" s="23" t="s">
        <v>1598</v>
      </c>
      <c r="U3154" s="31" t="s">
        <v>38</v>
      </c>
    </row>
    <row r="3155">
      <c r="A3155" s="27"/>
      <c r="B3155" s="28"/>
      <c r="C3155" s="32">
        <v>3.0</v>
      </c>
      <c r="D3155" s="23" t="s">
        <v>1599</v>
      </c>
      <c r="I3155" s="31"/>
      <c r="K3155" s="21"/>
      <c r="M3155" s="27"/>
      <c r="N3155" s="28"/>
      <c r="O3155" s="32">
        <v>3.0</v>
      </c>
      <c r="P3155" s="23" t="s">
        <v>1599</v>
      </c>
      <c r="U3155" s="31"/>
    </row>
    <row r="3156" ht="15.75" customHeight="1">
      <c r="A3156" s="27"/>
      <c r="B3156" s="28"/>
      <c r="C3156" s="32">
        <v>4.0</v>
      </c>
      <c r="D3156" s="23" t="s">
        <v>1099</v>
      </c>
      <c r="I3156" s="31"/>
      <c r="K3156" s="21"/>
      <c r="M3156" s="27"/>
      <c r="N3156" s="28"/>
      <c r="O3156" s="32">
        <v>4.0</v>
      </c>
      <c r="P3156" s="23" t="s">
        <v>1099</v>
      </c>
      <c r="U3156" s="31"/>
    </row>
    <row r="3157">
      <c r="A3157" s="27"/>
      <c r="B3157" s="28"/>
      <c r="C3157" s="23"/>
      <c r="D3157" s="23"/>
      <c r="E3157" s="23"/>
      <c r="F3157" s="23"/>
      <c r="G3157" s="23"/>
      <c r="H3157" s="23"/>
      <c r="I3157" s="31"/>
      <c r="K3157" s="21"/>
    </row>
    <row r="3158">
      <c r="A3158" s="27"/>
      <c r="B3158" s="28"/>
      <c r="C3158" s="23"/>
      <c r="D3158" s="23"/>
      <c r="E3158" s="23"/>
      <c r="F3158" s="23"/>
      <c r="G3158" s="23"/>
      <c r="H3158" s="23"/>
      <c r="I3158" s="31"/>
      <c r="K3158" s="21"/>
    </row>
    <row r="3159">
      <c r="A3159" s="27"/>
      <c r="B3159" s="28"/>
      <c r="C3159" s="23"/>
      <c r="D3159" s="23"/>
      <c r="E3159" s="23"/>
      <c r="F3159" s="23"/>
      <c r="G3159" s="23"/>
      <c r="H3159" s="23"/>
      <c r="I3159" s="31"/>
      <c r="K3159" s="21"/>
    </row>
    <row r="3160">
      <c r="A3160" s="27"/>
      <c r="B3160" s="28"/>
      <c r="C3160" s="23"/>
      <c r="D3160" s="23"/>
      <c r="E3160" s="23"/>
      <c r="F3160" s="23"/>
      <c r="G3160" s="23"/>
      <c r="H3160" s="23"/>
      <c r="I3160" s="31"/>
      <c r="K3160" s="21"/>
    </row>
    <row r="3161">
      <c r="A3161" s="27"/>
      <c r="B3161" s="28"/>
      <c r="C3161" s="23"/>
      <c r="D3161" s="23"/>
      <c r="E3161" s="23"/>
      <c r="F3161" s="23"/>
      <c r="G3161" s="23"/>
      <c r="H3161" s="23"/>
      <c r="I3161" s="31"/>
      <c r="K3161" s="21"/>
    </row>
    <row r="3162">
      <c r="A3162" s="27"/>
      <c r="B3162" s="28"/>
      <c r="C3162" s="23"/>
      <c r="D3162" s="23"/>
      <c r="E3162" s="23"/>
      <c r="F3162" s="23"/>
      <c r="G3162" s="23"/>
      <c r="H3162" s="23"/>
      <c r="I3162" s="31"/>
      <c r="K3162" s="21"/>
    </row>
    <row r="3163">
      <c r="A3163" s="27"/>
      <c r="B3163" s="28"/>
      <c r="C3163" s="23"/>
      <c r="D3163" s="23"/>
      <c r="E3163" s="23"/>
      <c r="F3163" s="23"/>
      <c r="G3163" s="23"/>
      <c r="H3163" s="23"/>
      <c r="I3163" s="31"/>
      <c r="K3163" s="21"/>
    </row>
    <row r="3164">
      <c r="A3164" s="27"/>
      <c r="B3164" s="28"/>
      <c r="C3164" s="23"/>
      <c r="D3164" s="23"/>
      <c r="E3164" s="23"/>
      <c r="F3164" s="23"/>
      <c r="G3164" s="23"/>
      <c r="H3164" s="23"/>
      <c r="I3164" s="31"/>
      <c r="K3164" s="21"/>
    </row>
    <row r="3165">
      <c r="A3165" s="27"/>
      <c r="B3165" s="28"/>
      <c r="C3165" s="23"/>
      <c r="D3165" s="23"/>
      <c r="E3165" s="23"/>
      <c r="F3165" s="23"/>
      <c r="G3165" s="23"/>
      <c r="H3165" s="23"/>
      <c r="I3165" s="31"/>
      <c r="K3165" s="21"/>
    </row>
    <row r="3166">
      <c r="A3166" s="27"/>
      <c r="B3166" s="28"/>
      <c r="C3166" s="23"/>
      <c r="D3166" s="23"/>
      <c r="E3166" s="23"/>
      <c r="F3166" s="23"/>
      <c r="G3166" s="23"/>
      <c r="H3166" s="23"/>
      <c r="I3166" s="31"/>
      <c r="K3166" s="21"/>
    </row>
    <row r="3167">
      <c r="A3167" s="27"/>
      <c r="B3167" s="28"/>
      <c r="C3167" s="23"/>
      <c r="D3167" s="23"/>
      <c r="E3167" s="23"/>
      <c r="F3167" s="23"/>
      <c r="G3167" s="23"/>
      <c r="H3167" s="23"/>
      <c r="I3167" s="31"/>
      <c r="K3167" s="21"/>
    </row>
    <row r="3168">
      <c r="A3168" s="27"/>
      <c r="B3168" s="28"/>
      <c r="C3168" s="23"/>
      <c r="D3168" s="23"/>
      <c r="E3168" s="23"/>
      <c r="F3168" s="23"/>
      <c r="G3168" s="23"/>
      <c r="H3168" s="23"/>
      <c r="I3168" s="31"/>
      <c r="K3168" s="21"/>
    </row>
    <row r="3169">
      <c r="A3169" s="27"/>
      <c r="B3169" s="28"/>
      <c r="C3169" s="23"/>
      <c r="D3169" s="23"/>
      <c r="E3169" s="23"/>
      <c r="F3169" s="23"/>
      <c r="G3169" s="23"/>
      <c r="H3169" s="23"/>
      <c r="I3169" s="31"/>
      <c r="K3169" s="21"/>
    </row>
    <row r="3170">
      <c r="A3170" s="27"/>
      <c r="B3170" s="28"/>
      <c r="C3170" s="23"/>
      <c r="D3170" s="23"/>
      <c r="E3170" s="23"/>
      <c r="F3170" s="23"/>
      <c r="G3170" s="23"/>
      <c r="H3170" s="23"/>
      <c r="I3170" s="31"/>
      <c r="K3170" s="21"/>
    </row>
    <row r="3171">
      <c r="A3171" s="27"/>
      <c r="B3171" s="28"/>
      <c r="C3171" s="23"/>
      <c r="D3171" s="23"/>
      <c r="E3171" s="23"/>
      <c r="F3171" s="23"/>
      <c r="G3171" s="23"/>
      <c r="H3171" s="23"/>
      <c r="I3171" s="31"/>
      <c r="K3171" s="21"/>
    </row>
    <row r="3172">
      <c r="A3172" s="27"/>
      <c r="B3172" s="28"/>
      <c r="C3172" s="23"/>
      <c r="D3172" s="23"/>
      <c r="E3172" s="23"/>
      <c r="F3172" s="23"/>
      <c r="G3172" s="23"/>
      <c r="H3172" s="23"/>
      <c r="I3172" s="31"/>
      <c r="K3172" s="21"/>
    </row>
    <row r="3173">
      <c r="A3173" s="27"/>
      <c r="B3173" s="28"/>
      <c r="C3173" s="23"/>
      <c r="D3173" s="23"/>
      <c r="E3173" s="23"/>
      <c r="F3173" s="23"/>
      <c r="G3173" s="23"/>
      <c r="H3173" s="23"/>
      <c r="I3173" s="31"/>
      <c r="K3173" s="21"/>
    </row>
    <row r="3174">
      <c r="A3174" s="27"/>
      <c r="B3174" s="28"/>
      <c r="C3174" s="23"/>
      <c r="D3174" s="23"/>
      <c r="E3174" s="23"/>
      <c r="F3174" s="23"/>
      <c r="G3174" s="23"/>
      <c r="H3174" s="23"/>
      <c r="I3174" s="31"/>
      <c r="K3174" s="21"/>
    </row>
    <row r="3175">
      <c r="A3175" s="27"/>
      <c r="B3175" s="28"/>
      <c r="C3175" s="23"/>
      <c r="D3175" s="23"/>
      <c r="E3175" s="23"/>
      <c r="F3175" s="23"/>
      <c r="G3175" s="23"/>
      <c r="H3175" s="23"/>
      <c r="I3175" s="31"/>
      <c r="K3175" s="21"/>
    </row>
    <row r="3176">
      <c r="A3176" s="27"/>
      <c r="B3176" s="28"/>
      <c r="C3176" s="23"/>
      <c r="D3176" s="23"/>
      <c r="E3176" s="23"/>
      <c r="F3176" s="23"/>
      <c r="G3176" s="23"/>
      <c r="H3176" s="23"/>
      <c r="I3176" s="31"/>
      <c r="K3176" s="21"/>
    </row>
    <row r="3177">
      <c r="A3177" s="27"/>
      <c r="B3177" s="28"/>
      <c r="C3177" s="23"/>
      <c r="D3177" s="23"/>
      <c r="E3177" s="23"/>
      <c r="F3177" s="23"/>
      <c r="G3177" s="23"/>
      <c r="H3177" s="23"/>
      <c r="I3177" s="31"/>
      <c r="K3177" s="21"/>
    </row>
    <row r="3178">
      <c r="A3178" s="27"/>
      <c r="B3178" s="28"/>
      <c r="C3178" s="23"/>
      <c r="D3178" s="23"/>
      <c r="E3178" s="23"/>
      <c r="F3178" s="23"/>
      <c r="G3178" s="23"/>
      <c r="H3178" s="23"/>
      <c r="I3178" s="31"/>
      <c r="K3178" s="21"/>
    </row>
    <row r="3179">
      <c r="A3179" s="27"/>
      <c r="B3179" s="28"/>
      <c r="C3179" s="23"/>
      <c r="D3179" s="23"/>
      <c r="E3179" s="23"/>
      <c r="F3179" s="23"/>
      <c r="G3179" s="23"/>
      <c r="H3179" s="23"/>
      <c r="I3179" s="31"/>
      <c r="K3179" s="21"/>
    </row>
    <row r="3180">
      <c r="A3180" s="27"/>
      <c r="B3180" s="28"/>
      <c r="C3180" s="23"/>
      <c r="D3180" s="23"/>
      <c r="E3180" s="23"/>
      <c r="F3180" s="23"/>
      <c r="G3180" s="23"/>
      <c r="H3180" s="23"/>
      <c r="I3180" s="31"/>
      <c r="K3180" s="21"/>
    </row>
    <row r="3181">
      <c r="A3181" s="27"/>
      <c r="B3181" s="28"/>
      <c r="C3181" s="23"/>
      <c r="D3181" s="23"/>
      <c r="E3181" s="23"/>
      <c r="F3181" s="23"/>
      <c r="G3181" s="23"/>
      <c r="H3181" s="23"/>
      <c r="I3181" s="31"/>
      <c r="K3181" s="21"/>
    </row>
    <row r="3182">
      <c r="A3182" s="27"/>
      <c r="B3182" s="28"/>
      <c r="C3182" s="23"/>
      <c r="D3182" s="23"/>
      <c r="E3182" s="23"/>
      <c r="F3182" s="23"/>
      <c r="G3182" s="23"/>
      <c r="H3182" s="23"/>
      <c r="I3182" s="31"/>
      <c r="K3182" s="21"/>
    </row>
    <row r="3183">
      <c r="A3183" s="27"/>
      <c r="B3183" s="28"/>
      <c r="C3183" s="23"/>
      <c r="D3183" s="23"/>
      <c r="E3183" s="23"/>
      <c r="F3183" s="23"/>
      <c r="G3183" s="23"/>
      <c r="H3183" s="23"/>
      <c r="I3183" s="31"/>
      <c r="K3183" s="21"/>
    </row>
    <row r="3184">
      <c r="A3184" s="27"/>
      <c r="B3184" s="28"/>
      <c r="C3184" s="23"/>
      <c r="D3184" s="23"/>
      <c r="E3184" s="23"/>
      <c r="F3184" s="23"/>
      <c r="G3184" s="23"/>
      <c r="H3184" s="23"/>
      <c r="I3184" s="31"/>
      <c r="K3184" s="21"/>
    </row>
    <row r="3185">
      <c r="A3185" s="27"/>
      <c r="B3185" s="28"/>
      <c r="C3185" s="23"/>
      <c r="D3185" s="23"/>
      <c r="E3185" s="23"/>
      <c r="F3185" s="23"/>
      <c r="G3185" s="23"/>
      <c r="H3185" s="23"/>
      <c r="I3185" s="31"/>
      <c r="K3185" s="21"/>
    </row>
    <row r="3186">
      <c r="A3186" s="27"/>
      <c r="B3186" s="28"/>
      <c r="C3186" s="23"/>
      <c r="D3186" s="23"/>
      <c r="E3186" s="23"/>
      <c r="F3186" s="23"/>
      <c r="G3186" s="23"/>
      <c r="H3186" s="23"/>
      <c r="I3186" s="31"/>
      <c r="K3186" s="21"/>
    </row>
    <row r="3187">
      <c r="A3187" s="27"/>
      <c r="B3187" s="28"/>
      <c r="C3187" s="23"/>
      <c r="D3187" s="23"/>
      <c r="E3187" s="23"/>
      <c r="F3187" s="23"/>
      <c r="G3187" s="23"/>
      <c r="H3187" s="23"/>
      <c r="I3187" s="31"/>
      <c r="K3187" s="21"/>
    </row>
    <row r="3188">
      <c r="A3188" s="27"/>
      <c r="B3188" s="28"/>
      <c r="C3188" s="23"/>
      <c r="D3188" s="23"/>
      <c r="E3188" s="23"/>
      <c r="F3188" s="23"/>
      <c r="G3188" s="23"/>
      <c r="H3188" s="23"/>
      <c r="I3188" s="31"/>
      <c r="K3188" s="21"/>
    </row>
    <row r="3189">
      <c r="A3189" s="27"/>
      <c r="B3189" s="28"/>
      <c r="C3189" s="23"/>
      <c r="D3189" s="23"/>
      <c r="E3189" s="23"/>
      <c r="F3189" s="23"/>
      <c r="G3189" s="23"/>
      <c r="H3189" s="23"/>
      <c r="I3189" s="31"/>
      <c r="K3189" s="21"/>
    </row>
    <row r="3190">
      <c r="A3190" s="27"/>
      <c r="B3190" s="28"/>
      <c r="C3190" s="23"/>
      <c r="D3190" s="23"/>
      <c r="E3190" s="23"/>
      <c r="F3190" s="23"/>
      <c r="G3190" s="23"/>
      <c r="H3190" s="23"/>
      <c r="I3190" s="31"/>
      <c r="K3190" s="21"/>
    </row>
    <row r="3191">
      <c r="A3191" s="27"/>
      <c r="B3191" s="28"/>
      <c r="C3191" s="23"/>
      <c r="D3191" s="23"/>
      <c r="E3191" s="23"/>
      <c r="F3191" s="23"/>
      <c r="G3191" s="23"/>
      <c r="H3191" s="23"/>
      <c r="I3191" s="31"/>
      <c r="K3191" s="21"/>
    </row>
    <row r="3192">
      <c r="A3192" s="27"/>
      <c r="B3192" s="28"/>
      <c r="C3192" s="23"/>
      <c r="D3192" s="23"/>
      <c r="E3192" s="23"/>
      <c r="F3192" s="23"/>
      <c r="G3192" s="23"/>
      <c r="H3192" s="23"/>
      <c r="I3192" s="31"/>
      <c r="K3192" s="21"/>
    </row>
    <row r="3193">
      <c r="A3193" s="27"/>
      <c r="B3193" s="28"/>
      <c r="C3193" s="23"/>
      <c r="D3193" s="23"/>
      <c r="E3193" s="23"/>
      <c r="F3193" s="23"/>
      <c r="G3193" s="23"/>
      <c r="H3193" s="23"/>
      <c r="I3193" s="31"/>
      <c r="K3193" s="21"/>
    </row>
    <row r="3194">
      <c r="A3194" s="27"/>
      <c r="B3194" s="28"/>
      <c r="C3194" s="23"/>
      <c r="D3194" s="23"/>
      <c r="E3194" s="23"/>
      <c r="F3194" s="23"/>
      <c r="G3194" s="23"/>
      <c r="H3194" s="23"/>
      <c r="I3194" s="31"/>
      <c r="K3194" s="21"/>
    </row>
    <row r="3195">
      <c r="A3195" s="27"/>
      <c r="B3195" s="28"/>
      <c r="C3195" s="23"/>
      <c r="D3195" s="23"/>
      <c r="E3195" s="23"/>
      <c r="F3195" s="23"/>
      <c r="G3195" s="23"/>
      <c r="H3195" s="23"/>
      <c r="I3195" s="31"/>
      <c r="K3195" s="21"/>
    </row>
    <row r="3196">
      <c r="A3196" s="27"/>
      <c r="B3196" s="28"/>
      <c r="C3196" s="23"/>
      <c r="D3196" s="23"/>
      <c r="E3196" s="23"/>
      <c r="F3196" s="23"/>
      <c r="G3196" s="23"/>
      <c r="H3196" s="23"/>
      <c r="I3196" s="31"/>
      <c r="K3196" s="21"/>
    </row>
    <row r="3197">
      <c r="A3197" s="27"/>
      <c r="B3197" s="28"/>
      <c r="C3197" s="23"/>
      <c r="D3197" s="23"/>
      <c r="E3197" s="23"/>
      <c r="F3197" s="23"/>
      <c r="G3197" s="23"/>
      <c r="H3197" s="23"/>
      <c r="I3197" s="31"/>
      <c r="K3197" s="21"/>
    </row>
    <row r="3198">
      <c r="A3198" s="27"/>
      <c r="B3198" s="28"/>
      <c r="C3198" s="23"/>
      <c r="D3198" s="23"/>
      <c r="E3198" s="23"/>
      <c r="F3198" s="23"/>
      <c r="G3198" s="23"/>
      <c r="H3198" s="23"/>
      <c r="I3198" s="31"/>
      <c r="K3198" s="21"/>
    </row>
    <row r="3199">
      <c r="A3199" s="27"/>
      <c r="B3199" s="28"/>
      <c r="C3199" s="23"/>
      <c r="D3199" s="23"/>
      <c r="E3199" s="23"/>
      <c r="F3199" s="23"/>
      <c r="G3199" s="23"/>
      <c r="H3199" s="23"/>
      <c r="I3199" s="31"/>
      <c r="K3199" s="21"/>
    </row>
    <row r="3200">
      <c r="A3200" s="27"/>
      <c r="B3200" s="28"/>
      <c r="C3200" s="23"/>
      <c r="D3200" s="23"/>
      <c r="E3200" s="23"/>
      <c r="F3200" s="23"/>
      <c r="G3200" s="23"/>
      <c r="H3200" s="23"/>
      <c r="I3200" s="31"/>
      <c r="K3200" s="21"/>
    </row>
    <row r="3201">
      <c r="A3201" s="27"/>
      <c r="B3201" s="28"/>
      <c r="C3201" s="23"/>
      <c r="D3201" s="23"/>
      <c r="E3201" s="23"/>
      <c r="F3201" s="23"/>
      <c r="G3201" s="23"/>
      <c r="H3201" s="23"/>
      <c r="I3201" s="31"/>
      <c r="K3201" s="21"/>
    </row>
    <row r="3202">
      <c r="A3202" s="27"/>
      <c r="B3202" s="28"/>
      <c r="C3202" s="23"/>
      <c r="D3202" s="23"/>
      <c r="E3202" s="23"/>
      <c r="F3202" s="23"/>
      <c r="G3202" s="23"/>
      <c r="H3202" s="23"/>
      <c r="I3202" s="31"/>
      <c r="K3202" s="21"/>
    </row>
    <row r="3203">
      <c r="A3203" s="27"/>
      <c r="B3203" s="28"/>
      <c r="C3203" s="23"/>
      <c r="D3203" s="23"/>
      <c r="E3203" s="23"/>
      <c r="F3203" s="23"/>
      <c r="G3203" s="23"/>
      <c r="H3203" s="23"/>
      <c r="I3203" s="31"/>
      <c r="K3203" s="21"/>
    </row>
    <row r="3204">
      <c r="A3204" s="27"/>
      <c r="B3204" s="28"/>
      <c r="C3204" s="23"/>
      <c r="D3204" s="23"/>
      <c r="E3204" s="23"/>
      <c r="F3204" s="23"/>
      <c r="G3204" s="23"/>
      <c r="H3204" s="23"/>
      <c r="I3204" s="31"/>
      <c r="K3204" s="21"/>
    </row>
    <row r="3205">
      <c r="A3205" s="27"/>
      <c r="B3205" s="28"/>
      <c r="C3205" s="23"/>
      <c r="D3205" s="23"/>
      <c r="E3205" s="23"/>
      <c r="F3205" s="23"/>
      <c r="G3205" s="23"/>
      <c r="H3205" s="23"/>
      <c r="I3205" s="31"/>
      <c r="K3205" s="21"/>
    </row>
    <row r="3206">
      <c r="A3206" s="27"/>
      <c r="B3206" s="28"/>
      <c r="C3206" s="23"/>
      <c r="D3206" s="23"/>
      <c r="E3206" s="23"/>
      <c r="F3206" s="23"/>
      <c r="G3206" s="23"/>
      <c r="H3206" s="23"/>
      <c r="I3206" s="31"/>
      <c r="K3206" s="21"/>
    </row>
    <row r="3207">
      <c r="A3207" s="27"/>
      <c r="B3207" s="28"/>
      <c r="C3207" s="23"/>
      <c r="D3207" s="23"/>
      <c r="E3207" s="23"/>
      <c r="F3207" s="23"/>
      <c r="G3207" s="23"/>
      <c r="H3207" s="23"/>
      <c r="I3207" s="31"/>
      <c r="K3207" s="21"/>
    </row>
    <row r="3208">
      <c r="A3208" s="27"/>
      <c r="B3208" s="28"/>
      <c r="C3208" s="23"/>
      <c r="D3208" s="23"/>
      <c r="E3208" s="23"/>
      <c r="F3208" s="23"/>
      <c r="G3208" s="23"/>
      <c r="H3208" s="23"/>
      <c r="I3208" s="31"/>
      <c r="K3208" s="21"/>
    </row>
    <row r="3209">
      <c r="A3209" s="27"/>
      <c r="B3209" s="28"/>
      <c r="C3209" s="23"/>
      <c r="D3209" s="23"/>
      <c r="E3209" s="23"/>
      <c r="F3209" s="23"/>
      <c r="G3209" s="23"/>
      <c r="H3209" s="23"/>
      <c r="I3209" s="31"/>
      <c r="K3209" s="21"/>
    </row>
    <row r="3210">
      <c r="A3210" s="27"/>
      <c r="B3210" s="28"/>
      <c r="C3210" s="23"/>
      <c r="D3210" s="23"/>
      <c r="E3210" s="23"/>
      <c r="F3210" s="23"/>
      <c r="G3210" s="23"/>
      <c r="H3210" s="23"/>
      <c r="I3210" s="31"/>
      <c r="K3210" s="21"/>
    </row>
    <row r="3211">
      <c r="A3211" s="27"/>
      <c r="B3211" s="28"/>
      <c r="C3211" s="23"/>
      <c r="D3211" s="23"/>
      <c r="E3211" s="23"/>
      <c r="F3211" s="23"/>
      <c r="G3211" s="23"/>
      <c r="H3211" s="23"/>
      <c r="I3211" s="31"/>
      <c r="K3211" s="21"/>
    </row>
    <row r="3212">
      <c r="A3212" s="27"/>
      <c r="B3212" s="28"/>
      <c r="C3212" s="23"/>
      <c r="D3212" s="23"/>
      <c r="E3212" s="23"/>
      <c r="F3212" s="23"/>
      <c r="G3212" s="23"/>
      <c r="H3212" s="23"/>
      <c r="I3212" s="31"/>
      <c r="K3212" s="21"/>
    </row>
    <row r="3213">
      <c r="A3213" s="27"/>
      <c r="B3213" s="28"/>
      <c r="C3213" s="23"/>
      <c r="D3213" s="23"/>
      <c r="E3213" s="23"/>
      <c r="F3213" s="23"/>
      <c r="G3213" s="23"/>
      <c r="H3213" s="23"/>
      <c r="I3213" s="31"/>
      <c r="K3213" s="21"/>
    </row>
    <row r="3214">
      <c r="A3214" s="27"/>
      <c r="B3214" s="28"/>
      <c r="C3214" s="23"/>
      <c r="D3214" s="23"/>
      <c r="E3214" s="23"/>
      <c r="F3214" s="23"/>
      <c r="G3214" s="23"/>
      <c r="H3214" s="23"/>
      <c r="I3214" s="31"/>
      <c r="K3214" s="21"/>
    </row>
    <row r="3215">
      <c r="A3215" s="27"/>
      <c r="B3215" s="28"/>
      <c r="C3215" s="23"/>
      <c r="D3215" s="23"/>
      <c r="E3215" s="23"/>
      <c r="F3215" s="23"/>
      <c r="G3215" s="23"/>
      <c r="H3215" s="23"/>
      <c r="I3215" s="31"/>
      <c r="K3215" s="21"/>
    </row>
    <row r="3216">
      <c r="A3216" s="27"/>
      <c r="B3216" s="28"/>
      <c r="C3216" s="23"/>
      <c r="D3216" s="23"/>
      <c r="E3216" s="23"/>
      <c r="F3216" s="23"/>
      <c r="G3216" s="23"/>
      <c r="H3216" s="23"/>
      <c r="I3216" s="31"/>
      <c r="K3216" s="21"/>
    </row>
    <row r="3217">
      <c r="A3217" s="27"/>
      <c r="B3217" s="28"/>
      <c r="C3217" s="23"/>
      <c r="D3217" s="23"/>
      <c r="E3217" s="23"/>
      <c r="F3217" s="23"/>
      <c r="G3217" s="23"/>
      <c r="H3217" s="23"/>
      <c r="I3217" s="31"/>
      <c r="K3217" s="21"/>
    </row>
    <row r="3218">
      <c r="A3218" s="27"/>
      <c r="B3218" s="28"/>
      <c r="C3218" s="23"/>
      <c r="D3218" s="23"/>
      <c r="E3218" s="23"/>
      <c r="F3218" s="23"/>
      <c r="G3218" s="23"/>
      <c r="H3218" s="23"/>
      <c r="I3218" s="31"/>
      <c r="K3218" s="21"/>
    </row>
    <row r="3219">
      <c r="A3219" s="27"/>
      <c r="B3219" s="28"/>
      <c r="C3219" s="23"/>
      <c r="D3219" s="23"/>
      <c r="E3219" s="23"/>
      <c r="F3219" s="23"/>
      <c r="G3219" s="23"/>
      <c r="H3219" s="23"/>
      <c r="I3219" s="31"/>
      <c r="K3219" s="21"/>
    </row>
    <row r="3220">
      <c r="A3220" s="27"/>
      <c r="B3220" s="28"/>
      <c r="C3220" s="23"/>
      <c r="D3220" s="23"/>
      <c r="E3220" s="23"/>
      <c r="F3220" s="23"/>
      <c r="G3220" s="23"/>
      <c r="H3220" s="23"/>
      <c r="I3220" s="31"/>
      <c r="K3220" s="21"/>
    </row>
    <row r="3221">
      <c r="A3221" s="27"/>
      <c r="B3221" s="28"/>
      <c r="C3221" s="23"/>
      <c r="D3221" s="23"/>
      <c r="E3221" s="23"/>
      <c r="F3221" s="23"/>
      <c r="G3221" s="23"/>
      <c r="H3221" s="23"/>
      <c r="I3221" s="31"/>
      <c r="K3221" s="21"/>
    </row>
    <row r="3222">
      <c r="A3222" s="27"/>
      <c r="B3222" s="28"/>
      <c r="C3222" s="23"/>
      <c r="D3222" s="23"/>
      <c r="E3222" s="23"/>
      <c r="F3222" s="23"/>
      <c r="G3222" s="23"/>
      <c r="H3222" s="23"/>
      <c r="I3222" s="31"/>
      <c r="K3222" s="21"/>
    </row>
    <row r="3223">
      <c r="A3223" s="27"/>
      <c r="B3223" s="28"/>
      <c r="C3223" s="23"/>
      <c r="D3223" s="23"/>
      <c r="E3223" s="23"/>
      <c r="F3223" s="23"/>
      <c r="G3223" s="23"/>
      <c r="H3223" s="23"/>
      <c r="I3223" s="31"/>
      <c r="K3223" s="21"/>
    </row>
    <row r="3224">
      <c r="A3224" s="27"/>
      <c r="B3224" s="28"/>
      <c r="C3224" s="23"/>
      <c r="D3224" s="23"/>
      <c r="E3224" s="23"/>
      <c r="F3224" s="23"/>
      <c r="G3224" s="23"/>
      <c r="H3224" s="23"/>
      <c r="I3224" s="31"/>
      <c r="K3224" s="21"/>
    </row>
    <row r="3225">
      <c r="A3225" s="27"/>
      <c r="B3225" s="28"/>
      <c r="C3225" s="23"/>
      <c r="D3225" s="23"/>
      <c r="E3225" s="23"/>
      <c r="F3225" s="23"/>
      <c r="G3225" s="23"/>
      <c r="H3225" s="23"/>
      <c r="I3225" s="31"/>
      <c r="K3225" s="21"/>
    </row>
    <row r="3226">
      <c r="A3226" s="27"/>
      <c r="B3226" s="28"/>
      <c r="C3226" s="23"/>
      <c r="D3226" s="23"/>
      <c r="E3226" s="23"/>
      <c r="F3226" s="23"/>
      <c r="G3226" s="23"/>
      <c r="H3226" s="23"/>
      <c r="I3226" s="31"/>
      <c r="K3226" s="21"/>
    </row>
    <row r="3227">
      <c r="A3227" s="27"/>
      <c r="B3227" s="28"/>
      <c r="C3227" s="23"/>
      <c r="D3227" s="23"/>
      <c r="E3227" s="23"/>
      <c r="F3227" s="23"/>
      <c r="G3227" s="23"/>
      <c r="H3227" s="23"/>
      <c r="I3227" s="31"/>
      <c r="K3227" s="21"/>
    </row>
    <row r="3228">
      <c r="A3228" s="27"/>
      <c r="B3228" s="28"/>
      <c r="C3228" s="23"/>
      <c r="D3228" s="23"/>
      <c r="E3228" s="23"/>
      <c r="F3228" s="23"/>
      <c r="G3228" s="23"/>
      <c r="H3228" s="23"/>
      <c r="I3228" s="31"/>
      <c r="K3228" s="21"/>
    </row>
    <row r="3229">
      <c r="A3229" s="27"/>
      <c r="B3229" s="28"/>
      <c r="C3229" s="23"/>
      <c r="D3229" s="23"/>
      <c r="E3229" s="23"/>
      <c r="F3229" s="23"/>
      <c r="G3229" s="23"/>
      <c r="H3229" s="23"/>
      <c r="I3229" s="31"/>
      <c r="K3229" s="21"/>
    </row>
    <row r="3230">
      <c r="A3230" s="27"/>
      <c r="B3230" s="28"/>
      <c r="C3230" s="23"/>
      <c r="D3230" s="23"/>
      <c r="E3230" s="23"/>
      <c r="F3230" s="23"/>
      <c r="G3230" s="23"/>
      <c r="H3230" s="23"/>
      <c r="I3230" s="31"/>
      <c r="K3230" s="21"/>
    </row>
    <row r="3231">
      <c r="A3231" s="27"/>
      <c r="B3231" s="28"/>
      <c r="C3231" s="23"/>
      <c r="D3231" s="23"/>
      <c r="E3231" s="23"/>
      <c r="F3231" s="23"/>
      <c r="G3231" s="23"/>
      <c r="H3231" s="23"/>
      <c r="I3231" s="31"/>
      <c r="K3231" s="21"/>
    </row>
    <row r="3232">
      <c r="A3232" s="27"/>
      <c r="B3232" s="28"/>
      <c r="C3232" s="23"/>
      <c r="D3232" s="23"/>
      <c r="E3232" s="23"/>
      <c r="F3232" s="23"/>
      <c r="G3232" s="23"/>
      <c r="H3232" s="23"/>
      <c r="I3232" s="31"/>
      <c r="K3232" s="21"/>
    </row>
    <row r="3233">
      <c r="A3233" s="27"/>
      <c r="B3233" s="28"/>
      <c r="C3233" s="23"/>
      <c r="D3233" s="23"/>
      <c r="E3233" s="23"/>
      <c r="F3233" s="23"/>
      <c r="G3233" s="23"/>
      <c r="H3233" s="23"/>
      <c r="I3233" s="31"/>
      <c r="K3233" s="21"/>
    </row>
    <row r="3234">
      <c r="A3234" s="27"/>
      <c r="B3234" s="28"/>
      <c r="C3234" s="23"/>
      <c r="D3234" s="23"/>
      <c r="E3234" s="23"/>
      <c r="F3234" s="23"/>
      <c r="G3234" s="23"/>
      <c r="H3234" s="23"/>
      <c r="I3234" s="31"/>
      <c r="K3234" s="21"/>
    </row>
    <row r="3235">
      <c r="A3235" s="27"/>
      <c r="B3235" s="28"/>
      <c r="C3235" s="23"/>
      <c r="D3235" s="23"/>
      <c r="E3235" s="23"/>
      <c r="F3235" s="23"/>
      <c r="G3235" s="23"/>
      <c r="H3235" s="23"/>
      <c r="I3235" s="31"/>
      <c r="K3235" s="21"/>
    </row>
    <row r="3236">
      <c r="A3236" s="27"/>
      <c r="B3236" s="28"/>
      <c r="C3236" s="23"/>
      <c r="D3236" s="23"/>
      <c r="E3236" s="23"/>
      <c r="F3236" s="23"/>
      <c r="G3236" s="23"/>
      <c r="H3236" s="23"/>
      <c r="I3236" s="31"/>
      <c r="K3236" s="21"/>
    </row>
    <row r="3237">
      <c r="A3237" s="27"/>
      <c r="B3237" s="28"/>
      <c r="C3237" s="23"/>
      <c r="D3237" s="23"/>
      <c r="E3237" s="23"/>
      <c r="F3237" s="23"/>
      <c r="G3237" s="23"/>
      <c r="H3237" s="23"/>
      <c r="I3237" s="31"/>
      <c r="K3237" s="21"/>
    </row>
    <row r="3238">
      <c r="A3238" s="27"/>
      <c r="B3238" s="28"/>
      <c r="C3238" s="23"/>
      <c r="D3238" s="23"/>
      <c r="E3238" s="23"/>
      <c r="F3238" s="23"/>
      <c r="G3238" s="23"/>
      <c r="H3238" s="23"/>
      <c r="I3238" s="31"/>
      <c r="K3238" s="21"/>
    </row>
    <row r="3239">
      <c r="A3239" s="27"/>
      <c r="B3239" s="28"/>
      <c r="C3239" s="23"/>
      <c r="D3239" s="23"/>
      <c r="E3239" s="23"/>
      <c r="F3239" s="23"/>
      <c r="G3239" s="23"/>
      <c r="H3239" s="23"/>
      <c r="I3239" s="31"/>
      <c r="K3239" s="21"/>
    </row>
    <row r="3240">
      <c r="A3240" s="27"/>
      <c r="B3240" s="28"/>
      <c r="C3240" s="23"/>
      <c r="D3240" s="23"/>
      <c r="E3240" s="23"/>
      <c r="F3240" s="23"/>
      <c r="G3240" s="23"/>
      <c r="H3240" s="23"/>
      <c r="I3240" s="31"/>
      <c r="K3240" s="21"/>
    </row>
    <row r="3241">
      <c r="A3241" s="27"/>
      <c r="B3241" s="28"/>
      <c r="C3241" s="23"/>
      <c r="D3241" s="23"/>
      <c r="E3241" s="23"/>
      <c r="F3241" s="23"/>
      <c r="G3241" s="23"/>
      <c r="H3241" s="23"/>
      <c r="I3241" s="31"/>
      <c r="K3241" s="21"/>
    </row>
    <row r="3242">
      <c r="A3242" s="27"/>
      <c r="B3242" s="28"/>
      <c r="C3242" s="23"/>
      <c r="D3242" s="23"/>
      <c r="E3242" s="23"/>
      <c r="F3242" s="23"/>
      <c r="G3242" s="23"/>
      <c r="H3242" s="23"/>
      <c r="I3242" s="31"/>
      <c r="K3242" s="21"/>
    </row>
    <row r="3243">
      <c r="A3243" s="27"/>
      <c r="B3243" s="28"/>
      <c r="C3243" s="23"/>
      <c r="D3243" s="23"/>
      <c r="E3243" s="23"/>
      <c r="F3243" s="23"/>
      <c r="G3243" s="23"/>
      <c r="H3243" s="23"/>
      <c r="I3243" s="31"/>
      <c r="K3243" s="21"/>
    </row>
    <row r="3244">
      <c r="A3244" s="27"/>
      <c r="B3244" s="28"/>
      <c r="C3244" s="23"/>
      <c r="D3244" s="23"/>
      <c r="E3244" s="23"/>
      <c r="F3244" s="23"/>
      <c r="G3244" s="23"/>
      <c r="H3244" s="23"/>
      <c r="I3244" s="31"/>
      <c r="K3244" s="21"/>
    </row>
    <row r="3245">
      <c r="A3245" s="27"/>
      <c r="B3245" s="28"/>
      <c r="C3245" s="23"/>
      <c r="D3245" s="23"/>
      <c r="E3245" s="23"/>
      <c r="F3245" s="23"/>
      <c r="G3245" s="23"/>
      <c r="H3245" s="23"/>
      <c r="I3245" s="31"/>
      <c r="K3245" s="21"/>
    </row>
    <row r="3246">
      <c r="A3246" s="27"/>
      <c r="B3246" s="28"/>
      <c r="C3246" s="23"/>
      <c r="D3246" s="23"/>
      <c r="E3246" s="23"/>
      <c r="F3246" s="23"/>
      <c r="G3246" s="23"/>
      <c r="H3246" s="23"/>
      <c r="I3246" s="31"/>
      <c r="K3246" s="21"/>
    </row>
    <row r="3247">
      <c r="A3247" s="27"/>
      <c r="B3247" s="28"/>
      <c r="C3247" s="23"/>
      <c r="D3247" s="23"/>
      <c r="E3247" s="23"/>
      <c r="F3247" s="23"/>
      <c r="G3247" s="23"/>
      <c r="H3247" s="23"/>
      <c r="I3247" s="31"/>
      <c r="K3247" s="21"/>
    </row>
    <row r="3248">
      <c r="A3248" s="27"/>
      <c r="B3248" s="28"/>
      <c r="C3248" s="23"/>
      <c r="D3248" s="23"/>
      <c r="E3248" s="23"/>
      <c r="F3248" s="23"/>
      <c r="G3248" s="23"/>
      <c r="H3248" s="23"/>
      <c r="I3248" s="31"/>
      <c r="K3248" s="21"/>
    </row>
    <row r="3249">
      <c r="A3249" s="27"/>
      <c r="B3249" s="28"/>
      <c r="C3249" s="23"/>
      <c r="D3249" s="23"/>
      <c r="E3249" s="23"/>
      <c r="F3249" s="23"/>
      <c r="G3249" s="23"/>
      <c r="H3249" s="23"/>
      <c r="I3249" s="31"/>
      <c r="K3249" s="21"/>
    </row>
    <row r="3250">
      <c r="A3250" s="27"/>
      <c r="B3250" s="28"/>
      <c r="C3250" s="23"/>
      <c r="D3250" s="23"/>
      <c r="E3250" s="23"/>
      <c r="F3250" s="23"/>
      <c r="G3250" s="23"/>
      <c r="H3250" s="23"/>
      <c r="I3250" s="31"/>
      <c r="K3250" s="21"/>
    </row>
    <row r="3251">
      <c r="A3251" s="27"/>
      <c r="B3251" s="28"/>
      <c r="C3251" s="23"/>
      <c r="D3251" s="23"/>
      <c r="E3251" s="23"/>
      <c r="F3251" s="23"/>
      <c r="G3251" s="23"/>
      <c r="H3251" s="23"/>
      <c r="I3251" s="31"/>
      <c r="K3251" s="21"/>
    </row>
    <row r="3252">
      <c r="A3252" s="27"/>
      <c r="B3252" s="28"/>
      <c r="C3252" s="23"/>
      <c r="D3252" s="23"/>
      <c r="E3252" s="23"/>
      <c r="F3252" s="23"/>
      <c r="G3252" s="23"/>
      <c r="H3252" s="23"/>
      <c r="I3252" s="31"/>
      <c r="K3252" s="21"/>
    </row>
    <row r="3253">
      <c r="A3253" s="27"/>
      <c r="B3253" s="28"/>
      <c r="C3253" s="23"/>
      <c r="D3253" s="23"/>
      <c r="E3253" s="23"/>
      <c r="F3253" s="23"/>
      <c r="G3253" s="23"/>
      <c r="H3253" s="23"/>
      <c r="I3253" s="31"/>
      <c r="K3253" s="21"/>
    </row>
    <row r="3254">
      <c r="A3254" s="27"/>
      <c r="B3254" s="28"/>
      <c r="C3254" s="23"/>
      <c r="D3254" s="23"/>
      <c r="E3254" s="23"/>
      <c r="F3254" s="23"/>
      <c r="G3254" s="23"/>
      <c r="H3254" s="23"/>
      <c r="I3254" s="31"/>
      <c r="K3254" s="21"/>
    </row>
    <row r="3255">
      <c r="A3255" s="27"/>
      <c r="B3255" s="28"/>
      <c r="C3255" s="23"/>
      <c r="D3255" s="23"/>
      <c r="E3255" s="23"/>
      <c r="F3255" s="23"/>
      <c r="G3255" s="23"/>
      <c r="H3255" s="23"/>
      <c r="I3255" s="31"/>
      <c r="K3255" s="21"/>
    </row>
    <row r="3256">
      <c r="A3256" s="27"/>
      <c r="B3256" s="28"/>
      <c r="C3256" s="23"/>
      <c r="D3256" s="23"/>
      <c r="E3256" s="23"/>
      <c r="F3256" s="23"/>
      <c r="G3256" s="23"/>
      <c r="H3256" s="23"/>
      <c r="I3256" s="31"/>
      <c r="K3256" s="21"/>
    </row>
    <row r="3257">
      <c r="A3257" s="27"/>
      <c r="B3257" s="28"/>
      <c r="C3257" s="23"/>
      <c r="D3257" s="23"/>
      <c r="E3257" s="23"/>
      <c r="F3257" s="23"/>
      <c r="G3257" s="23"/>
      <c r="H3257" s="23"/>
      <c r="I3257" s="31"/>
      <c r="K3257" s="21"/>
    </row>
    <row r="3258">
      <c r="A3258" s="27"/>
      <c r="B3258" s="28"/>
      <c r="C3258" s="23"/>
      <c r="D3258" s="23"/>
      <c r="E3258" s="23"/>
      <c r="F3258" s="23"/>
      <c r="G3258" s="23"/>
      <c r="H3258" s="23"/>
      <c r="I3258" s="31"/>
      <c r="K3258" s="21"/>
    </row>
    <row r="3259">
      <c r="A3259" s="27"/>
      <c r="B3259" s="28"/>
      <c r="C3259" s="23"/>
      <c r="D3259" s="23"/>
      <c r="E3259" s="23"/>
      <c r="F3259" s="23"/>
      <c r="G3259" s="23"/>
      <c r="H3259" s="23"/>
      <c r="I3259" s="31"/>
      <c r="K3259" s="21"/>
    </row>
    <row r="3260">
      <c r="A3260" s="27"/>
      <c r="B3260" s="28"/>
      <c r="C3260" s="23"/>
      <c r="D3260" s="23"/>
      <c r="E3260" s="23"/>
      <c r="F3260" s="23"/>
      <c r="G3260" s="23"/>
      <c r="H3260" s="23"/>
      <c r="I3260" s="31"/>
      <c r="K3260" s="21"/>
    </row>
    <row r="3261">
      <c r="A3261" s="27"/>
      <c r="B3261" s="28"/>
      <c r="C3261" s="23"/>
      <c r="D3261" s="23"/>
      <c r="E3261" s="23"/>
      <c r="F3261" s="23"/>
      <c r="G3261" s="23"/>
      <c r="H3261" s="23"/>
      <c r="I3261" s="31"/>
      <c r="K3261" s="21"/>
    </row>
    <row r="3262">
      <c r="A3262" s="27"/>
      <c r="B3262" s="28"/>
      <c r="C3262" s="23"/>
      <c r="D3262" s="23"/>
      <c r="E3262" s="23"/>
      <c r="F3262" s="23"/>
      <c r="G3262" s="23"/>
      <c r="H3262" s="23"/>
      <c r="I3262" s="31"/>
      <c r="K3262" s="21"/>
    </row>
    <row r="3263">
      <c r="A3263" s="27"/>
      <c r="B3263" s="28"/>
      <c r="C3263" s="23"/>
      <c r="D3263" s="23"/>
      <c r="E3263" s="23"/>
      <c r="F3263" s="23"/>
      <c r="G3263" s="23"/>
      <c r="H3263" s="23"/>
      <c r="I3263" s="31"/>
      <c r="K3263" s="21"/>
    </row>
    <row r="3264">
      <c r="A3264" s="27"/>
      <c r="B3264" s="28"/>
      <c r="C3264" s="23"/>
      <c r="D3264" s="23"/>
      <c r="E3264" s="23"/>
      <c r="F3264" s="23"/>
      <c r="G3264" s="23"/>
      <c r="H3264" s="23"/>
      <c r="I3264" s="31"/>
      <c r="K3264" s="21"/>
    </row>
    <row r="3265">
      <c r="A3265" s="27"/>
      <c r="B3265" s="28"/>
      <c r="C3265" s="23"/>
      <c r="D3265" s="23"/>
      <c r="E3265" s="23"/>
      <c r="F3265" s="23"/>
      <c r="G3265" s="23"/>
      <c r="H3265" s="23"/>
      <c r="I3265" s="31"/>
      <c r="K3265" s="21"/>
    </row>
    <row r="3266">
      <c r="A3266" s="27"/>
      <c r="B3266" s="28"/>
      <c r="C3266" s="23"/>
      <c r="D3266" s="23"/>
      <c r="E3266" s="23"/>
      <c r="F3266" s="23"/>
      <c r="G3266" s="23"/>
      <c r="H3266" s="23"/>
      <c r="I3266" s="31"/>
      <c r="K3266" s="21"/>
    </row>
    <row r="3267">
      <c r="A3267" s="27"/>
      <c r="B3267" s="28"/>
      <c r="C3267" s="23"/>
      <c r="D3267" s="23"/>
      <c r="E3267" s="23"/>
      <c r="F3267" s="23"/>
      <c r="G3267" s="23"/>
      <c r="H3267" s="23"/>
      <c r="I3267" s="31"/>
      <c r="K3267" s="21"/>
    </row>
    <row r="3268">
      <c r="A3268" s="27"/>
      <c r="B3268" s="28"/>
      <c r="C3268" s="23"/>
      <c r="D3268" s="23"/>
      <c r="E3268" s="23"/>
      <c r="F3268" s="23"/>
      <c r="G3268" s="23"/>
      <c r="H3268" s="23"/>
      <c r="I3268" s="31"/>
      <c r="K3268" s="21"/>
    </row>
    <row r="3269">
      <c r="A3269" s="27"/>
      <c r="B3269" s="28"/>
      <c r="C3269" s="23"/>
      <c r="D3269" s="23"/>
      <c r="E3269" s="23"/>
      <c r="F3269" s="23"/>
      <c r="G3269" s="23"/>
      <c r="H3269" s="23"/>
      <c r="I3269" s="31"/>
      <c r="K3269" s="21"/>
    </row>
    <row r="3270">
      <c r="A3270" s="27"/>
      <c r="B3270" s="28"/>
      <c r="C3270" s="23"/>
      <c r="D3270" s="23"/>
      <c r="E3270" s="23"/>
      <c r="F3270" s="23"/>
      <c r="G3270" s="23"/>
      <c r="H3270" s="23"/>
      <c r="I3270" s="31"/>
      <c r="K3270" s="21"/>
    </row>
    <row r="3271">
      <c r="A3271" s="27"/>
      <c r="B3271" s="28"/>
      <c r="C3271" s="23"/>
      <c r="D3271" s="23"/>
      <c r="E3271" s="23"/>
      <c r="F3271" s="23"/>
      <c r="G3271" s="23"/>
      <c r="H3271" s="23"/>
      <c r="I3271" s="31"/>
      <c r="K3271" s="21"/>
    </row>
    <row r="3272">
      <c r="A3272" s="27"/>
      <c r="B3272" s="28"/>
      <c r="C3272" s="23"/>
      <c r="D3272" s="23"/>
      <c r="E3272" s="23"/>
      <c r="F3272" s="23"/>
      <c r="G3272" s="23"/>
      <c r="H3272" s="23"/>
      <c r="I3272" s="31"/>
      <c r="K3272" s="21"/>
    </row>
    <row r="3273">
      <c r="A3273" s="27"/>
      <c r="B3273" s="28"/>
      <c r="C3273" s="23"/>
      <c r="D3273" s="23"/>
      <c r="E3273" s="23"/>
      <c r="F3273" s="23"/>
      <c r="G3273" s="23"/>
      <c r="H3273" s="23"/>
      <c r="I3273" s="31"/>
      <c r="K3273" s="21"/>
    </row>
    <row r="3274">
      <c r="A3274" s="27"/>
      <c r="B3274" s="28"/>
      <c r="C3274" s="23"/>
      <c r="D3274" s="23"/>
      <c r="E3274" s="23"/>
      <c r="F3274" s="23"/>
      <c r="G3274" s="23"/>
      <c r="H3274" s="23"/>
      <c r="I3274" s="31"/>
      <c r="K3274" s="21"/>
    </row>
    <row r="3275">
      <c r="A3275" s="27"/>
      <c r="B3275" s="28"/>
      <c r="C3275" s="23"/>
      <c r="D3275" s="23"/>
      <c r="E3275" s="23"/>
      <c r="F3275" s="23"/>
      <c r="G3275" s="23"/>
      <c r="H3275" s="23"/>
      <c r="I3275" s="31"/>
      <c r="K3275" s="21"/>
    </row>
    <row r="3276">
      <c r="A3276" s="27"/>
      <c r="B3276" s="28"/>
      <c r="C3276" s="23"/>
      <c r="D3276" s="23"/>
      <c r="E3276" s="23"/>
      <c r="F3276" s="23"/>
      <c r="G3276" s="23"/>
      <c r="H3276" s="23"/>
      <c r="I3276" s="31"/>
      <c r="K3276" s="21"/>
    </row>
    <row r="3277">
      <c r="A3277" s="27"/>
      <c r="B3277" s="28"/>
      <c r="C3277" s="23"/>
      <c r="D3277" s="23"/>
      <c r="E3277" s="23"/>
      <c r="F3277" s="23"/>
      <c r="G3277" s="23"/>
      <c r="H3277" s="23"/>
      <c r="I3277" s="31"/>
      <c r="K3277" s="21"/>
    </row>
    <row r="3278">
      <c r="A3278" s="27"/>
      <c r="B3278" s="28"/>
      <c r="C3278" s="23"/>
      <c r="D3278" s="23"/>
      <c r="E3278" s="23"/>
      <c r="F3278" s="23"/>
      <c r="G3278" s="23"/>
      <c r="H3278" s="23"/>
      <c r="I3278" s="31"/>
      <c r="K3278" s="21"/>
    </row>
    <row r="3279">
      <c r="A3279" s="27"/>
      <c r="B3279" s="28"/>
      <c r="C3279" s="23"/>
      <c r="D3279" s="23"/>
      <c r="E3279" s="23"/>
      <c r="F3279" s="23"/>
      <c r="G3279" s="23"/>
      <c r="H3279" s="23"/>
      <c r="I3279" s="31"/>
      <c r="K3279" s="21"/>
    </row>
    <row r="3280">
      <c r="A3280" s="27"/>
      <c r="B3280" s="28"/>
      <c r="C3280" s="23"/>
      <c r="D3280" s="23"/>
      <c r="E3280" s="23"/>
      <c r="F3280" s="23"/>
      <c r="G3280" s="23"/>
      <c r="H3280" s="23"/>
      <c r="I3280" s="31"/>
      <c r="K3280" s="21"/>
    </row>
    <row r="3281">
      <c r="A3281" s="27"/>
      <c r="B3281" s="28"/>
      <c r="C3281" s="23"/>
      <c r="D3281" s="23"/>
      <c r="E3281" s="23"/>
      <c r="F3281" s="23"/>
      <c r="G3281" s="23"/>
      <c r="H3281" s="23"/>
      <c r="I3281" s="31"/>
      <c r="K3281" s="21"/>
    </row>
    <row r="3282">
      <c r="A3282" s="27"/>
      <c r="B3282" s="28"/>
      <c r="C3282" s="23"/>
      <c r="D3282" s="23"/>
      <c r="E3282" s="23"/>
      <c r="F3282" s="23"/>
      <c r="G3282" s="23"/>
      <c r="H3282" s="23"/>
      <c r="I3282" s="31"/>
      <c r="K3282" s="21"/>
    </row>
    <row r="3283">
      <c r="A3283" s="27"/>
      <c r="B3283" s="28"/>
      <c r="C3283" s="23"/>
      <c r="D3283" s="23"/>
      <c r="E3283" s="23"/>
      <c r="F3283" s="23"/>
      <c r="G3283" s="23"/>
      <c r="H3283" s="23"/>
      <c r="I3283" s="31"/>
      <c r="K3283" s="21"/>
    </row>
    <row r="3284">
      <c r="A3284" s="27"/>
      <c r="B3284" s="28"/>
      <c r="C3284" s="23"/>
      <c r="D3284" s="23"/>
      <c r="E3284" s="23"/>
      <c r="F3284" s="23"/>
      <c r="G3284" s="23"/>
      <c r="H3284" s="23"/>
      <c r="I3284" s="31"/>
      <c r="K3284" s="21"/>
    </row>
    <row r="3285">
      <c r="A3285" s="27"/>
      <c r="B3285" s="28"/>
      <c r="C3285" s="23"/>
      <c r="D3285" s="23"/>
      <c r="E3285" s="23"/>
      <c r="F3285" s="23"/>
      <c r="G3285" s="23"/>
      <c r="H3285" s="23"/>
      <c r="I3285" s="31"/>
      <c r="K3285" s="21"/>
    </row>
    <row r="3286">
      <c r="A3286" s="27"/>
      <c r="B3286" s="28"/>
      <c r="C3286" s="23"/>
      <c r="D3286" s="23"/>
      <c r="E3286" s="23"/>
      <c r="F3286" s="23"/>
      <c r="G3286" s="23"/>
      <c r="H3286" s="23"/>
      <c r="I3286" s="31"/>
      <c r="K3286" s="21"/>
    </row>
    <row r="3287">
      <c r="A3287" s="27"/>
      <c r="B3287" s="28"/>
      <c r="C3287" s="23"/>
      <c r="D3287" s="23"/>
      <c r="E3287" s="23"/>
      <c r="F3287" s="23"/>
      <c r="G3287" s="23"/>
      <c r="H3287" s="23"/>
      <c r="I3287" s="31"/>
      <c r="K3287" s="21"/>
    </row>
    <row r="3288">
      <c r="A3288" s="27"/>
      <c r="B3288" s="28"/>
      <c r="C3288" s="23"/>
      <c r="D3288" s="23"/>
      <c r="E3288" s="23"/>
      <c r="F3288" s="23"/>
      <c r="G3288" s="23"/>
      <c r="H3288" s="23"/>
      <c r="I3288" s="31"/>
      <c r="K3288" s="21"/>
    </row>
    <row r="3289">
      <c r="A3289" s="27"/>
      <c r="B3289" s="28"/>
      <c r="C3289" s="23"/>
      <c r="D3289" s="23"/>
      <c r="E3289" s="23"/>
      <c r="F3289" s="23"/>
      <c r="G3289" s="23"/>
      <c r="H3289" s="23"/>
      <c r="I3289" s="31"/>
      <c r="K3289" s="21"/>
    </row>
    <row r="3290">
      <c r="A3290" s="27"/>
      <c r="B3290" s="28"/>
      <c r="C3290" s="23"/>
      <c r="D3290" s="23"/>
      <c r="E3290" s="23"/>
      <c r="F3290" s="23"/>
      <c r="G3290" s="23"/>
      <c r="H3290" s="23"/>
      <c r="I3290" s="31"/>
      <c r="K3290" s="21"/>
    </row>
    <row r="3291">
      <c r="A3291" s="27"/>
      <c r="B3291" s="28"/>
      <c r="C3291" s="23"/>
      <c r="D3291" s="23"/>
      <c r="E3291" s="23"/>
      <c r="F3291" s="23"/>
      <c r="G3291" s="23"/>
      <c r="H3291" s="23"/>
      <c r="I3291" s="31"/>
      <c r="K3291" s="21"/>
    </row>
    <row r="3292">
      <c r="A3292" s="27"/>
      <c r="B3292" s="28"/>
      <c r="C3292" s="23"/>
      <c r="D3292" s="23"/>
      <c r="E3292" s="23"/>
      <c r="F3292" s="23"/>
      <c r="G3292" s="23"/>
      <c r="H3292" s="23"/>
      <c r="I3292" s="31"/>
      <c r="K3292" s="21"/>
    </row>
    <row r="3293">
      <c r="A3293" s="27"/>
      <c r="B3293" s="28"/>
      <c r="C3293" s="23"/>
      <c r="D3293" s="23"/>
      <c r="E3293" s="23"/>
      <c r="F3293" s="23"/>
      <c r="G3293" s="23"/>
      <c r="H3293" s="23"/>
      <c r="I3293" s="31"/>
      <c r="K3293" s="21"/>
    </row>
    <row r="3294">
      <c r="A3294" s="27"/>
      <c r="B3294" s="28"/>
      <c r="C3294" s="23"/>
      <c r="D3294" s="23"/>
      <c r="E3294" s="23"/>
      <c r="F3294" s="23"/>
      <c r="G3294" s="23"/>
      <c r="H3294" s="23"/>
      <c r="I3294" s="31"/>
      <c r="K3294" s="21"/>
    </row>
    <row r="3295">
      <c r="A3295" s="27"/>
      <c r="B3295" s="28"/>
      <c r="C3295" s="23"/>
      <c r="D3295" s="23"/>
      <c r="E3295" s="23"/>
      <c r="F3295" s="23"/>
      <c r="G3295" s="23"/>
      <c r="H3295" s="23"/>
      <c r="I3295" s="31"/>
      <c r="K3295" s="21"/>
    </row>
    <row r="3296">
      <c r="A3296" s="27"/>
      <c r="B3296" s="28"/>
      <c r="C3296" s="23"/>
      <c r="D3296" s="23"/>
      <c r="E3296" s="23"/>
      <c r="F3296" s="23"/>
      <c r="G3296" s="23"/>
      <c r="H3296" s="23"/>
      <c r="I3296" s="31"/>
      <c r="K3296" s="21"/>
    </row>
    <row r="3297">
      <c r="A3297" s="27"/>
      <c r="B3297" s="28"/>
      <c r="C3297" s="23"/>
      <c r="D3297" s="23"/>
      <c r="E3297" s="23"/>
      <c r="F3297" s="23"/>
      <c r="G3297" s="23"/>
      <c r="H3297" s="23"/>
      <c r="I3297" s="31"/>
      <c r="K3297" s="21"/>
    </row>
    <row r="3298">
      <c r="A3298" s="27"/>
      <c r="B3298" s="28"/>
      <c r="C3298" s="23"/>
      <c r="D3298" s="23"/>
      <c r="E3298" s="23"/>
      <c r="F3298" s="23"/>
      <c r="G3298" s="23"/>
      <c r="H3298" s="23"/>
      <c r="I3298" s="31"/>
      <c r="K3298" s="21"/>
    </row>
    <row r="3299">
      <c r="A3299" s="27"/>
      <c r="B3299" s="28"/>
      <c r="C3299" s="23"/>
      <c r="D3299" s="23"/>
      <c r="E3299" s="23"/>
      <c r="F3299" s="23"/>
      <c r="G3299" s="23"/>
      <c r="H3299" s="23"/>
      <c r="I3299" s="31"/>
      <c r="K3299" s="21"/>
    </row>
    <row r="3300">
      <c r="A3300" s="27"/>
      <c r="B3300" s="28"/>
      <c r="C3300" s="23"/>
      <c r="D3300" s="23"/>
      <c r="E3300" s="23"/>
      <c r="F3300" s="23"/>
      <c r="G3300" s="23"/>
      <c r="H3300" s="23"/>
      <c r="I3300" s="31"/>
      <c r="K3300" s="21"/>
    </row>
    <row r="3301">
      <c r="A3301" s="27"/>
      <c r="B3301" s="28"/>
      <c r="C3301" s="23"/>
      <c r="D3301" s="23"/>
      <c r="E3301" s="23"/>
      <c r="F3301" s="23"/>
      <c r="G3301" s="23"/>
      <c r="H3301" s="23"/>
      <c r="I3301" s="31"/>
      <c r="K3301" s="21"/>
    </row>
    <row r="3302">
      <c r="A3302" s="27"/>
      <c r="B3302" s="28"/>
      <c r="C3302" s="23"/>
      <c r="D3302" s="23"/>
      <c r="E3302" s="23"/>
      <c r="F3302" s="23"/>
      <c r="G3302" s="23"/>
      <c r="H3302" s="23"/>
      <c r="I3302" s="31"/>
      <c r="K3302" s="21"/>
    </row>
    <row r="3303">
      <c r="A3303" s="27"/>
      <c r="B3303" s="28"/>
      <c r="C3303" s="23"/>
      <c r="D3303" s="23"/>
      <c r="E3303" s="23"/>
      <c r="F3303" s="23"/>
      <c r="G3303" s="23"/>
      <c r="H3303" s="23"/>
      <c r="I3303" s="31"/>
      <c r="K3303" s="21"/>
    </row>
    <row r="3304">
      <c r="A3304" s="27"/>
      <c r="B3304" s="28"/>
      <c r="C3304" s="23"/>
      <c r="D3304" s="23"/>
      <c r="E3304" s="23"/>
      <c r="F3304" s="23"/>
      <c r="G3304" s="23"/>
      <c r="H3304" s="23"/>
      <c r="I3304" s="31"/>
      <c r="K3304" s="21"/>
    </row>
    <row r="3305">
      <c r="A3305" s="27"/>
      <c r="B3305" s="28"/>
      <c r="C3305" s="23"/>
      <c r="D3305" s="23"/>
      <c r="E3305" s="23"/>
      <c r="F3305" s="23"/>
      <c r="G3305" s="23"/>
      <c r="H3305" s="23"/>
      <c r="I3305" s="31"/>
      <c r="K3305" s="21"/>
    </row>
    <row r="3306">
      <c r="A3306" s="27"/>
      <c r="B3306" s="28"/>
      <c r="C3306" s="23"/>
      <c r="D3306" s="23"/>
      <c r="E3306" s="23"/>
      <c r="F3306" s="23"/>
      <c r="G3306" s="23"/>
      <c r="H3306" s="23"/>
      <c r="I3306" s="31"/>
      <c r="K3306" s="21"/>
    </row>
    <row r="3307">
      <c r="A3307" s="27"/>
      <c r="B3307" s="28"/>
      <c r="C3307" s="23"/>
      <c r="D3307" s="23"/>
      <c r="E3307" s="23"/>
      <c r="F3307" s="23"/>
      <c r="G3307" s="23"/>
      <c r="H3307" s="23"/>
      <c r="I3307" s="31"/>
      <c r="K3307" s="21"/>
    </row>
    <row r="3308">
      <c r="A3308" s="27"/>
      <c r="B3308" s="28"/>
      <c r="C3308" s="23"/>
      <c r="D3308" s="23"/>
      <c r="E3308" s="23"/>
      <c r="F3308" s="23"/>
      <c r="G3308" s="23"/>
      <c r="H3308" s="23"/>
      <c r="I3308" s="31"/>
      <c r="K3308" s="21"/>
    </row>
    <row r="3309">
      <c r="A3309" s="27"/>
      <c r="B3309" s="28"/>
      <c r="C3309" s="23"/>
      <c r="D3309" s="23"/>
      <c r="E3309" s="23"/>
      <c r="F3309" s="23"/>
      <c r="G3309" s="23"/>
      <c r="H3309" s="23"/>
      <c r="I3309" s="31"/>
      <c r="K3309" s="21"/>
    </row>
    <row r="3310">
      <c r="A3310" s="27"/>
      <c r="B3310" s="28"/>
      <c r="C3310" s="23"/>
      <c r="D3310" s="23"/>
      <c r="E3310" s="23"/>
      <c r="F3310" s="23"/>
      <c r="G3310" s="23"/>
      <c r="H3310" s="23"/>
      <c r="I3310" s="31"/>
      <c r="K3310" s="21"/>
    </row>
    <row r="3311">
      <c r="A3311" s="27"/>
      <c r="B3311" s="28"/>
      <c r="C3311" s="23"/>
      <c r="D3311" s="23"/>
      <c r="E3311" s="23"/>
      <c r="F3311" s="23"/>
      <c r="G3311" s="23"/>
      <c r="H3311" s="23"/>
      <c r="I3311" s="31"/>
      <c r="K3311" s="21"/>
    </row>
    <row r="3312">
      <c r="A3312" s="27"/>
      <c r="B3312" s="28"/>
      <c r="C3312" s="23"/>
      <c r="D3312" s="23"/>
      <c r="E3312" s="23"/>
      <c r="F3312" s="23"/>
      <c r="G3312" s="23"/>
      <c r="H3312" s="23"/>
      <c r="I3312" s="31"/>
      <c r="K3312" s="21"/>
    </row>
    <row r="3313">
      <c r="A3313" s="27"/>
      <c r="B3313" s="28"/>
      <c r="C3313" s="23"/>
      <c r="D3313" s="23"/>
      <c r="E3313" s="23"/>
      <c r="F3313" s="23"/>
      <c r="G3313" s="23"/>
      <c r="H3313" s="23"/>
      <c r="I3313" s="31"/>
      <c r="K3313" s="21"/>
    </row>
    <row r="3314">
      <c r="A3314" s="27"/>
      <c r="B3314" s="28"/>
      <c r="C3314" s="23"/>
      <c r="D3314" s="23"/>
      <c r="E3314" s="23"/>
      <c r="F3314" s="23"/>
      <c r="G3314" s="23"/>
      <c r="H3314" s="23"/>
      <c r="I3314" s="31"/>
      <c r="K3314" s="21"/>
    </row>
    <row r="3315">
      <c r="A3315" s="27"/>
      <c r="B3315" s="28"/>
      <c r="C3315" s="23"/>
      <c r="D3315" s="23"/>
      <c r="E3315" s="23"/>
      <c r="F3315" s="23"/>
      <c r="G3315" s="23"/>
      <c r="H3315" s="23"/>
      <c r="I3315" s="31"/>
      <c r="K3315" s="21"/>
    </row>
    <row r="3316">
      <c r="A3316" s="27"/>
      <c r="B3316" s="28"/>
      <c r="C3316" s="23"/>
      <c r="D3316" s="23"/>
      <c r="E3316" s="23"/>
      <c r="F3316" s="23"/>
      <c r="G3316" s="23"/>
      <c r="H3316" s="23"/>
      <c r="I3316" s="31"/>
      <c r="K3316" s="21"/>
    </row>
    <row r="3317">
      <c r="A3317" s="27"/>
      <c r="B3317" s="28"/>
      <c r="C3317" s="23"/>
      <c r="D3317" s="23"/>
      <c r="E3317" s="23"/>
      <c r="F3317" s="23"/>
      <c r="G3317" s="23"/>
      <c r="H3317" s="23"/>
      <c r="I3317" s="31"/>
      <c r="K3317" s="21"/>
    </row>
    <row r="3318">
      <c r="A3318" s="27"/>
      <c r="B3318" s="28"/>
      <c r="C3318" s="23"/>
      <c r="D3318" s="23"/>
      <c r="E3318" s="23"/>
      <c r="F3318" s="23"/>
      <c r="G3318" s="23"/>
      <c r="H3318" s="23"/>
      <c r="I3318" s="31"/>
      <c r="K3318" s="21"/>
    </row>
    <row r="3319">
      <c r="A3319" s="27"/>
      <c r="B3319" s="28"/>
      <c r="C3319" s="23"/>
      <c r="D3319" s="23"/>
      <c r="E3319" s="23"/>
      <c r="F3319" s="23"/>
      <c r="G3319" s="23"/>
      <c r="H3319" s="23"/>
      <c r="I3319" s="31"/>
      <c r="K3319" s="21"/>
    </row>
    <row r="3320">
      <c r="A3320" s="27"/>
      <c r="B3320" s="28"/>
      <c r="C3320" s="23"/>
      <c r="D3320" s="23"/>
      <c r="E3320" s="23"/>
      <c r="F3320" s="23"/>
      <c r="G3320" s="23"/>
      <c r="H3320" s="23"/>
      <c r="I3320" s="31"/>
      <c r="K3320" s="21"/>
    </row>
    <row r="3321">
      <c r="A3321" s="27"/>
      <c r="B3321" s="28"/>
      <c r="C3321" s="23"/>
      <c r="D3321" s="23"/>
      <c r="E3321" s="23"/>
      <c r="F3321" s="23"/>
      <c r="G3321" s="23"/>
      <c r="H3321" s="23"/>
      <c r="I3321" s="31"/>
      <c r="K3321" s="21"/>
    </row>
    <row r="3322">
      <c r="A3322" s="27"/>
      <c r="B3322" s="28"/>
      <c r="C3322" s="23"/>
      <c r="D3322" s="23"/>
      <c r="E3322" s="23"/>
      <c r="F3322" s="23"/>
      <c r="G3322" s="23"/>
      <c r="H3322" s="23"/>
      <c r="I3322" s="31"/>
      <c r="K3322" s="21"/>
    </row>
    <row r="3323">
      <c r="A3323" s="27"/>
      <c r="B3323" s="28"/>
      <c r="C3323" s="23"/>
      <c r="D3323" s="23"/>
      <c r="E3323" s="23"/>
      <c r="F3323" s="23"/>
      <c r="G3323" s="23"/>
      <c r="H3323" s="23"/>
      <c r="I3323" s="31"/>
      <c r="K3323" s="21"/>
    </row>
    <row r="3324">
      <c r="A3324" s="27"/>
      <c r="B3324" s="28"/>
      <c r="C3324" s="23"/>
      <c r="D3324" s="23"/>
      <c r="E3324" s="23"/>
      <c r="F3324" s="23"/>
      <c r="G3324" s="23"/>
      <c r="H3324" s="23"/>
      <c r="I3324" s="31"/>
      <c r="K3324" s="21"/>
    </row>
    <row r="3325">
      <c r="A3325" s="27"/>
      <c r="B3325" s="28"/>
      <c r="C3325" s="23"/>
      <c r="D3325" s="23"/>
      <c r="E3325" s="23"/>
      <c r="F3325" s="23"/>
      <c r="G3325" s="23"/>
      <c r="H3325" s="23"/>
      <c r="I3325" s="31"/>
      <c r="K3325" s="21"/>
    </row>
    <row r="3326">
      <c r="A3326" s="27"/>
      <c r="B3326" s="28"/>
      <c r="C3326" s="23"/>
      <c r="D3326" s="23"/>
      <c r="E3326" s="23"/>
      <c r="F3326" s="23"/>
      <c r="G3326" s="23"/>
      <c r="H3326" s="23"/>
      <c r="I3326" s="31"/>
      <c r="K3326" s="21"/>
    </row>
    <row r="3327">
      <c r="A3327" s="27"/>
      <c r="B3327" s="28"/>
      <c r="C3327" s="23"/>
      <c r="D3327" s="23"/>
      <c r="E3327" s="23"/>
      <c r="F3327" s="23"/>
      <c r="G3327" s="23"/>
      <c r="H3327" s="23"/>
      <c r="I3327" s="31"/>
      <c r="K3327" s="21"/>
    </row>
    <row r="3328">
      <c r="A3328" s="27"/>
      <c r="B3328" s="28"/>
      <c r="C3328" s="23"/>
      <c r="D3328" s="23"/>
      <c r="E3328" s="23"/>
      <c r="F3328" s="23"/>
      <c r="G3328" s="23"/>
      <c r="H3328" s="23"/>
      <c r="I3328" s="31"/>
      <c r="K3328" s="21"/>
    </row>
    <row r="3329">
      <c r="A3329" s="27"/>
      <c r="B3329" s="28"/>
      <c r="C3329" s="23"/>
      <c r="D3329" s="23"/>
      <c r="E3329" s="23"/>
      <c r="F3329" s="23"/>
      <c r="G3329" s="23"/>
      <c r="H3329" s="23"/>
      <c r="I3329" s="31"/>
      <c r="K3329" s="21"/>
    </row>
    <row r="3330">
      <c r="A3330" s="27"/>
      <c r="B3330" s="28"/>
      <c r="C3330" s="23"/>
      <c r="D3330" s="23"/>
      <c r="E3330" s="23"/>
      <c r="F3330" s="23"/>
      <c r="G3330" s="23"/>
      <c r="H3330" s="23"/>
      <c r="I3330" s="31"/>
      <c r="K3330" s="21"/>
    </row>
    <row r="3331">
      <c r="A3331" s="27"/>
      <c r="B3331" s="28"/>
      <c r="C3331" s="23"/>
      <c r="D3331" s="23"/>
      <c r="E3331" s="23"/>
      <c r="F3331" s="23"/>
      <c r="G3331" s="23"/>
      <c r="H3331" s="23"/>
      <c r="I3331" s="31"/>
      <c r="K3331" s="21"/>
    </row>
    <row r="3332">
      <c r="A3332" s="27"/>
      <c r="B3332" s="28"/>
      <c r="C3332" s="23"/>
      <c r="D3332" s="23"/>
      <c r="E3332" s="23"/>
      <c r="F3332" s="23"/>
      <c r="G3332" s="23"/>
      <c r="H3332" s="23"/>
      <c r="I3332" s="31"/>
      <c r="K3332" s="21"/>
    </row>
    <row r="3333">
      <c r="A3333" s="27"/>
      <c r="B3333" s="28"/>
      <c r="C3333" s="23"/>
      <c r="D3333" s="23"/>
      <c r="E3333" s="23"/>
      <c r="F3333" s="23"/>
      <c r="G3333" s="23"/>
      <c r="H3333" s="23"/>
      <c r="I3333" s="31"/>
      <c r="K3333" s="21"/>
    </row>
    <row r="3334">
      <c r="A3334" s="27"/>
      <c r="B3334" s="28"/>
      <c r="C3334" s="23"/>
      <c r="D3334" s="23"/>
      <c r="E3334" s="23"/>
      <c r="F3334" s="23"/>
      <c r="G3334" s="23"/>
      <c r="H3334" s="23"/>
      <c r="I3334" s="31"/>
      <c r="K3334" s="21"/>
    </row>
    <row r="3335">
      <c r="A3335" s="27"/>
      <c r="B3335" s="28"/>
      <c r="C3335" s="23"/>
      <c r="D3335" s="23"/>
      <c r="E3335" s="23"/>
      <c r="F3335" s="23"/>
      <c r="G3335" s="23"/>
      <c r="H3335" s="23"/>
      <c r="I3335" s="31"/>
      <c r="K3335" s="21"/>
    </row>
    <row r="3336">
      <c r="A3336" s="27"/>
      <c r="B3336" s="28"/>
      <c r="C3336" s="23"/>
      <c r="D3336" s="23"/>
      <c r="E3336" s="23"/>
      <c r="F3336" s="23"/>
      <c r="G3336" s="23"/>
      <c r="H3336" s="23"/>
      <c r="I3336" s="31"/>
      <c r="K3336" s="21"/>
    </row>
    <row r="3337">
      <c r="A3337" s="27"/>
      <c r="B3337" s="28"/>
      <c r="C3337" s="23"/>
      <c r="D3337" s="23"/>
      <c r="E3337" s="23"/>
      <c r="F3337" s="23"/>
      <c r="G3337" s="23"/>
      <c r="H3337" s="23"/>
      <c r="I3337" s="31"/>
      <c r="K3337" s="21"/>
    </row>
    <row r="3338">
      <c r="A3338" s="27"/>
      <c r="B3338" s="28"/>
      <c r="C3338" s="23"/>
      <c r="D3338" s="23"/>
      <c r="E3338" s="23"/>
      <c r="F3338" s="23"/>
      <c r="G3338" s="23"/>
      <c r="H3338" s="23"/>
      <c r="I3338" s="31"/>
      <c r="K3338" s="21"/>
    </row>
    <row r="3339">
      <c r="A3339" s="27"/>
      <c r="B3339" s="28"/>
      <c r="C3339" s="23"/>
      <c r="D3339" s="23"/>
      <c r="E3339" s="23"/>
      <c r="F3339" s="23"/>
      <c r="G3339" s="23"/>
      <c r="H3339" s="23"/>
      <c r="I3339" s="31"/>
      <c r="K3339" s="21"/>
    </row>
    <row r="3340">
      <c r="A3340" s="27"/>
      <c r="B3340" s="28"/>
      <c r="C3340" s="23"/>
      <c r="D3340" s="23"/>
      <c r="E3340" s="23"/>
      <c r="F3340" s="23"/>
      <c r="G3340" s="23"/>
      <c r="H3340" s="23"/>
      <c r="I3340" s="31"/>
      <c r="K3340" s="21"/>
    </row>
    <row r="3341">
      <c r="A3341" s="27"/>
      <c r="B3341" s="28"/>
      <c r="C3341" s="23"/>
      <c r="D3341" s="23"/>
      <c r="E3341" s="23"/>
      <c r="F3341" s="23"/>
      <c r="G3341" s="23"/>
      <c r="H3341" s="23"/>
      <c r="I3341" s="31"/>
      <c r="K3341" s="21"/>
    </row>
    <row r="3342">
      <c r="A3342" s="27"/>
      <c r="B3342" s="28"/>
      <c r="C3342" s="23"/>
      <c r="D3342" s="23"/>
      <c r="E3342" s="23"/>
      <c r="F3342" s="23"/>
      <c r="G3342" s="23"/>
      <c r="H3342" s="23"/>
      <c r="I3342" s="31"/>
      <c r="K3342" s="21"/>
    </row>
    <row r="3343">
      <c r="A3343" s="27"/>
      <c r="B3343" s="28"/>
      <c r="C3343" s="23"/>
      <c r="D3343" s="23"/>
      <c r="E3343" s="23"/>
      <c r="F3343" s="23"/>
      <c r="G3343" s="23"/>
      <c r="H3343" s="23"/>
      <c r="I3343" s="31"/>
      <c r="K3343" s="21"/>
    </row>
    <row r="3344">
      <c r="A3344" s="27"/>
      <c r="B3344" s="28"/>
      <c r="C3344" s="23"/>
      <c r="D3344" s="23"/>
      <c r="E3344" s="23"/>
      <c r="F3344" s="23"/>
      <c r="G3344" s="23"/>
      <c r="H3344" s="23"/>
      <c r="I3344" s="31"/>
      <c r="K3344" s="21"/>
    </row>
    <row r="3345">
      <c r="A3345" s="27"/>
      <c r="B3345" s="28"/>
      <c r="C3345" s="23"/>
      <c r="D3345" s="23"/>
      <c r="E3345" s="23"/>
      <c r="F3345" s="23"/>
      <c r="G3345" s="23"/>
      <c r="H3345" s="23"/>
      <c r="I3345" s="31"/>
      <c r="K3345" s="21"/>
    </row>
    <row r="3346">
      <c r="A3346" s="27"/>
      <c r="B3346" s="28"/>
      <c r="C3346" s="23"/>
      <c r="D3346" s="23"/>
      <c r="E3346" s="23"/>
      <c r="F3346" s="23"/>
      <c r="G3346" s="23"/>
      <c r="H3346" s="23"/>
      <c r="I3346" s="31"/>
      <c r="K3346" s="21"/>
    </row>
    <row r="3347">
      <c r="A3347" s="27"/>
      <c r="B3347" s="28"/>
      <c r="C3347" s="23"/>
      <c r="D3347" s="23"/>
      <c r="E3347" s="23"/>
      <c r="F3347" s="23"/>
      <c r="G3347" s="23"/>
      <c r="H3347" s="23"/>
      <c r="I3347" s="31"/>
      <c r="K3347" s="21"/>
    </row>
    <row r="3348">
      <c r="A3348" s="27"/>
      <c r="B3348" s="28"/>
      <c r="C3348" s="23"/>
      <c r="D3348" s="23"/>
      <c r="E3348" s="23"/>
      <c r="F3348" s="23"/>
      <c r="G3348" s="23"/>
      <c r="H3348" s="23"/>
      <c r="I3348" s="31"/>
      <c r="K3348" s="21"/>
    </row>
    <row r="3349">
      <c r="A3349" s="27"/>
      <c r="B3349" s="28"/>
      <c r="C3349" s="23"/>
      <c r="D3349" s="23"/>
      <c r="E3349" s="23"/>
      <c r="F3349" s="23"/>
      <c r="G3349" s="23"/>
      <c r="H3349" s="23"/>
      <c r="I3349" s="31"/>
      <c r="K3349" s="21"/>
    </row>
    <row r="3350">
      <c r="A3350" s="27"/>
      <c r="B3350" s="28"/>
      <c r="C3350" s="23"/>
      <c r="D3350" s="23"/>
      <c r="E3350" s="23"/>
      <c r="F3350" s="23"/>
      <c r="G3350" s="23"/>
      <c r="H3350" s="23"/>
      <c r="I3350" s="31"/>
      <c r="K3350" s="21"/>
    </row>
    <row r="3351">
      <c r="A3351" s="27"/>
      <c r="B3351" s="28"/>
      <c r="C3351" s="23"/>
      <c r="D3351" s="23"/>
      <c r="E3351" s="23"/>
      <c r="F3351" s="23"/>
      <c r="G3351" s="23"/>
      <c r="H3351" s="23"/>
      <c r="I3351" s="31"/>
      <c r="K3351" s="21"/>
    </row>
    <row r="3352">
      <c r="A3352" s="27"/>
      <c r="B3352" s="28"/>
      <c r="C3352" s="23"/>
      <c r="D3352" s="23"/>
      <c r="E3352" s="23"/>
      <c r="F3352" s="23"/>
      <c r="G3352" s="23"/>
      <c r="H3352" s="23"/>
      <c r="I3352" s="31"/>
      <c r="K3352" s="21"/>
    </row>
    <row r="3353">
      <c r="A3353" s="27"/>
      <c r="B3353" s="28"/>
      <c r="C3353" s="23"/>
      <c r="D3353" s="23"/>
      <c r="E3353" s="23"/>
      <c r="F3353" s="23"/>
      <c r="G3353" s="23"/>
      <c r="H3353" s="23"/>
      <c r="I3353" s="31"/>
      <c r="K3353" s="21"/>
    </row>
    <row r="3354">
      <c r="A3354" s="27"/>
      <c r="B3354" s="28"/>
      <c r="C3354" s="23"/>
      <c r="D3354" s="23"/>
      <c r="E3354" s="23"/>
      <c r="F3354" s="23"/>
      <c r="G3354" s="23"/>
      <c r="H3354" s="23"/>
      <c r="I3354" s="31"/>
      <c r="K3354" s="21"/>
    </row>
    <row r="3355">
      <c r="A3355" s="27"/>
      <c r="B3355" s="28"/>
      <c r="C3355" s="23"/>
      <c r="D3355" s="23"/>
      <c r="E3355" s="23"/>
      <c r="F3355" s="23"/>
      <c r="G3355" s="23"/>
      <c r="H3355" s="23"/>
      <c r="I3355" s="31"/>
      <c r="K3355" s="21"/>
    </row>
    <row r="3356">
      <c r="A3356" s="27"/>
      <c r="B3356" s="28"/>
      <c r="C3356" s="23"/>
      <c r="D3356" s="23"/>
      <c r="E3356" s="23"/>
      <c r="F3356" s="23"/>
      <c r="G3356" s="23"/>
      <c r="H3356" s="23"/>
      <c r="I3356" s="31"/>
      <c r="K3356" s="21"/>
    </row>
    <row r="3357">
      <c r="A3357" s="27"/>
      <c r="B3357" s="28"/>
      <c r="C3357" s="23"/>
      <c r="D3357" s="23"/>
      <c r="E3357" s="23"/>
      <c r="F3357" s="23"/>
      <c r="G3357" s="23"/>
      <c r="H3357" s="23"/>
      <c r="I3357" s="31"/>
      <c r="K3357" s="21"/>
    </row>
    <row r="3358">
      <c r="A3358" s="27"/>
      <c r="B3358" s="28"/>
      <c r="C3358" s="23"/>
      <c r="D3358" s="23"/>
      <c r="E3358" s="23"/>
      <c r="F3358" s="23"/>
      <c r="G3358" s="23"/>
      <c r="H3358" s="23"/>
      <c r="I3358" s="31"/>
      <c r="K3358" s="21"/>
    </row>
    <row r="3359">
      <c r="A3359" s="27"/>
      <c r="B3359" s="28"/>
      <c r="C3359" s="23"/>
      <c r="D3359" s="23"/>
      <c r="E3359" s="23"/>
      <c r="F3359" s="23"/>
      <c r="G3359" s="23"/>
      <c r="H3359" s="23"/>
      <c r="I3359" s="31"/>
      <c r="K3359" s="21"/>
    </row>
    <row r="3360">
      <c r="A3360" s="27"/>
      <c r="B3360" s="28"/>
      <c r="C3360" s="23"/>
      <c r="D3360" s="23"/>
      <c r="E3360" s="23"/>
      <c r="F3360" s="23"/>
      <c r="G3360" s="23"/>
      <c r="H3360" s="23"/>
      <c r="I3360" s="31"/>
      <c r="K3360" s="21"/>
    </row>
    <row r="3361">
      <c r="A3361" s="27"/>
      <c r="B3361" s="28"/>
      <c r="C3361" s="23"/>
      <c r="D3361" s="23"/>
      <c r="E3361" s="23"/>
      <c r="F3361" s="23"/>
      <c r="G3361" s="23"/>
      <c r="H3361" s="23"/>
      <c r="I3361" s="31"/>
      <c r="K3361" s="21"/>
    </row>
    <row r="3362">
      <c r="A3362" s="27"/>
      <c r="B3362" s="28"/>
      <c r="C3362" s="23"/>
      <c r="D3362" s="23"/>
      <c r="E3362" s="23"/>
      <c r="F3362" s="23"/>
      <c r="G3362" s="23"/>
      <c r="H3362" s="23"/>
      <c r="I3362" s="31"/>
      <c r="K3362" s="21"/>
    </row>
    <row r="3363">
      <c r="A3363" s="27"/>
      <c r="B3363" s="28"/>
      <c r="C3363" s="23"/>
      <c r="D3363" s="23"/>
      <c r="E3363" s="23"/>
      <c r="F3363" s="23"/>
      <c r="G3363" s="23"/>
      <c r="H3363" s="23"/>
      <c r="I3363" s="31"/>
      <c r="K3363" s="21"/>
    </row>
    <row r="3364">
      <c r="A3364" s="27"/>
      <c r="B3364" s="28"/>
      <c r="C3364" s="23"/>
      <c r="D3364" s="23"/>
      <c r="E3364" s="23"/>
      <c r="F3364" s="23"/>
      <c r="G3364" s="23"/>
      <c r="H3364" s="23"/>
      <c r="I3364" s="31"/>
      <c r="K3364" s="21"/>
    </row>
    <row r="3365">
      <c r="A3365" s="27"/>
      <c r="B3365" s="28"/>
      <c r="C3365" s="23"/>
      <c r="D3365" s="23"/>
      <c r="E3365" s="23"/>
      <c r="F3365" s="23"/>
      <c r="G3365" s="23"/>
      <c r="H3365" s="23"/>
      <c r="I3365" s="31"/>
      <c r="K3365" s="21"/>
    </row>
    <row r="3366">
      <c r="A3366" s="27"/>
      <c r="B3366" s="28"/>
      <c r="C3366" s="23"/>
      <c r="D3366" s="23"/>
      <c r="E3366" s="23"/>
      <c r="F3366" s="23"/>
      <c r="G3366" s="23"/>
      <c r="H3366" s="23"/>
      <c r="I3366" s="31"/>
      <c r="K3366" s="21"/>
    </row>
    <row r="3367">
      <c r="A3367" s="27"/>
      <c r="B3367" s="28"/>
      <c r="C3367" s="23"/>
      <c r="D3367" s="23"/>
      <c r="E3367" s="23"/>
      <c r="F3367" s="23"/>
      <c r="G3367" s="23"/>
      <c r="H3367" s="23"/>
      <c r="I3367" s="31"/>
      <c r="K3367" s="21"/>
    </row>
    <row r="3368">
      <c r="A3368" s="27"/>
      <c r="B3368" s="28"/>
      <c r="C3368" s="23"/>
      <c r="D3368" s="23"/>
      <c r="E3368" s="23"/>
      <c r="F3368" s="23"/>
      <c r="G3368" s="23"/>
      <c r="H3368" s="23"/>
      <c r="I3368" s="31"/>
      <c r="K3368" s="21"/>
    </row>
    <row r="3369">
      <c r="A3369" s="27"/>
      <c r="B3369" s="28"/>
      <c r="C3369" s="23"/>
      <c r="D3369" s="23"/>
      <c r="E3369" s="23"/>
      <c r="F3369" s="23"/>
      <c r="G3369" s="23"/>
      <c r="H3369" s="23"/>
      <c r="I3369" s="31"/>
      <c r="K3369" s="21"/>
    </row>
    <row r="3370">
      <c r="A3370" s="27"/>
      <c r="B3370" s="28"/>
      <c r="C3370" s="23"/>
      <c r="D3370" s="23"/>
      <c r="E3370" s="23"/>
      <c r="F3370" s="23"/>
      <c r="G3370" s="23"/>
      <c r="H3370" s="23"/>
      <c r="I3370" s="31"/>
      <c r="K3370" s="21"/>
    </row>
    <row r="3371">
      <c r="A3371" s="27"/>
      <c r="B3371" s="28"/>
      <c r="C3371" s="23"/>
      <c r="D3371" s="23"/>
      <c r="E3371" s="23"/>
      <c r="F3371" s="23"/>
      <c r="G3371" s="23"/>
      <c r="H3371" s="23"/>
      <c r="I3371" s="31"/>
      <c r="K3371" s="21"/>
    </row>
    <row r="3372">
      <c r="A3372" s="27"/>
      <c r="B3372" s="28"/>
      <c r="C3372" s="23"/>
      <c r="D3372" s="23"/>
      <c r="E3372" s="23"/>
      <c r="F3372" s="23"/>
      <c r="G3372" s="23"/>
      <c r="H3372" s="23"/>
      <c r="I3372" s="31"/>
      <c r="K3372" s="21"/>
    </row>
    <row r="3373">
      <c r="A3373" s="27"/>
      <c r="B3373" s="28"/>
      <c r="C3373" s="23"/>
      <c r="D3373" s="23"/>
      <c r="E3373" s="23"/>
      <c r="F3373" s="23"/>
      <c r="G3373" s="23"/>
      <c r="H3373" s="23"/>
      <c r="I3373" s="31"/>
      <c r="K3373" s="21"/>
    </row>
    <row r="3374">
      <c r="A3374" s="27"/>
      <c r="B3374" s="28"/>
      <c r="C3374" s="23"/>
      <c r="D3374" s="23"/>
      <c r="E3374" s="23"/>
      <c r="F3374" s="23"/>
      <c r="G3374" s="23"/>
      <c r="H3374" s="23"/>
      <c r="I3374" s="31"/>
      <c r="K3374" s="21"/>
    </row>
    <row r="3375">
      <c r="A3375" s="27"/>
      <c r="B3375" s="28"/>
      <c r="C3375" s="23"/>
      <c r="D3375" s="23"/>
      <c r="E3375" s="23"/>
      <c r="F3375" s="23"/>
      <c r="G3375" s="23"/>
      <c r="H3375" s="23"/>
      <c r="I3375" s="31"/>
      <c r="K3375" s="21"/>
    </row>
    <row r="3376">
      <c r="A3376" s="27"/>
      <c r="B3376" s="28"/>
      <c r="C3376" s="23"/>
      <c r="D3376" s="23"/>
      <c r="E3376" s="23"/>
      <c r="F3376" s="23"/>
      <c r="G3376" s="23"/>
      <c r="H3376" s="23"/>
      <c r="I3376" s="31"/>
      <c r="K3376" s="21"/>
    </row>
    <row r="3377">
      <c r="A3377" s="27"/>
      <c r="B3377" s="28"/>
      <c r="C3377" s="23"/>
      <c r="D3377" s="23"/>
      <c r="E3377" s="23"/>
      <c r="F3377" s="23"/>
      <c r="G3377" s="23"/>
      <c r="H3377" s="23"/>
      <c r="I3377" s="31"/>
      <c r="K3377" s="21"/>
    </row>
    <row r="3378">
      <c r="A3378" s="27"/>
      <c r="B3378" s="28"/>
      <c r="C3378" s="23"/>
      <c r="D3378" s="23"/>
      <c r="E3378" s="23"/>
      <c r="F3378" s="23"/>
      <c r="G3378" s="23"/>
      <c r="H3378" s="23"/>
      <c r="I3378" s="31"/>
      <c r="K3378" s="21"/>
    </row>
    <row r="3379">
      <c r="A3379" s="27"/>
      <c r="B3379" s="28"/>
      <c r="C3379" s="23"/>
      <c r="D3379" s="23"/>
      <c r="E3379" s="23"/>
      <c r="F3379" s="23"/>
      <c r="G3379" s="23"/>
      <c r="H3379" s="23"/>
      <c r="I3379" s="31"/>
      <c r="K3379" s="21"/>
    </row>
    <row r="3380">
      <c r="A3380" s="27"/>
      <c r="B3380" s="28"/>
      <c r="C3380" s="23"/>
      <c r="D3380" s="23"/>
      <c r="E3380" s="23"/>
      <c r="F3380" s="23"/>
      <c r="G3380" s="23"/>
      <c r="H3380" s="23"/>
      <c r="I3380" s="31"/>
      <c r="K3380" s="21"/>
    </row>
    <row r="3381">
      <c r="A3381" s="27"/>
      <c r="B3381" s="28"/>
      <c r="C3381" s="23"/>
      <c r="D3381" s="23"/>
      <c r="E3381" s="23"/>
      <c r="F3381" s="23"/>
      <c r="G3381" s="23"/>
      <c r="H3381" s="23"/>
      <c r="I3381" s="31"/>
      <c r="K3381" s="21"/>
    </row>
    <row r="3382">
      <c r="A3382" s="27"/>
      <c r="B3382" s="28"/>
      <c r="C3382" s="23"/>
      <c r="D3382" s="23"/>
      <c r="E3382" s="23"/>
      <c r="F3382" s="23"/>
      <c r="G3382" s="23"/>
      <c r="H3382" s="23"/>
      <c r="I3382" s="31"/>
      <c r="K3382" s="21"/>
    </row>
    <row r="3383">
      <c r="A3383" s="27"/>
      <c r="B3383" s="28"/>
      <c r="C3383" s="23"/>
      <c r="D3383" s="23"/>
      <c r="E3383" s="23"/>
      <c r="F3383" s="23"/>
      <c r="G3383" s="23"/>
      <c r="H3383" s="23"/>
      <c r="I3383" s="31"/>
      <c r="K3383" s="21"/>
    </row>
    <row r="3384">
      <c r="A3384" s="27"/>
      <c r="B3384" s="28"/>
      <c r="C3384" s="23"/>
      <c r="D3384" s="23"/>
      <c r="E3384" s="23"/>
      <c r="F3384" s="23"/>
      <c r="G3384" s="23"/>
      <c r="H3384" s="23"/>
      <c r="I3384" s="31"/>
      <c r="K3384" s="21"/>
    </row>
    <row r="3385">
      <c r="A3385" s="27"/>
      <c r="B3385" s="28"/>
      <c r="C3385" s="23"/>
      <c r="D3385" s="23"/>
      <c r="E3385" s="23"/>
      <c r="F3385" s="23"/>
      <c r="G3385" s="23"/>
      <c r="H3385" s="23"/>
      <c r="I3385" s="31"/>
      <c r="K3385" s="21"/>
    </row>
    <row r="3386">
      <c r="A3386" s="27"/>
      <c r="B3386" s="28"/>
      <c r="C3386" s="23"/>
      <c r="D3386" s="23"/>
      <c r="E3386" s="23"/>
      <c r="F3386" s="23"/>
      <c r="G3386" s="23"/>
      <c r="H3386" s="23"/>
      <c r="I3386" s="31"/>
      <c r="K3386" s="21"/>
    </row>
    <row r="3387">
      <c r="A3387" s="27"/>
      <c r="B3387" s="28"/>
      <c r="C3387" s="23"/>
      <c r="D3387" s="23"/>
      <c r="E3387" s="23"/>
      <c r="F3387" s="23"/>
      <c r="G3387" s="23"/>
      <c r="H3387" s="23"/>
      <c r="I3387" s="31"/>
      <c r="K3387" s="21"/>
    </row>
    <row r="3388">
      <c r="A3388" s="27"/>
      <c r="B3388" s="28"/>
      <c r="C3388" s="23"/>
      <c r="D3388" s="23"/>
      <c r="E3388" s="23"/>
      <c r="F3388" s="23"/>
      <c r="G3388" s="23"/>
      <c r="H3388" s="23"/>
      <c r="I3388" s="31"/>
      <c r="K3388" s="21"/>
    </row>
    <row r="3389">
      <c r="A3389" s="27"/>
      <c r="B3389" s="28"/>
      <c r="C3389" s="23"/>
      <c r="D3389" s="23"/>
      <c r="E3389" s="23"/>
      <c r="F3389" s="23"/>
      <c r="G3389" s="23"/>
      <c r="H3389" s="23"/>
      <c r="I3389" s="31"/>
      <c r="K3389" s="21"/>
    </row>
    <row r="3390">
      <c r="A3390" s="27"/>
      <c r="B3390" s="28"/>
      <c r="C3390" s="23"/>
      <c r="D3390" s="23"/>
      <c r="E3390" s="23"/>
      <c r="F3390" s="23"/>
      <c r="G3390" s="23"/>
      <c r="H3390" s="23"/>
      <c r="I3390" s="31"/>
      <c r="K3390" s="21"/>
    </row>
    <row r="3391">
      <c r="A3391" s="27"/>
      <c r="B3391" s="28"/>
      <c r="C3391" s="23"/>
      <c r="D3391" s="23"/>
      <c r="E3391" s="23"/>
      <c r="F3391" s="23"/>
      <c r="G3391" s="23"/>
      <c r="H3391" s="23"/>
      <c r="I3391" s="31"/>
      <c r="K3391" s="21"/>
    </row>
    <row r="3392">
      <c r="A3392" s="27"/>
      <c r="B3392" s="28"/>
      <c r="C3392" s="23"/>
      <c r="D3392" s="23"/>
      <c r="E3392" s="23"/>
      <c r="F3392" s="23"/>
      <c r="G3392" s="23"/>
      <c r="H3392" s="23"/>
      <c r="I3392" s="31"/>
      <c r="K3392" s="21"/>
    </row>
    <row r="3393">
      <c r="A3393" s="27"/>
      <c r="B3393" s="28"/>
      <c r="C3393" s="23"/>
      <c r="D3393" s="23"/>
      <c r="E3393" s="23"/>
      <c r="F3393" s="23"/>
      <c r="G3393" s="23"/>
      <c r="H3393" s="23"/>
      <c r="I3393" s="31"/>
      <c r="K3393" s="21"/>
    </row>
    <row r="3394">
      <c r="A3394" s="27"/>
      <c r="B3394" s="28"/>
      <c r="C3394" s="23"/>
      <c r="D3394" s="23"/>
      <c r="E3394" s="23"/>
      <c r="F3394" s="23"/>
      <c r="G3394" s="23"/>
      <c r="H3394" s="23"/>
      <c r="I3394" s="31"/>
      <c r="K3394" s="21"/>
    </row>
    <row r="3395">
      <c r="A3395" s="27"/>
      <c r="B3395" s="28"/>
      <c r="C3395" s="23"/>
      <c r="D3395" s="23"/>
      <c r="E3395" s="23"/>
      <c r="F3395" s="23"/>
      <c r="G3395" s="23"/>
      <c r="H3395" s="23"/>
      <c r="I3395" s="31"/>
      <c r="K3395" s="21"/>
    </row>
    <row r="3396">
      <c r="A3396" s="27"/>
      <c r="B3396" s="28"/>
      <c r="C3396" s="23"/>
      <c r="D3396" s="23"/>
      <c r="E3396" s="23"/>
      <c r="F3396" s="23"/>
      <c r="G3396" s="23"/>
      <c r="H3396" s="23"/>
      <c r="I3396" s="31"/>
      <c r="K3396" s="21"/>
    </row>
    <row r="3397">
      <c r="A3397" s="27"/>
      <c r="B3397" s="28"/>
      <c r="C3397" s="23"/>
      <c r="D3397" s="23"/>
      <c r="E3397" s="23"/>
      <c r="F3397" s="23"/>
      <c r="G3397" s="23"/>
      <c r="H3397" s="23"/>
      <c r="I3397" s="31"/>
      <c r="K3397" s="21"/>
    </row>
    <row r="3398">
      <c r="A3398" s="27"/>
      <c r="B3398" s="28"/>
      <c r="C3398" s="23"/>
      <c r="D3398" s="23"/>
      <c r="E3398" s="23"/>
      <c r="F3398" s="23"/>
      <c r="G3398" s="23"/>
      <c r="H3398" s="23"/>
      <c r="I3398" s="31"/>
      <c r="K3398" s="21"/>
    </row>
    <row r="3399">
      <c r="A3399" s="27"/>
      <c r="B3399" s="28"/>
      <c r="C3399" s="23"/>
      <c r="D3399" s="23"/>
      <c r="E3399" s="23"/>
      <c r="F3399" s="23"/>
      <c r="G3399" s="23"/>
      <c r="H3399" s="23"/>
      <c r="I3399" s="31"/>
      <c r="K3399" s="21"/>
    </row>
    <row r="3400">
      <c r="A3400" s="27"/>
      <c r="B3400" s="28"/>
      <c r="C3400" s="23"/>
      <c r="D3400" s="23"/>
      <c r="E3400" s="23"/>
      <c r="F3400" s="23"/>
      <c r="G3400" s="23"/>
      <c r="H3400" s="23"/>
      <c r="I3400" s="31"/>
      <c r="K3400" s="21"/>
    </row>
    <row r="3401">
      <c r="A3401" s="27"/>
      <c r="B3401" s="28"/>
      <c r="C3401" s="23"/>
      <c r="D3401" s="23"/>
      <c r="E3401" s="23"/>
      <c r="F3401" s="23"/>
      <c r="G3401" s="23"/>
      <c r="H3401" s="23"/>
      <c r="I3401" s="31"/>
      <c r="K3401" s="21"/>
    </row>
    <row r="3402">
      <c r="A3402" s="27"/>
      <c r="B3402" s="28"/>
      <c r="C3402" s="23"/>
      <c r="D3402" s="23"/>
      <c r="E3402" s="23"/>
      <c r="F3402" s="23"/>
      <c r="G3402" s="23"/>
      <c r="H3402" s="23"/>
      <c r="I3402" s="31"/>
      <c r="K3402" s="21"/>
    </row>
    <row r="3403">
      <c r="A3403" s="27"/>
      <c r="B3403" s="28"/>
      <c r="C3403" s="23"/>
      <c r="D3403" s="23"/>
      <c r="E3403" s="23"/>
      <c r="F3403" s="23"/>
      <c r="G3403" s="23"/>
      <c r="H3403" s="23"/>
      <c r="I3403" s="31"/>
      <c r="K3403" s="21"/>
    </row>
    <row r="3404">
      <c r="A3404" s="27"/>
      <c r="B3404" s="28"/>
      <c r="C3404" s="23"/>
      <c r="D3404" s="23"/>
      <c r="E3404" s="23"/>
      <c r="F3404" s="23"/>
      <c r="G3404" s="23"/>
      <c r="H3404" s="23"/>
      <c r="I3404" s="31"/>
      <c r="K3404" s="21"/>
    </row>
    <row r="3405">
      <c r="A3405" s="27"/>
      <c r="B3405" s="28"/>
      <c r="C3405" s="23"/>
      <c r="D3405" s="23"/>
      <c r="E3405" s="23"/>
      <c r="F3405" s="23"/>
      <c r="G3405" s="23"/>
      <c r="H3405" s="23"/>
      <c r="I3405" s="31"/>
      <c r="K3405" s="21"/>
    </row>
    <row r="3406">
      <c r="A3406" s="27"/>
      <c r="B3406" s="28"/>
      <c r="C3406" s="23"/>
      <c r="D3406" s="23"/>
      <c r="E3406" s="23"/>
      <c r="F3406" s="23"/>
      <c r="G3406" s="23"/>
      <c r="H3406" s="23"/>
      <c r="I3406" s="31"/>
      <c r="K3406" s="21"/>
    </row>
    <row r="3407">
      <c r="A3407" s="27"/>
      <c r="B3407" s="28"/>
      <c r="C3407" s="23"/>
      <c r="D3407" s="23"/>
      <c r="E3407" s="23"/>
      <c r="F3407" s="23"/>
      <c r="G3407" s="23"/>
      <c r="H3407" s="23"/>
      <c r="I3407" s="31"/>
      <c r="K3407" s="21"/>
    </row>
    <row r="3408">
      <c r="A3408" s="27"/>
      <c r="B3408" s="28"/>
      <c r="C3408" s="23"/>
      <c r="D3408" s="23"/>
      <c r="E3408" s="23"/>
      <c r="F3408" s="23"/>
      <c r="G3408" s="23"/>
      <c r="H3408" s="23"/>
      <c r="I3408" s="31"/>
      <c r="K3408" s="21"/>
    </row>
    <row r="3409">
      <c r="A3409" s="27"/>
      <c r="B3409" s="28"/>
      <c r="C3409" s="23"/>
      <c r="D3409" s="23"/>
      <c r="E3409" s="23"/>
      <c r="F3409" s="23"/>
      <c r="G3409" s="23"/>
      <c r="H3409" s="23"/>
      <c r="I3409" s="31"/>
      <c r="K3409" s="21"/>
    </row>
    <row r="3410">
      <c r="A3410" s="27"/>
      <c r="B3410" s="28"/>
      <c r="C3410" s="23"/>
      <c r="D3410" s="23"/>
      <c r="E3410" s="23"/>
      <c r="F3410" s="23"/>
      <c r="G3410" s="23"/>
      <c r="H3410" s="23"/>
      <c r="I3410" s="31"/>
      <c r="K3410" s="21"/>
    </row>
    <row r="3411">
      <c r="A3411" s="27"/>
      <c r="B3411" s="28"/>
      <c r="C3411" s="23"/>
      <c r="D3411" s="23"/>
      <c r="E3411" s="23"/>
      <c r="F3411" s="23"/>
      <c r="G3411" s="23"/>
      <c r="H3411" s="23"/>
      <c r="I3411" s="31"/>
      <c r="K3411" s="21"/>
    </row>
    <row r="3412">
      <c r="A3412" s="27"/>
      <c r="B3412" s="28"/>
      <c r="C3412" s="23"/>
      <c r="D3412" s="23"/>
      <c r="E3412" s="23"/>
      <c r="F3412" s="23"/>
      <c r="G3412" s="23"/>
      <c r="H3412" s="23"/>
      <c r="I3412" s="31"/>
      <c r="K3412" s="21"/>
    </row>
    <row r="3413">
      <c r="A3413" s="27"/>
      <c r="B3413" s="28"/>
      <c r="C3413" s="23"/>
      <c r="D3413" s="23"/>
      <c r="E3413" s="23"/>
      <c r="F3413" s="23"/>
      <c r="G3413" s="23"/>
      <c r="H3413" s="23"/>
      <c r="I3413" s="31"/>
      <c r="K3413" s="21"/>
    </row>
    <row r="3414">
      <c r="A3414" s="27"/>
      <c r="B3414" s="28"/>
      <c r="C3414" s="23"/>
      <c r="D3414" s="23"/>
      <c r="E3414" s="23"/>
      <c r="F3414" s="23"/>
      <c r="G3414" s="23"/>
      <c r="H3414" s="23"/>
      <c r="I3414" s="31"/>
      <c r="K3414" s="21"/>
    </row>
    <row r="3415">
      <c r="A3415" s="27"/>
      <c r="B3415" s="28"/>
      <c r="C3415" s="23"/>
      <c r="D3415" s="23"/>
      <c r="E3415" s="23"/>
      <c r="F3415" s="23"/>
      <c r="G3415" s="23"/>
      <c r="H3415" s="23"/>
      <c r="I3415" s="31"/>
      <c r="K3415" s="21"/>
    </row>
    <row r="3416">
      <c r="A3416" s="27"/>
      <c r="B3416" s="28"/>
      <c r="C3416" s="23"/>
      <c r="D3416" s="23"/>
      <c r="E3416" s="23"/>
      <c r="F3416" s="23"/>
      <c r="G3416" s="23"/>
      <c r="H3416" s="23"/>
      <c r="I3416" s="31"/>
      <c r="K3416" s="21"/>
    </row>
    <row r="3417">
      <c r="A3417" s="27"/>
      <c r="B3417" s="28"/>
      <c r="C3417" s="23"/>
      <c r="D3417" s="23"/>
      <c r="E3417" s="23"/>
      <c r="F3417" s="23"/>
      <c r="G3417" s="23"/>
      <c r="H3417" s="23"/>
      <c r="I3417" s="31"/>
      <c r="K3417" s="21"/>
    </row>
    <row r="3418">
      <c r="A3418" s="27"/>
      <c r="B3418" s="28"/>
      <c r="C3418" s="23"/>
      <c r="D3418" s="23"/>
      <c r="E3418" s="23"/>
      <c r="F3418" s="23"/>
      <c r="G3418" s="23"/>
      <c r="H3418" s="23"/>
      <c r="I3418" s="31"/>
      <c r="K3418" s="21"/>
    </row>
    <row r="3419">
      <c r="A3419" s="27"/>
      <c r="B3419" s="28"/>
      <c r="C3419" s="23"/>
      <c r="D3419" s="23"/>
      <c r="E3419" s="23"/>
      <c r="F3419" s="23"/>
      <c r="G3419" s="23"/>
      <c r="H3419" s="23"/>
      <c r="I3419" s="31"/>
      <c r="K3419" s="21"/>
    </row>
    <row r="3420">
      <c r="A3420" s="27"/>
      <c r="B3420" s="28"/>
      <c r="C3420" s="23"/>
      <c r="D3420" s="23"/>
      <c r="E3420" s="23"/>
      <c r="F3420" s="23"/>
      <c r="G3420" s="23"/>
      <c r="H3420" s="23"/>
      <c r="I3420" s="31"/>
      <c r="K3420" s="21"/>
    </row>
    <row r="3421">
      <c r="A3421" s="27"/>
      <c r="B3421" s="28"/>
      <c r="C3421" s="23"/>
      <c r="D3421" s="23"/>
      <c r="E3421" s="23"/>
      <c r="F3421" s="23"/>
      <c r="G3421" s="23"/>
      <c r="H3421" s="23"/>
      <c r="I3421" s="31"/>
      <c r="K3421" s="21"/>
    </row>
    <row r="3422">
      <c r="A3422" s="27"/>
      <c r="B3422" s="28"/>
      <c r="C3422" s="23"/>
      <c r="D3422" s="23"/>
      <c r="E3422" s="23"/>
      <c r="F3422" s="23"/>
      <c r="G3422" s="23"/>
      <c r="H3422" s="23"/>
      <c r="I3422" s="31"/>
      <c r="K3422" s="21"/>
    </row>
    <row r="3423">
      <c r="A3423" s="27"/>
      <c r="B3423" s="28"/>
      <c r="C3423" s="23"/>
      <c r="D3423" s="23"/>
      <c r="E3423" s="23"/>
      <c r="F3423" s="23"/>
      <c r="G3423" s="23"/>
      <c r="H3423" s="23"/>
      <c r="I3423" s="31"/>
      <c r="K3423" s="21"/>
    </row>
    <row r="3424">
      <c r="A3424" s="27"/>
      <c r="B3424" s="28"/>
      <c r="C3424" s="23"/>
      <c r="D3424" s="23"/>
      <c r="E3424" s="23"/>
      <c r="F3424" s="23"/>
      <c r="G3424" s="23"/>
      <c r="H3424" s="23"/>
      <c r="I3424" s="31"/>
      <c r="K3424" s="21"/>
    </row>
    <row r="3425">
      <c r="A3425" s="27"/>
      <c r="B3425" s="28"/>
      <c r="C3425" s="23"/>
      <c r="D3425" s="23"/>
      <c r="E3425" s="23"/>
      <c r="F3425" s="23"/>
      <c r="G3425" s="23"/>
      <c r="H3425" s="23"/>
      <c r="I3425" s="31"/>
      <c r="K3425" s="21"/>
    </row>
    <row r="3426">
      <c r="A3426" s="27"/>
      <c r="B3426" s="28"/>
      <c r="C3426" s="23"/>
      <c r="D3426" s="23"/>
      <c r="E3426" s="23"/>
      <c r="F3426" s="23"/>
      <c r="G3426" s="23"/>
      <c r="H3426" s="23"/>
      <c r="I3426" s="31"/>
      <c r="K3426" s="21"/>
    </row>
    <row r="3427">
      <c r="A3427" s="27"/>
      <c r="B3427" s="28"/>
      <c r="C3427" s="23"/>
      <c r="D3427" s="23"/>
      <c r="E3427" s="23"/>
      <c r="F3427" s="23"/>
      <c r="G3427" s="23"/>
      <c r="H3427" s="23"/>
      <c r="I3427" s="31"/>
      <c r="K3427" s="21"/>
    </row>
    <row r="3428">
      <c r="A3428" s="27"/>
      <c r="B3428" s="28"/>
      <c r="C3428" s="23"/>
      <c r="D3428" s="23"/>
      <c r="E3428" s="23"/>
      <c r="F3428" s="23"/>
      <c r="G3428" s="23"/>
      <c r="H3428" s="23"/>
      <c r="I3428" s="31"/>
      <c r="K3428" s="21"/>
    </row>
    <row r="3429">
      <c r="A3429" s="27"/>
      <c r="B3429" s="28"/>
      <c r="C3429" s="23"/>
      <c r="D3429" s="23"/>
      <c r="E3429" s="23"/>
      <c r="F3429" s="23"/>
      <c r="G3429" s="23"/>
      <c r="H3429" s="23"/>
      <c r="I3429" s="31"/>
      <c r="K3429" s="21"/>
    </row>
    <row r="3430">
      <c r="A3430" s="27"/>
      <c r="B3430" s="28"/>
      <c r="C3430" s="23"/>
      <c r="D3430" s="23"/>
      <c r="E3430" s="23"/>
      <c r="F3430" s="23"/>
      <c r="G3430" s="23"/>
      <c r="H3430" s="23"/>
      <c r="I3430" s="31"/>
      <c r="K3430" s="21"/>
    </row>
    <row r="3431">
      <c r="A3431" s="27"/>
      <c r="B3431" s="28"/>
      <c r="C3431" s="23"/>
      <c r="D3431" s="23"/>
      <c r="E3431" s="23"/>
      <c r="F3431" s="23"/>
      <c r="G3431" s="23"/>
      <c r="H3431" s="23"/>
      <c r="I3431" s="31"/>
      <c r="K3431" s="21"/>
    </row>
    <row r="3432">
      <c r="A3432" s="27"/>
      <c r="B3432" s="28"/>
      <c r="C3432" s="23"/>
      <c r="D3432" s="23"/>
      <c r="E3432" s="23"/>
      <c r="F3432" s="23"/>
      <c r="G3432" s="23"/>
      <c r="H3432" s="23"/>
      <c r="I3432" s="31"/>
      <c r="K3432" s="21"/>
    </row>
    <row r="3433">
      <c r="A3433" s="27"/>
      <c r="B3433" s="28"/>
      <c r="C3433" s="23"/>
      <c r="D3433" s="23"/>
      <c r="E3433" s="23"/>
      <c r="F3433" s="23"/>
      <c r="G3433" s="23"/>
      <c r="H3433" s="23"/>
      <c r="I3433" s="31"/>
      <c r="K3433" s="21"/>
    </row>
    <row r="3434">
      <c r="A3434" s="27"/>
      <c r="B3434" s="28"/>
      <c r="C3434" s="23"/>
      <c r="D3434" s="23"/>
      <c r="E3434" s="23"/>
      <c r="F3434" s="23"/>
      <c r="G3434" s="23"/>
      <c r="H3434" s="23"/>
      <c r="I3434" s="31"/>
      <c r="K3434" s="21"/>
    </row>
    <row r="3435">
      <c r="A3435" s="27"/>
      <c r="B3435" s="28"/>
      <c r="C3435" s="23"/>
      <c r="D3435" s="23"/>
      <c r="E3435" s="23"/>
      <c r="F3435" s="23"/>
      <c r="G3435" s="23"/>
      <c r="H3435" s="23"/>
      <c r="I3435" s="31"/>
      <c r="K3435" s="21"/>
    </row>
    <row r="3436">
      <c r="A3436" s="27"/>
      <c r="B3436" s="28"/>
      <c r="C3436" s="23"/>
      <c r="D3436" s="23"/>
      <c r="E3436" s="23"/>
      <c r="F3436" s="23"/>
      <c r="G3436" s="23"/>
      <c r="H3436" s="23"/>
      <c r="I3436" s="31"/>
      <c r="K3436" s="21"/>
    </row>
    <row r="3437">
      <c r="A3437" s="27"/>
      <c r="B3437" s="28"/>
      <c r="C3437" s="23"/>
      <c r="D3437" s="23"/>
      <c r="E3437" s="23"/>
      <c r="F3437" s="23"/>
      <c r="G3437" s="23"/>
      <c r="H3437" s="23"/>
      <c r="I3437" s="31"/>
      <c r="K3437" s="21"/>
    </row>
    <row r="3438">
      <c r="A3438" s="27"/>
      <c r="B3438" s="28"/>
      <c r="C3438" s="23"/>
      <c r="D3438" s="23"/>
      <c r="E3438" s="23"/>
      <c r="F3438" s="23"/>
      <c r="G3438" s="23"/>
      <c r="H3438" s="23"/>
      <c r="I3438" s="31"/>
      <c r="K3438" s="21"/>
    </row>
    <row r="3439">
      <c r="A3439" s="27"/>
      <c r="B3439" s="28"/>
      <c r="C3439" s="23"/>
      <c r="D3439" s="23"/>
      <c r="E3439" s="23"/>
      <c r="F3439" s="23"/>
      <c r="G3439" s="23"/>
      <c r="H3439" s="23"/>
      <c r="I3439" s="31"/>
      <c r="K3439" s="21"/>
    </row>
    <row r="3440">
      <c r="A3440" s="27"/>
      <c r="B3440" s="28"/>
      <c r="C3440" s="23"/>
      <c r="D3440" s="23"/>
      <c r="E3440" s="23"/>
      <c r="F3440" s="23"/>
      <c r="G3440" s="23"/>
      <c r="H3440" s="23"/>
      <c r="I3440" s="31"/>
      <c r="K3440" s="21"/>
    </row>
    <row r="3441">
      <c r="A3441" s="27"/>
      <c r="B3441" s="28"/>
      <c r="C3441" s="23"/>
      <c r="D3441" s="23"/>
      <c r="E3441" s="23"/>
      <c r="F3441" s="23"/>
      <c r="G3441" s="23"/>
      <c r="H3441" s="23"/>
      <c r="I3441" s="31"/>
      <c r="K3441" s="21"/>
    </row>
    <row r="3442">
      <c r="A3442" s="27"/>
      <c r="B3442" s="28"/>
      <c r="C3442" s="23"/>
      <c r="D3442" s="23"/>
      <c r="E3442" s="23"/>
      <c r="F3442" s="23"/>
      <c r="G3442" s="23"/>
      <c r="H3442" s="23"/>
      <c r="I3442" s="31"/>
      <c r="K3442" s="21"/>
    </row>
    <row r="3443">
      <c r="A3443" s="27"/>
      <c r="B3443" s="28"/>
      <c r="C3443" s="23"/>
      <c r="D3443" s="23"/>
      <c r="E3443" s="23"/>
      <c r="F3443" s="23"/>
      <c r="G3443" s="23"/>
      <c r="H3443" s="23"/>
      <c r="I3443" s="31"/>
      <c r="K3443" s="21"/>
    </row>
    <row r="3444">
      <c r="A3444" s="27"/>
      <c r="B3444" s="28"/>
      <c r="C3444" s="23"/>
      <c r="D3444" s="23"/>
      <c r="E3444" s="23"/>
      <c r="F3444" s="23"/>
      <c r="G3444" s="23"/>
      <c r="H3444" s="23"/>
      <c r="I3444" s="31"/>
      <c r="K3444" s="21"/>
    </row>
    <row r="3445">
      <c r="A3445" s="27"/>
      <c r="B3445" s="28"/>
      <c r="C3445" s="23"/>
      <c r="D3445" s="23"/>
      <c r="E3445" s="23"/>
      <c r="F3445" s="23"/>
      <c r="G3445" s="23"/>
      <c r="H3445" s="23"/>
      <c r="I3445" s="31"/>
      <c r="K3445" s="21"/>
    </row>
    <row r="3446">
      <c r="A3446" s="27"/>
      <c r="B3446" s="28"/>
      <c r="C3446" s="23"/>
      <c r="D3446" s="23"/>
      <c r="E3446" s="23"/>
      <c r="F3446" s="23"/>
      <c r="G3446" s="23"/>
      <c r="H3446" s="23"/>
      <c r="I3446" s="31"/>
      <c r="K3446" s="21"/>
    </row>
    <row r="3447">
      <c r="A3447" s="27"/>
      <c r="B3447" s="28"/>
      <c r="C3447" s="23"/>
      <c r="D3447" s="23"/>
      <c r="E3447" s="23"/>
      <c r="F3447" s="23"/>
      <c r="G3447" s="23"/>
      <c r="H3447" s="23"/>
      <c r="I3447" s="31"/>
      <c r="K3447" s="21"/>
    </row>
    <row r="3448">
      <c r="A3448" s="27"/>
      <c r="B3448" s="28"/>
      <c r="C3448" s="23"/>
      <c r="D3448" s="23"/>
      <c r="E3448" s="23"/>
      <c r="F3448" s="23"/>
      <c r="G3448" s="23"/>
      <c r="H3448" s="23"/>
      <c r="I3448" s="31"/>
      <c r="K3448" s="21"/>
    </row>
    <row r="3449">
      <c r="A3449" s="27"/>
      <c r="B3449" s="28"/>
      <c r="C3449" s="23"/>
      <c r="D3449" s="23"/>
      <c r="E3449" s="23"/>
      <c r="F3449" s="23"/>
      <c r="G3449" s="23"/>
      <c r="H3449" s="23"/>
      <c r="I3449" s="31"/>
      <c r="K3449" s="21"/>
    </row>
    <row r="3450">
      <c r="A3450" s="27"/>
      <c r="B3450" s="28"/>
      <c r="C3450" s="23"/>
      <c r="D3450" s="23"/>
      <c r="E3450" s="23"/>
      <c r="F3450" s="23"/>
      <c r="G3450" s="23"/>
      <c r="H3450" s="23"/>
      <c r="I3450" s="31"/>
      <c r="K3450" s="21"/>
    </row>
    <row r="3451">
      <c r="A3451" s="27"/>
      <c r="B3451" s="28"/>
      <c r="C3451" s="23"/>
      <c r="D3451" s="23"/>
      <c r="E3451" s="23"/>
      <c r="F3451" s="23"/>
      <c r="G3451" s="23"/>
      <c r="H3451" s="23"/>
      <c r="I3451" s="31"/>
      <c r="K3451" s="21"/>
    </row>
    <row r="3452">
      <c r="A3452" s="27"/>
      <c r="B3452" s="28"/>
      <c r="C3452" s="23"/>
      <c r="D3452" s="23"/>
      <c r="E3452" s="23"/>
      <c r="F3452" s="23"/>
      <c r="G3452" s="23"/>
      <c r="H3452" s="23"/>
      <c r="I3452" s="31"/>
      <c r="K3452" s="21"/>
    </row>
    <row r="3453">
      <c r="A3453" s="27"/>
      <c r="B3453" s="28"/>
      <c r="C3453" s="23"/>
      <c r="D3453" s="23"/>
      <c r="E3453" s="23"/>
      <c r="F3453" s="23"/>
      <c r="G3453" s="23"/>
      <c r="H3453" s="23"/>
      <c r="I3453" s="31"/>
      <c r="K3453" s="21"/>
    </row>
    <row r="3454">
      <c r="A3454" s="27"/>
      <c r="B3454" s="28"/>
      <c r="C3454" s="23"/>
      <c r="D3454" s="23"/>
      <c r="E3454" s="23"/>
      <c r="F3454" s="23"/>
      <c r="G3454" s="23"/>
      <c r="H3454" s="23"/>
      <c r="I3454" s="31"/>
      <c r="K3454" s="21"/>
    </row>
    <row r="3455">
      <c r="A3455" s="27"/>
      <c r="B3455" s="28"/>
      <c r="C3455" s="23"/>
      <c r="D3455" s="23"/>
      <c r="E3455" s="23"/>
      <c r="F3455" s="23"/>
      <c r="G3455" s="23"/>
      <c r="H3455" s="23"/>
      <c r="I3455" s="31"/>
      <c r="K3455" s="21"/>
    </row>
    <row r="3456">
      <c r="A3456" s="27"/>
      <c r="B3456" s="28"/>
      <c r="C3456" s="23"/>
      <c r="D3456" s="23"/>
      <c r="E3456" s="23"/>
      <c r="F3456" s="23"/>
      <c r="G3456" s="23"/>
      <c r="H3456" s="23"/>
      <c r="I3456" s="31"/>
      <c r="K3456" s="21"/>
    </row>
    <row r="3457">
      <c r="A3457" s="27"/>
      <c r="B3457" s="28"/>
      <c r="C3457" s="23"/>
      <c r="D3457" s="23"/>
      <c r="E3457" s="23"/>
      <c r="F3457" s="23"/>
      <c r="G3457" s="23"/>
      <c r="H3457" s="23"/>
      <c r="I3457" s="31"/>
      <c r="K3457" s="21"/>
    </row>
    <row r="3458">
      <c r="A3458" s="27"/>
      <c r="B3458" s="28"/>
      <c r="C3458" s="23"/>
      <c r="D3458" s="23"/>
      <c r="E3458" s="23"/>
      <c r="F3458" s="23"/>
      <c r="G3458" s="23"/>
      <c r="H3458" s="23"/>
      <c r="I3458" s="31"/>
      <c r="K3458" s="21"/>
    </row>
    <row r="3459">
      <c r="A3459" s="27"/>
      <c r="B3459" s="28"/>
      <c r="C3459" s="23"/>
      <c r="D3459" s="23"/>
      <c r="E3459" s="23"/>
      <c r="F3459" s="23"/>
      <c r="G3459" s="23"/>
      <c r="H3459" s="23"/>
      <c r="I3459" s="31"/>
      <c r="K3459" s="21"/>
    </row>
    <row r="3460">
      <c r="A3460" s="27"/>
      <c r="B3460" s="28"/>
      <c r="C3460" s="23"/>
      <c r="D3460" s="23"/>
      <c r="E3460" s="23"/>
      <c r="F3460" s="23"/>
      <c r="G3460" s="23"/>
      <c r="H3460" s="23"/>
      <c r="I3460" s="31"/>
      <c r="K3460" s="21"/>
    </row>
    <row r="3461">
      <c r="A3461" s="27"/>
      <c r="B3461" s="28"/>
      <c r="C3461" s="23"/>
      <c r="D3461" s="23"/>
      <c r="E3461" s="23"/>
      <c r="F3461" s="23"/>
      <c r="G3461" s="23"/>
      <c r="H3461" s="23"/>
      <c r="I3461" s="31"/>
      <c r="K3461" s="21"/>
    </row>
    <row r="3462">
      <c r="A3462" s="27"/>
      <c r="B3462" s="28"/>
      <c r="C3462" s="23"/>
      <c r="D3462" s="23"/>
      <c r="E3462" s="23"/>
      <c r="F3462" s="23"/>
      <c r="G3462" s="23"/>
      <c r="H3462" s="23"/>
      <c r="I3462" s="31"/>
      <c r="K3462" s="21"/>
    </row>
    <row r="3463">
      <c r="A3463" s="27"/>
      <c r="B3463" s="28"/>
      <c r="C3463" s="23"/>
      <c r="D3463" s="23"/>
      <c r="E3463" s="23"/>
      <c r="F3463" s="23"/>
      <c r="G3463" s="23"/>
      <c r="H3463" s="23"/>
      <c r="I3463" s="31"/>
      <c r="K3463" s="21"/>
    </row>
    <row r="3464">
      <c r="A3464" s="27"/>
      <c r="B3464" s="28"/>
      <c r="C3464" s="23"/>
      <c r="D3464" s="23"/>
      <c r="E3464" s="23"/>
      <c r="F3464" s="23"/>
      <c r="G3464" s="23"/>
      <c r="H3464" s="23"/>
      <c r="I3464" s="31"/>
      <c r="K3464" s="21"/>
    </row>
    <row r="3465">
      <c r="A3465" s="27"/>
      <c r="B3465" s="28"/>
      <c r="C3465" s="23"/>
      <c r="D3465" s="23"/>
      <c r="E3465" s="23"/>
      <c r="F3465" s="23"/>
      <c r="G3465" s="23"/>
      <c r="H3465" s="23"/>
      <c r="I3465" s="31"/>
      <c r="K3465" s="21"/>
    </row>
    <row r="3466">
      <c r="A3466" s="27"/>
      <c r="B3466" s="28"/>
      <c r="C3466" s="23"/>
      <c r="D3466" s="23"/>
      <c r="E3466" s="23"/>
      <c r="F3466" s="23"/>
      <c r="G3466" s="23"/>
      <c r="H3466" s="23"/>
      <c r="I3466" s="31"/>
      <c r="K3466" s="21"/>
    </row>
    <row r="3467">
      <c r="A3467" s="27"/>
      <c r="B3467" s="28"/>
      <c r="C3467" s="23"/>
      <c r="D3467" s="23"/>
      <c r="E3467" s="23"/>
      <c r="F3467" s="23"/>
      <c r="G3467" s="23"/>
      <c r="H3467" s="23"/>
      <c r="I3467" s="31"/>
      <c r="K3467" s="21"/>
    </row>
    <row r="3468">
      <c r="A3468" s="27"/>
      <c r="B3468" s="28"/>
      <c r="C3468" s="23"/>
      <c r="D3468" s="23"/>
      <c r="E3468" s="23"/>
      <c r="F3468" s="23"/>
      <c r="G3468" s="23"/>
      <c r="H3468" s="23"/>
      <c r="I3468" s="31"/>
      <c r="K3468" s="21"/>
    </row>
    <row r="3469">
      <c r="A3469" s="27"/>
      <c r="B3469" s="28"/>
      <c r="C3469" s="23"/>
      <c r="D3469" s="23"/>
      <c r="E3469" s="23"/>
      <c r="F3469" s="23"/>
      <c r="G3469" s="23"/>
      <c r="H3469" s="23"/>
      <c r="I3469" s="31"/>
      <c r="K3469" s="21"/>
    </row>
    <row r="3470">
      <c r="A3470" s="27"/>
      <c r="B3470" s="28"/>
      <c r="C3470" s="23"/>
      <c r="D3470" s="23"/>
      <c r="E3470" s="23"/>
      <c r="F3470" s="23"/>
      <c r="G3470" s="23"/>
      <c r="H3470" s="23"/>
      <c r="I3470" s="31"/>
      <c r="K3470" s="21"/>
    </row>
    <row r="3471">
      <c r="A3471" s="27"/>
      <c r="B3471" s="28"/>
      <c r="C3471" s="23"/>
      <c r="D3471" s="23"/>
      <c r="E3471" s="23"/>
      <c r="F3471" s="23"/>
      <c r="G3471" s="23"/>
      <c r="H3471" s="23"/>
      <c r="I3471" s="31"/>
      <c r="K3471" s="21"/>
    </row>
    <row r="3472">
      <c r="A3472" s="27"/>
      <c r="B3472" s="28"/>
      <c r="C3472" s="23"/>
      <c r="D3472" s="23"/>
      <c r="E3472" s="23"/>
      <c r="F3472" s="23"/>
      <c r="G3472" s="23"/>
      <c r="H3472" s="23"/>
      <c r="I3472" s="31"/>
      <c r="K3472" s="21"/>
    </row>
    <row r="3473">
      <c r="A3473" s="27"/>
      <c r="B3473" s="28"/>
      <c r="C3473" s="23"/>
      <c r="D3473" s="23"/>
      <c r="E3473" s="23"/>
      <c r="F3473" s="23"/>
      <c r="G3473" s="23"/>
      <c r="H3473" s="23"/>
      <c r="I3473" s="31"/>
      <c r="K3473" s="21"/>
    </row>
    <row r="3474">
      <c r="A3474" s="27"/>
      <c r="B3474" s="28"/>
      <c r="C3474" s="23"/>
      <c r="D3474" s="23"/>
      <c r="E3474" s="23"/>
      <c r="F3474" s="23"/>
      <c r="G3474" s="23"/>
      <c r="H3474" s="23"/>
      <c r="I3474" s="31"/>
      <c r="K3474" s="21"/>
    </row>
    <row r="3475">
      <c r="A3475" s="27"/>
      <c r="B3475" s="28"/>
      <c r="C3475" s="23"/>
      <c r="D3475" s="23"/>
      <c r="E3475" s="23"/>
      <c r="F3475" s="23"/>
      <c r="G3475" s="23"/>
      <c r="H3475" s="23"/>
      <c r="I3475" s="31"/>
      <c r="K3475" s="21"/>
    </row>
    <row r="3476">
      <c r="A3476" s="27"/>
      <c r="B3476" s="28"/>
      <c r="C3476" s="23"/>
      <c r="D3476" s="23"/>
      <c r="E3476" s="23"/>
      <c r="F3476" s="23"/>
      <c r="G3476" s="23"/>
      <c r="H3476" s="23"/>
      <c r="I3476" s="31"/>
      <c r="K3476" s="21"/>
    </row>
    <row r="3477">
      <c r="A3477" s="27"/>
      <c r="B3477" s="28"/>
      <c r="C3477" s="23"/>
      <c r="D3477" s="23"/>
      <c r="E3477" s="23"/>
      <c r="F3477" s="23"/>
      <c r="G3477" s="23"/>
      <c r="H3477" s="23"/>
      <c r="I3477" s="31"/>
      <c r="K3477" s="21"/>
    </row>
    <row r="3478">
      <c r="A3478" s="27"/>
      <c r="B3478" s="28"/>
      <c r="C3478" s="23"/>
      <c r="D3478" s="23"/>
      <c r="E3478" s="23"/>
      <c r="F3478" s="23"/>
      <c r="G3478" s="23"/>
      <c r="H3478" s="23"/>
      <c r="I3478" s="31"/>
      <c r="K3478" s="21"/>
    </row>
    <row r="3479">
      <c r="A3479" s="27"/>
      <c r="B3479" s="28"/>
      <c r="C3479" s="23"/>
      <c r="D3479" s="23"/>
      <c r="E3479" s="23"/>
      <c r="F3479" s="23"/>
      <c r="G3479" s="23"/>
      <c r="H3479" s="23"/>
      <c r="I3479" s="31"/>
      <c r="K3479" s="21"/>
    </row>
    <row r="3480">
      <c r="A3480" s="27"/>
      <c r="B3480" s="28"/>
      <c r="C3480" s="23"/>
      <c r="D3480" s="23"/>
      <c r="E3480" s="23"/>
      <c r="F3480" s="23"/>
      <c r="G3480" s="23"/>
      <c r="H3480" s="23"/>
      <c r="I3480" s="31"/>
      <c r="K3480" s="21"/>
    </row>
    <row r="3481">
      <c r="A3481" s="27"/>
      <c r="B3481" s="28"/>
      <c r="C3481" s="23"/>
      <c r="D3481" s="23"/>
      <c r="E3481" s="23"/>
      <c r="F3481" s="23"/>
      <c r="G3481" s="23"/>
      <c r="H3481" s="23"/>
      <c r="I3481" s="31"/>
      <c r="K3481" s="21"/>
    </row>
    <row r="3482">
      <c r="A3482" s="27"/>
      <c r="B3482" s="28"/>
      <c r="C3482" s="23"/>
      <c r="D3482" s="23"/>
      <c r="E3482" s="23"/>
      <c r="F3482" s="23"/>
      <c r="G3482" s="23"/>
      <c r="H3482" s="23"/>
      <c r="I3482" s="31"/>
      <c r="K3482" s="21"/>
    </row>
    <row r="3483">
      <c r="A3483" s="27"/>
      <c r="B3483" s="28"/>
      <c r="C3483" s="23"/>
      <c r="D3483" s="23"/>
      <c r="E3483" s="23"/>
      <c r="F3483" s="23"/>
      <c r="G3483" s="23"/>
      <c r="H3483" s="23"/>
      <c r="I3483" s="31"/>
      <c r="K3483" s="21"/>
    </row>
    <row r="3484">
      <c r="A3484" s="27"/>
      <c r="B3484" s="28"/>
      <c r="C3484" s="23"/>
      <c r="D3484" s="23"/>
      <c r="E3484" s="23"/>
      <c r="F3484" s="23"/>
      <c r="G3484" s="23"/>
      <c r="H3484" s="23"/>
      <c r="I3484" s="31"/>
      <c r="K3484" s="21"/>
    </row>
    <row r="3485">
      <c r="A3485" s="27"/>
      <c r="B3485" s="28"/>
      <c r="C3485" s="23"/>
      <c r="D3485" s="23"/>
      <c r="E3485" s="23"/>
      <c r="F3485" s="23"/>
      <c r="G3485" s="23"/>
      <c r="H3485" s="23"/>
      <c r="I3485" s="31"/>
      <c r="K3485" s="21"/>
    </row>
    <row r="3486">
      <c r="A3486" s="27"/>
      <c r="B3486" s="28"/>
      <c r="C3486" s="23"/>
      <c r="D3486" s="23"/>
      <c r="E3486" s="23"/>
      <c r="F3486" s="23"/>
      <c r="G3486" s="23"/>
      <c r="H3486" s="23"/>
      <c r="I3486" s="31"/>
      <c r="K3486" s="21"/>
    </row>
    <row r="3487">
      <c r="A3487" s="27"/>
      <c r="B3487" s="28"/>
      <c r="C3487" s="23"/>
      <c r="D3487" s="23"/>
      <c r="E3487" s="23"/>
      <c r="F3487" s="23"/>
      <c r="G3487" s="23"/>
      <c r="H3487" s="23"/>
      <c r="I3487" s="31"/>
      <c r="K3487" s="21"/>
    </row>
    <row r="3488">
      <c r="A3488" s="27"/>
      <c r="B3488" s="28"/>
      <c r="C3488" s="23"/>
      <c r="D3488" s="23"/>
      <c r="E3488" s="23"/>
      <c r="F3488" s="23"/>
      <c r="G3488" s="23"/>
      <c r="H3488" s="23"/>
      <c r="I3488" s="31"/>
      <c r="K3488" s="21"/>
    </row>
    <row r="3489">
      <c r="A3489" s="27"/>
      <c r="B3489" s="28"/>
      <c r="C3489" s="23"/>
      <c r="D3489" s="23"/>
      <c r="E3489" s="23"/>
      <c r="F3489" s="23"/>
      <c r="G3489" s="23"/>
      <c r="H3489" s="23"/>
      <c r="I3489" s="31"/>
      <c r="K3489" s="21"/>
    </row>
    <row r="3490">
      <c r="A3490" s="27"/>
      <c r="B3490" s="28"/>
      <c r="C3490" s="23"/>
      <c r="D3490" s="23"/>
      <c r="E3490" s="23"/>
      <c r="F3490" s="23"/>
      <c r="G3490" s="23"/>
      <c r="H3490" s="23"/>
      <c r="I3490" s="31"/>
      <c r="K3490" s="21"/>
    </row>
    <row r="3491">
      <c r="A3491" s="27"/>
      <c r="B3491" s="28"/>
      <c r="C3491" s="23"/>
      <c r="D3491" s="23"/>
      <c r="E3491" s="23"/>
      <c r="F3491" s="23"/>
      <c r="G3491" s="23"/>
      <c r="H3491" s="23"/>
      <c r="I3491" s="31"/>
      <c r="K3491" s="21"/>
    </row>
    <row r="3492">
      <c r="A3492" s="27"/>
      <c r="B3492" s="28"/>
      <c r="C3492" s="23"/>
      <c r="D3492" s="23"/>
      <c r="E3492" s="23"/>
      <c r="F3492" s="23"/>
      <c r="G3492" s="23"/>
      <c r="H3492" s="23"/>
      <c r="I3492" s="31"/>
      <c r="K3492" s="21"/>
    </row>
    <row r="3493">
      <c r="A3493" s="27"/>
      <c r="B3493" s="28"/>
      <c r="C3493" s="23"/>
      <c r="D3493" s="23"/>
      <c r="E3493" s="23"/>
      <c r="F3493" s="23"/>
      <c r="G3493" s="23"/>
      <c r="H3493" s="23"/>
      <c r="I3493" s="31"/>
      <c r="K3493" s="21"/>
    </row>
    <row r="3494">
      <c r="A3494" s="27"/>
      <c r="B3494" s="28"/>
      <c r="C3494" s="23"/>
      <c r="D3494" s="23"/>
      <c r="E3494" s="23"/>
      <c r="F3494" s="23"/>
      <c r="G3494" s="23"/>
      <c r="H3494" s="23"/>
      <c r="I3494" s="31"/>
      <c r="K3494" s="21"/>
    </row>
    <row r="3495">
      <c r="A3495" s="27"/>
      <c r="B3495" s="28"/>
      <c r="C3495" s="23"/>
      <c r="D3495" s="23"/>
      <c r="E3495" s="23"/>
      <c r="F3495" s="23"/>
      <c r="G3495" s="23"/>
      <c r="H3495" s="23"/>
      <c r="I3495" s="31"/>
      <c r="K3495" s="21"/>
    </row>
    <row r="3496">
      <c r="A3496" s="27"/>
      <c r="B3496" s="28"/>
      <c r="C3496" s="23"/>
      <c r="D3496" s="23"/>
      <c r="E3496" s="23"/>
      <c r="F3496" s="23"/>
      <c r="G3496" s="23"/>
      <c r="H3496" s="23"/>
      <c r="I3496" s="31"/>
      <c r="K3496" s="21"/>
    </row>
    <row r="3497">
      <c r="A3497" s="27"/>
      <c r="B3497" s="28"/>
      <c r="C3497" s="23"/>
      <c r="D3497" s="23"/>
      <c r="E3497" s="23"/>
      <c r="F3497" s="23"/>
      <c r="G3497" s="23"/>
      <c r="H3497" s="23"/>
      <c r="I3497" s="31"/>
      <c r="K3497" s="21"/>
    </row>
    <row r="3498">
      <c r="A3498" s="27"/>
      <c r="B3498" s="28"/>
      <c r="C3498" s="23"/>
      <c r="D3498" s="23"/>
      <c r="E3498" s="23"/>
      <c r="F3498" s="23"/>
      <c r="G3498" s="23"/>
      <c r="H3498" s="23"/>
      <c r="I3498" s="31"/>
      <c r="K3498" s="21"/>
    </row>
    <row r="3499">
      <c r="A3499" s="27"/>
      <c r="B3499" s="28"/>
      <c r="C3499" s="23"/>
      <c r="D3499" s="23"/>
      <c r="E3499" s="23"/>
      <c r="F3499" s="23"/>
      <c r="G3499" s="23"/>
      <c r="H3499" s="23"/>
      <c r="I3499" s="31"/>
      <c r="K3499" s="21"/>
    </row>
    <row r="3500">
      <c r="A3500" s="27"/>
      <c r="B3500" s="28"/>
      <c r="C3500" s="23"/>
      <c r="D3500" s="23"/>
      <c r="E3500" s="23"/>
      <c r="F3500" s="23"/>
      <c r="G3500" s="23"/>
      <c r="H3500" s="23"/>
      <c r="I3500" s="31"/>
      <c r="K3500" s="21"/>
    </row>
    <row r="3501">
      <c r="A3501" s="27"/>
      <c r="B3501" s="28"/>
      <c r="C3501" s="23"/>
      <c r="D3501" s="23"/>
      <c r="E3501" s="23"/>
      <c r="F3501" s="23"/>
      <c r="G3501" s="23"/>
      <c r="H3501" s="23"/>
      <c r="I3501" s="31"/>
      <c r="K3501" s="21"/>
    </row>
    <row r="3502">
      <c r="A3502" s="27"/>
      <c r="B3502" s="28"/>
      <c r="C3502" s="23"/>
      <c r="D3502" s="23"/>
      <c r="E3502" s="23"/>
      <c r="F3502" s="23"/>
      <c r="G3502" s="23"/>
      <c r="H3502" s="23"/>
      <c r="I3502" s="31"/>
      <c r="K3502" s="21"/>
    </row>
    <row r="3503">
      <c r="A3503" s="27"/>
      <c r="B3503" s="28"/>
      <c r="C3503" s="23"/>
      <c r="D3503" s="23"/>
      <c r="E3503" s="23"/>
      <c r="F3503" s="23"/>
      <c r="G3503" s="23"/>
      <c r="H3503" s="23"/>
      <c r="I3503" s="31"/>
      <c r="K3503" s="21"/>
    </row>
    <row r="3504">
      <c r="A3504" s="27"/>
      <c r="B3504" s="28"/>
      <c r="C3504" s="23"/>
      <c r="D3504" s="23"/>
      <c r="E3504" s="23"/>
      <c r="F3504" s="23"/>
      <c r="G3504" s="23"/>
      <c r="H3504" s="23"/>
      <c r="I3504" s="31"/>
      <c r="K3504" s="21"/>
    </row>
    <row r="3505">
      <c r="A3505" s="27"/>
      <c r="B3505" s="28"/>
      <c r="C3505" s="23"/>
      <c r="D3505" s="23"/>
      <c r="E3505" s="23"/>
      <c r="F3505" s="23"/>
      <c r="G3505" s="23"/>
      <c r="H3505" s="23"/>
      <c r="I3505" s="31"/>
      <c r="K3505" s="21"/>
    </row>
    <row r="3506">
      <c r="A3506" s="27"/>
      <c r="B3506" s="28"/>
      <c r="C3506" s="23"/>
      <c r="D3506" s="23"/>
      <c r="E3506" s="23"/>
      <c r="F3506" s="23"/>
      <c r="G3506" s="23"/>
      <c r="H3506" s="23"/>
      <c r="I3506" s="31"/>
      <c r="K3506" s="21"/>
    </row>
    <row r="3507">
      <c r="A3507" s="27"/>
      <c r="B3507" s="28"/>
      <c r="C3507" s="23"/>
      <c r="D3507" s="23"/>
      <c r="E3507" s="23"/>
      <c r="F3507" s="23"/>
      <c r="G3507" s="23"/>
      <c r="H3507" s="23"/>
      <c r="I3507" s="31"/>
      <c r="K3507" s="21"/>
    </row>
    <row r="3508">
      <c r="A3508" s="27"/>
      <c r="B3508" s="28"/>
      <c r="C3508" s="23"/>
      <c r="D3508" s="23"/>
      <c r="E3508" s="23"/>
      <c r="F3508" s="23"/>
      <c r="G3508" s="23"/>
      <c r="H3508" s="23"/>
      <c r="I3508" s="31"/>
      <c r="K3508" s="21"/>
    </row>
    <row r="3509">
      <c r="A3509" s="27"/>
      <c r="B3509" s="28"/>
      <c r="C3509" s="23"/>
      <c r="D3509" s="23"/>
      <c r="E3509" s="23"/>
      <c r="F3509" s="23"/>
      <c r="G3509" s="23"/>
      <c r="H3509" s="23"/>
      <c r="I3509" s="31"/>
      <c r="K3509" s="21"/>
    </row>
    <row r="3510">
      <c r="A3510" s="27"/>
      <c r="B3510" s="28"/>
      <c r="C3510" s="23"/>
      <c r="D3510" s="23"/>
      <c r="E3510" s="23"/>
      <c r="F3510" s="23"/>
      <c r="G3510" s="23"/>
      <c r="H3510" s="23"/>
      <c r="I3510" s="31"/>
      <c r="K3510" s="21"/>
    </row>
    <row r="3511">
      <c r="A3511" s="27"/>
      <c r="B3511" s="28"/>
      <c r="C3511" s="23"/>
      <c r="D3511" s="23"/>
      <c r="E3511" s="23"/>
      <c r="F3511" s="23"/>
      <c r="G3511" s="23"/>
      <c r="H3511" s="23"/>
      <c r="I3511" s="31"/>
      <c r="K3511" s="21"/>
    </row>
    <row r="3512">
      <c r="A3512" s="27"/>
      <c r="B3512" s="28"/>
      <c r="C3512" s="23"/>
      <c r="D3512" s="23"/>
      <c r="E3512" s="23"/>
      <c r="F3512" s="23"/>
      <c r="G3512" s="23"/>
      <c r="H3512" s="23"/>
      <c r="I3512" s="31"/>
      <c r="K3512" s="21"/>
    </row>
    <row r="3513">
      <c r="A3513" s="27"/>
      <c r="B3513" s="28"/>
      <c r="C3513" s="23"/>
      <c r="D3513" s="23"/>
      <c r="E3513" s="23"/>
      <c r="F3513" s="23"/>
      <c r="G3513" s="23"/>
      <c r="H3513" s="23"/>
      <c r="I3513" s="31"/>
      <c r="K3513" s="21"/>
    </row>
    <row r="3514">
      <c r="A3514" s="27"/>
      <c r="B3514" s="28"/>
      <c r="C3514" s="23"/>
      <c r="D3514" s="23"/>
      <c r="E3514" s="23"/>
      <c r="F3514" s="23"/>
      <c r="G3514" s="23"/>
      <c r="H3514" s="23"/>
      <c r="I3514" s="31"/>
      <c r="K3514" s="21"/>
    </row>
    <row r="3515">
      <c r="A3515" s="27"/>
      <c r="B3515" s="28"/>
      <c r="C3515" s="23"/>
      <c r="D3515" s="23"/>
      <c r="E3515" s="23"/>
      <c r="F3515" s="23"/>
      <c r="G3515" s="23"/>
      <c r="H3515" s="23"/>
      <c r="I3515" s="31"/>
      <c r="K3515" s="21"/>
    </row>
    <row r="3516">
      <c r="A3516" s="27"/>
      <c r="B3516" s="28"/>
      <c r="C3516" s="23"/>
      <c r="D3516" s="23"/>
      <c r="E3516" s="23"/>
      <c r="F3516" s="23"/>
      <c r="G3516" s="23"/>
      <c r="H3516" s="23"/>
      <c r="I3516" s="31"/>
      <c r="K3516" s="21"/>
    </row>
    <row r="3517">
      <c r="A3517" s="27"/>
      <c r="B3517" s="28"/>
      <c r="C3517" s="23"/>
      <c r="D3517" s="23"/>
      <c r="E3517" s="23"/>
      <c r="F3517" s="23"/>
      <c r="G3517" s="23"/>
      <c r="H3517" s="23"/>
      <c r="I3517" s="31"/>
      <c r="K3517" s="21"/>
    </row>
    <row r="3518">
      <c r="A3518" s="27"/>
      <c r="B3518" s="28"/>
      <c r="C3518" s="23"/>
      <c r="D3518" s="23"/>
      <c r="E3518" s="23"/>
      <c r="F3518" s="23"/>
      <c r="G3518" s="23"/>
      <c r="H3518" s="23"/>
      <c r="I3518" s="31"/>
      <c r="K3518" s="21"/>
    </row>
    <row r="3519">
      <c r="A3519" s="27"/>
      <c r="B3519" s="28"/>
      <c r="C3519" s="23"/>
      <c r="D3519" s="23"/>
      <c r="E3519" s="23"/>
      <c r="F3519" s="23"/>
      <c r="G3519" s="23"/>
      <c r="H3519" s="23"/>
      <c r="I3519" s="31"/>
      <c r="K3519" s="21"/>
    </row>
    <row r="3520">
      <c r="A3520" s="27"/>
      <c r="B3520" s="28"/>
      <c r="C3520" s="23"/>
      <c r="D3520" s="23"/>
      <c r="E3520" s="23"/>
      <c r="F3520" s="23"/>
      <c r="G3520" s="23"/>
      <c r="H3520" s="23"/>
      <c r="I3520" s="31"/>
      <c r="K3520" s="21"/>
    </row>
    <row r="3521">
      <c r="A3521" s="27"/>
      <c r="B3521" s="28"/>
      <c r="C3521" s="23"/>
      <c r="D3521" s="23"/>
      <c r="E3521" s="23"/>
      <c r="F3521" s="23"/>
      <c r="G3521" s="23"/>
      <c r="H3521" s="23"/>
      <c r="I3521" s="31"/>
      <c r="K3521" s="21"/>
    </row>
    <row r="3522">
      <c r="A3522" s="27"/>
      <c r="B3522" s="28"/>
      <c r="C3522" s="23"/>
      <c r="D3522" s="23"/>
      <c r="E3522" s="23"/>
      <c r="F3522" s="23"/>
      <c r="G3522" s="23"/>
      <c r="H3522" s="23"/>
      <c r="I3522" s="31"/>
      <c r="K3522" s="21"/>
    </row>
    <row r="3523">
      <c r="A3523" s="27"/>
      <c r="B3523" s="28"/>
      <c r="C3523" s="23"/>
      <c r="D3523" s="23"/>
      <c r="E3523" s="23"/>
      <c r="F3523" s="23"/>
      <c r="G3523" s="23"/>
      <c r="H3523" s="23"/>
      <c r="I3523" s="31"/>
      <c r="K3523" s="21"/>
    </row>
    <row r="3524">
      <c r="A3524" s="27"/>
      <c r="B3524" s="28"/>
      <c r="C3524" s="23"/>
      <c r="D3524" s="23"/>
      <c r="E3524" s="23"/>
      <c r="F3524" s="23"/>
      <c r="G3524" s="23"/>
      <c r="H3524" s="23"/>
      <c r="I3524" s="31"/>
      <c r="K3524" s="21"/>
    </row>
    <row r="3525">
      <c r="A3525" s="27"/>
      <c r="B3525" s="28"/>
      <c r="C3525" s="23"/>
      <c r="D3525" s="23"/>
      <c r="E3525" s="23"/>
      <c r="F3525" s="23"/>
      <c r="G3525" s="23"/>
      <c r="H3525" s="23"/>
      <c r="I3525" s="31"/>
      <c r="K3525" s="21"/>
    </row>
    <row r="3526">
      <c r="A3526" s="27"/>
      <c r="B3526" s="28"/>
      <c r="C3526" s="23"/>
      <c r="D3526" s="23"/>
      <c r="E3526" s="23"/>
      <c r="F3526" s="23"/>
      <c r="G3526" s="23"/>
      <c r="H3526" s="23"/>
      <c r="I3526" s="31"/>
      <c r="K3526" s="21"/>
    </row>
    <row r="3527">
      <c r="A3527" s="27"/>
      <c r="B3527" s="28"/>
      <c r="C3527" s="23"/>
      <c r="D3527" s="23"/>
      <c r="E3527" s="23"/>
      <c r="F3527" s="23"/>
      <c r="G3527" s="23"/>
      <c r="H3527" s="23"/>
      <c r="I3527" s="31"/>
      <c r="K3527" s="21"/>
    </row>
    <row r="3528">
      <c r="A3528" s="27"/>
      <c r="B3528" s="28"/>
      <c r="C3528" s="23"/>
      <c r="D3528" s="23"/>
      <c r="E3528" s="23"/>
      <c r="F3528" s="23"/>
      <c r="G3528" s="23"/>
      <c r="H3528" s="23"/>
      <c r="I3528" s="31"/>
      <c r="K3528" s="21"/>
    </row>
    <row r="3529">
      <c r="A3529" s="27"/>
      <c r="B3529" s="28"/>
      <c r="C3529" s="23"/>
      <c r="D3529" s="23"/>
      <c r="E3529" s="23"/>
      <c r="F3529" s="23"/>
      <c r="G3529" s="23"/>
      <c r="H3529" s="23"/>
      <c r="I3529" s="31"/>
      <c r="K3529" s="21"/>
    </row>
    <row r="3530">
      <c r="A3530" s="27"/>
      <c r="B3530" s="28"/>
      <c r="C3530" s="23"/>
      <c r="D3530" s="23"/>
      <c r="E3530" s="23"/>
      <c r="F3530" s="23"/>
      <c r="G3530" s="23"/>
      <c r="H3530" s="23"/>
      <c r="I3530" s="31"/>
      <c r="K3530" s="21"/>
    </row>
    <row r="3531">
      <c r="A3531" s="27"/>
      <c r="B3531" s="28"/>
      <c r="C3531" s="23"/>
      <c r="D3531" s="23"/>
      <c r="E3531" s="23"/>
      <c r="F3531" s="23"/>
      <c r="G3531" s="23"/>
      <c r="H3531" s="23"/>
      <c r="I3531" s="31"/>
      <c r="K3531" s="21"/>
    </row>
    <row r="3532">
      <c r="A3532" s="27"/>
      <c r="B3532" s="28"/>
      <c r="C3532" s="23"/>
      <c r="D3532" s="23"/>
      <c r="E3532" s="23"/>
      <c r="F3532" s="23"/>
      <c r="G3532" s="23"/>
      <c r="H3532" s="23"/>
      <c r="I3532" s="31"/>
      <c r="K3532" s="21"/>
    </row>
    <row r="3533">
      <c r="A3533" s="27"/>
      <c r="B3533" s="28"/>
      <c r="C3533" s="23"/>
      <c r="D3533" s="23"/>
      <c r="E3533" s="23"/>
      <c r="F3533" s="23"/>
      <c r="G3533" s="23"/>
      <c r="H3533" s="23"/>
      <c r="I3533" s="31"/>
      <c r="K3533" s="21"/>
    </row>
    <row r="3534">
      <c r="A3534" s="27"/>
      <c r="B3534" s="28"/>
      <c r="C3534" s="23"/>
      <c r="D3534" s="23"/>
      <c r="E3534" s="23"/>
      <c r="F3534" s="23"/>
      <c r="G3534" s="23"/>
      <c r="H3534" s="23"/>
      <c r="I3534" s="31"/>
      <c r="K3534" s="21"/>
    </row>
    <row r="3535">
      <c r="A3535" s="27"/>
      <c r="B3535" s="28"/>
      <c r="C3535" s="23"/>
      <c r="D3535" s="23"/>
      <c r="E3535" s="23"/>
      <c r="F3535" s="23"/>
      <c r="G3535" s="23"/>
      <c r="H3535" s="23"/>
      <c r="I3535" s="31"/>
      <c r="K3535" s="21"/>
    </row>
    <row r="3536">
      <c r="A3536" s="27"/>
      <c r="B3536" s="28"/>
      <c r="C3536" s="23"/>
      <c r="D3536" s="23"/>
      <c r="E3536" s="23"/>
      <c r="F3536" s="23"/>
      <c r="G3536" s="23"/>
      <c r="H3536" s="23"/>
      <c r="I3536" s="31"/>
      <c r="K3536" s="21"/>
    </row>
    <row r="3537">
      <c r="A3537" s="27"/>
      <c r="B3537" s="28"/>
      <c r="C3537" s="23"/>
      <c r="D3537" s="23"/>
      <c r="E3537" s="23"/>
      <c r="F3537" s="23"/>
      <c r="G3537" s="23"/>
      <c r="H3537" s="23"/>
      <c r="I3537" s="31"/>
      <c r="K3537" s="21"/>
    </row>
    <row r="3538">
      <c r="A3538" s="27"/>
      <c r="B3538" s="28"/>
      <c r="C3538" s="23"/>
      <c r="D3538" s="23"/>
      <c r="E3538" s="23"/>
      <c r="F3538" s="23"/>
      <c r="G3538" s="23"/>
      <c r="H3538" s="23"/>
      <c r="I3538" s="31"/>
      <c r="K3538" s="21"/>
    </row>
    <row r="3539">
      <c r="A3539" s="27"/>
      <c r="B3539" s="28"/>
      <c r="C3539" s="23"/>
      <c r="D3539" s="23"/>
      <c r="E3539" s="23"/>
      <c r="F3539" s="23"/>
      <c r="G3539" s="23"/>
      <c r="H3539" s="23"/>
      <c r="I3539" s="31"/>
      <c r="K3539" s="21"/>
    </row>
    <row r="3540">
      <c r="A3540" s="27"/>
      <c r="B3540" s="28"/>
      <c r="C3540" s="23"/>
      <c r="D3540" s="23"/>
      <c r="E3540" s="23"/>
      <c r="F3540" s="23"/>
      <c r="G3540" s="23"/>
      <c r="H3540" s="23"/>
      <c r="I3540" s="31"/>
      <c r="K3540" s="21"/>
    </row>
    <row r="3541">
      <c r="A3541" s="27"/>
      <c r="B3541" s="28"/>
      <c r="C3541" s="23"/>
      <c r="D3541" s="23"/>
      <c r="E3541" s="23"/>
      <c r="F3541" s="23"/>
      <c r="G3541" s="23"/>
      <c r="H3541" s="23"/>
      <c r="I3541" s="31"/>
      <c r="K3541" s="21"/>
    </row>
    <row r="3542">
      <c r="A3542" s="27"/>
      <c r="B3542" s="28"/>
      <c r="C3542" s="23"/>
      <c r="D3542" s="23"/>
      <c r="E3542" s="23"/>
      <c r="F3542" s="23"/>
      <c r="G3542" s="23"/>
      <c r="H3542" s="23"/>
      <c r="I3542" s="31"/>
      <c r="K3542" s="21"/>
    </row>
    <row r="3543">
      <c r="A3543" s="27"/>
      <c r="B3543" s="28"/>
      <c r="C3543" s="23"/>
      <c r="D3543" s="23"/>
      <c r="E3543" s="23"/>
      <c r="F3543" s="23"/>
      <c r="G3543" s="23"/>
      <c r="H3543" s="23"/>
      <c r="I3543" s="31"/>
      <c r="K3543" s="21"/>
    </row>
    <row r="3544">
      <c r="A3544" s="27"/>
      <c r="B3544" s="28"/>
      <c r="C3544" s="23"/>
      <c r="D3544" s="23"/>
      <c r="E3544" s="23"/>
      <c r="F3544" s="23"/>
      <c r="G3544" s="23"/>
      <c r="H3544" s="23"/>
      <c r="I3544" s="31"/>
      <c r="K3544" s="21"/>
    </row>
    <row r="3545">
      <c r="A3545" s="27"/>
      <c r="B3545" s="28"/>
      <c r="C3545" s="23"/>
      <c r="D3545" s="23"/>
      <c r="E3545" s="23"/>
      <c r="F3545" s="23"/>
      <c r="G3545" s="23"/>
      <c r="H3545" s="23"/>
      <c r="I3545" s="31"/>
      <c r="K3545" s="21"/>
    </row>
    <row r="3546">
      <c r="A3546" s="27"/>
      <c r="B3546" s="28"/>
      <c r="C3546" s="23"/>
      <c r="D3546" s="23"/>
      <c r="E3546" s="23"/>
      <c r="F3546" s="23"/>
      <c r="G3546" s="23"/>
      <c r="H3546" s="23"/>
      <c r="I3546" s="31"/>
      <c r="K3546" s="21"/>
    </row>
    <row r="3547">
      <c r="A3547" s="27"/>
      <c r="B3547" s="28"/>
      <c r="C3547" s="23"/>
      <c r="D3547" s="23"/>
      <c r="E3547" s="23"/>
      <c r="F3547" s="23"/>
      <c r="G3547" s="23"/>
      <c r="H3547" s="23"/>
      <c r="I3547" s="31"/>
      <c r="K3547" s="21"/>
    </row>
    <row r="3548">
      <c r="A3548" s="27"/>
      <c r="B3548" s="28"/>
      <c r="C3548" s="23"/>
      <c r="D3548" s="23"/>
      <c r="E3548" s="23"/>
      <c r="F3548" s="23"/>
      <c r="G3548" s="23"/>
      <c r="H3548" s="23"/>
      <c r="I3548" s="31"/>
      <c r="K3548" s="21"/>
    </row>
    <row r="3549">
      <c r="A3549" s="27"/>
      <c r="B3549" s="28"/>
      <c r="C3549" s="23"/>
      <c r="D3549" s="23"/>
      <c r="E3549" s="23"/>
      <c r="F3549" s="23"/>
      <c r="G3549" s="23"/>
      <c r="H3549" s="23"/>
      <c r="I3549" s="31"/>
      <c r="K3549" s="21"/>
    </row>
    <row r="3550">
      <c r="A3550" s="27"/>
      <c r="B3550" s="28"/>
      <c r="C3550" s="23"/>
      <c r="D3550" s="23"/>
      <c r="E3550" s="23"/>
      <c r="F3550" s="23"/>
      <c r="G3550" s="23"/>
      <c r="H3550" s="23"/>
      <c r="I3550" s="31"/>
      <c r="K3550" s="21"/>
    </row>
    <row r="3551">
      <c r="A3551" s="27"/>
      <c r="B3551" s="28"/>
      <c r="C3551" s="23"/>
      <c r="D3551" s="23"/>
      <c r="E3551" s="23"/>
      <c r="F3551" s="23"/>
      <c r="G3551" s="23"/>
      <c r="H3551" s="23"/>
      <c r="I3551" s="31"/>
      <c r="K3551" s="21"/>
    </row>
    <row r="3552">
      <c r="A3552" s="27"/>
      <c r="B3552" s="28"/>
      <c r="C3552" s="23"/>
      <c r="D3552" s="23"/>
      <c r="E3552" s="23"/>
      <c r="F3552" s="23"/>
      <c r="G3552" s="23"/>
      <c r="H3552" s="23"/>
      <c r="I3552" s="31"/>
      <c r="K3552" s="21"/>
    </row>
    <row r="3553">
      <c r="A3553" s="27"/>
      <c r="B3553" s="28"/>
      <c r="C3553" s="23"/>
      <c r="D3553" s="23"/>
      <c r="E3553" s="23"/>
      <c r="F3553" s="23"/>
      <c r="G3553" s="23"/>
      <c r="H3553" s="23"/>
      <c r="I3553" s="31"/>
      <c r="K3553" s="21"/>
    </row>
    <row r="3554">
      <c r="A3554" s="27"/>
      <c r="B3554" s="28"/>
      <c r="C3554" s="23"/>
      <c r="D3554" s="23"/>
      <c r="E3554" s="23"/>
      <c r="F3554" s="23"/>
      <c r="G3554" s="23"/>
      <c r="H3554" s="23"/>
      <c r="I3554" s="31"/>
      <c r="K3554" s="21"/>
    </row>
    <row r="3555">
      <c r="A3555" s="27"/>
      <c r="B3555" s="28"/>
      <c r="C3555" s="23"/>
      <c r="D3555" s="23"/>
      <c r="E3555" s="23"/>
      <c r="F3555" s="23"/>
      <c r="G3555" s="23"/>
      <c r="H3555" s="23"/>
      <c r="I3555" s="31"/>
      <c r="K3555" s="21"/>
    </row>
    <row r="3556">
      <c r="A3556" s="27"/>
      <c r="B3556" s="28"/>
      <c r="C3556" s="23"/>
      <c r="D3556" s="23"/>
      <c r="E3556" s="23"/>
      <c r="F3556" s="23"/>
      <c r="G3556" s="23"/>
      <c r="H3556" s="23"/>
      <c r="I3556" s="31"/>
      <c r="K3556" s="21"/>
    </row>
    <row r="3557">
      <c r="A3557" s="27"/>
      <c r="B3557" s="28"/>
      <c r="C3557" s="23"/>
      <c r="D3557" s="23"/>
      <c r="E3557" s="23"/>
      <c r="F3557" s="23"/>
      <c r="G3557" s="23"/>
      <c r="H3557" s="23"/>
      <c r="I3557" s="31"/>
      <c r="K3557" s="21"/>
    </row>
    <row r="3558">
      <c r="A3558" s="27"/>
      <c r="B3558" s="28"/>
      <c r="C3558" s="23"/>
      <c r="D3558" s="23"/>
      <c r="E3558" s="23"/>
      <c r="F3558" s="23"/>
      <c r="G3558" s="23"/>
      <c r="H3558" s="23"/>
      <c r="I3558" s="31"/>
      <c r="K3558" s="21"/>
    </row>
    <row r="3559">
      <c r="A3559" s="27"/>
      <c r="B3559" s="28"/>
      <c r="C3559" s="23"/>
      <c r="D3559" s="23"/>
      <c r="E3559" s="23"/>
      <c r="F3559" s="23"/>
      <c r="G3559" s="23"/>
      <c r="H3559" s="23"/>
      <c r="I3559" s="31"/>
      <c r="K3559" s="21"/>
    </row>
    <row r="3560">
      <c r="A3560" s="27"/>
      <c r="B3560" s="28"/>
      <c r="C3560" s="23"/>
      <c r="D3560" s="23"/>
      <c r="E3560" s="23"/>
      <c r="F3560" s="23"/>
      <c r="G3560" s="23"/>
      <c r="H3560" s="23"/>
      <c r="I3560" s="31"/>
      <c r="K3560" s="21"/>
    </row>
    <row r="3561">
      <c r="A3561" s="27"/>
      <c r="B3561" s="28"/>
      <c r="C3561" s="23"/>
      <c r="D3561" s="23"/>
      <c r="E3561" s="23"/>
      <c r="F3561" s="23"/>
      <c r="G3561" s="23"/>
      <c r="H3561" s="23"/>
      <c r="I3561" s="31"/>
      <c r="K3561" s="21"/>
    </row>
    <row r="3562">
      <c r="A3562" s="27"/>
      <c r="B3562" s="28"/>
      <c r="C3562" s="23"/>
      <c r="D3562" s="23"/>
      <c r="E3562" s="23"/>
      <c r="F3562" s="23"/>
      <c r="G3562" s="23"/>
      <c r="H3562" s="23"/>
      <c r="I3562" s="31"/>
      <c r="K3562" s="21"/>
    </row>
    <row r="3563">
      <c r="A3563" s="27"/>
      <c r="B3563" s="28"/>
      <c r="C3563" s="23"/>
      <c r="D3563" s="23"/>
      <c r="E3563" s="23"/>
      <c r="F3563" s="23"/>
      <c r="G3563" s="23"/>
      <c r="H3563" s="23"/>
      <c r="I3563" s="31"/>
      <c r="K3563" s="21"/>
    </row>
    <row r="3564">
      <c r="A3564" s="27"/>
      <c r="B3564" s="28"/>
      <c r="C3564" s="23"/>
      <c r="D3564" s="23"/>
      <c r="E3564" s="23"/>
      <c r="F3564" s="23"/>
      <c r="G3564" s="23"/>
      <c r="H3564" s="23"/>
      <c r="I3564" s="31"/>
      <c r="K3564" s="21"/>
    </row>
    <row r="3565">
      <c r="A3565" s="27"/>
      <c r="B3565" s="28"/>
      <c r="C3565" s="23"/>
      <c r="D3565" s="23"/>
      <c r="E3565" s="23"/>
      <c r="F3565" s="23"/>
      <c r="G3565" s="23"/>
      <c r="H3565" s="23"/>
      <c r="I3565" s="31"/>
      <c r="K3565" s="21"/>
    </row>
    <row r="3566">
      <c r="A3566" s="27"/>
      <c r="B3566" s="28"/>
      <c r="C3566" s="23"/>
      <c r="D3566" s="23"/>
      <c r="E3566" s="23"/>
      <c r="F3566" s="23"/>
      <c r="G3566" s="23"/>
      <c r="H3566" s="23"/>
      <c r="I3566" s="31"/>
      <c r="K3566" s="21"/>
    </row>
    <row r="3567">
      <c r="A3567" s="27"/>
      <c r="B3567" s="28"/>
      <c r="C3567" s="23"/>
      <c r="D3567" s="23"/>
      <c r="E3567" s="23"/>
      <c r="F3567" s="23"/>
      <c r="G3567" s="23"/>
      <c r="H3567" s="23"/>
      <c r="I3567" s="31"/>
      <c r="K3567" s="21"/>
    </row>
    <row r="3568">
      <c r="A3568" s="27"/>
      <c r="B3568" s="28"/>
      <c r="C3568" s="23"/>
      <c r="D3568" s="23"/>
      <c r="E3568" s="23"/>
      <c r="F3568" s="23"/>
      <c r="G3568" s="23"/>
      <c r="H3568" s="23"/>
      <c r="I3568" s="31"/>
      <c r="K3568" s="21"/>
    </row>
    <row r="3569">
      <c r="A3569" s="27"/>
      <c r="B3569" s="28"/>
      <c r="C3569" s="23"/>
      <c r="D3569" s="23"/>
      <c r="E3569" s="23"/>
      <c r="F3569" s="23"/>
      <c r="G3569" s="23"/>
      <c r="H3569" s="23"/>
      <c r="I3569" s="31"/>
      <c r="K3569" s="21"/>
    </row>
    <row r="3570">
      <c r="A3570" s="27"/>
      <c r="B3570" s="28"/>
      <c r="C3570" s="23"/>
      <c r="D3570" s="23"/>
      <c r="E3570" s="23"/>
      <c r="F3570" s="23"/>
      <c r="G3570" s="23"/>
      <c r="H3570" s="23"/>
      <c r="I3570" s="31"/>
      <c r="K3570" s="21"/>
    </row>
    <row r="3571">
      <c r="A3571" s="27"/>
      <c r="B3571" s="28"/>
      <c r="C3571" s="23"/>
      <c r="D3571" s="23"/>
      <c r="E3571" s="23"/>
      <c r="F3571" s="23"/>
      <c r="G3571" s="23"/>
      <c r="H3571" s="23"/>
      <c r="I3571" s="31"/>
      <c r="K3571" s="21"/>
    </row>
    <row r="3572">
      <c r="A3572" s="27"/>
      <c r="B3572" s="28"/>
      <c r="C3572" s="23"/>
      <c r="D3572" s="23"/>
      <c r="E3572" s="23"/>
      <c r="F3572" s="23"/>
      <c r="G3572" s="23"/>
      <c r="H3572" s="23"/>
      <c r="I3572" s="31"/>
      <c r="K3572" s="21"/>
    </row>
    <row r="3573">
      <c r="A3573" s="27"/>
      <c r="B3573" s="28"/>
      <c r="C3573" s="23"/>
      <c r="D3573" s="23"/>
      <c r="E3573" s="23"/>
      <c r="F3573" s="23"/>
      <c r="G3573" s="23"/>
      <c r="H3573" s="23"/>
      <c r="I3573" s="31"/>
      <c r="K3573" s="21"/>
    </row>
    <row r="3574">
      <c r="A3574" s="27"/>
      <c r="B3574" s="28"/>
      <c r="C3574" s="23"/>
      <c r="D3574" s="23"/>
      <c r="E3574" s="23"/>
      <c r="F3574" s="23"/>
      <c r="G3574" s="23"/>
      <c r="H3574" s="23"/>
      <c r="I3574" s="31"/>
      <c r="K3574" s="21"/>
    </row>
    <row r="3575">
      <c r="A3575" s="27"/>
      <c r="B3575" s="28"/>
      <c r="C3575" s="23"/>
      <c r="D3575" s="23"/>
      <c r="E3575" s="23"/>
      <c r="F3575" s="23"/>
      <c r="G3575" s="23"/>
      <c r="H3575" s="23"/>
      <c r="I3575" s="31"/>
      <c r="K3575" s="21"/>
    </row>
    <row r="3576">
      <c r="A3576" s="27"/>
      <c r="B3576" s="28"/>
      <c r="C3576" s="23"/>
      <c r="D3576" s="23"/>
      <c r="E3576" s="23"/>
      <c r="F3576" s="23"/>
      <c r="G3576" s="23"/>
      <c r="H3576" s="23"/>
      <c r="I3576" s="31"/>
      <c r="K3576" s="21"/>
    </row>
    <row r="3577">
      <c r="A3577" s="27"/>
      <c r="B3577" s="28"/>
      <c r="C3577" s="23"/>
      <c r="D3577" s="23"/>
      <c r="E3577" s="23"/>
      <c r="F3577" s="23"/>
      <c r="G3577" s="23"/>
      <c r="H3577" s="23"/>
      <c r="I3577" s="31"/>
      <c r="K3577" s="21"/>
    </row>
    <row r="3578">
      <c r="A3578" s="27"/>
      <c r="B3578" s="28"/>
      <c r="C3578" s="23"/>
      <c r="D3578" s="23"/>
      <c r="E3578" s="23"/>
      <c r="F3578" s="23"/>
      <c r="G3578" s="23"/>
      <c r="H3578" s="23"/>
      <c r="I3578" s="31"/>
      <c r="K3578" s="21"/>
    </row>
    <row r="3579">
      <c r="A3579" s="27"/>
      <c r="B3579" s="28"/>
      <c r="C3579" s="23"/>
      <c r="D3579" s="23"/>
      <c r="E3579" s="23"/>
      <c r="F3579" s="23"/>
      <c r="G3579" s="23"/>
      <c r="H3579" s="23"/>
      <c r="I3579" s="31"/>
      <c r="K3579" s="21"/>
    </row>
    <row r="3580">
      <c r="A3580" s="27"/>
      <c r="B3580" s="28"/>
      <c r="C3580" s="23"/>
      <c r="D3580" s="23"/>
      <c r="E3580" s="23"/>
      <c r="F3580" s="23"/>
      <c r="G3580" s="23"/>
      <c r="H3580" s="23"/>
      <c r="I3580" s="31"/>
      <c r="K3580" s="21"/>
    </row>
    <row r="3581">
      <c r="A3581" s="27"/>
      <c r="B3581" s="28"/>
      <c r="C3581" s="23"/>
      <c r="D3581" s="23"/>
      <c r="E3581" s="23"/>
      <c r="F3581" s="23"/>
      <c r="G3581" s="23"/>
      <c r="H3581" s="23"/>
      <c r="I3581" s="31"/>
      <c r="K3581" s="21"/>
    </row>
    <row r="3582">
      <c r="A3582" s="27"/>
      <c r="B3582" s="28"/>
      <c r="C3582" s="23"/>
      <c r="D3582" s="23"/>
      <c r="E3582" s="23"/>
      <c r="F3582" s="23"/>
      <c r="G3582" s="23"/>
      <c r="H3582" s="23"/>
      <c r="I3582" s="31"/>
      <c r="K3582" s="21"/>
    </row>
    <row r="3583">
      <c r="A3583" s="27"/>
      <c r="B3583" s="28"/>
      <c r="C3583" s="23"/>
      <c r="D3583" s="23"/>
      <c r="E3583" s="23"/>
      <c r="F3583" s="23"/>
      <c r="G3583" s="23"/>
      <c r="H3583" s="23"/>
      <c r="I3583" s="31"/>
      <c r="K3583" s="21"/>
    </row>
    <row r="3584">
      <c r="A3584" s="27"/>
      <c r="B3584" s="28"/>
      <c r="C3584" s="23"/>
      <c r="D3584" s="23"/>
      <c r="E3584" s="23"/>
      <c r="F3584" s="23"/>
      <c r="G3584" s="23"/>
      <c r="H3584" s="23"/>
      <c r="I3584" s="31"/>
      <c r="K3584" s="21"/>
    </row>
    <row r="3585">
      <c r="A3585" s="27"/>
      <c r="B3585" s="28"/>
      <c r="C3585" s="23"/>
      <c r="D3585" s="23"/>
      <c r="E3585" s="23"/>
      <c r="F3585" s="23"/>
      <c r="G3585" s="23"/>
      <c r="H3585" s="23"/>
      <c r="I3585" s="31"/>
      <c r="K3585" s="21"/>
    </row>
    <row r="3586">
      <c r="A3586" s="27"/>
      <c r="B3586" s="28"/>
      <c r="C3586" s="23"/>
      <c r="D3586" s="23"/>
      <c r="E3586" s="23"/>
      <c r="F3586" s="23"/>
      <c r="G3586" s="23"/>
      <c r="H3586" s="23"/>
      <c r="I3586" s="31"/>
      <c r="K3586" s="21"/>
    </row>
    <row r="3587">
      <c r="A3587" s="27"/>
      <c r="B3587" s="28"/>
      <c r="C3587" s="23"/>
      <c r="D3587" s="23"/>
      <c r="E3587" s="23"/>
      <c r="F3587" s="23"/>
      <c r="G3587" s="23"/>
      <c r="H3587" s="23"/>
      <c r="I3587" s="31"/>
      <c r="K3587" s="21"/>
    </row>
    <row r="3588">
      <c r="A3588" s="27"/>
      <c r="B3588" s="28"/>
      <c r="C3588" s="23"/>
      <c r="D3588" s="23"/>
      <c r="E3588" s="23"/>
      <c r="F3588" s="23"/>
      <c r="G3588" s="23"/>
      <c r="H3588" s="23"/>
      <c r="I3588" s="31"/>
      <c r="K3588" s="21"/>
    </row>
    <row r="3589">
      <c r="A3589" s="27"/>
      <c r="B3589" s="28"/>
      <c r="C3589" s="23"/>
      <c r="D3589" s="23"/>
      <c r="E3589" s="23"/>
      <c r="F3589" s="23"/>
      <c r="G3589" s="23"/>
      <c r="H3589" s="23"/>
      <c r="I3589" s="31"/>
      <c r="K3589" s="21"/>
    </row>
    <row r="3590">
      <c r="A3590" s="27"/>
      <c r="B3590" s="28"/>
      <c r="C3590" s="23"/>
      <c r="D3590" s="23"/>
      <c r="E3590" s="23"/>
      <c r="F3590" s="23"/>
      <c r="G3590" s="23"/>
      <c r="H3590" s="23"/>
      <c r="I3590" s="31"/>
      <c r="K3590" s="21"/>
    </row>
    <row r="3591">
      <c r="A3591" s="27"/>
      <c r="B3591" s="28"/>
      <c r="C3591" s="23"/>
      <c r="D3591" s="23"/>
      <c r="E3591" s="23"/>
      <c r="F3591" s="23"/>
      <c r="G3591" s="23"/>
      <c r="H3591" s="23"/>
      <c r="I3591" s="31"/>
      <c r="K3591" s="21"/>
    </row>
    <row r="3592">
      <c r="A3592" s="27"/>
      <c r="B3592" s="28"/>
      <c r="C3592" s="23"/>
      <c r="D3592" s="23"/>
      <c r="E3592" s="23"/>
      <c r="F3592" s="23"/>
      <c r="G3592" s="23"/>
      <c r="H3592" s="23"/>
      <c r="I3592" s="31"/>
      <c r="K3592" s="21"/>
    </row>
    <row r="3593">
      <c r="A3593" s="27"/>
      <c r="B3593" s="28"/>
      <c r="C3593" s="23"/>
      <c r="D3593" s="23"/>
      <c r="E3593" s="23"/>
      <c r="F3593" s="23"/>
      <c r="G3593" s="23"/>
      <c r="H3593" s="23"/>
      <c r="I3593" s="31"/>
      <c r="K3593" s="21"/>
    </row>
    <row r="3594">
      <c r="A3594" s="27"/>
      <c r="B3594" s="28"/>
      <c r="C3594" s="23"/>
      <c r="D3594" s="23"/>
      <c r="E3594" s="23"/>
      <c r="F3594" s="23"/>
      <c r="G3594" s="23"/>
      <c r="H3594" s="23"/>
      <c r="I3594" s="31"/>
      <c r="K3594" s="21"/>
    </row>
    <row r="3595">
      <c r="A3595" s="27"/>
      <c r="B3595" s="28"/>
      <c r="C3595" s="23"/>
      <c r="D3595" s="23"/>
      <c r="E3595" s="23"/>
      <c r="F3595" s="23"/>
      <c r="G3595" s="23"/>
      <c r="H3595" s="23"/>
      <c r="I3595" s="31"/>
      <c r="K3595" s="21"/>
    </row>
    <row r="3596">
      <c r="A3596" s="27"/>
      <c r="B3596" s="28"/>
      <c r="C3596" s="23"/>
      <c r="D3596" s="23"/>
      <c r="E3596" s="23"/>
      <c r="F3596" s="23"/>
      <c r="G3596" s="23"/>
      <c r="H3596" s="23"/>
      <c r="I3596" s="31"/>
      <c r="K3596" s="21"/>
    </row>
    <row r="3597">
      <c r="A3597" s="27"/>
      <c r="B3597" s="28"/>
      <c r="C3597" s="23"/>
      <c r="D3597" s="23"/>
      <c r="E3597" s="23"/>
      <c r="F3597" s="23"/>
      <c r="G3597" s="23"/>
      <c r="H3597" s="23"/>
      <c r="I3597" s="31"/>
      <c r="K3597" s="21"/>
    </row>
    <row r="3598">
      <c r="A3598" s="27"/>
      <c r="B3598" s="28"/>
      <c r="C3598" s="23"/>
      <c r="D3598" s="23"/>
      <c r="E3598" s="23"/>
      <c r="F3598" s="23"/>
      <c r="G3598" s="23"/>
      <c r="H3598" s="23"/>
      <c r="I3598" s="31"/>
      <c r="K3598" s="21"/>
    </row>
    <row r="3599">
      <c r="A3599" s="27"/>
      <c r="B3599" s="28"/>
      <c r="C3599" s="23"/>
      <c r="D3599" s="23"/>
      <c r="E3599" s="23"/>
      <c r="F3599" s="23"/>
      <c r="G3599" s="23"/>
      <c r="H3599" s="23"/>
      <c r="I3599" s="31"/>
      <c r="K3599" s="21"/>
    </row>
    <row r="3600">
      <c r="A3600" s="27"/>
      <c r="B3600" s="28"/>
      <c r="C3600" s="23"/>
      <c r="D3600" s="23"/>
      <c r="E3600" s="23"/>
      <c r="F3600" s="23"/>
      <c r="G3600" s="23"/>
      <c r="H3600" s="23"/>
      <c r="I3600" s="31"/>
      <c r="K3600" s="21"/>
    </row>
    <row r="3601">
      <c r="A3601" s="27"/>
      <c r="B3601" s="28"/>
      <c r="C3601" s="23"/>
      <c r="D3601" s="23"/>
      <c r="E3601" s="23"/>
      <c r="F3601" s="23"/>
      <c r="G3601" s="23"/>
      <c r="H3601" s="23"/>
      <c r="I3601" s="31"/>
      <c r="K3601" s="21"/>
    </row>
    <row r="3602">
      <c r="A3602" s="27"/>
      <c r="B3602" s="28"/>
      <c r="C3602" s="23"/>
      <c r="D3602" s="23"/>
      <c r="E3602" s="23"/>
      <c r="F3602" s="23"/>
      <c r="G3602" s="23"/>
      <c r="H3602" s="23"/>
      <c r="I3602" s="31"/>
      <c r="K3602" s="21"/>
    </row>
    <row r="3603">
      <c r="A3603" s="27"/>
      <c r="B3603" s="28"/>
      <c r="C3603" s="23"/>
      <c r="D3603" s="23"/>
      <c r="E3603" s="23"/>
      <c r="F3603" s="23"/>
      <c r="G3603" s="23"/>
      <c r="H3603" s="23"/>
      <c r="I3603" s="31"/>
      <c r="K3603" s="21"/>
    </row>
    <row r="3604">
      <c r="A3604" s="27"/>
      <c r="B3604" s="28"/>
      <c r="C3604" s="23"/>
      <c r="D3604" s="23"/>
      <c r="E3604" s="23"/>
      <c r="F3604" s="23"/>
      <c r="G3604" s="23"/>
      <c r="H3604" s="23"/>
      <c r="I3604" s="31"/>
      <c r="K3604" s="21"/>
    </row>
    <row r="3605">
      <c r="A3605" s="27"/>
      <c r="B3605" s="28"/>
      <c r="C3605" s="23"/>
      <c r="D3605" s="23"/>
      <c r="E3605" s="23"/>
      <c r="F3605" s="23"/>
      <c r="G3605" s="23"/>
      <c r="H3605" s="23"/>
      <c r="I3605" s="31"/>
      <c r="K3605" s="21"/>
    </row>
    <row r="3606">
      <c r="A3606" s="27"/>
      <c r="B3606" s="28"/>
      <c r="C3606" s="23"/>
      <c r="D3606" s="23"/>
      <c r="E3606" s="23"/>
      <c r="F3606" s="23"/>
      <c r="G3606" s="23"/>
      <c r="H3606" s="23"/>
      <c r="I3606" s="31"/>
      <c r="K3606" s="21"/>
    </row>
    <row r="3607">
      <c r="A3607" s="27"/>
      <c r="B3607" s="28"/>
      <c r="C3607" s="23"/>
      <c r="D3607" s="23"/>
      <c r="E3607" s="23"/>
      <c r="F3607" s="23"/>
      <c r="G3607" s="23"/>
      <c r="H3607" s="23"/>
      <c r="I3607" s="31"/>
      <c r="K3607" s="21"/>
    </row>
    <row r="3608">
      <c r="A3608" s="27"/>
      <c r="B3608" s="28"/>
      <c r="C3608" s="23"/>
      <c r="D3608" s="23"/>
      <c r="E3608" s="23"/>
      <c r="F3608" s="23"/>
      <c r="G3608" s="23"/>
      <c r="H3608" s="23"/>
      <c r="I3608" s="31"/>
      <c r="K3608" s="21"/>
    </row>
    <row r="3609">
      <c r="A3609" s="27"/>
      <c r="B3609" s="28"/>
      <c r="C3609" s="23"/>
      <c r="D3609" s="23"/>
      <c r="E3609" s="23"/>
      <c r="F3609" s="23"/>
      <c r="G3609" s="23"/>
      <c r="H3609" s="23"/>
      <c r="I3609" s="31"/>
      <c r="K3609" s="21"/>
    </row>
    <row r="3610">
      <c r="A3610" s="27"/>
      <c r="B3610" s="28"/>
      <c r="C3610" s="23"/>
      <c r="D3610" s="23"/>
      <c r="E3610" s="23"/>
      <c r="F3610" s="23"/>
      <c r="G3610" s="23"/>
      <c r="H3610" s="23"/>
      <c r="I3610" s="31"/>
      <c r="K3610" s="21"/>
    </row>
    <row r="3611">
      <c r="A3611" s="27"/>
      <c r="B3611" s="28"/>
      <c r="C3611" s="23"/>
      <c r="D3611" s="23"/>
      <c r="E3611" s="23"/>
      <c r="F3611" s="23"/>
      <c r="G3611" s="23"/>
      <c r="H3611" s="23"/>
      <c r="I3611" s="31"/>
      <c r="K3611" s="21"/>
    </row>
    <row r="3612">
      <c r="A3612" s="27"/>
      <c r="B3612" s="28"/>
      <c r="C3612" s="23"/>
      <c r="D3612" s="23"/>
      <c r="E3612" s="23"/>
      <c r="F3612" s="23"/>
      <c r="G3612" s="23"/>
      <c r="H3612" s="23"/>
      <c r="I3612" s="31"/>
      <c r="K3612" s="21"/>
    </row>
    <row r="3613">
      <c r="A3613" s="27"/>
      <c r="B3613" s="28"/>
      <c r="C3613" s="23"/>
      <c r="D3613" s="23"/>
      <c r="E3613" s="23"/>
      <c r="F3613" s="23"/>
      <c r="G3613" s="23"/>
      <c r="H3613" s="23"/>
      <c r="I3613" s="31"/>
      <c r="K3613" s="21"/>
    </row>
    <row r="3614">
      <c r="A3614" s="27"/>
      <c r="B3614" s="28"/>
      <c r="C3614" s="23"/>
      <c r="D3614" s="23"/>
      <c r="E3614" s="23"/>
      <c r="F3614" s="23"/>
      <c r="G3614" s="23"/>
      <c r="H3614" s="23"/>
      <c r="I3614" s="31"/>
      <c r="K3614" s="21"/>
    </row>
    <row r="3615">
      <c r="A3615" s="27"/>
      <c r="B3615" s="28"/>
      <c r="C3615" s="23"/>
      <c r="D3615" s="23"/>
      <c r="E3615" s="23"/>
      <c r="F3615" s="23"/>
      <c r="G3615" s="23"/>
      <c r="H3615" s="23"/>
      <c r="I3615" s="31"/>
      <c r="K3615" s="21"/>
    </row>
    <row r="3616">
      <c r="A3616" s="27"/>
      <c r="B3616" s="28"/>
      <c r="C3616" s="23"/>
      <c r="D3616" s="23"/>
      <c r="E3616" s="23"/>
      <c r="F3616" s="23"/>
      <c r="G3616" s="23"/>
      <c r="H3616" s="23"/>
      <c r="I3616" s="31"/>
      <c r="K3616" s="21"/>
    </row>
    <row r="3617">
      <c r="A3617" s="27"/>
      <c r="B3617" s="28"/>
      <c r="C3617" s="23"/>
      <c r="D3617" s="23"/>
      <c r="E3617" s="23"/>
      <c r="F3617" s="23"/>
      <c r="G3617" s="23"/>
      <c r="H3617" s="23"/>
      <c r="I3617" s="31"/>
      <c r="K3617" s="21"/>
    </row>
    <row r="3618">
      <c r="A3618" s="27"/>
      <c r="B3618" s="28"/>
      <c r="C3618" s="23"/>
      <c r="D3618" s="23"/>
      <c r="E3618" s="23"/>
      <c r="F3618" s="23"/>
      <c r="G3618" s="23"/>
      <c r="H3618" s="23"/>
      <c r="I3618" s="31"/>
      <c r="K3618" s="21"/>
    </row>
    <row r="3619">
      <c r="A3619" s="27"/>
      <c r="B3619" s="28"/>
      <c r="C3619" s="23"/>
      <c r="D3619" s="23"/>
      <c r="E3619" s="23"/>
      <c r="F3619" s="23"/>
      <c r="G3619" s="23"/>
      <c r="H3619" s="23"/>
      <c r="I3619" s="31"/>
      <c r="K3619" s="21"/>
    </row>
    <row r="3620">
      <c r="A3620" s="27"/>
      <c r="B3620" s="28"/>
      <c r="C3620" s="23"/>
      <c r="D3620" s="23"/>
      <c r="E3620" s="23"/>
      <c r="F3620" s="23"/>
      <c r="G3620" s="23"/>
      <c r="H3620" s="23"/>
      <c r="I3620" s="31"/>
      <c r="K3620" s="21"/>
    </row>
    <row r="3621">
      <c r="A3621" s="27"/>
      <c r="B3621" s="28"/>
      <c r="C3621" s="23"/>
      <c r="D3621" s="23"/>
      <c r="E3621" s="23"/>
      <c r="F3621" s="23"/>
      <c r="G3621" s="23"/>
      <c r="H3621" s="23"/>
      <c r="I3621" s="31"/>
      <c r="K3621" s="21"/>
    </row>
    <row r="3622">
      <c r="A3622" s="27"/>
      <c r="B3622" s="28"/>
      <c r="C3622" s="23"/>
      <c r="D3622" s="23"/>
      <c r="E3622" s="23"/>
      <c r="F3622" s="23"/>
      <c r="G3622" s="23"/>
      <c r="H3622" s="23"/>
      <c r="I3622" s="31"/>
      <c r="K3622" s="21"/>
    </row>
    <row r="3623">
      <c r="A3623" s="27"/>
      <c r="B3623" s="28"/>
      <c r="C3623" s="23"/>
      <c r="D3623" s="23"/>
      <c r="E3623" s="23"/>
      <c r="F3623" s="23"/>
      <c r="G3623" s="23"/>
      <c r="H3623" s="23"/>
      <c r="I3623" s="31"/>
      <c r="K3623" s="21"/>
    </row>
    <row r="3624">
      <c r="A3624" s="27"/>
      <c r="B3624" s="28"/>
      <c r="C3624" s="23"/>
      <c r="D3624" s="23"/>
      <c r="E3624" s="23"/>
      <c r="F3624" s="23"/>
      <c r="G3624" s="23"/>
      <c r="H3624" s="23"/>
      <c r="I3624" s="31"/>
      <c r="K3624" s="21"/>
    </row>
    <row r="3625">
      <c r="A3625" s="27"/>
      <c r="B3625" s="28"/>
      <c r="C3625" s="23"/>
      <c r="D3625" s="23"/>
      <c r="E3625" s="23"/>
      <c r="F3625" s="23"/>
      <c r="G3625" s="23"/>
      <c r="H3625" s="23"/>
      <c r="I3625" s="31"/>
      <c r="K3625" s="21"/>
    </row>
    <row r="3626">
      <c r="A3626" s="27"/>
      <c r="B3626" s="28"/>
      <c r="C3626" s="23"/>
      <c r="D3626" s="23"/>
      <c r="E3626" s="23"/>
      <c r="F3626" s="23"/>
      <c r="G3626" s="23"/>
      <c r="H3626" s="23"/>
      <c r="I3626" s="31"/>
      <c r="K3626" s="21"/>
    </row>
    <row r="3627">
      <c r="A3627" s="27"/>
      <c r="B3627" s="28"/>
      <c r="C3627" s="23"/>
      <c r="D3627" s="23"/>
      <c r="E3627" s="23"/>
      <c r="F3627" s="23"/>
      <c r="G3627" s="23"/>
      <c r="H3627" s="23"/>
      <c r="I3627" s="31"/>
      <c r="K3627" s="21"/>
    </row>
    <row r="3628">
      <c r="A3628" s="27"/>
      <c r="B3628" s="28"/>
      <c r="C3628" s="23"/>
      <c r="D3628" s="23"/>
      <c r="E3628" s="23"/>
      <c r="F3628" s="23"/>
      <c r="G3628" s="23"/>
      <c r="H3628" s="23"/>
      <c r="I3628" s="31"/>
      <c r="K3628" s="21"/>
    </row>
    <row r="3629">
      <c r="A3629" s="27"/>
      <c r="B3629" s="28"/>
      <c r="C3629" s="23"/>
      <c r="D3629" s="23"/>
      <c r="E3629" s="23"/>
      <c r="F3629" s="23"/>
      <c r="G3629" s="23"/>
      <c r="H3629" s="23"/>
      <c r="I3629" s="31"/>
      <c r="K3629" s="21"/>
    </row>
    <row r="3630">
      <c r="A3630" s="27"/>
      <c r="B3630" s="28"/>
      <c r="C3630" s="23"/>
      <c r="D3630" s="23"/>
      <c r="E3630" s="23"/>
      <c r="F3630" s="23"/>
      <c r="G3630" s="23"/>
      <c r="H3630" s="23"/>
      <c r="I3630" s="31"/>
      <c r="K3630" s="21"/>
    </row>
    <row r="3631">
      <c r="A3631" s="27"/>
      <c r="B3631" s="28"/>
      <c r="C3631" s="23"/>
      <c r="D3631" s="23"/>
      <c r="E3631" s="23"/>
      <c r="F3631" s="23"/>
      <c r="G3631" s="23"/>
      <c r="H3631" s="23"/>
      <c r="I3631" s="31"/>
      <c r="K3631" s="21"/>
    </row>
    <row r="3632">
      <c r="A3632" s="27"/>
      <c r="B3632" s="28"/>
      <c r="C3632" s="23"/>
      <c r="D3632" s="23"/>
      <c r="E3632" s="23"/>
      <c r="F3632" s="23"/>
      <c r="G3632" s="23"/>
      <c r="H3632" s="23"/>
      <c r="I3632" s="31"/>
      <c r="K3632" s="21"/>
    </row>
    <row r="3633">
      <c r="A3633" s="27"/>
      <c r="B3633" s="28"/>
      <c r="C3633" s="23"/>
      <c r="D3633" s="23"/>
      <c r="E3633" s="23"/>
      <c r="F3633" s="23"/>
      <c r="G3633" s="23"/>
      <c r="H3633" s="23"/>
      <c r="I3633" s="31"/>
      <c r="K3633" s="21"/>
    </row>
    <row r="3634">
      <c r="A3634" s="27"/>
      <c r="B3634" s="28"/>
      <c r="C3634" s="23"/>
      <c r="D3634" s="23"/>
      <c r="E3634" s="23"/>
      <c r="F3634" s="23"/>
      <c r="G3634" s="23"/>
      <c r="H3634" s="23"/>
      <c r="I3634" s="31"/>
      <c r="K3634" s="21"/>
    </row>
    <row r="3635">
      <c r="A3635" s="27"/>
      <c r="B3635" s="28"/>
      <c r="C3635" s="23"/>
      <c r="D3635" s="23"/>
      <c r="E3635" s="23"/>
      <c r="F3635" s="23"/>
      <c r="G3635" s="23"/>
      <c r="H3635" s="23"/>
      <c r="I3635" s="31"/>
      <c r="K3635" s="21"/>
    </row>
    <row r="3636">
      <c r="A3636" s="27"/>
      <c r="B3636" s="28"/>
      <c r="C3636" s="23"/>
      <c r="D3636" s="23"/>
      <c r="E3636" s="23"/>
      <c r="F3636" s="23"/>
      <c r="G3636" s="23"/>
      <c r="H3636" s="23"/>
      <c r="I3636" s="31"/>
      <c r="K3636" s="21"/>
    </row>
    <row r="3637">
      <c r="A3637" s="27"/>
      <c r="B3637" s="28"/>
      <c r="C3637" s="23"/>
      <c r="D3637" s="23"/>
      <c r="E3637" s="23"/>
      <c r="F3637" s="23"/>
      <c r="G3637" s="23"/>
      <c r="H3637" s="23"/>
      <c r="I3637" s="31"/>
      <c r="K3637" s="21"/>
    </row>
    <row r="3638">
      <c r="A3638" s="27"/>
      <c r="B3638" s="28"/>
      <c r="C3638" s="23"/>
      <c r="D3638" s="23"/>
      <c r="E3638" s="23"/>
      <c r="F3638" s="23"/>
      <c r="G3638" s="23"/>
      <c r="H3638" s="23"/>
      <c r="I3638" s="31"/>
      <c r="K3638" s="21"/>
    </row>
    <row r="3639">
      <c r="A3639" s="27"/>
      <c r="B3639" s="28"/>
      <c r="C3639" s="23"/>
      <c r="D3639" s="23"/>
      <c r="E3639" s="23"/>
      <c r="F3639" s="23"/>
      <c r="G3639" s="23"/>
      <c r="H3639" s="23"/>
      <c r="I3639" s="31"/>
      <c r="K3639" s="21"/>
    </row>
    <row r="3640">
      <c r="A3640" s="27"/>
      <c r="B3640" s="28"/>
      <c r="C3640" s="23"/>
      <c r="D3640" s="23"/>
      <c r="E3640" s="23"/>
      <c r="F3640" s="23"/>
      <c r="G3640" s="23"/>
      <c r="H3640" s="23"/>
      <c r="I3640" s="31"/>
      <c r="K3640" s="21"/>
    </row>
    <row r="3641">
      <c r="A3641" s="27"/>
      <c r="B3641" s="28"/>
      <c r="C3641" s="23"/>
      <c r="D3641" s="23"/>
      <c r="E3641" s="23"/>
      <c r="F3641" s="23"/>
      <c r="G3641" s="23"/>
      <c r="H3641" s="23"/>
      <c r="I3641" s="31"/>
      <c r="K3641" s="21"/>
    </row>
    <row r="3642">
      <c r="A3642" s="27"/>
      <c r="B3642" s="28"/>
      <c r="C3642" s="23"/>
      <c r="D3642" s="23"/>
      <c r="E3642" s="23"/>
      <c r="F3642" s="23"/>
      <c r="G3642" s="23"/>
      <c r="H3642" s="23"/>
      <c r="I3642" s="31"/>
      <c r="K3642" s="21"/>
    </row>
    <row r="3643">
      <c r="A3643" s="27"/>
      <c r="B3643" s="28"/>
      <c r="C3643" s="23"/>
      <c r="D3643" s="23"/>
      <c r="E3643" s="23"/>
      <c r="F3643" s="23"/>
      <c r="G3643" s="23"/>
      <c r="H3643" s="23"/>
      <c r="I3643" s="31"/>
      <c r="K3643" s="21"/>
    </row>
    <row r="3644">
      <c r="A3644" s="27"/>
      <c r="B3644" s="28"/>
      <c r="C3644" s="23"/>
      <c r="D3644" s="23"/>
      <c r="E3644" s="23"/>
      <c r="F3644" s="23"/>
      <c r="G3644" s="23"/>
      <c r="H3644" s="23"/>
      <c r="I3644" s="31"/>
      <c r="K3644" s="21"/>
    </row>
    <row r="3645">
      <c r="A3645" s="27"/>
      <c r="B3645" s="28"/>
      <c r="C3645" s="23"/>
      <c r="D3645" s="23"/>
      <c r="E3645" s="23"/>
      <c r="F3645" s="23"/>
      <c r="G3645" s="23"/>
      <c r="H3645" s="23"/>
      <c r="I3645" s="31"/>
      <c r="K3645" s="21"/>
    </row>
    <row r="3646">
      <c r="A3646" s="27"/>
      <c r="B3646" s="28"/>
      <c r="C3646" s="23"/>
      <c r="D3646" s="23"/>
      <c r="E3646" s="23"/>
      <c r="F3646" s="23"/>
      <c r="G3646" s="23"/>
      <c r="H3646" s="23"/>
      <c r="I3646" s="31"/>
      <c r="K3646" s="21"/>
    </row>
    <row r="3647">
      <c r="A3647" s="27"/>
      <c r="B3647" s="28"/>
      <c r="C3647" s="23"/>
      <c r="D3647" s="23"/>
      <c r="E3647" s="23"/>
      <c r="F3647" s="23"/>
      <c r="G3647" s="23"/>
      <c r="H3647" s="23"/>
      <c r="I3647" s="31"/>
      <c r="K3647" s="21"/>
    </row>
    <row r="3648">
      <c r="A3648" s="27"/>
      <c r="B3648" s="28"/>
      <c r="C3648" s="23"/>
      <c r="D3648" s="23"/>
      <c r="E3648" s="23"/>
      <c r="F3648" s="23"/>
      <c r="G3648" s="23"/>
      <c r="H3648" s="23"/>
      <c r="I3648" s="31"/>
      <c r="K3648" s="21"/>
    </row>
    <row r="3649">
      <c r="A3649" s="27"/>
      <c r="B3649" s="28"/>
      <c r="C3649" s="23"/>
      <c r="D3649" s="23"/>
      <c r="E3649" s="23"/>
      <c r="F3649" s="23"/>
      <c r="G3649" s="23"/>
      <c r="H3649" s="23"/>
      <c r="I3649" s="31"/>
      <c r="K3649" s="21"/>
    </row>
    <row r="3650">
      <c r="A3650" s="27"/>
      <c r="B3650" s="28"/>
      <c r="C3650" s="23"/>
      <c r="D3650" s="23"/>
      <c r="E3650" s="23"/>
      <c r="F3650" s="23"/>
      <c r="G3650" s="23"/>
      <c r="H3650" s="23"/>
      <c r="I3650" s="31"/>
      <c r="K3650" s="21"/>
    </row>
    <row r="3651">
      <c r="A3651" s="27"/>
      <c r="B3651" s="28"/>
      <c r="C3651" s="23"/>
      <c r="D3651" s="23"/>
      <c r="E3651" s="23"/>
      <c r="F3651" s="23"/>
      <c r="G3651" s="23"/>
      <c r="H3651" s="23"/>
      <c r="I3651" s="31"/>
      <c r="K3651" s="21"/>
    </row>
    <row r="3652">
      <c r="A3652" s="27"/>
      <c r="B3652" s="28"/>
      <c r="C3652" s="23"/>
      <c r="D3652" s="23"/>
      <c r="E3652" s="23"/>
      <c r="F3652" s="23"/>
      <c r="G3652" s="23"/>
      <c r="H3652" s="23"/>
      <c r="I3652" s="31"/>
      <c r="K3652" s="21"/>
    </row>
    <row r="3653">
      <c r="A3653" s="27"/>
      <c r="B3653" s="28"/>
      <c r="C3653" s="23"/>
      <c r="D3653" s="23"/>
      <c r="E3653" s="23"/>
      <c r="F3653" s="23"/>
      <c r="G3653" s="23"/>
      <c r="H3653" s="23"/>
      <c r="I3653" s="31"/>
      <c r="K3653" s="21"/>
    </row>
    <row r="3654">
      <c r="A3654" s="27"/>
      <c r="B3654" s="28"/>
      <c r="C3654" s="23"/>
      <c r="D3654" s="23"/>
      <c r="E3654" s="23"/>
      <c r="F3654" s="23"/>
      <c r="G3654" s="23"/>
      <c r="H3654" s="23"/>
      <c r="I3654" s="31"/>
      <c r="K3654" s="21"/>
    </row>
    <row r="3655">
      <c r="A3655" s="27"/>
      <c r="B3655" s="28"/>
      <c r="C3655" s="23"/>
      <c r="D3655" s="23"/>
      <c r="E3655" s="23"/>
      <c r="F3655" s="23"/>
      <c r="G3655" s="23"/>
      <c r="H3655" s="23"/>
      <c r="I3655" s="31"/>
      <c r="K3655" s="21"/>
    </row>
    <row r="3656">
      <c r="A3656" s="27"/>
      <c r="B3656" s="28"/>
      <c r="C3656" s="23"/>
      <c r="D3656" s="23"/>
      <c r="E3656" s="23"/>
      <c r="F3656" s="23"/>
      <c r="G3656" s="23"/>
      <c r="H3656" s="23"/>
      <c r="I3656" s="31"/>
      <c r="K3656" s="21"/>
    </row>
    <row r="3657">
      <c r="A3657" s="27"/>
      <c r="B3657" s="28"/>
      <c r="C3657" s="23"/>
      <c r="D3657" s="23"/>
      <c r="E3657" s="23"/>
      <c r="F3657" s="23"/>
      <c r="G3657" s="23"/>
      <c r="H3657" s="23"/>
      <c r="I3657" s="31"/>
      <c r="K3657" s="21"/>
    </row>
    <row r="3658">
      <c r="A3658" s="27"/>
      <c r="B3658" s="28"/>
      <c r="C3658" s="23"/>
      <c r="D3658" s="23"/>
      <c r="E3658" s="23"/>
      <c r="F3658" s="23"/>
      <c r="G3658" s="23"/>
      <c r="H3658" s="23"/>
      <c r="I3658" s="31"/>
      <c r="K3658" s="21"/>
    </row>
    <row r="3659">
      <c r="A3659" s="27"/>
      <c r="B3659" s="28"/>
      <c r="C3659" s="23"/>
      <c r="D3659" s="23"/>
      <c r="E3659" s="23"/>
      <c r="F3659" s="23"/>
      <c r="G3659" s="23"/>
      <c r="H3659" s="23"/>
      <c r="I3659" s="31"/>
      <c r="K3659" s="21"/>
    </row>
    <row r="3660">
      <c r="A3660" s="27"/>
      <c r="B3660" s="28"/>
      <c r="C3660" s="23"/>
      <c r="D3660" s="23"/>
      <c r="E3660" s="23"/>
      <c r="F3660" s="23"/>
      <c r="G3660" s="23"/>
      <c r="H3660" s="23"/>
      <c r="I3660" s="31"/>
      <c r="K3660" s="21"/>
    </row>
    <row r="3661">
      <c r="A3661" s="27"/>
      <c r="B3661" s="28"/>
      <c r="C3661" s="23"/>
      <c r="D3661" s="23"/>
      <c r="E3661" s="23"/>
      <c r="F3661" s="23"/>
      <c r="G3661" s="23"/>
      <c r="H3661" s="23"/>
      <c r="I3661" s="31"/>
      <c r="K3661" s="21"/>
    </row>
    <row r="3662">
      <c r="A3662" s="27"/>
      <c r="B3662" s="28"/>
      <c r="C3662" s="23"/>
      <c r="D3662" s="23"/>
      <c r="E3662" s="23"/>
      <c r="F3662" s="23"/>
      <c r="G3662" s="23"/>
      <c r="H3662" s="23"/>
      <c r="I3662" s="31"/>
      <c r="K3662" s="21"/>
    </row>
    <row r="3663">
      <c r="A3663" s="27"/>
      <c r="B3663" s="28"/>
      <c r="C3663" s="23"/>
      <c r="D3663" s="23"/>
      <c r="E3663" s="23"/>
      <c r="F3663" s="23"/>
      <c r="G3663" s="23"/>
      <c r="H3663" s="23"/>
      <c r="I3663" s="31"/>
      <c r="K3663" s="21"/>
    </row>
    <row r="3664">
      <c r="A3664" s="27"/>
      <c r="B3664" s="28"/>
      <c r="C3664" s="23"/>
      <c r="D3664" s="23"/>
      <c r="E3664" s="23"/>
      <c r="F3664" s="23"/>
      <c r="G3664" s="23"/>
      <c r="H3664" s="23"/>
      <c r="I3664" s="31"/>
      <c r="K3664" s="21"/>
    </row>
    <row r="3665">
      <c r="A3665" s="27"/>
      <c r="B3665" s="28"/>
      <c r="C3665" s="23"/>
      <c r="D3665" s="23"/>
      <c r="E3665" s="23"/>
      <c r="F3665" s="23"/>
      <c r="G3665" s="23"/>
      <c r="H3665" s="23"/>
      <c r="I3665" s="31"/>
      <c r="K3665" s="21"/>
    </row>
    <row r="3666">
      <c r="A3666" s="27"/>
      <c r="B3666" s="28"/>
      <c r="C3666" s="23"/>
      <c r="D3666" s="23"/>
      <c r="E3666" s="23"/>
      <c r="F3666" s="23"/>
      <c r="G3666" s="23"/>
      <c r="H3666" s="23"/>
      <c r="I3666" s="31"/>
      <c r="K3666" s="21"/>
    </row>
    <row r="3667">
      <c r="A3667" s="27"/>
      <c r="B3667" s="28"/>
      <c r="C3667" s="23"/>
      <c r="D3667" s="23"/>
      <c r="E3667" s="23"/>
      <c r="F3667" s="23"/>
      <c r="G3667" s="23"/>
      <c r="H3667" s="23"/>
      <c r="I3667" s="31"/>
      <c r="K3667" s="21"/>
    </row>
    <row r="3668">
      <c r="A3668" s="27"/>
      <c r="B3668" s="28"/>
      <c r="C3668" s="23"/>
      <c r="D3668" s="23"/>
      <c r="E3668" s="23"/>
      <c r="F3668" s="23"/>
      <c r="G3668" s="23"/>
      <c r="H3668" s="23"/>
      <c r="I3668" s="31"/>
      <c r="K3668" s="21"/>
    </row>
    <row r="3669">
      <c r="A3669" s="27"/>
      <c r="B3669" s="28"/>
      <c r="C3669" s="23"/>
      <c r="D3669" s="23"/>
      <c r="E3669" s="23"/>
      <c r="F3669" s="23"/>
      <c r="G3669" s="23"/>
      <c r="H3669" s="23"/>
      <c r="I3669" s="31"/>
      <c r="K3669" s="21"/>
    </row>
    <row r="3670">
      <c r="A3670" s="27"/>
      <c r="B3670" s="28"/>
      <c r="C3670" s="23"/>
      <c r="D3670" s="23"/>
      <c r="E3670" s="23"/>
      <c r="F3670" s="23"/>
      <c r="G3670" s="23"/>
      <c r="H3670" s="23"/>
      <c r="I3670" s="31"/>
      <c r="K3670" s="21"/>
    </row>
    <row r="3671">
      <c r="A3671" s="27"/>
      <c r="B3671" s="28"/>
      <c r="C3671" s="23"/>
      <c r="D3671" s="23"/>
      <c r="E3671" s="23"/>
      <c r="F3671" s="23"/>
      <c r="G3671" s="23"/>
      <c r="H3671" s="23"/>
      <c r="I3671" s="31"/>
      <c r="K3671" s="21"/>
    </row>
    <row r="3672">
      <c r="A3672" s="27"/>
      <c r="B3672" s="28"/>
      <c r="C3672" s="23"/>
      <c r="D3672" s="23"/>
      <c r="E3672" s="23"/>
      <c r="F3672" s="23"/>
      <c r="G3672" s="23"/>
      <c r="H3672" s="23"/>
      <c r="I3672" s="31"/>
      <c r="K3672" s="21"/>
    </row>
    <row r="3673">
      <c r="A3673" s="27"/>
      <c r="B3673" s="28"/>
      <c r="C3673" s="23"/>
      <c r="D3673" s="23"/>
      <c r="E3673" s="23"/>
      <c r="F3673" s="23"/>
      <c r="G3673" s="23"/>
      <c r="H3673" s="23"/>
      <c r="I3673" s="31"/>
      <c r="K3673" s="21"/>
    </row>
    <row r="3674">
      <c r="A3674" s="27"/>
      <c r="B3674" s="28"/>
      <c r="C3674" s="23"/>
      <c r="D3674" s="23"/>
      <c r="E3674" s="23"/>
      <c r="F3674" s="23"/>
      <c r="G3674" s="23"/>
      <c r="H3674" s="23"/>
      <c r="I3674" s="31"/>
      <c r="K3674" s="21"/>
    </row>
    <row r="3675">
      <c r="A3675" s="27"/>
      <c r="B3675" s="28"/>
      <c r="C3675" s="23"/>
      <c r="D3675" s="23"/>
      <c r="E3675" s="23"/>
      <c r="F3675" s="23"/>
      <c r="G3675" s="23"/>
      <c r="H3675" s="23"/>
      <c r="I3675" s="31"/>
      <c r="K3675" s="21"/>
    </row>
    <row r="3676">
      <c r="A3676" s="27"/>
      <c r="B3676" s="28"/>
      <c r="C3676" s="23"/>
      <c r="D3676" s="23"/>
      <c r="E3676" s="23"/>
      <c r="F3676" s="23"/>
      <c r="G3676" s="23"/>
      <c r="H3676" s="23"/>
      <c r="I3676" s="31"/>
      <c r="K3676" s="21"/>
    </row>
    <row r="3677">
      <c r="A3677" s="27"/>
      <c r="B3677" s="28"/>
      <c r="C3677" s="23"/>
      <c r="D3677" s="23"/>
      <c r="E3677" s="23"/>
      <c r="F3677" s="23"/>
      <c r="G3677" s="23"/>
      <c r="H3677" s="23"/>
      <c r="I3677" s="31"/>
      <c r="K3677" s="21"/>
    </row>
    <row r="3678">
      <c r="A3678" s="27"/>
      <c r="B3678" s="28"/>
      <c r="C3678" s="23"/>
      <c r="D3678" s="23"/>
      <c r="E3678" s="23"/>
      <c r="F3678" s="23"/>
      <c r="G3678" s="23"/>
      <c r="H3678" s="23"/>
      <c r="I3678" s="31"/>
      <c r="K3678" s="21"/>
    </row>
    <row r="3679">
      <c r="A3679" s="27"/>
      <c r="B3679" s="28"/>
      <c r="C3679" s="23"/>
      <c r="D3679" s="23"/>
      <c r="E3679" s="23"/>
      <c r="F3679" s="23"/>
      <c r="G3679" s="23"/>
      <c r="H3679" s="23"/>
      <c r="I3679" s="31"/>
      <c r="K3679" s="21"/>
    </row>
    <row r="3680">
      <c r="A3680" s="27"/>
      <c r="B3680" s="28"/>
      <c r="C3680" s="23"/>
      <c r="D3680" s="23"/>
      <c r="E3680" s="23"/>
      <c r="F3680" s="23"/>
      <c r="G3680" s="23"/>
      <c r="H3680" s="23"/>
      <c r="I3680" s="31"/>
      <c r="K3680" s="21"/>
    </row>
    <row r="3681">
      <c r="A3681" s="27"/>
      <c r="B3681" s="28"/>
      <c r="C3681" s="23"/>
      <c r="D3681" s="23"/>
      <c r="E3681" s="23"/>
      <c r="F3681" s="23"/>
      <c r="G3681" s="23"/>
      <c r="H3681" s="23"/>
      <c r="I3681" s="31"/>
      <c r="K3681" s="21"/>
    </row>
    <row r="3682">
      <c r="A3682" s="27"/>
      <c r="B3682" s="28"/>
      <c r="C3682" s="23"/>
      <c r="D3682" s="23"/>
      <c r="E3682" s="23"/>
      <c r="F3682" s="23"/>
      <c r="G3682" s="23"/>
      <c r="H3682" s="23"/>
      <c r="I3682" s="31"/>
      <c r="K3682" s="21"/>
    </row>
    <row r="3683">
      <c r="A3683" s="27"/>
      <c r="B3683" s="28"/>
      <c r="C3683" s="23"/>
      <c r="D3683" s="23"/>
      <c r="E3683" s="23"/>
      <c r="F3683" s="23"/>
      <c r="G3683" s="23"/>
      <c r="H3683" s="23"/>
      <c r="I3683" s="31"/>
      <c r="K3683" s="21"/>
    </row>
    <row r="3684">
      <c r="A3684" s="27"/>
      <c r="B3684" s="28"/>
      <c r="C3684" s="23"/>
      <c r="D3684" s="23"/>
      <c r="E3684" s="23"/>
      <c r="F3684" s="23"/>
      <c r="G3684" s="23"/>
      <c r="H3684" s="23"/>
      <c r="I3684" s="31"/>
      <c r="K3684" s="21"/>
    </row>
    <row r="3685">
      <c r="A3685" s="27"/>
      <c r="B3685" s="28"/>
      <c r="C3685" s="23"/>
      <c r="D3685" s="23"/>
      <c r="E3685" s="23"/>
      <c r="F3685" s="23"/>
      <c r="G3685" s="23"/>
      <c r="H3685" s="23"/>
      <c r="I3685" s="31"/>
      <c r="K3685" s="21"/>
    </row>
    <row r="3686">
      <c r="A3686" s="27"/>
      <c r="B3686" s="28"/>
      <c r="C3686" s="23"/>
      <c r="D3686" s="23"/>
      <c r="E3686" s="23"/>
      <c r="F3686" s="23"/>
      <c r="G3686" s="23"/>
      <c r="H3686" s="23"/>
      <c r="I3686" s="31"/>
      <c r="K3686" s="21"/>
    </row>
    <row r="3687">
      <c r="A3687" s="27"/>
      <c r="B3687" s="28"/>
      <c r="C3687" s="23"/>
      <c r="D3687" s="23"/>
      <c r="E3687" s="23"/>
      <c r="F3687" s="23"/>
      <c r="G3687" s="23"/>
      <c r="H3687" s="23"/>
      <c r="I3687" s="31"/>
      <c r="K3687" s="21"/>
    </row>
    <row r="3688">
      <c r="A3688" s="27"/>
      <c r="B3688" s="28"/>
      <c r="C3688" s="23"/>
      <c r="D3688" s="23"/>
      <c r="E3688" s="23"/>
      <c r="F3688" s="23"/>
      <c r="G3688" s="23"/>
      <c r="H3688" s="23"/>
      <c r="I3688" s="31"/>
      <c r="K3688" s="21"/>
    </row>
    <row r="3689">
      <c r="A3689" s="27"/>
      <c r="B3689" s="28"/>
      <c r="C3689" s="23"/>
      <c r="D3689" s="23"/>
      <c r="E3689" s="23"/>
      <c r="F3689" s="23"/>
      <c r="G3689" s="23"/>
      <c r="H3689" s="23"/>
      <c r="I3689" s="31"/>
      <c r="K3689" s="21"/>
    </row>
    <row r="3690">
      <c r="A3690" s="27"/>
      <c r="B3690" s="28"/>
      <c r="C3690" s="23"/>
      <c r="D3690" s="23"/>
      <c r="E3690" s="23"/>
      <c r="F3690" s="23"/>
      <c r="G3690" s="23"/>
      <c r="H3690" s="23"/>
      <c r="I3690" s="31"/>
      <c r="K3690" s="21"/>
    </row>
    <row r="3691">
      <c r="A3691" s="27"/>
      <c r="B3691" s="28"/>
      <c r="C3691" s="23"/>
      <c r="D3691" s="23"/>
      <c r="E3691" s="23"/>
      <c r="F3691" s="23"/>
      <c r="G3691" s="23"/>
      <c r="H3691" s="23"/>
      <c r="I3691" s="31"/>
      <c r="K3691" s="21"/>
    </row>
    <row r="3692">
      <c r="A3692" s="27"/>
      <c r="B3692" s="28"/>
      <c r="C3692" s="23"/>
      <c r="D3692" s="23"/>
      <c r="E3692" s="23"/>
      <c r="F3692" s="23"/>
      <c r="G3692" s="23"/>
      <c r="H3692" s="23"/>
      <c r="I3692" s="31"/>
      <c r="K3692" s="21"/>
    </row>
    <row r="3693">
      <c r="A3693" s="27"/>
      <c r="B3693" s="28"/>
      <c r="C3693" s="23"/>
      <c r="D3693" s="23"/>
      <c r="E3693" s="23"/>
      <c r="F3693" s="23"/>
      <c r="G3693" s="23"/>
      <c r="H3693" s="23"/>
      <c r="I3693" s="31"/>
      <c r="K3693" s="21"/>
    </row>
    <row r="3694">
      <c r="A3694" s="27"/>
      <c r="B3694" s="28"/>
      <c r="C3694" s="23"/>
      <c r="D3694" s="23"/>
      <c r="E3694" s="23"/>
      <c r="F3694" s="23"/>
      <c r="G3694" s="23"/>
      <c r="H3694" s="23"/>
      <c r="I3694" s="31"/>
      <c r="K3694" s="21"/>
    </row>
    <row r="3695">
      <c r="A3695" s="27"/>
      <c r="B3695" s="28"/>
      <c r="C3695" s="23"/>
      <c r="D3695" s="23"/>
      <c r="E3695" s="23"/>
      <c r="F3695" s="23"/>
      <c r="G3695" s="23"/>
      <c r="H3695" s="23"/>
      <c r="I3695" s="31"/>
      <c r="K3695" s="21"/>
    </row>
    <row r="3696">
      <c r="A3696" s="27"/>
      <c r="B3696" s="28"/>
      <c r="C3696" s="23"/>
      <c r="D3696" s="23"/>
      <c r="E3696" s="23"/>
      <c r="F3696" s="23"/>
      <c r="G3696" s="23"/>
      <c r="H3696" s="23"/>
      <c r="I3696" s="31"/>
      <c r="K3696" s="21"/>
    </row>
    <row r="3697">
      <c r="A3697" s="27"/>
      <c r="B3697" s="28"/>
      <c r="C3697" s="23"/>
      <c r="D3697" s="23"/>
      <c r="E3697" s="23"/>
      <c r="F3697" s="23"/>
      <c r="G3697" s="23"/>
      <c r="H3697" s="23"/>
      <c r="I3697" s="31"/>
      <c r="K3697" s="21"/>
    </row>
    <row r="3698">
      <c r="A3698" s="27"/>
      <c r="B3698" s="28"/>
      <c r="C3698" s="23"/>
      <c r="D3698" s="23"/>
      <c r="E3698" s="23"/>
      <c r="F3698" s="23"/>
      <c r="G3698" s="23"/>
      <c r="H3698" s="23"/>
      <c r="I3698" s="31"/>
      <c r="K3698" s="21"/>
    </row>
    <row r="3699">
      <c r="A3699" s="27"/>
      <c r="B3699" s="28"/>
      <c r="C3699" s="23"/>
      <c r="D3699" s="23"/>
      <c r="E3699" s="23"/>
      <c r="F3699" s="23"/>
      <c r="G3699" s="23"/>
      <c r="H3699" s="23"/>
      <c r="I3699" s="31"/>
      <c r="K3699" s="21"/>
    </row>
    <row r="3700">
      <c r="A3700" s="27"/>
      <c r="B3700" s="28"/>
      <c r="C3700" s="23"/>
      <c r="D3700" s="23"/>
      <c r="E3700" s="23"/>
      <c r="F3700" s="23"/>
      <c r="G3700" s="23"/>
      <c r="H3700" s="23"/>
      <c r="I3700" s="31"/>
      <c r="K3700" s="21"/>
    </row>
    <row r="3701">
      <c r="A3701" s="27"/>
      <c r="B3701" s="28"/>
      <c r="C3701" s="23"/>
      <c r="D3701" s="23"/>
      <c r="E3701" s="23"/>
      <c r="F3701" s="23"/>
      <c r="G3701" s="23"/>
      <c r="H3701" s="23"/>
      <c r="I3701" s="31"/>
      <c r="K3701" s="21"/>
    </row>
    <row r="3702">
      <c r="A3702" s="27"/>
      <c r="B3702" s="28"/>
      <c r="C3702" s="23"/>
      <c r="D3702" s="23"/>
      <c r="E3702" s="23"/>
      <c r="F3702" s="23"/>
      <c r="G3702" s="23"/>
      <c r="H3702" s="23"/>
      <c r="I3702" s="31"/>
      <c r="K3702" s="21"/>
    </row>
    <row r="3703">
      <c r="A3703" s="27"/>
      <c r="B3703" s="28"/>
      <c r="C3703" s="23"/>
      <c r="D3703" s="23"/>
      <c r="E3703" s="23"/>
      <c r="F3703" s="23"/>
      <c r="G3703" s="23"/>
      <c r="H3703" s="23"/>
      <c r="I3703" s="31"/>
      <c r="K3703" s="21"/>
    </row>
    <row r="3704">
      <c r="A3704" s="27"/>
      <c r="B3704" s="28"/>
      <c r="C3704" s="23"/>
      <c r="D3704" s="23"/>
      <c r="E3704" s="23"/>
      <c r="F3704" s="23"/>
      <c r="G3704" s="23"/>
      <c r="H3704" s="23"/>
      <c r="I3704" s="31"/>
      <c r="K3704" s="21"/>
    </row>
    <row r="3705">
      <c r="A3705" s="27"/>
      <c r="B3705" s="28"/>
      <c r="C3705" s="23"/>
      <c r="D3705" s="23"/>
      <c r="E3705" s="23"/>
      <c r="F3705" s="23"/>
      <c r="G3705" s="23"/>
      <c r="H3705" s="23"/>
      <c r="I3705" s="31"/>
      <c r="K3705" s="21"/>
    </row>
    <row r="3706">
      <c r="A3706" s="27"/>
      <c r="B3706" s="28"/>
      <c r="C3706" s="23"/>
      <c r="D3706" s="23"/>
      <c r="E3706" s="23"/>
      <c r="F3706" s="23"/>
      <c r="G3706" s="23"/>
      <c r="H3706" s="23"/>
      <c r="I3706" s="31"/>
      <c r="K3706" s="21"/>
    </row>
    <row r="3707">
      <c r="A3707" s="27"/>
      <c r="B3707" s="28"/>
      <c r="C3707" s="23"/>
      <c r="D3707" s="23"/>
      <c r="E3707" s="23"/>
      <c r="F3707" s="23"/>
      <c r="G3707" s="23"/>
      <c r="H3707" s="23"/>
      <c r="I3707" s="31"/>
      <c r="K3707" s="21"/>
    </row>
    <row r="3708">
      <c r="A3708" s="27"/>
      <c r="B3708" s="28"/>
      <c r="C3708" s="23"/>
      <c r="D3708" s="23"/>
      <c r="E3708" s="23"/>
      <c r="F3708" s="23"/>
      <c r="G3708" s="23"/>
      <c r="H3708" s="23"/>
      <c r="I3708" s="31"/>
      <c r="K3708" s="21"/>
    </row>
    <row r="3709">
      <c r="A3709" s="27"/>
      <c r="B3709" s="28"/>
      <c r="C3709" s="23"/>
      <c r="D3709" s="23"/>
      <c r="E3709" s="23"/>
      <c r="F3709" s="23"/>
      <c r="G3709" s="23"/>
      <c r="H3709" s="23"/>
      <c r="I3709" s="31"/>
      <c r="K3709" s="21"/>
    </row>
    <row r="3710">
      <c r="A3710" s="27"/>
      <c r="B3710" s="28"/>
      <c r="C3710" s="23"/>
      <c r="D3710" s="23"/>
      <c r="E3710" s="23"/>
      <c r="F3710" s="23"/>
      <c r="G3710" s="23"/>
      <c r="H3710" s="23"/>
      <c r="I3710" s="31"/>
      <c r="K3710" s="21"/>
    </row>
    <row r="3711">
      <c r="A3711" s="27"/>
      <c r="B3711" s="28"/>
      <c r="C3711" s="23"/>
      <c r="D3711" s="23"/>
      <c r="E3711" s="23"/>
      <c r="F3711" s="23"/>
      <c r="G3711" s="23"/>
      <c r="H3711" s="23"/>
      <c r="I3711" s="31"/>
      <c r="K3711" s="21"/>
    </row>
    <row r="3712">
      <c r="A3712" s="27"/>
      <c r="B3712" s="28"/>
      <c r="C3712" s="23"/>
      <c r="D3712" s="23"/>
      <c r="E3712" s="23"/>
      <c r="F3712" s="23"/>
      <c r="G3712" s="23"/>
      <c r="H3712" s="23"/>
      <c r="I3712" s="31"/>
      <c r="K3712" s="21"/>
    </row>
    <row r="3713">
      <c r="A3713" s="27"/>
      <c r="B3713" s="28"/>
      <c r="C3713" s="23"/>
      <c r="D3713" s="23"/>
      <c r="E3713" s="23"/>
      <c r="F3713" s="23"/>
      <c r="G3713" s="23"/>
      <c r="H3713" s="23"/>
      <c r="I3713" s="31"/>
      <c r="K3713" s="21"/>
    </row>
    <row r="3714">
      <c r="A3714" s="27"/>
      <c r="B3714" s="28"/>
      <c r="C3714" s="23"/>
      <c r="D3714" s="23"/>
      <c r="E3714" s="23"/>
      <c r="F3714" s="23"/>
      <c r="G3714" s="23"/>
      <c r="H3714" s="23"/>
      <c r="I3714" s="31"/>
      <c r="K3714" s="21"/>
    </row>
    <row r="3715">
      <c r="A3715" s="27"/>
      <c r="B3715" s="28"/>
      <c r="C3715" s="23"/>
      <c r="D3715" s="23"/>
      <c r="E3715" s="23"/>
      <c r="F3715" s="23"/>
      <c r="G3715" s="23"/>
      <c r="H3715" s="23"/>
      <c r="I3715" s="31"/>
      <c r="K3715" s="21"/>
    </row>
    <row r="3716">
      <c r="A3716" s="27"/>
      <c r="B3716" s="28"/>
      <c r="C3716" s="23"/>
      <c r="D3716" s="23"/>
      <c r="E3716" s="23"/>
      <c r="F3716" s="23"/>
      <c r="G3716" s="23"/>
      <c r="H3716" s="23"/>
      <c r="I3716" s="31"/>
      <c r="K3716" s="21"/>
    </row>
    <row r="3717">
      <c r="A3717" s="27"/>
      <c r="B3717" s="28"/>
      <c r="C3717" s="23"/>
      <c r="D3717" s="23"/>
      <c r="E3717" s="23"/>
      <c r="F3717" s="23"/>
      <c r="G3717" s="23"/>
      <c r="H3717" s="23"/>
      <c r="I3717" s="31"/>
      <c r="K3717" s="21"/>
    </row>
    <row r="3718">
      <c r="A3718" s="27"/>
      <c r="B3718" s="28"/>
      <c r="C3718" s="23"/>
      <c r="D3718" s="23"/>
      <c r="E3718" s="23"/>
      <c r="F3718" s="23"/>
      <c r="G3718" s="23"/>
      <c r="H3718" s="23"/>
      <c r="I3718" s="31"/>
      <c r="K3718" s="21"/>
    </row>
    <row r="3719">
      <c r="A3719" s="27"/>
      <c r="B3719" s="28"/>
      <c r="C3719" s="23"/>
      <c r="D3719" s="23"/>
      <c r="E3719" s="23"/>
      <c r="F3719" s="23"/>
      <c r="G3719" s="23"/>
      <c r="H3719" s="23"/>
      <c r="I3719" s="31"/>
      <c r="K3719" s="21"/>
    </row>
    <row r="3720">
      <c r="A3720" s="27"/>
      <c r="B3720" s="28"/>
      <c r="C3720" s="23"/>
      <c r="D3720" s="23"/>
      <c r="E3720" s="23"/>
      <c r="F3720" s="23"/>
      <c r="G3720" s="23"/>
      <c r="H3720" s="23"/>
      <c r="I3720" s="31"/>
      <c r="K3720" s="21"/>
    </row>
    <row r="3721">
      <c r="A3721" s="27"/>
      <c r="B3721" s="28"/>
      <c r="C3721" s="23"/>
      <c r="D3721" s="23"/>
      <c r="E3721" s="23"/>
      <c r="F3721" s="23"/>
      <c r="G3721" s="23"/>
      <c r="H3721" s="23"/>
      <c r="I3721" s="31"/>
      <c r="K3721" s="21"/>
    </row>
    <row r="3722">
      <c r="A3722" s="27"/>
      <c r="B3722" s="28"/>
      <c r="C3722" s="23"/>
      <c r="D3722" s="23"/>
      <c r="E3722" s="23"/>
      <c r="F3722" s="23"/>
      <c r="G3722" s="23"/>
      <c r="H3722" s="23"/>
      <c r="I3722" s="31"/>
      <c r="K3722" s="21"/>
    </row>
    <row r="3723">
      <c r="A3723" s="27"/>
      <c r="B3723" s="28"/>
      <c r="C3723" s="23"/>
      <c r="D3723" s="23"/>
      <c r="E3723" s="23"/>
      <c r="F3723" s="23"/>
      <c r="G3723" s="23"/>
      <c r="H3723" s="23"/>
      <c r="I3723" s="31"/>
      <c r="K3723" s="21"/>
    </row>
    <row r="3724">
      <c r="A3724" s="27"/>
      <c r="B3724" s="28"/>
      <c r="C3724" s="23"/>
      <c r="D3724" s="23"/>
      <c r="E3724" s="23"/>
      <c r="F3724" s="23"/>
      <c r="G3724" s="23"/>
      <c r="H3724" s="23"/>
      <c r="I3724" s="31"/>
      <c r="K3724" s="21"/>
    </row>
    <row r="3725">
      <c r="A3725" s="27"/>
      <c r="B3725" s="28"/>
      <c r="C3725" s="23"/>
      <c r="D3725" s="23"/>
      <c r="E3725" s="23"/>
      <c r="F3725" s="23"/>
      <c r="G3725" s="23"/>
      <c r="H3725" s="23"/>
      <c r="I3725" s="31"/>
      <c r="K3725" s="21"/>
    </row>
    <row r="3726">
      <c r="A3726" s="27"/>
      <c r="B3726" s="28"/>
      <c r="C3726" s="23"/>
      <c r="D3726" s="23"/>
      <c r="E3726" s="23"/>
      <c r="F3726" s="23"/>
      <c r="G3726" s="23"/>
      <c r="H3726" s="23"/>
      <c r="I3726" s="31"/>
      <c r="K3726" s="21"/>
    </row>
    <row r="3727">
      <c r="A3727" s="27"/>
      <c r="B3727" s="28"/>
      <c r="C3727" s="23"/>
      <c r="D3727" s="23"/>
      <c r="E3727" s="23"/>
      <c r="F3727" s="23"/>
      <c r="G3727" s="23"/>
      <c r="H3727" s="23"/>
      <c r="I3727" s="31"/>
      <c r="K3727" s="21"/>
    </row>
    <row r="3728">
      <c r="A3728" s="27"/>
      <c r="B3728" s="28"/>
      <c r="C3728" s="23"/>
      <c r="D3728" s="23"/>
      <c r="E3728" s="23"/>
      <c r="F3728" s="23"/>
      <c r="G3728" s="23"/>
      <c r="H3728" s="23"/>
      <c r="I3728" s="31"/>
      <c r="K3728" s="21"/>
    </row>
    <row r="3729">
      <c r="A3729" s="27"/>
      <c r="B3729" s="28"/>
      <c r="C3729" s="23"/>
      <c r="D3729" s="23"/>
      <c r="E3729" s="23"/>
      <c r="F3729" s="23"/>
      <c r="G3729" s="23"/>
      <c r="H3729" s="23"/>
      <c r="I3729" s="31"/>
      <c r="K3729" s="21"/>
    </row>
    <row r="3730">
      <c r="A3730" s="27"/>
      <c r="B3730" s="28"/>
      <c r="C3730" s="23"/>
      <c r="D3730" s="23"/>
      <c r="E3730" s="23"/>
      <c r="F3730" s="23"/>
      <c r="G3730" s="23"/>
      <c r="H3730" s="23"/>
      <c r="I3730" s="31"/>
      <c r="K3730" s="21"/>
    </row>
    <row r="3731">
      <c r="A3731" s="27"/>
      <c r="B3731" s="28"/>
      <c r="C3731" s="23"/>
      <c r="D3731" s="23"/>
      <c r="E3731" s="23"/>
      <c r="F3731" s="23"/>
      <c r="G3731" s="23"/>
      <c r="H3731" s="23"/>
      <c r="I3731" s="31"/>
      <c r="K3731" s="21"/>
    </row>
    <row r="3732">
      <c r="A3732" s="27"/>
      <c r="B3732" s="28"/>
      <c r="C3732" s="23"/>
      <c r="D3732" s="23"/>
      <c r="E3732" s="23"/>
      <c r="F3732" s="23"/>
      <c r="G3732" s="23"/>
      <c r="H3732" s="23"/>
      <c r="I3732" s="31"/>
      <c r="K3732" s="21"/>
    </row>
    <row r="3733">
      <c r="A3733" s="27"/>
      <c r="B3733" s="28"/>
      <c r="C3733" s="23"/>
      <c r="D3733" s="23"/>
      <c r="E3733" s="23"/>
      <c r="F3733" s="23"/>
      <c r="G3733" s="23"/>
      <c r="H3733" s="23"/>
      <c r="I3733" s="31"/>
      <c r="K3733" s="21"/>
    </row>
    <row r="3734">
      <c r="A3734" s="27"/>
      <c r="B3734" s="28"/>
      <c r="C3734" s="23"/>
      <c r="D3734" s="23"/>
      <c r="E3734" s="23"/>
      <c r="F3734" s="23"/>
      <c r="G3734" s="23"/>
      <c r="H3734" s="23"/>
      <c r="I3734" s="31"/>
      <c r="K3734" s="21"/>
    </row>
    <row r="3735">
      <c r="A3735" s="27"/>
      <c r="B3735" s="28"/>
      <c r="C3735" s="23"/>
      <c r="D3735" s="23"/>
      <c r="E3735" s="23"/>
      <c r="F3735" s="23"/>
      <c r="G3735" s="23"/>
      <c r="H3735" s="23"/>
      <c r="I3735" s="31"/>
      <c r="K3735" s="21"/>
    </row>
    <row r="3736">
      <c r="A3736" s="27"/>
      <c r="B3736" s="28"/>
      <c r="C3736" s="23"/>
      <c r="D3736" s="23"/>
      <c r="E3736" s="23"/>
      <c r="F3736" s="23"/>
      <c r="G3736" s="23"/>
      <c r="H3736" s="23"/>
      <c r="I3736" s="31"/>
      <c r="K3736" s="21"/>
    </row>
    <row r="3737">
      <c r="A3737" s="27"/>
      <c r="B3737" s="28"/>
      <c r="C3737" s="23"/>
      <c r="D3737" s="23"/>
      <c r="E3737" s="23"/>
      <c r="F3737" s="23"/>
      <c r="G3737" s="23"/>
      <c r="H3737" s="23"/>
      <c r="I3737" s="31"/>
      <c r="K3737" s="21"/>
    </row>
    <row r="3738">
      <c r="A3738" s="27"/>
      <c r="B3738" s="28"/>
      <c r="C3738" s="23"/>
      <c r="D3738" s="23"/>
      <c r="E3738" s="23"/>
      <c r="F3738" s="23"/>
      <c r="G3738" s="23"/>
      <c r="H3738" s="23"/>
      <c r="I3738" s="31"/>
      <c r="K3738" s="21"/>
    </row>
    <row r="3739">
      <c r="A3739" s="27"/>
      <c r="B3739" s="28"/>
      <c r="C3739" s="23"/>
      <c r="D3739" s="23"/>
      <c r="E3739" s="23"/>
      <c r="F3739" s="23"/>
      <c r="G3739" s="23"/>
      <c r="H3739" s="23"/>
      <c r="I3739" s="31"/>
      <c r="K3739" s="21"/>
    </row>
    <row r="3740">
      <c r="A3740" s="27"/>
      <c r="B3740" s="28"/>
      <c r="C3740" s="23"/>
      <c r="D3740" s="23"/>
      <c r="E3740" s="23"/>
      <c r="F3740" s="23"/>
      <c r="G3740" s="23"/>
      <c r="H3740" s="23"/>
      <c r="I3740" s="31"/>
      <c r="K3740" s="21"/>
    </row>
    <row r="3741">
      <c r="A3741" s="27"/>
      <c r="B3741" s="28"/>
      <c r="C3741" s="23"/>
      <c r="D3741" s="23"/>
      <c r="E3741" s="23"/>
      <c r="F3741" s="23"/>
      <c r="G3741" s="23"/>
      <c r="H3741" s="23"/>
      <c r="I3741" s="31"/>
      <c r="K3741" s="21"/>
    </row>
    <row r="3742">
      <c r="A3742" s="27"/>
      <c r="B3742" s="28"/>
      <c r="C3742" s="23"/>
      <c r="D3742" s="23"/>
      <c r="E3742" s="23"/>
      <c r="F3742" s="23"/>
      <c r="G3742" s="23"/>
      <c r="H3742" s="23"/>
      <c r="I3742" s="31"/>
      <c r="K3742" s="21"/>
    </row>
    <row r="3743">
      <c r="A3743" s="27"/>
      <c r="B3743" s="28"/>
      <c r="C3743" s="23"/>
      <c r="D3743" s="23"/>
      <c r="E3743" s="23"/>
      <c r="F3743" s="23"/>
      <c r="G3743" s="23"/>
      <c r="H3743" s="23"/>
      <c r="I3743" s="31"/>
      <c r="K3743" s="21"/>
    </row>
    <row r="3744">
      <c r="A3744" s="27"/>
      <c r="B3744" s="28"/>
      <c r="C3744" s="23"/>
      <c r="D3744" s="23"/>
      <c r="E3744" s="23"/>
      <c r="F3744" s="23"/>
      <c r="G3744" s="23"/>
      <c r="H3744" s="23"/>
      <c r="I3744" s="31"/>
      <c r="K3744" s="21"/>
    </row>
    <row r="3745">
      <c r="A3745" s="27"/>
      <c r="B3745" s="28"/>
      <c r="C3745" s="23"/>
      <c r="D3745" s="23"/>
      <c r="E3745" s="23"/>
      <c r="F3745" s="23"/>
      <c r="G3745" s="23"/>
      <c r="H3745" s="23"/>
      <c r="I3745" s="31"/>
      <c r="K3745" s="21"/>
    </row>
    <row r="3746">
      <c r="A3746" s="27"/>
      <c r="B3746" s="28"/>
      <c r="C3746" s="23"/>
      <c r="D3746" s="23"/>
      <c r="E3746" s="23"/>
      <c r="F3746" s="23"/>
      <c r="G3746" s="23"/>
      <c r="H3746" s="23"/>
      <c r="I3746" s="31"/>
      <c r="K3746" s="21"/>
    </row>
    <row r="3747">
      <c r="A3747" s="27"/>
      <c r="B3747" s="28"/>
      <c r="C3747" s="23"/>
      <c r="D3747" s="23"/>
      <c r="E3747" s="23"/>
      <c r="F3747" s="23"/>
      <c r="G3747" s="23"/>
      <c r="H3747" s="23"/>
      <c r="I3747" s="31"/>
      <c r="K3747" s="21"/>
    </row>
    <row r="3748">
      <c r="A3748" s="27"/>
      <c r="B3748" s="28"/>
      <c r="C3748" s="23"/>
      <c r="D3748" s="23"/>
      <c r="E3748" s="23"/>
      <c r="F3748" s="23"/>
      <c r="G3748" s="23"/>
      <c r="H3748" s="23"/>
      <c r="I3748" s="31"/>
      <c r="K3748" s="21"/>
    </row>
    <row r="3749">
      <c r="A3749" s="27"/>
      <c r="B3749" s="28"/>
      <c r="C3749" s="23"/>
      <c r="D3749" s="23"/>
      <c r="E3749" s="23"/>
      <c r="F3749" s="23"/>
      <c r="G3749" s="23"/>
      <c r="H3749" s="23"/>
      <c r="I3749" s="31"/>
      <c r="K3749" s="21"/>
    </row>
    <row r="3750">
      <c r="A3750" s="27"/>
      <c r="B3750" s="28"/>
      <c r="C3750" s="23"/>
      <c r="D3750" s="23"/>
      <c r="E3750" s="23"/>
      <c r="F3750" s="23"/>
      <c r="G3750" s="23"/>
      <c r="H3750" s="23"/>
      <c r="I3750" s="31"/>
      <c r="K3750" s="21"/>
    </row>
    <row r="3751">
      <c r="A3751" s="27"/>
      <c r="B3751" s="28"/>
      <c r="C3751" s="23"/>
      <c r="D3751" s="23"/>
      <c r="E3751" s="23"/>
      <c r="F3751" s="23"/>
      <c r="G3751" s="23"/>
      <c r="H3751" s="23"/>
      <c r="I3751" s="31"/>
      <c r="K3751" s="21"/>
    </row>
    <row r="3752">
      <c r="A3752" s="27"/>
      <c r="B3752" s="28"/>
      <c r="C3752" s="23"/>
      <c r="D3752" s="23"/>
      <c r="E3752" s="23"/>
      <c r="F3752" s="23"/>
      <c r="G3752" s="23"/>
      <c r="H3752" s="23"/>
      <c r="I3752" s="31"/>
      <c r="K3752" s="21"/>
    </row>
    <row r="3753">
      <c r="A3753" s="27"/>
      <c r="B3753" s="28"/>
      <c r="C3753" s="23"/>
      <c r="D3753" s="23"/>
      <c r="E3753" s="23"/>
      <c r="F3753" s="23"/>
      <c r="G3753" s="23"/>
      <c r="H3753" s="23"/>
      <c r="I3753" s="31"/>
      <c r="K3753" s="21"/>
    </row>
    <row r="3754">
      <c r="A3754" s="27"/>
      <c r="B3754" s="28"/>
      <c r="C3754" s="23"/>
      <c r="D3754" s="23"/>
      <c r="E3754" s="23"/>
      <c r="F3754" s="23"/>
      <c r="G3754" s="23"/>
      <c r="H3754" s="23"/>
      <c r="I3754" s="31"/>
      <c r="K3754" s="21"/>
    </row>
    <row r="3755">
      <c r="A3755" s="27"/>
      <c r="B3755" s="28"/>
      <c r="C3755" s="23"/>
      <c r="D3755" s="23"/>
      <c r="E3755" s="23"/>
      <c r="F3755" s="23"/>
      <c r="G3755" s="23"/>
      <c r="H3755" s="23"/>
      <c r="I3755" s="31"/>
      <c r="K3755" s="21"/>
    </row>
    <row r="3756">
      <c r="A3756" s="27"/>
      <c r="B3756" s="28"/>
      <c r="C3756" s="23"/>
      <c r="D3756" s="23"/>
      <c r="E3756" s="23"/>
      <c r="F3756" s="23"/>
      <c r="G3756" s="23"/>
      <c r="H3756" s="23"/>
      <c r="I3756" s="31"/>
      <c r="K3756" s="21"/>
    </row>
    <row r="3757">
      <c r="A3757" s="27"/>
      <c r="B3757" s="28"/>
      <c r="C3757" s="23"/>
      <c r="D3757" s="23"/>
      <c r="E3757" s="23"/>
      <c r="F3757" s="23"/>
      <c r="G3757" s="23"/>
      <c r="H3757" s="23"/>
      <c r="I3757" s="31"/>
      <c r="K3757" s="21"/>
    </row>
    <row r="3758">
      <c r="A3758" s="27"/>
      <c r="B3758" s="28"/>
      <c r="C3758" s="23"/>
      <c r="D3758" s="23"/>
      <c r="E3758" s="23"/>
      <c r="F3758" s="23"/>
      <c r="G3758" s="23"/>
      <c r="H3758" s="23"/>
      <c r="I3758" s="31"/>
      <c r="K3758" s="21"/>
    </row>
    <row r="3759">
      <c r="A3759" s="27"/>
      <c r="B3759" s="28"/>
      <c r="C3759" s="23"/>
      <c r="D3759" s="23"/>
      <c r="E3759" s="23"/>
      <c r="F3759" s="23"/>
      <c r="G3759" s="23"/>
      <c r="H3759" s="23"/>
      <c r="I3759" s="31"/>
      <c r="K3759" s="21"/>
    </row>
    <row r="3760">
      <c r="A3760" s="27"/>
      <c r="B3760" s="28"/>
      <c r="C3760" s="23"/>
      <c r="D3760" s="23"/>
      <c r="E3760" s="23"/>
      <c r="F3760" s="23"/>
      <c r="G3760" s="23"/>
      <c r="H3760" s="23"/>
      <c r="I3760" s="31"/>
      <c r="K3760" s="21"/>
    </row>
    <row r="3761">
      <c r="A3761" s="27"/>
      <c r="B3761" s="28"/>
      <c r="C3761" s="23"/>
      <c r="D3761" s="23"/>
      <c r="E3761" s="23"/>
      <c r="F3761" s="23"/>
      <c r="G3761" s="23"/>
      <c r="H3761" s="23"/>
      <c r="I3761" s="31"/>
      <c r="K3761" s="21"/>
    </row>
    <row r="3762">
      <c r="A3762" s="27"/>
      <c r="B3762" s="28"/>
      <c r="C3762" s="23"/>
      <c r="D3762" s="23"/>
      <c r="E3762" s="23"/>
      <c r="F3762" s="23"/>
      <c r="G3762" s="23"/>
      <c r="H3762" s="23"/>
      <c r="I3762" s="31"/>
      <c r="K3762" s="21"/>
    </row>
    <row r="3763">
      <c r="A3763" s="27"/>
      <c r="B3763" s="28"/>
      <c r="C3763" s="23"/>
      <c r="D3763" s="23"/>
      <c r="E3763" s="23"/>
      <c r="F3763" s="23"/>
      <c r="G3763" s="23"/>
      <c r="H3763" s="23"/>
      <c r="I3763" s="31"/>
      <c r="K3763" s="21"/>
    </row>
    <row r="3764">
      <c r="A3764" s="27"/>
      <c r="B3764" s="28"/>
      <c r="C3764" s="23"/>
      <c r="D3764" s="23"/>
      <c r="E3764" s="23"/>
      <c r="F3764" s="23"/>
      <c r="G3764" s="23"/>
      <c r="H3764" s="23"/>
      <c r="I3764" s="31"/>
      <c r="K3764" s="21"/>
    </row>
    <row r="3765">
      <c r="A3765" s="27"/>
      <c r="B3765" s="28"/>
      <c r="C3765" s="23"/>
      <c r="D3765" s="23"/>
      <c r="E3765" s="23"/>
      <c r="F3765" s="23"/>
      <c r="G3765" s="23"/>
      <c r="H3765" s="23"/>
      <c r="I3765" s="31"/>
      <c r="K3765" s="21"/>
    </row>
    <row r="3766">
      <c r="A3766" s="27"/>
      <c r="B3766" s="28"/>
      <c r="C3766" s="23"/>
      <c r="D3766" s="23"/>
      <c r="E3766" s="23"/>
      <c r="F3766" s="23"/>
      <c r="G3766" s="23"/>
      <c r="H3766" s="23"/>
      <c r="I3766" s="31"/>
      <c r="K3766" s="21"/>
    </row>
    <row r="3767">
      <c r="A3767" s="27"/>
      <c r="B3767" s="28"/>
      <c r="C3767" s="23"/>
      <c r="D3767" s="23"/>
      <c r="E3767" s="23"/>
      <c r="F3767" s="23"/>
      <c r="G3767" s="23"/>
      <c r="H3767" s="23"/>
      <c r="I3767" s="31"/>
      <c r="K3767" s="21"/>
    </row>
    <row r="3768">
      <c r="A3768" s="27"/>
      <c r="B3768" s="28"/>
      <c r="C3768" s="23"/>
      <c r="D3768" s="23"/>
      <c r="E3768" s="23"/>
      <c r="F3768" s="23"/>
      <c r="G3768" s="23"/>
      <c r="H3768" s="23"/>
      <c r="I3768" s="31"/>
      <c r="K3768" s="21"/>
    </row>
    <row r="3769">
      <c r="A3769" s="27"/>
      <c r="B3769" s="28"/>
      <c r="C3769" s="23"/>
      <c r="D3769" s="23"/>
      <c r="E3769" s="23"/>
      <c r="F3769" s="23"/>
      <c r="G3769" s="23"/>
      <c r="H3769" s="23"/>
      <c r="I3769" s="31"/>
      <c r="K3769" s="21"/>
    </row>
    <row r="3770">
      <c r="A3770" s="27"/>
      <c r="B3770" s="28"/>
      <c r="C3770" s="23"/>
      <c r="D3770" s="23"/>
      <c r="E3770" s="23"/>
      <c r="F3770" s="23"/>
      <c r="G3770" s="23"/>
      <c r="H3770" s="23"/>
      <c r="I3770" s="31"/>
      <c r="K3770" s="21"/>
    </row>
    <row r="3771">
      <c r="A3771" s="27"/>
      <c r="B3771" s="28"/>
      <c r="C3771" s="23"/>
      <c r="D3771" s="23"/>
      <c r="E3771" s="23"/>
      <c r="F3771" s="23"/>
      <c r="G3771" s="23"/>
      <c r="H3771" s="23"/>
      <c r="I3771" s="31"/>
      <c r="K3771" s="21"/>
    </row>
    <row r="3772">
      <c r="A3772" s="27"/>
      <c r="B3772" s="28"/>
      <c r="C3772" s="23"/>
      <c r="D3772" s="23"/>
      <c r="E3772" s="23"/>
      <c r="F3772" s="23"/>
      <c r="G3772" s="23"/>
      <c r="H3772" s="23"/>
      <c r="I3772" s="31"/>
      <c r="K3772" s="21"/>
    </row>
    <row r="3773">
      <c r="A3773" s="27"/>
      <c r="B3773" s="28"/>
      <c r="C3773" s="23"/>
      <c r="D3773" s="23"/>
      <c r="E3773" s="23"/>
      <c r="F3773" s="23"/>
      <c r="G3773" s="23"/>
      <c r="H3773" s="23"/>
      <c r="I3773" s="31"/>
      <c r="K3773" s="21"/>
    </row>
    <row r="3774">
      <c r="A3774" s="27"/>
      <c r="B3774" s="28"/>
      <c r="C3774" s="23"/>
      <c r="D3774" s="23"/>
      <c r="E3774" s="23"/>
      <c r="F3774" s="23"/>
      <c r="G3774" s="23"/>
      <c r="H3774" s="23"/>
      <c r="I3774" s="31"/>
      <c r="K3774" s="21"/>
    </row>
    <row r="3775">
      <c r="A3775" s="27"/>
      <c r="B3775" s="28"/>
      <c r="C3775" s="23"/>
      <c r="D3775" s="23"/>
      <c r="E3775" s="23"/>
      <c r="F3775" s="23"/>
      <c r="G3775" s="23"/>
      <c r="H3775" s="23"/>
      <c r="I3775" s="31"/>
      <c r="K3775" s="21"/>
    </row>
    <row r="3776">
      <c r="A3776" s="27"/>
      <c r="B3776" s="28"/>
      <c r="C3776" s="23"/>
      <c r="D3776" s="23"/>
      <c r="E3776" s="23"/>
      <c r="F3776" s="23"/>
      <c r="G3776" s="23"/>
      <c r="H3776" s="23"/>
      <c r="I3776" s="31"/>
      <c r="K3776" s="21"/>
    </row>
    <row r="3777">
      <c r="A3777" s="27"/>
      <c r="B3777" s="28"/>
      <c r="C3777" s="23"/>
      <c r="D3777" s="23"/>
      <c r="E3777" s="23"/>
      <c r="F3777" s="23"/>
      <c r="G3777" s="23"/>
      <c r="H3777" s="23"/>
      <c r="I3777" s="31"/>
      <c r="K3777" s="21"/>
    </row>
    <row r="3778">
      <c r="A3778" s="27"/>
      <c r="B3778" s="28"/>
      <c r="C3778" s="23"/>
      <c r="D3778" s="23"/>
      <c r="E3778" s="23"/>
      <c r="F3778" s="23"/>
      <c r="G3778" s="23"/>
      <c r="H3778" s="23"/>
      <c r="I3778" s="31"/>
      <c r="K3778" s="21"/>
    </row>
    <row r="3779">
      <c r="A3779" s="27"/>
      <c r="B3779" s="28"/>
      <c r="C3779" s="23"/>
      <c r="D3779" s="23"/>
      <c r="E3779" s="23"/>
      <c r="F3779" s="23"/>
      <c r="G3779" s="23"/>
      <c r="H3779" s="23"/>
      <c r="I3779" s="31"/>
      <c r="K3779" s="21"/>
    </row>
    <row r="3780">
      <c r="A3780" s="27"/>
      <c r="B3780" s="28"/>
      <c r="C3780" s="23"/>
      <c r="D3780" s="23"/>
      <c r="E3780" s="23"/>
      <c r="F3780" s="23"/>
      <c r="G3780" s="23"/>
      <c r="H3780" s="23"/>
      <c r="I3780" s="31"/>
      <c r="K3780" s="21"/>
    </row>
    <row r="3781">
      <c r="A3781" s="27"/>
      <c r="B3781" s="28"/>
      <c r="C3781" s="23"/>
      <c r="D3781" s="23"/>
      <c r="E3781" s="23"/>
      <c r="F3781" s="23"/>
      <c r="G3781" s="23"/>
      <c r="H3781" s="23"/>
      <c r="I3781" s="31"/>
      <c r="K3781" s="21"/>
    </row>
    <row r="3782">
      <c r="A3782" s="27"/>
      <c r="B3782" s="28"/>
      <c r="C3782" s="23"/>
      <c r="D3782" s="23"/>
      <c r="E3782" s="23"/>
      <c r="F3782" s="23"/>
      <c r="G3782" s="23"/>
      <c r="H3782" s="23"/>
      <c r="I3782" s="31"/>
      <c r="K3782" s="21"/>
    </row>
    <row r="3783">
      <c r="A3783" s="27"/>
      <c r="B3783" s="28"/>
      <c r="C3783" s="23"/>
      <c r="D3783" s="23"/>
      <c r="E3783" s="23"/>
      <c r="F3783" s="23"/>
      <c r="G3783" s="23"/>
      <c r="H3783" s="23"/>
      <c r="I3783" s="31"/>
      <c r="K3783" s="21"/>
    </row>
    <row r="3784">
      <c r="A3784" s="27"/>
      <c r="B3784" s="28"/>
      <c r="C3784" s="23"/>
      <c r="D3784" s="23"/>
      <c r="E3784" s="23"/>
      <c r="F3784" s="23"/>
      <c r="G3784" s="23"/>
      <c r="H3784" s="23"/>
      <c r="I3784" s="31"/>
      <c r="K3784" s="21"/>
    </row>
    <row r="3785">
      <c r="A3785" s="27"/>
      <c r="B3785" s="28"/>
      <c r="C3785" s="23"/>
      <c r="D3785" s="23"/>
      <c r="E3785" s="23"/>
      <c r="F3785" s="23"/>
      <c r="G3785" s="23"/>
      <c r="H3785" s="23"/>
      <c r="I3785" s="31"/>
      <c r="K3785" s="21"/>
    </row>
    <row r="3786">
      <c r="A3786" s="27"/>
      <c r="B3786" s="28"/>
      <c r="C3786" s="23"/>
      <c r="D3786" s="23"/>
      <c r="E3786" s="23"/>
      <c r="F3786" s="23"/>
      <c r="G3786" s="23"/>
      <c r="H3786" s="23"/>
      <c r="I3786" s="31"/>
      <c r="K3786" s="21"/>
    </row>
    <row r="3787">
      <c r="A3787" s="27"/>
      <c r="B3787" s="28"/>
      <c r="C3787" s="23"/>
      <c r="D3787" s="23"/>
      <c r="E3787" s="23"/>
      <c r="F3787" s="23"/>
      <c r="G3787" s="23"/>
      <c r="H3787" s="23"/>
      <c r="I3787" s="31"/>
      <c r="K3787" s="21"/>
    </row>
    <row r="3788">
      <c r="A3788" s="27"/>
      <c r="B3788" s="28"/>
      <c r="C3788" s="23"/>
      <c r="D3788" s="23"/>
      <c r="E3788" s="23"/>
      <c r="F3788" s="23"/>
      <c r="G3788" s="23"/>
      <c r="H3788" s="23"/>
      <c r="I3788" s="31"/>
      <c r="K3788" s="21"/>
    </row>
    <row r="3789">
      <c r="A3789" s="27"/>
      <c r="B3789" s="28"/>
      <c r="C3789" s="23"/>
      <c r="D3789" s="23"/>
      <c r="E3789" s="23"/>
      <c r="F3789" s="23"/>
      <c r="G3789" s="23"/>
      <c r="H3789" s="23"/>
      <c r="I3789" s="31"/>
      <c r="K3789" s="21"/>
    </row>
    <row r="3790">
      <c r="A3790" s="27"/>
      <c r="B3790" s="28"/>
      <c r="C3790" s="23"/>
      <c r="D3790" s="23"/>
      <c r="E3790" s="23"/>
      <c r="F3790" s="23"/>
      <c r="G3790" s="23"/>
      <c r="H3790" s="23"/>
      <c r="I3790" s="31"/>
      <c r="K3790" s="21"/>
    </row>
    <row r="3791">
      <c r="A3791" s="27"/>
      <c r="B3791" s="28"/>
      <c r="C3791" s="23"/>
      <c r="D3791" s="23"/>
      <c r="E3791" s="23"/>
      <c r="F3791" s="23"/>
      <c r="G3791" s="23"/>
      <c r="H3791" s="23"/>
      <c r="I3791" s="31"/>
      <c r="K3791" s="21"/>
    </row>
    <row r="3792">
      <c r="A3792" s="27"/>
      <c r="B3792" s="28"/>
      <c r="C3792" s="23"/>
      <c r="D3792" s="23"/>
      <c r="E3792" s="23"/>
      <c r="F3792" s="23"/>
      <c r="G3792" s="23"/>
      <c r="H3792" s="23"/>
      <c r="I3792" s="31"/>
      <c r="K3792" s="21"/>
    </row>
    <row r="3793">
      <c r="A3793" s="27"/>
      <c r="B3793" s="28"/>
      <c r="C3793" s="23"/>
      <c r="D3793" s="23"/>
      <c r="E3793" s="23"/>
      <c r="F3793" s="23"/>
      <c r="G3793" s="23"/>
      <c r="H3793" s="23"/>
      <c r="I3793" s="31"/>
      <c r="K3793" s="21"/>
    </row>
    <row r="3794">
      <c r="A3794" s="27"/>
      <c r="B3794" s="28"/>
      <c r="C3794" s="23"/>
      <c r="D3794" s="23"/>
      <c r="E3794" s="23"/>
      <c r="F3794" s="23"/>
      <c r="G3794" s="23"/>
      <c r="H3794" s="23"/>
      <c r="I3794" s="31"/>
      <c r="K3794" s="21"/>
    </row>
    <row r="3795">
      <c r="A3795" s="27"/>
      <c r="B3795" s="28"/>
      <c r="C3795" s="23"/>
      <c r="D3795" s="23"/>
      <c r="E3795" s="23"/>
      <c r="F3795" s="23"/>
      <c r="G3795" s="23"/>
      <c r="H3795" s="23"/>
      <c r="I3795" s="31"/>
      <c r="K3795" s="21"/>
    </row>
    <row r="3796">
      <c r="A3796" s="27"/>
      <c r="B3796" s="28"/>
      <c r="C3796" s="23"/>
      <c r="D3796" s="23"/>
      <c r="E3796" s="23"/>
      <c r="F3796" s="23"/>
      <c r="G3796" s="23"/>
      <c r="H3796" s="23"/>
      <c r="I3796" s="31"/>
      <c r="K3796" s="21"/>
    </row>
    <row r="3797">
      <c r="A3797" s="27"/>
      <c r="B3797" s="28"/>
      <c r="C3797" s="23"/>
      <c r="D3797" s="23"/>
      <c r="E3797" s="23"/>
      <c r="F3797" s="23"/>
      <c r="G3797" s="23"/>
      <c r="H3797" s="23"/>
      <c r="I3797" s="31"/>
      <c r="K3797" s="21"/>
    </row>
    <row r="3798">
      <c r="A3798" s="27"/>
      <c r="B3798" s="28"/>
      <c r="C3798" s="23"/>
      <c r="D3798" s="23"/>
      <c r="E3798" s="23"/>
      <c r="F3798" s="23"/>
      <c r="G3798" s="23"/>
      <c r="H3798" s="23"/>
      <c r="I3798" s="31"/>
      <c r="K3798" s="21"/>
    </row>
    <row r="3799">
      <c r="A3799" s="27"/>
      <c r="B3799" s="28"/>
      <c r="C3799" s="23"/>
      <c r="D3799" s="23"/>
      <c r="E3799" s="23"/>
      <c r="F3799" s="23"/>
      <c r="G3799" s="23"/>
      <c r="H3799" s="23"/>
      <c r="I3799" s="31"/>
      <c r="K3799" s="21"/>
    </row>
    <row r="3800">
      <c r="A3800" s="27"/>
      <c r="B3800" s="28"/>
      <c r="C3800" s="23"/>
      <c r="D3800" s="23"/>
      <c r="E3800" s="23"/>
      <c r="F3800" s="23"/>
      <c r="G3800" s="23"/>
      <c r="H3800" s="23"/>
      <c r="I3800" s="31"/>
      <c r="K3800" s="21"/>
    </row>
    <row r="3801">
      <c r="A3801" s="27"/>
      <c r="B3801" s="28"/>
      <c r="C3801" s="23"/>
      <c r="D3801" s="23"/>
      <c r="E3801" s="23"/>
      <c r="F3801" s="23"/>
      <c r="G3801" s="23"/>
      <c r="H3801" s="23"/>
      <c r="I3801" s="31"/>
      <c r="K3801" s="21"/>
    </row>
    <row r="3802">
      <c r="A3802" s="27"/>
      <c r="B3802" s="28"/>
      <c r="C3802" s="23"/>
      <c r="D3802" s="23"/>
      <c r="E3802" s="23"/>
      <c r="F3802" s="23"/>
      <c r="G3802" s="23"/>
      <c r="H3802" s="23"/>
      <c r="I3802" s="31"/>
      <c r="K3802" s="21"/>
    </row>
    <row r="3803">
      <c r="A3803" s="27"/>
      <c r="B3803" s="28"/>
      <c r="C3803" s="23"/>
      <c r="D3803" s="23"/>
      <c r="E3803" s="23"/>
      <c r="F3803" s="23"/>
      <c r="G3803" s="23"/>
      <c r="H3803" s="23"/>
      <c r="I3803" s="31"/>
      <c r="K3803" s="21"/>
    </row>
    <row r="3804">
      <c r="A3804" s="27"/>
      <c r="B3804" s="28"/>
      <c r="C3804" s="23"/>
      <c r="D3804" s="23"/>
      <c r="E3804" s="23"/>
      <c r="F3804" s="23"/>
      <c r="G3804" s="23"/>
      <c r="H3804" s="23"/>
      <c r="I3804" s="31"/>
      <c r="K3804" s="21"/>
    </row>
    <row r="3805">
      <c r="A3805" s="27"/>
      <c r="B3805" s="28"/>
      <c r="C3805" s="23"/>
      <c r="D3805" s="23"/>
      <c r="E3805" s="23"/>
      <c r="F3805" s="23"/>
      <c r="G3805" s="23"/>
      <c r="H3805" s="23"/>
      <c r="I3805" s="31"/>
      <c r="K3805" s="21"/>
    </row>
    <row r="3806">
      <c r="A3806" s="27"/>
      <c r="B3806" s="28"/>
      <c r="C3806" s="23"/>
      <c r="D3806" s="23"/>
      <c r="E3806" s="23"/>
      <c r="F3806" s="23"/>
      <c r="G3806" s="23"/>
      <c r="H3806" s="23"/>
      <c r="I3806" s="31"/>
      <c r="K3806" s="21"/>
    </row>
    <row r="3807">
      <c r="A3807" s="27"/>
      <c r="B3807" s="28"/>
      <c r="C3807" s="23"/>
      <c r="D3807" s="23"/>
      <c r="E3807" s="23"/>
      <c r="F3807" s="23"/>
      <c r="G3807" s="23"/>
      <c r="H3807" s="23"/>
      <c r="I3807" s="31"/>
      <c r="K3807" s="21"/>
    </row>
    <row r="3808">
      <c r="A3808" s="27"/>
      <c r="B3808" s="28"/>
      <c r="C3808" s="23"/>
      <c r="D3808" s="23"/>
      <c r="E3808" s="23"/>
      <c r="F3808" s="23"/>
      <c r="G3808" s="23"/>
      <c r="H3808" s="23"/>
      <c r="I3808" s="31"/>
      <c r="K3808" s="21"/>
    </row>
    <row r="3809">
      <c r="A3809" s="27"/>
      <c r="B3809" s="28"/>
      <c r="C3809" s="23"/>
      <c r="D3809" s="23"/>
      <c r="E3809" s="23"/>
      <c r="F3809" s="23"/>
      <c r="G3809" s="23"/>
      <c r="H3809" s="23"/>
      <c r="I3809" s="31"/>
      <c r="K3809" s="21"/>
    </row>
    <row r="3810">
      <c r="A3810" s="27"/>
      <c r="B3810" s="28"/>
      <c r="C3810" s="23"/>
      <c r="D3810" s="23"/>
      <c r="E3810" s="23"/>
      <c r="F3810" s="23"/>
      <c r="G3810" s="23"/>
      <c r="H3810" s="23"/>
      <c r="I3810" s="31"/>
      <c r="K3810" s="21"/>
    </row>
    <row r="3811">
      <c r="A3811" s="27"/>
      <c r="B3811" s="28"/>
      <c r="C3811" s="23"/>
      <c r="D3811" s="23"/>
      <c r="E3811" s="23"/>
      <c r="F3811" s="23"/>
      <c r="G3811" s="23"/>
      <c r="H3811" s="23"/>
      <c r="I3811" s="31"/>
      <c r="K3811" s="21"/>
    </row>
    <row r="3812">
      <c r="A3812" s="27"/>
      <c r="B3812" s="28"/>
      <c r="C3812" s="23"/>
      <c r="D3812" s="23"/>
      <c r="E3812" s="23"/>
      <c r="F3812" s="23"/>
      <c r="G3812" s="23"/>
      <c r="H3812" s="23"/>
      <c r="I3812" s="31"/>
      <c r="K3812" s="21"/>
    </row>
    <row r="3813">
      <c r="A3813" s="27"/>
      <c r="B3813" s="28"/>
      <c r="C3813" s="23"/>
      <c r="D3813" s="23"/>
      <c r="E3813" s="23"/>
      <c r="F3813" s="23"/>
      <c r="G3813" s="23"/>
      <c r="H3813" s="23"/>
      <c r="I3813" s="31"/>
      <c r="K3813" s="21"/>
    </row>
    <row r="3814">
      <c r="A3814" s="27"/>
      <c r="B3814" s="28"/>
      <c r="C3814" s="23"/>
      <c r="D3814" s="23"/>
      <c r="E3814" s="23"/>
      <c r="F3814" s="23"/>
      <c r="G3814" s="23"/>
      <c r="H3814" s="23"/>
      <c r="I3814" s="31"/>
      <c r="K3814" s="21"/>
    </row>
    <row r="3815">
      <c r="A3815" s="27"/>
      <c r="B3815" s="28"/>
      <c r="C3815" s="23"/>
      <c r="D3815" s="23"/>
      <c r="E3815" s="23"/>
      <c r="F3815" s="23"/>
      <c r="G3815" s="23"/>
      <c r="H3815" s="23"/>
      <c r="I3815" s="31"/>
      <c r="K3815" s="21"/>
    </row>
    <row r="3816">
      <c r="A3816" s="27"/>
      <c r="B3816" s="28"/>
      <c r="C3816" s="23"/>
      <c r="D3816" s="23"/>
      <c r="E3816" s="23"/>
      <c r="F3816" s="23"/>
      <c r="G3816" s="23"/>
      <c r="H3816" s="23"/>
      <c r="I3816" s="31"/>
      <c r="K3816" s="21"/>
    </row>
    <row r="3817">
      <c r="A3817" s="27"/>
      <c r="B3817" s="28"/>
      <c r="C3817" s="23"/>
      <c r="D3817" s="23"/>
      <c r="E3817" s="23"/>
      <c r="F3817" s="23"/>
      <c r="G3817" s="23"/>
      <c r="H3817" s="23"/>
      <c r="I3817" s="31"/>
      <c r="K3817" s="21"/>
    </row>
    <row r="3818">
      <c r="A3818" s="27"/>
      <c r="B3818" s="28"/>
      <c r="C3818" s="23"/>
      <c r="D3818" s="23"/>
      <c r="E3818" s="23"/>
      <c r="F3818" s="23"/>
      <c r="G3818" s="23"/>
      <c r="H3818" s="23"/>
      <c r="I3818" s="31"/>
      <c r="K3818" s="21"/>
    </row>
    <row r="3819">
      <c r="A3819" s="27"/>
      <c r="B3819" s="28"/>
      <c r="C3819" s="23"/>
      <c r="D3819" s="23"/>
      <c r="E3819" s="23"/>
      <c r="F3819" s="23"/>
      <c r="G3819" s="23"/>
      <c r="H3819" s="23"/>
      <c r="I3819" s="31"/>
      <c r="K3819" s="21"/>
    </row>
    <row r="3820">
      <c r="A3820" s="27"/>
      <c r="B3820" s="28"/>
      <c r="C3820" s="23"/>
      <c r="D3820" s="23"/>
      <c r="E3820" s="23"/>
      <c r="F3820" s="23"/>
      <c r="G3820" s="23"/>
      <c r="H3820" s="23"/>
      <c r="I3820" s="31"/>
      <c r="K3820" s="21"/>
    </row>
    <row r="3821">
      <c r="A3821" s="27"/>
      <c r="B3821" s="28"/>
      <c r="C3821" s="23"/>
      <c r="D3821" s="23"/>
      <c r="E3821" s="23"/>
      <c r="F3821" s="23"/>
      <c r="G3821" s="23"/>
      <c r="H3821" s="23"/>
      <c r="I3821" s="31"/>
      <c r="K3821" s="21"/>
    </row>
    <row r="3822">
      <c r="A3822" s="27"/>
      <c r="B3822" s="28"/>
      <c r="C3822" s="23"/>
      <c r="D3822" s="23"/>
      <c r="E3822" s="23"/>
      <c r="F3822" s="23"/>
      <c r="G3822" s="23"/>
      <c r="H3822" s="23"/>
      <c r="I3822" s="31"/>
      <c r="K3822" s="21"/>
    </row>
    <row r="3823">
      <c r="A3823" s="27"/>
      <c r="B3823" s="28"/>
      <c r="C3823" s="23"/>
      <c r="D3823" s="23"/>
      <c r="E3823" s="23"/>
      <c r="F3823" s="23"/>
      <c r="G3823" s="23"/>
      <c r="H3823" s="23"/>
      <c r="I3823" s="31"/>
      <c r="K3823" s="21"/>
    </row>
    <row r="3824">
      <c r="A3824" s="27"/>
      <c r="B3824" s="28"/>
      <c r="C3824" s="23"/>
      <c r="D3824" s="23"/>
      <c r="E3824" s="23"/>
      <c r="F3824" s="23"/>
      <c r="G3824" s="23"/>
      <c r="H3824" s="23"/>
      <c r="I3824" s="31"/>
      <c r="K3824" s="21"/>
    </row>
    <row r="3825">
      <c r="A3825" s="27"/>
      <c r="B3825" s="28"/>
      <c r="C3825" s="23"/>
      <c r="D3825" s="23"/>
      <c r="E3825" s="23"/>
      <c r="F3825" s="23"/>
      <c r="G3825" s="23"/>
      <c r="H3825" s="23"/>
      <c r="I3825" s="31"/>
      <c r="K3825" s="21"/>
    </row>
    <row r="3826">
      <c r="A3826" s="27"/>
      <c r="B3826" s="28"/>
      <c r="C3826" s="23"/>
      <c r="D3826" s="23"/>
      <c r="E3826" s="23"/>
      <c r="F3826" s="23"/>
      <c r="G3826" s="23"/>
      <c r="H3826" s="23"/>
      <c r="I3826" s="31"/>
      <c r="K3826" s="21"/>
    </row>
    <row r="3827">
      <c r="A3827" s="27"/>
      <c r="B3827" s="28"/>
      <c r="C3827" s="23"/>
      <c r="D3827" s="23"/>
      <c r="E3827" s="23"/>
      <c r="F3827" s="23"/>
      <c r="G3827" s="23"/>
      <c r="H3827" s="23"/>
      <c r="I3827" s="31"/>
      <c r="K3827" s="21"/>
    </row>
    <row r="3828">
      <c r="A3828" s="27"/>
      <c r="B3828" s="28"/>
      <c r="C3828" s="23"/>
      <c r="D3828" s="23"/>
      <c r="E3828" s="23"/>
      <c r="F3828" s="23"/>
      <c r="G3828" s="23"/>
      <c r="H3828" s="23"/>
      <c r="I3828" s="31"/>
      <c r="K3828" s="21"/>
    </row>
    <row r="3829">
      <c r="A3829" s="27"/>
      <c r="B3829" s="28"/>
      <c r="C3829" s="23"/>
      <c r="D3829" s="23"/>
      <c r="E3829" s="23"/>
      <c r="F3829" s="23"/>
      <c r="G3829" s="23"/>
      <c r="H3829" s="23"/>
      <c r="I3829" s="31"/>
      <c r="K3829" s="21"/>
    </row>
    <row r="3830">
      <c r="A3830" s="27"/>
      <c r="B3830" s="28"/>
      <c r="C3830" s="23"/>
      <c r="D3830" s="23"/>
      <c r="E3830" s="23"/>
      <c r="F3830" s="23"/>
      <c r="G3830" s="23"/>
      <c r="H3830" s="23"/>
      <c r="I3830" s="31"/>
      <c r="K3830" s="21"/>
    </row>
    <row r="3831">
      <c r="A3831" s="27"/>
      <c r="B3831" s="28"/>
      <c r="C3831" s="23"/>
      <c r="D3831" s="23"/>
      <c r="E3831" s="23"/>
      <c r="F3831" s="23"/>
      <c r="G3831" s="23"/>
      <c r="H3831" s="23"/>
      <c r="I3831" s="31"/>
      <c r="K3831" s="21"/>
    </row>
    <row r="3832">
      <c r="A3832" s="27"/>
      <c r="B3832" s="28"/>
      <c r="C3832" s="23"/>
      <c r="D3832" s="23"/>
      <c r="E3832" s="23"/>
      <c r="F3832" s="23"/>
      <c r="G3832" s="23"/>
      <c r="H3832" s="23"/>
      <c r="I3832" s="31"/>
      <c r="K3832" s="21"/>
    </row>
    <row r="3833">
      <c r="A3833" s="27"/>
      <c r="B3833" s="28"/>
      <c r="C3833" s="23"/>
      <c r="D3833" s="23"/>
      <c r="E3833" s="23"/>
      <c r="F3833" s="23"/>
      <c r="G3833" s="23"/>
      <c r="H3833" s="23"/>
      <c r="I3833" s="31"/>
      <c r="K3833" s="21"/>
    </row>
    <row r="3834">
      <c r="A3834" s="27"/>
      <c r="B3834" s="28"/>
      <c r="C3834" s="23"/>
      <c r="D3834" s="23"/>
      <c r="E3834" s="23"/>
      <c r="F3834" s="23"/>
      <c r="G3834" s="23"/>
      <c r="H3834" s="23"/>
      <c r="I3834" s="31"/>
      <c r="K3834" s="21"/>
    </row>
    <row r="3835">
      <c r="A3835" s="27"/>
      <c r="B3835" s="28"/>
      <c r="C3835" s="23"/>
      <c r="D3835" s="23"/>
      <c r="E3835" s="23"/>
      <c r="F3835" s="23"/>
      <c r="G3835" s="23"/>
      <c r="H3835" s="23"/>
      <c r="I3835" s="31"/>
      <c r="K3835" s="21"/>
    </row>
    <row r="3836">
      <c r="A3836" s="27"/>
      <c r="B3836" s="28"/>
      <c r="C3836" s="23"/>
      <c r="D3836" s="23"/>
      <c r="E3836" s="23"/>
      <c r="F3836" s="23"/>
      <c r="G3836" s="23"/>
      <c r="H3836" s="23"/>
      <c r="I3836" s="31"/>
      <c r="K3836" s="21"/>
    </row>
    <row r="3837">
      <c r="A3837" s="27"/>
      <c r="B3837" s="28"/>
      <c r="C3837" s="23"/>
      <c r="D3837" s="23"/>
      <c r="E3837" s="23"/>
      <c r="F3837" s="23"/>
      <c r="G3837" s="23"/>
      <c r="H3837" s="23"/>
      <c r="I3837" s="31"/>
      <c r="K3837" s="21"/>
    </row>
    <row r="3838">
      <c r="A3838" s="27"/>
      <c r="B3838" s="28"/>
      <c r="C3838" s="23"/>
      <c r="D3838" s="23"/>
      <c r="E3838" s="23"/>
      <c r="F3838" s="23"/>
      <c r="G3838" s="23"/>
      <c r="H3838" s="23"/>
      <c r="I3838" s="31"/>
      <c r="K3838" s="21"/>
    </row>
    <row r="3839">
      <c r="A3839" s="27"/>
      <c r="B3839" s="28"/>
      <c r="C3839" s="23"/>
      <c r="D3839" s="23"/>
      <c r="E3839" s="23"/>
      <c r="F3839" s="23"/>
      <c r="G3839" s="23"/>
      <c r="H3839" s="23"/>
      <c r="I3839" s="31"/>
      <c r="K3839" s="21"/>
    </row>
    <row r="3840">
      <c r="A3840" s="27"/>
      <c r="B3840" s="28"/>
      <c r="C3840" s="23"/>
      <c r="D3840" s="23"/>
      <c r="E3840" s="23"/>
      <c r="F3840" s="23"/>
      <c r="G3840" s="23"/>
      <c r="H3840" s="23"/>
      <c r="I3840" s="31"/>
      <c r="K3840" s="21"/>
    </row>
    <row r="3841">
      <c r="A3841" s="27"/>
      <c r="B3841" s="28"/>
      <c r="C3841" s="23"/>
      <c r="D3841" s="23"/>
      <c r="E3841" s="23"/>
      <c r="F3841" s="23"/>
      <c r="G3841" s="23"/>
      <c r="H3841" s="23"/>
      <c r="I3841" s="31"/>
      <c r="K3841" s="21"/>
    </row>
    <row r="3842">
      <c r="A3842" s="27"/>
      <c r="B3842" s="28"/>
      <c r="C3842" s="23"/>
      <c r="D3842" s="23"/>
      <c r="E3842" s="23"/>
      <c r="F3842" s="23"/>
      <c r="G3842" s="23"/>
      <c r="H3842" s="23"/>
      <c r="I3842" s="31"/>
      <c r="K3842" s="21"/>
    </row>
    <row r="3843">
      <c r="A3843" s="27"/>
      <c r="B3843" s="28"/>
      <c r="C3843" s="23"/>
      <c r="D3843" s="23"/>
      <c r="E3843" s="23"/>
      <c r="F3843" s="23"/>
      <c r="G3843" s="23"/>
      <c r="H3843" s="23"/>
      <c r="I3843" s="31"/>
      <c r="K3843" s="21"/>
    </row>
    <row r="3844">
      <c r="A3844" s="27"/>
      <c r="B3844" s="28"/>
      <c r="C3844" s="23"/>
      <c r="D3844" s="23"/>
      <c r="E3844" s="23"/>
      <c r="F3844" s="23"/>
      <c r="G3844" s="23"/>
      <c r="H3844" s="23"/>
      <c r="I3844" s="31"/>
      <c r="K3844" s="21"/>
    </row>
    <row r="3845">
      <c r="A3845" s="27"/>
      <c r="B3845" s="28"/>
      <c r="C3845" s="23"/>
      <c r="D3845" s="23"/>
      <c r="E3845" s="23"/>
      <c r="F3845" s="23"/>
      <c r="G3845" s="23"/>
      <c r="H3845" s="23"/>
      <c r="I3845" s="31"/>
      <c r="K3845" s="21"/>
    </row>
    <row r="3846">
      <c r="A3846" s="27"/>
      <c r="B3846" s="28"/>
      <c r="C3846" s="23"/>
      <c r="D3846" s="23"/>
      <c r="E3846" s="23"/>
      <c r="F3846" s="23"/>
      <c r="G3846" s="23"/>
      <c r="H3846" s="23"/>
      <c r="I3846" s="31"/>
      <c r="K3846" s="21"/>
    </row>
    <row r="3847">
      <c r="A3847" s="27"/>
      <c r="B3847" s="28"/>
      <c r="C3847" s="23"/>
      <c r="D3847" s="23"/>
      <c r="E3847" s="23"/>
      <c r="F3847" s="23"/>
      <c r="G3847" s="23"/>
      <c r="H3847" s="23"/>
      <c r="I3847" s="31"/>
      <c r="K3847" s="21"/>
    </row>
    <row r="3848">
      <c r="A3848" s="27"/>
      <c r="B3848" s="28"/>
      <c r="C3848" s="23"/>
      <c r="D3848" s="23"/>
      <c r="E3848" s="23"/>
      <c r="F3848" s="23"/>
      <c r="G3848" s="23"/>
      <c r="H3848" s="23"/>
      <c r="I3848" s="31"/>
      <c r="K3848" s="21"/>
    </row>
    <row r="3849">
      <c r="A3849" s="27"/>
      <c r="B3849" s="28"/>
      <c r="C3849" s="23"/>
      <c r="D3849" s="23"/>
      <c r="E3849" s="23"/>
      <c r="F3849" s="23"/>
      <c r="G3849" s="23"/>
      <c r="H3849" s="23"/>
      <c r="I3849" s="31"/>
      <c r="K3849" s="21"/>
    </row>
    <row r="3850">
      <c r="A3850" s="27"/>
      <c r="B3850" s="28"/>
      <c r="C3850" s="23"/>
      <c r="D3850" s="23"/>
      <c r="E3850" s="23"/>
      <c r="F3850" s="23"/>
      <c r="G3850" s="23"/>
      <c r="H3850" s="23"/>
      <c r="I3850" s="31"/>
      <c r="K3850" s="21"/>
    </row>
    <row r="3851">
      <c r="A3851" s="27"/>
      <c r="B3851" s="28"/>
      <c r="C3851" s="23"/>
      <c r="D3851" s="23"/>
      <c r="E3851" s="23"/>
      <c r="F3851" s="23"/>
      <c r="G3851" s="23"/>
      <c r="H3851" s="23"/>
      <c r="I3851" s="31"/>
      <c r="K3851" s="21"/>
    </row>
    <row r="3852">
      <c r="A3852" s="27"/>
      <c r="B3852" s="28"/>
      <c r="C3852" s="23"/>
      <c r="D3852" s="23"/>
      <c r="E3852" s="23"/>
      <c r="F3852" s="23"/>
      <c r="G3852" s="23"/>
      <c r="H3852" s="23"/>
      <c r="I3852" s="31"/>
      <c r="K3852" s="21"/>
    </row>
    <row r="3853">
      <c r="A3853" s="27"/>
      <c r="B3853" s="28"/>
      <c r="C3853" s="23"/>
      <c r="D3853" s="23"/>
      <c r="E3853" s="23"/>
      <c r="F3853" s="23"/>
      <c r="G3853" s="23"/>
      <c r="H3853" s="23"/>
      <c r="I3853" s="31"/>
      <c r="K3853" s="21"/>
    </row>
    <row r="3854">
      <c r="A3854" s="27"/>
      <c r="B3854" s="28"/>
      <c r="C3854" s="23"/>
      <c r="D3854" s="23"/>
      <c r="E3854" s="23"/>
      <c r="F3854" s="23"/>
      <c r="G3854" s="23"/>
      <c r="H3854" s="23"/>
      <c r="I3854" s="31"/>
      <c r="K3854" s="21"/>
    </row>
    <row r="3855">
      <c r="A3855" s="27"/>
      <c r="B3855" s="28"/>
      <c r="C3855" s="23"/>
      <c r="D3855" s="23"/>
      <c r="E3855" s="23"/>
      <c r="F3855" s="23"/>
      <c r="G3855" s="23"/>
      <c r="H3855" s="23"/>
      <c r="I3855" s="31"/>
      <c r="K3855" s="21"/>
    </row>
    <row r="3856">
      <c r="A3856" s="27"/>
      <c r="B3856" s="28"/>
      <c r="C3856" s="23"/>
      <c r="D3856" s="23"/>
      <c r="E3856" s="23"/>
      <c r="F3856" s="23"/>
      <c r="G3856" s="23"/>
      <c r="H3856" s="23"/>
      <c r="I3856" s="31"/>
      <c r="K3856" s="21"/>
    </row>
    <row r="3857">
      <c r="A3857" s="27"/>
      <c r="B3857" s="28"/>
      <c r="C3857" s="23"/>
      <c r="D3857" s="23"/>
      <c r="E3857" s="23"/>
      <c r="F3857" s="23"/>
      <c r="G3857" s="23"/>
      <c r="H3857" s="23"/>
      <c r="I3857" s="31"/>
      <c r="K3857" s="21"/>
    </row>
    <row r="3858">
      <c r="A3858" s="27"/>
      <c r="B3858" s="28"/>
      <c r="C3858" s="23"/>
      <c r="D3858" s="23"/>
      <c r="E3858" s="23"/>
      <c r="F3858" s="23"/>
      <c r="G3858" s="23"/>
      <c r="H3858" s="23"/>
      <c r="I3858" s="31"/>
      <c r="K3858" s="21"/>
    </row>
    <row r="3859">
      <c r="A3859" s="27"/>
      <c r="B3859" s="28"/>
      <c r="C3859" s="23"/>
      <c r="D3859" s="23"/>
      <c r="E3859" s="23"/>
      <c r="F3859" s="23"/>
      <c r="G3859" s="23"/>
      <c r="H3859" s="23"/>
      <c r="I3859" s="31"/>
      <c r="K3859" s="21"/>
    </row>
    <row r="3860">
      <c r="A3860" s="27"/>
      <c r="B3860" s="28"/>
      <c r="C3860" s="23"/>
      <c r="D3860" s="23"/>
      <c r="E3860" s="23"/>
      <c r="F3860" s="23"/>
      <c r="G3860" s="23"/>
      <c r="H3860" s="23"/>
      <c r="I3860" s="31"/>
      <c r="K3860" s="21"/>
    </row>
    <row r="3861">
      <c r="A3861" s="27"/>
      <c r="B3861" s="28"/>
      <c r="C3861" s="23"/>
      <c r="D3861" s="23"/>
      <c r="E3861" s="23"/>
      <c r="F3861" s="23"/>
      <c r="G3861" s="23"/>
      <c r="H3861" s="23"/>
      <c r="I3861" s="31"/>
      <c r="K3861" s="21"/>
    </row>
    <row r="3862">
      <c r="A3862" s="27"/>
      <c r="B3862" s="28"/>
      <c r="C3862" s="23"/>
      <c r="D3862" s="23"/>
      <c r="E3862" s="23"/>
      <c r="F3862" s="23"/>
      <c r="G3862" s="23"/>
      <c r="H3862" s="23"/>
      <c r="I3862" s="31"/>
      <c r="K3862" s="21"/>
    </row>
    <row r="3863">
      <c r="A3863" s="27"/>
      <c r="B3863" s="28"/>
      <c r="C3863" s="23"/>
      <c r="D3863" s="23"/>
      <c r="E3863" s="23"/>
      <c r="F3863" s="23"/>
      <c r="G3863" s="23"/>
      <c r="H3863" s="23"/>
      <c r="I3863" s="31"/>
      <c r="K3863" s="21"/>
    </row>
    <row r="3864">
      <c r="A3864" s="27"/>
      <c r="B3864" s="28"/>
      <c r="C3864" s="23"/>
      <c r="D3864" s="23"/>
      <c r="E3864" s="23"/>
      <c r="F3864" s="23"/>
      <c r="G3864" s="23"/>
      <c r="H3864" s="23"/>
      <c r="I3864" s="31"/>
      <c r="K3864" s="21"/>
    </row>
    <row r="3865">
      <c r="A3865" s="27"/>
      <c r="B3865" s="28"/>
      <c r="C3865" s="23"/>
      <c r="D3865" s="23"/>
      <c r="E3865" s="23"/>
      <c r="F3865" s="23"/>
      <c r="G3865" s="23"/>
      <c r="H3865" s="23"/>
      <c r="I3865" s="31"/>
      <c r="K3865" s="21"/>
    </row>
    <row r="3866">
      <c r="A3866" s="27"/>
      <c r="B3866" s="28"/>
      <c r="C3866" s="23"/>
      <c r="D3866" s="23"/>
      <c r="E3866" s="23"/>
      <c r="F3866" s="23"/>
      <c r="G3866" s="23"/>
      <c r="H3866" s="23"/>
      <c r="I3866" s="31"/>
      <c r="K3866" s="21"/>
    </row>
    <row r="3867">
      <c r="A3867" s="27"/>
      <c r="B3867" s="28"/>
      <c r="C3867" s="23"/>
      <c r="D3867" s="23"/>
      <c r="E3867" s="23"/>
      <c r="F3867" s="23"/>
      <c r="G3867" s="23"/>
      <c r="H3867" s="23"/>
      <c r="I3867" s="31"/>
      <c r="K3867" s="21"/>
    </row>
    <row r="3868">
      <c r="A3868" s="27"/>
      <c r="B3868" s="28"/>
      <c r="C3868" s="23"/>
      <c r="D3868" s="23"/>
      <c r="E3868" s="23"/>
      <c r="F3868" s="23"/>
      <c r="G3868" s="23"/>
      <c r="H3868" s="23"/>
      <c r="I3868" s="31"/>
      <c r="K3868" s="21"/>
    </row>
    <row r="3869">
      <c r="A3869" s="27"/>
      <c r="B3869" s="28"/>
      <c r="C3869" s="23"/>
      <c r="D3869" s="23"/>
      <c r="E3869" s="23"/>
      <c r="F3869" s="23"/>
      <c r="G3869" s="23"/>
      <c r="H3869" s="23"/>
      <c r="I3869" s="31"/>
      <c r="K3869" s="21"/>
    </row>
    <row r="3870">
      <c r="A3870" s="27"/>
      <c r="B3870" s="28"/>
      <c r="C3870" s="23"/>
      <c r="D3870" s="23"/>
      <c r="E3870" s="23"/>
      <c r="F3870" s="23"/>
      <c r="G3870" s="23"/>
      <c r="H3870" s="23"/>
      <c r="I3870" s="31"/>
      <c r="K3870" s="21"/>
    </row>
    <row r="3871">
      <c r="A3871" s="27"/>
      <c r="B3871" s="28"/>
      <c r="C3871" s="23"/>
      <c r="D3871" s="23"/>
      <c r="E3871" s="23"/>
      <c r="F3871" s="23"/>
      <c r="G3871" s="23"/>
      <c r="H3871" s="23"/>
      <c r="I3871" s="31"/>
      <c r="K3871" s="21"/>
    </row>
    <row r="3872">
      <c r="A3872" s="27"/>
      <c r="B3872" s="28"/>
      <c r="C3872" s="23"/>
      <c r="D3872" s="23"/>
      <c r="E3872" s="23"/>
      <c r="F3872" s="23"/>
      <c r="G3872" s="23"/>
      <c r="H3872" s="23"/>
      <c r="I3872" s="31"/>
      <c r="K3872" s="21"/>
    </row>
    <row r="3873">
      <c r="A3873" s="27"/>
      <c r="B3873" s="28"/>
      <c r="C3873" s="23"/>
      <c r="D3873" s="23"/>
      <c r="E3873" s="23"/>
      <c r="F3873" s="23"/>
      <c r="G3873" s="23"/>
      <c r="H3873" s="23"/>
      <c r="I3873" s="31"/>
      <c r="K3873" s="21"/>
    </row>
    <row r="3874">
      <c r="A3874" s="27"/>
      <c r="B3874" s="28"/>
      <c r="C3874" s="23"/>
      <c r="D3874" s="23"/>
      <c r="E3874" s="23"/>
      <c r="F3874" s="23"/>
      <c r="G3874" s="23"/>
      <c r="H3874" s="23"/>
      <c r="I3874" s="31"/>
      <c r="K3874" s="21"/>
    </row>
    <row r="3875">
      <c r="A3875" s="27"/>
      <c r="B3875" s="28"/>
      <c r="C3875" s="23"/>
      <c r="D3875" s="23"/>
      <c r="E3875" s="23"/>
      <c r="F3875" s="23"/>
      <c r="G3875" s="23"/>
      <c r="H3875" s="23"/>
      <c r="I3875" s="31"/>
      <c r="K3875" s="21"/>
    </row>
    <row r="3876">
      <c r="A3876" s="27"/>
      <c r="B3876" s="28"/>
      <c r="C3876" s="23"/>
      <c r="D3876" s="23"/>
      <c r="E3876" s="23"/>
      <c r="F3876" s="23"/>
      <c r="G3876" s="23"/>
      <c r="H3876" s="23"/>
      <c r="I3876" s="31"/>
      <c r="K3876" s="21"/>
    </row>
    <row r="3877">
      <c r="A3877" s="27"/>
      <c r="B3877" s="28"/>
      <c r="C3877" s="23"/>
      <c r="D3877" s="23"/>
      <c r="E3877" s="23"/>
      <c r="F3877" s="23"/>
      <c r="G3877" s="23"/>
      <c r="H3877" s="23"/>
      <c r="I3877" s="31"/>
      <c r="K3877" s="21"/>
    </row>
    <row r="3878">
      <c r="A3878" s="27"/>
      <c r="B3878" s="28"/>
      <c r="C3878" s="23"/>
      <c r="D3878" s="23"/>
      <c r="E3878" s="23"/>
      <c r="F3878" s="23"/>
      <c r="G3878" s="23"/>
      <c r="H3878" s="23"/>
      <c r="I3878" s="31"/>
      <c r="K3878" s="21"/>
    </row>
    <row r="3879">
      <c r="A3879" s="27"/>
      <c r="B3879" s="28"/>
      <c r="C3879" s="23"/>
      <c r="D3879" s="23"/>
      <c r="E3879" s="23"/>
      <c r="F3879" s="23"/>
      <c r="G3879" s="23"/>
      <c r="H3879" s="23"/>
      <c r="I3879" s="31"/>
      <c r="K3879" s="21"/>
    </row>
    <row r="3880">
      <c r="A3880" s="27"/>
      <c r="B3880" s="28"/>
      <c r="C3880" s="23"/>
      <c r="D3880" s="23"/>
      <c r="E3880" s="23"/>
      <c r="F3880" s="23"/>
      <c r="G3880" s="23"/>
      <c r="H3880" s="23"/>
      <c r="I3880" s="31"/>
      <c r="K3880" s="21"/>
    </row>
    <row r="3881">
      <c r="A3881" s="27"/>
      <c r="B3881" s="28"/>
      <c r="C3881" s="23"/>
      <c r="D3881" s="23"/>
      <c r="E3881" s="23"/>
      <c r="F3881" s="23"/>
      <c r="G3881" s="23"/>
      <c r="H3881" s="23"/>
      <c r="I3881" s="31"/>
      <c r="K3881" s="21"/>
    </row>
    <row r="3882">
      <c r="A3882" s="27"/>
      <c r="B3882" s="28"/>
      <c r="C3882" s="23"/>
      <c r="D3882" s="23"/>
      <c r="E3882" s="23"/>
      <c r="F3882" s="23"/>
      <c r="G3882" s="23"/>
      <c r="H3882" s="23"/>
      <c r="I3882" s="31"/>
      <c r="K3882" s="21"/>
    </row>
    <row r="3883">
      <c r="A3883" s="27"/>
      <c r="B3883" s="28"/>
      <c r="C3883" s="23"/>
      <c r="D3883" s="23"/>
      <c r="E3883" s="23"/>
      <c r="F3883" s="23"/>
      <c r="G3883" s="23"/>
      <c r="H3883" s="23"/>
      <c r="I3883" s="31"/>
      <c r="K3883" s="21"/>
    </row>
    <row r="3884">
      <c r="A3884" s="27"/>
      <c r="B3884" s="28"/>
      <c r="C3884" s="23"/>
      <c r="D3884" s="23"/>
      <c r="E3884" s="23"/>
      <c r="F3884" s="23"/>
      <c r="G3884" s="23"/>
      <c r="H3884" s="23"/>
      <c r="I3884" s="31"/>
      <c r="K3884" s="21"/>
    </row>
    <row r="3885">
      <c r="A3885" s="27"/>
      <c r="B3885" s="28"/>
      <c r="C3885" s="23"/>
      <c r="D3885" s="23"/>
      <c r="E3885" s="23"/>
      <c r="F3885" s="23"/>
      <c r="G3885" s="23"/>
      <c r="H3885" s="23"/>
      <c r="I3885" s="31"/>
      <c r="K3885" s="21"/>
    </row>
    <row r="3886">
      <c r="A3886" s="27"/>
      <c r="B3886" s="28"/>
      <c r="C3886" s="23"/>
      <c r="D3886" s="23"/>
      <c r="E3886" s="23"/>
      <c r="F3886" s="23"/>
      <c r="G3886" s="23"/>
      <c r="H3886" s="23"/>
      <c r="I3886" s="31"/>
      <c r="K3886" s="21"/>
    </row>
    <row r="3887">
      <c r="A3887" s="27"/>
      <c r="B3887" s="28"/>
      <c r="C3887" s="23"/>
      <c r="D3887" s="23"/>
      <c r="E3887" s="23"/>
      <c r="F3887" s="23"/>
      <c r="G3887" s="23"/>
      <c r="H3887" s="23"/>
      <c r="I3887" s="31"/>
      <c r="K3887" s="21"/>
    </row>
    <row r="3888">
      <c r="A3888" s="27"/>
      <c r="B3888" s="28"/>
      <c r="C3888" s="23"/>
      <c r="D3888" s="23"/>
      <c r="E3888" s="23"/>
      <c r="F3888" s="23"/>
      <c r="G3888" s="23"/>
      <c r="H3888" s="23"/>
      <c r="I3888" s="31"/>
      <c r="K3888" s="21"/>
    </row>
    <row r="3889">
      <c r="A3889" s="27"/>
      <c r="B3889" s="28"/>
      <c r="C3889" s="23"/>
      <c r="D3889" s="23"/>
      <c r="E3889" s="23"/>
      <c r="F3889" s="23"/>
      <c r="G3889" s="23"/>
      <c r="H3889" s="23"/>
      <c r="I3889" s="31"/>
      <c r="K3889" s="21"/>
    </row>
    <row r="3890">
      <c r="A3890" s="27"/>
      <c r="B3890" s="28"/>
      <c r="C3890" s="23"/>
      <c r="D3890" s="23"/>
      <c r="E3890" s="23"/>
      <c r="F3890" s="23"/>
      <c r="G3890" s="23"/>
      <c r="H3890" s="23"/>
      <c r="I3890" s="31"/>
      <c r="K3890" s="21"/>
    </row>
    <row r="3891">
      <c r="A3891" s="27"/>
      <c r="B3891" s="28"/>
      <c r="C3891" s="23"/>
      <c r="D3891" s="23"/>
      <c r="E3891" s="23"/>
      <c r="F3891" s="23"/>
      <c r="G3891" s="23"/>
      <c r="H3891" s="23"/>
      <c r="I3891" s="31"/>
      <c r="K3891" s="21"/>
    </row>
    <row r="3892">
      <c r="A3892" s="27"/>
      <c r="B3892" s="28"/>
      <c r="C3892" s="23"/>
      <c r="D3892" s="23"/>
      <c r="E3892" s="23"/>
      <c r="F3892" s="23"/>
      <c r="G3892" s="23"/>
      <c r="H3892" s="23"/>
      <c r="I3892" s="31"/>
      <c r="K3892" s="21"/>
    </row>
    <row r="3893">
      <c r="A3893" s="27"/>
      <c r="B3893" s="28"/>
      <c r="C3893" s="23"/>
      <c r="D3893" s="23"/>
      <c r="E3893" s="23"/>
      <c r="F3893" s="23"/>
      <c r="G3893" s="23"/>
      <c r="H3893" s="23"/>
      <c r="I3893" s="31"/>
      <c r="K3893" s="21"/>
    </row>
    <row r="3894">
      <c r="A3894" s="27"/>
      <c r="B3894" s="28"/>
      <c r="C3894" s="23"/>
      <c r="D3894" s="23"/>
      <c r="E3894" s="23"/>
      <c r="F3894" s="23"/>
      <c r="G3894" s="23"/>
      <c r="H3894" s="23"/>
      <c r="I3894" s="31"/>
      <c r="K3894" s="21"/>
    </row>
    <row r="3895">
      <c r="A3895" s="27"/>
      <c r="B3895" s="28"/>
      <c r="C3895" s="23"/>
      <c r="D3895" s="23"/>
      <c r="E3895" s="23"/>
      <c r="F3895" s="23"/>
      <c r="G3895" s="23"/>
      <c r="H3895" s="23"/>
      <c r="I3895" s="31"/>
      <c r="K3895" s="21"/>
    </row>
    <row r="3896">
      <c r="A3896" s="27"/>
      <c r="B3896" s="28"/>
      <c r="C3896" s="23"/>
      <c r="D3896" s="23"/>
      <c r="E3896" s="23"/>
      <c r="F3896" s="23"/>
      <c r="G3896" s="23"/>
      <c r="H3896" s="23"/>
      <c r="I3896" s="31"/>
      <c r="K3896" s="21"/>
    </row>
    <row r="3897">
      <c r="A3897" s="27"/>
      <c r="B3897" s="28"/>
      <c r="C3897" s="23"/>
      <c r="D3897" s="23"/>
      <c r="E3897" s="23"/>
      <c r="F3897" s="23"/>
      <c r="G3897" s="23"/>
      <c r="H3897" s="23"/>
      <c r="I3897" s="31"/>
      <c r="K3897" s="21"/>
    </row>
    <row r="3898">
      <c r="A3898" s="27"/>
      <c r="B3898" s="28"/>
      <c r="C3898" s="23"/>
      <c r="D3898" s="23"/>
      <c r="E3898" s="23"/>
      <c r="F3898" s="23"/>
      <c r="G3898" s="23"/>
      <c r="H3898" s="23"/>
      <c r="I3898" s="31"/>
      <c r="K3898" s="21"/>
    </row>
    <row r="3899">
      <c r="A3899" s="27"/>
      <c r="B3899" s="28"/>
      <c r="C3899" s="23"/>
      <c r="D3899" s="23"/>
      <c r="E3899" s="23"/>
      <c r="F3899" s="23"/>
      <c r="G3899" s="23"/>
      <c r="H3899" s="23"/>
      <c r="I3899" s="31"/>
      <c r="K3899" s="21"/>
    </row>
    <row r="3900">
      <c r="A3900" s="27"/>
      <c r="B3900" s="28"/>
      <c r="C3900" s="23"/>
      <c r="D3900" s="23"/>
      <c r="E3900" s="23"/>
      <c r="F3900" s="23"/>
      <c r="G3900" s="23"/>
      <c r="H3900" s="23"/>
      <c r="I3900" s="31"/>
      <c r="K3900" s="21"/>
    </row>
    <row r="3901">
      <c r="A3901" s="27"/>
      <c r="B3901" s="28"/>
      <c r="C3901" s="23"/>
      <c r="D3901" s="23"/>
      <c r="E3901" s="23"/>
      <c r="F3901" s="23"/>
      <c r="G3901" s="23"/>
      <c r="H3901" s="23"/>
      <c r="I3901" s="31"/>
      <c r="K3901" s="21"/>
    </row>
    <row r="3902">
      <c r="A3902" s="27"/>
      <c r="B3902" s="28"/>
      <c r="C3902" s="23"/>
      <c r="D3902" s="23"/>
      <c r="E3902" s="23"/>
      <c r="F3902" s="23"/>
      <c r="G3902" s="23"/>
      <c r="H3902" s="23"/>
      <c r="I3902" s="31"/>
      <c r="K3902" s="21"/>
    </row>
    <row r="3903">
      <c r="A3903" s="27"/>
      <c r="B3903" s="28"/>
      <c r="C3903" s="23"/>
      <c r="D3903" s="23"/>
      <c r="E3903" s="23"/>
      <c r="F3903" s="23"/>
      <c r="G3903" s="23"/>
      <c r="H3903" s="23"/>
      <c r="I3903" s="31"/>
      <c r="K3903" s="21"/>
    </row>
    <row r="3904">
      <c r="A3904" s="27"/>
      <c r="B3904" s="28"/>
      <c r="C3904" s="23"/>
      <c r="D3904" s="23"/>
      <c r="E3904" s="23"/>
      <c r="F3904" s="23"/>
      <c r="G3904" s="23"/>
      <c r="H3904" s="23"/>
      <c r="I3904" s="31"/>
      <c r="K3904" s="21"/>
    </row>
    <row r="3905">
      <c r="A3905" s="27"/>
      <c r="B3905" s="28"/>
      <c r="C3905" s="23"/>
      <c r="D3905" s="23"/>
      <c r="E3905" s="23"/>
      <c r="F3905" s="23"/>
      <c r="G3905" s="23"/>
      <c r="H3905" s="23"/>
      <c r="I3905" s="31"/>
      <c r="K3905" s="21"/>
    </row>
    <row r="3906">
      <c r="A3906" s="27"/>
      <c r="B3906" s="28"/>
      <c r="C3906" s="23"/>
      <c r="D3906" s="23"/>
      <c r="E3906" s="23"/>
      <c r="F3906" s="23"/>
      <c r="G3906" s="23"/>
      <c r="H3906" s="23"/>
      <c r="I3906" s="31"/>
      <c r="K3906" s="21"/>
    </row>
    <row r="3907">
      <c r="A3907" s="27"/>
      <c r="B3907" s="28"/>
      <c r="C3907" s="23"/>
      <c r="D3907" s="23"/>
      <c r="E3907" s="23"/>
      <c r="F3907" s="23"/>
      <c r="G3907" s="23"/>
      <c r="H3907" s="23"/>
      <c r="I3907" s="31"/>
      <c r="K3907" s="21"/>
    </row>
    <row r="3908">
      <c r="A3908" s="27"/>
      <c r="B3908" s="28"/>
      <c r="C3908" s="23"/>
      <c r="D3908" s="23"/>
      <c r="E3908" s="23"/>
      <c r="F3908" s="23"/>
      <c r="G3908" s="23"/>
      <c r="H3908" s="23"/>
      <c r="I3908" s="31"/>
      <c r="K3908" s="21"/>
    </row>
    <row r="3909">
      <c r="A3909" s="27"/>
      <c r="B3909" s="28"/>
      <c r="C3909" s="23"/>
      <c r="D3909" s="23"/>
      <c r="E3909" s="23"/>
      <c r="F3909" s="23"/>
      <c r="G3909" s="23"/>
      <c r="H3909" s="23"/>
      <c r="I3909" s="31"/>
      <c r="K3909" s="21"/>
    </row>
    <row r="3910">
      <c r="A3910" s="27"/>
      <c r="B3910" s="28"/>
      <c r="C3910" s="23"/>
      <c r="D3910" s="23"/>
      <c r="E3910" s="23"/>
      <c r="F3910" s="23"/>
      <c r="G3910" s="23"/>
      <c r="H3910" s="23"/>
      <c r="I3910" s="31"/>
      <c r="K3910" s="21"/>
    </row>
    <row r="3911">
      <c r="A3911" s="27"/>
      <c r="B3911" s="28"/>
      <c r="C3911" s="23"/>
      <c r="D3911" s="23"/>
      <c r="E3911" s="23"/>
      <c r="F3911" s="23"/>
      <c r="G3911" s="23"/>
      <c r="H3911" s="23"/>
      <c r="I3911" s="31"/>
      <c r="K3911" s="21"/>
    </row>
    <row r="3912">
      <c r="A3912" s="27"/>
      <c r="B3912" s="28"/>
      <c r="C3912" s="23"/>
      <c r="D3912" s="23"/>
      <c r="E3912" s="23"/>
      <c r="F3912" s="23"/>
      <c r="G3912" s="23"/>
      <c r="H3912" s="23"/>
      <c r="I3912" s="31"/>
      <c r="K3912" s="21"/>
    </row>
    <row r="3913">
      <c r="A3913" s="27"/>
      <c r="B3913" s="28"/>
      <c r="C3913" s="23"/>
      <c r="D3913" s="23"/>
      <c r="E3913" s="23"/>
      <c r="F3913" s="23"/>
      <c r="G3913" s="23"/>
      <c r="H3913" s="23"/>
      <c r="I3913" s="31"/>
      <c r="K3913" s="21"/>
    </row>
    <row r="3914">
      <c r="A3914" s="27"/>
      <c r="B3914" s="28"/>
      <c r="C3914" s="23"/>
      <c r="D3914" s="23"/>
      <c r="E3914" s="23"/>
      <c r="F3914" s="23"/>
      <c r="G3914" s="23"/>
      <c r="H3914" s="23"/>
      <c r="I3914" s="31"/>
      <c r="K3914" s="21"/>
    </row>
    <row r="3915">
      <c r="A3915" s="27"/>
      <c r="B3915" s="28"/>
      <c r="C3915" s="23"/>
      <c r="D3915" s="23"/>
      <c r="E3915" s="23"/>
      <c r="F3915" s="23"/>
      <c r="G3915" s="23"/>
      <c r="H3915" s="23"/>
      <c r="I3915" s="31"/>
      <c r="K3915" s="21"/>
    </row>
    <row r="3916">
      <c r="A3916" s="27"/>
      <c r="B3916" s="28"/>
      <c r="C3916" s="23"/>
      <c r="D3916" s="23"/>
      <c r="E3916" s="23"/>
      <c r="F3916" s="23"/>
      <c r="G3916" s="23"/>
      <c r="H3916" s="23"/>
      <c r="I3916" s="31"/>
      <c r="K3916" s="21"/>
    </row>
    <row r="3917">
      <c r="A3917" s="27"/>
      <c r="B3917" s="28"/>
      <c r="C3917" s="23"/>
      <c r="D3917" s="23"/>
      <c r="E3917" s="23"/>
      <c r="F3917" s="23"/>
      <c r="G3917" s="23"/>
      <c r="H3917" s="23"/>
      <c r="I3917" s="31"/>
      <c r="K3917" s="21"/>
    </row>
    <row r="3918">
      <c r="A3918" s="27"/>
      <c r="B3918" s="28"/>
      <c r="C3918" s="23"/>
      <c r="D3918" s="23"/>
      <c r="E3918" s="23"/>
      <c r="F3918" s="23"/>
      <c r="G3918" s="23"/>
      <c r="H3918" s="23"/>
      <c r="I3918" s="31"/>
      <c r="K3918" s="21"/>
    </row>
    <row r="3919">
      <c r="A3919" s="27"/>
      <c r="B3919" s="28"/>
      <c r="C3919" s="23"/>
      <c r="D3919" s="23"/>
      <c r="E3919" s="23"/>
      <c r="F3919" s="23"/>
      <c r="G3919" s="23"/>
      <c r="H3919" s="23"/>
      <c r="I3919" s="31"/>
      <c r="K3919" s="21"/>
    </row>
    <row r="3920">
      <c r="A3920" s="27"/>
      <c r="B3920" s="28"/>
      <c r="C3920" s="23"/>
      <c r="D3920" s="23"/>
      <c r="E3920" s="23"/>
      <c r="F3920" s="23"/>
      <c r="G3920" s="23"/>
      <c r="H3920" s="23"/>
      <c r="I3920" s="31"/>
      <c r="K3920" s="21"/>
    </row>
    <row r="3921">
      <c r="A3921" s="27"/>
      <c r="B3921" s="28"/>
      <c r="C3921" s="23"/>
      <c r="D3921" s="23"/>
      <c r="E3921" s="23"/>
      <c r="F3921" s="23"/>
      <c r="G3921" s="23"/>
      <c r="H3921" s="23"/>
      <c r="I3921" s="31"/>
      <c r="K3921" s="21"/>
    </row>
    <row r="3922">
      <c r="A3922" s="27"/>
      <c r="B3922" s="28"/>
      <c r="C3922" s="23"/>
      <c r="D3922" s="23"/>
      <c r="E3922" s="23"/>
      <c r="F3922" s="23"/>
      <c r="G3922" s="23"/>
      <c r="H3922" s="23"/>
      <c r="I3922" s="31"/>
      <c r="K3922" s="21"/>
    </row>
    <row r="3923">
      <c r="A3923" s="27"/>
      <c r="B3923" s="28"/>
      <c r="C3923" s="23"/>
      <c r="D3923" s="23"/>
      <c r="E3923" s="23"/>
      <c r="F3923" s="23"/>
      <c r="G3923" s="23"/>
      <c r="H3923" s="23"/>
      <c r="I3923" s="31"/>
      <c r="K3923" s="21"/>
    </row>
    <row r="3924">
      <c r="A3924" s="27"/>
      <c r="B3924" s="28"/>
      <c r="C3924" s="23"/>
      <c r="D3924" s="23"/>
      <c r="E3924" s="23"/>
      <c r="F3924" s="23"/>
      <c r="G3924" s="23"/>
      <c r="H3924" s="23"/>
      <c r="I3924" s="31"/>
      <c r="K3924" s="21"/>
    </row>
    <row r="3925">
      <c r="A3925" s="27"/>
      <c r="B3925" s="28"/>
      <c r="C3925" s="23"/>
      <c r="D3925" s="23"/>
      <c r="E3925" s="23"/>
      <c r="F3925" s="23"/>
      <c r="G3925" s="23"/>
      <c r="H3925" s="23"/>
      <c r="I3925" s="31"/>
      <c r="K3925" s="21"/>
    </row>
    <row r="3926">
      <c r="A3926" s="27"/>
      <c r="B3926" s="28"/>
      <c r="C3926" s="23"/>
      <c r="D3926" s="23"/>
      <c r="E3926" s="23"/>
      <c r="F3926" s="23"/>
      <c r="G3926" s="23"/>
      <c r="H3926" s="23"/>
      <c r="I3926" s="31"/>
      <c r="K3926" s="21"/>
    </row>
    <row r="3927">
      <c r="A3927" s="27"/>
      <c r="B3927" s="28"/>
      <c r="C3927" s="23"/>
      <c r="D3927" s="23"/>
      <c r="E3927" s="23"/>
      <c r="F3927" s="23"/>
      <c r="G3927" s="23"/>
      <c r="H3927" s="23"/>
      <c r="I3927" s="31"/>
      <c r="K3927" s="21"/>
    </row>
    <row r="3928">
      <c r="A3928" s="27"/>
      <c r="B3928" s="28"/>
      <c r="C3928" s="23"/>
      <c r="D3928" s="23"/>
      <c r="E3928" s="23"/>
      <c r="F3928" s="23"/>
      <c r="G3928" s="23"/>
      <c r="H3928" s="23"/>
      <c r="I3928" s="31"/>
      <c r="K3928" s="21"/>
    </row>
    <row r="3929">
      <c r="A3929" s="27"/>
      <c r="B3929" s="28"/>
      <c r="C3929" s="23"/>
      <c r="D3929" s="23"/>
      <c r="E3929" s="23"/>
      <c r="F3929" s="23"/>
      <c r="G3929" s="23"/>
      <c r="H3929" s="23"/>
      <c r="I3929" s="31"/>
      <c r="K3929" s="21"/>
    </row>
    <row r="3930">
      <c r="A3930" s="27"/>
      <c r="B3930" s="28"/>
      <c r="C3930" s="23"/>
      <c r="D3930" s="23"/>
      <c r="E3930" s="23"/>
      <c r="F3930" s="23"/>
      <c r="G3930" s="23"/>
      <c r="H3930" s="23"/>
      <c r="I3930" s="31"/>
      <c r="K3930" s="21"/>
    </row>
    <row r="3931">
      <c r="A3931" s="27"/>
      <c r="B3931" s="28"/>
      <c r="C3931" s="23"/>
      <c r="D3931" s="23"/>
      <c r="E3931" s="23"/>
      <c r="F3931" s="23"/>
      <c r="G3931" s="23"/>
      <c r="H3931" s="23"/>
      <c r="I3931" s="31"/>
      <c r="K3931" s="21"/>
    </row>
    <row r="3932">
      <c r="A3932" s="27"/>
      <c r="B3932" s="28"/>
      <c r="C3932" s="23"/>
      <c r="D3932" s="23"/>
      <c r="E3932" s="23"/>
      <c r="F3932" s="23"/>
      <c r="G3932" s="23"/>
      <c r="H3932" s="23"/>
      <c r="I3932" s="31"/>
      <c r="K3932" s="21"/>
    </row>
    <row r="3933">
      <c r="A3933" s="27"/>
      <c r="B3933" s="28"/>
      <c r="C3933" s="23"/>
      <c r="D3933" s="23"/>
      <c r="E3933" s="23"/>
      <c r="F3933" s="23"/>
      <c r="G3933" s="23"/>
      <c r="H3933" s="23"/>
      <c r="I3933" s="31"/>
      <c r="K3933" s="21"/>
    </row>
    <row r="3934">
      <c r="A3934" s="27"/>
      <c r="B3934" s="28"/>
      <c r="C3934" s="23"/>
      <c r="D3934" s="23"/>
      <c r="E3934" s="23"/>
      <c r="F3934" s="23"/>
      <c r="G3934" s="23"/>
      <c r="H3934" s="23"/>
      <c r="I3934" s="31"/>
      <c r="K3934" s="21"/>
    </row>
    <row r="3935">
      <c r="A3935" s="27"/>
      <c r="B3935" s="28"/>
      <c r="C3935" s="23"/>
      <c r="D3935" s="23"/>
      <c r="E3935" s="23"/>
      <c r="F3935" s="23"/>
      <c r="G3935" s="23"/>
      <c r="H3935" s="23"/>
      <c r="I3935" s="31"/>
      <c r="K3935" s="21"/>
    </row>
    <row r="3936">
      <c r="A3936" s="27"/>
      <c r="B3936" s="28"/>
      <c r="C3936" s="23"/>
      <c r="D3936" s="23"/>
      <c r="E3936" s="23"/>
      <c r="F3936" s="23"/>
      <c r="G3936" s="23"/>
      <c r="H3936" s="23"/>
      <c r="I3936" s="31"/>
      <c r="K3936" s="21"/>
    </row>
    <row r="3937">
      <c r="A3937" s="27"/>
      <c r="B3937" s="28"/>
      <c r="C3937" s="23"/>
      <c r="D3937" s="23"/>
      <c r="E3937" s="23"/>
      <c r="F3937" s="23"/>
      <c r="G3937" s="23"/>
      <c r="H3937" s="23"/>
      <c r="I3937" s="31"/>
      <c r="K3937" s="21"/>
    </row>
    <row r="3938">
      <c r="A3938" s="27"/>
      <c r="B3938" s="28"/>
      <c r="C3938" s="23"/>
      <c r="D3938" s="23"/>
      <c r="E3938" s="23"/>
      <c r="F3938" s="23"/>
      <c r="G3938" s="23"/>
      <c r="H3938" s="23"/>
      <c r="I3938" s="31"/>
      <c r="K3938" s="21"/>
    </row>
    <row r="3939">
      <c r="A3939" s="27"/>
      <c r="B3939" s="28"/>
      <c r="C3939" s="23"/>
      <c r="D3939" s="23"/>
      <c r="E3939" s="23"/>
      <c r="F3939" s="23"/>
      <c r="G3939" s="23"/>
      <c r="H3939" s="23"/>
      <c r="I3939" s="31"/>
      <c r="K3939" s="21"/>
    </row>
    <row r="3940">
      <c r="A3940" s="27"/>
      <c r="B3940" s="28"/>
      <c r="C3940" s="23"/>
      <c r="D3940" s="23"/>
      <c r="E3940" s="23"/>
      <c r="F3940" s="23"/>
      <c r="G3940" s="23"/>
      <c r="H3940" s="23"/>
      <c r="I3940" s="31"/>
      <c r="K3940" s="21"/>
    </row>
    <row r="3941">
      <c r="A3941" s="27"/>
      <c r="B3941" s="28"/>
      <c r="C3941" s="23"/>
      <c r="D3941" s="23"/>
      <c r="E3941" s="23"/>
      <c r="F3941" s="23"/>
      <c r="G3941" s="23"/>
      <c r="H3941" s="23"/>
      <c r="I3941" s="31"/>
      <c r="K3941" s="21"/>
    </row>
    <row r="3942">
      <c r="A3942" s="27"/>
      <c r="B3942" s="28"/>
      <c r="C3942" s="23"/>
      <c r="D3942" s="23"/>
      <c r="E3942" s="23"/>
      <c r="F3942" s="23"/>
      <c r="G3942" s="23"/>
      <c r="H3942" s="23"/>
      <c r="I3942" s="31"/>
      <c r="K3942" s="21"/>
    </row>
    <row r="3943">
      <c r="A3943" s="27"/>
      <c r="B3943" s="28"/>
      <c r="C3943" s="23"/>
      <c r="D3943" s="23"/>
      <c r="E3943" s="23"/>
      <c r="F3943" s="23"/>
      <c r="G3943" s="23"/>
      <c r="H3943" s="23"/>
      <c r="I3943" s="31"/>
      <c r="K3943" s="21"/>
    </row>
    <row r="3944">
      <c r="A3944" s="27"/>
      <c r="B3944" s="28"/>
      <c r="C3944" s="23"/>
      <c r="D3944" s="23"/>
      <c r="E3944" s="23"/>
      <c r="F3944" s="23"/>
      <c r="G3944" s="23"/>
      <c r="H3944" s="23"/>
      <c r="I3944" s="31"/>
      <c r="K3944" s="21"/>
    </row>
    <row r="3945">
      <c r="A3945" s="27"/>
      <c r="B3945" s="28"/>
      <c r="C3945" s="23"/>
      <c r="D3945" s="23"/>
      <c r="E3945" s="23"/>
      <c r="F3945" s="23"/>
      <c r="G3945" s="23"/>
      <c r="H3945" s="23"/>
      <c r="I3945" s="31"/>
      <c r="K3945" s="21"/>
    </row>
    <row r="3946">
      <c r="A3946" s="27"/>
      <c r="B3946" s="28"/>
      <c r="C3946" s="23"/>
      <c r="D3946" s="23"/>
      <c r="E3946" s="23"/>
      <c r="F3946" s="23"/>
      <c r="G3946" s="23"/>
      <c r="H3946" s="23"/>
      <c r="I3946" s="31"/>
      <c r="K3946" s="21"/>
    </row>
    <row r="3947">
      <c r="A3947" s="27"/>
      <c r="B3947" s="28"/>
      <c r="C3947" s="23"/>
      <c r="D3947" s="23"/>
      <c r="E3947" s="23"/>
      <c r="F3947" s="23"/>
      <c r="G3947" s="23"/>
      <c r="H3947" s="23"/>
      <c r="I3947" s="31"/>
      <c r="K3947" s="21"/>
    </row>
    <row r="3948">
      <c r="A3948" s="27"/>
      <c r="B3948" s="28"/>
      <c r="C3948" s="23"/>
      <c r="D3948" s="23"/>
      <c r="E3948" s="23"/>
      <c r="F3948" s="23"/>
      <c r="G3948" s="23"/>
      <c r="H3948" s="23"/>
      <c r="I3948" s="31"/>
      <c r="K3948" s="21"/>
    </row>
    <row r="3949">
      <c r="A3949" s="27"/>
      <c r="B3949" s="28"/>
      <c r="C3949" s="23"/>
      <c r="D3949" s="23"/>
      <c r="E3949" s="23"/>
      <c r="F3949" s="23"/>
      <c r="G3949" s="23"/>
      <c r="H3949" s="23"/>
      <c r="I3949" s="31"/>
      <c r="K3949" s="21"/>
    </row>
    <row r="3950">
      <c r="A3950" s="27"/>
      <c r="B3950" s="28"/>
      <c r="C3950" s="23"/>
      <c r="D3950" s="23"/>
      <c r="E3950" s="23"/>
      <c r="F3950" s="23"/>
      <c r="G3950" s="23"/>
      <c r="H3950" s="23"/>
      <c r="I3950" s="31"/>
      <c r="K3950" s="21"/>
    </row>
    <row r="3951">
      <c r="A3951" s="27"/>
      <c r="B3951" s="28"/>
      <c r="C3951" s="23"/>
      <c r="D3951" s="23"/>
      <c r="E3951" s="23"/>
      <c r="F3951" s="23"/>
      <c r="G3951" s="23"/>
      <c r="H3951" s="23"/>
      <c r="I3951" s="31"/>
      <c r="K3951" s="21"/>
    </row>
    <row r="3952">
      <c r="A3952" s="27"/>
      <c r="B3952" s="28"/>
      <c r="C3952" s="23"/>
      <c r="D3952" s="23"/>
      <c r="E3952" s="23"/>
      <c r="F3952" s="23"/>
      <c r="G3952" s="23"/>
      <c r="H3952" s="23"/>
      <c r="I3952" s="31"/>
      <c r="K3952" s="21"/>
    </row>
    <row r="3953">
      <c r="A3953" s="27"/>
      <c r="B3953" s="28"/>
      <c r="C3953" s="23"/>
      <c r="D3953" s="23"/>
      <c r="E3953" s="23"/>
      <c r="F3953" s="23"/>
      <c r="G3953" s="23"/>
      <c r="H3953" s="23"/>
      <c r="I3953" s="31"/>
      <c r="K3953" s="21"/>
    </row>
    <row r="3954">
      <c r="A3954" s="27"/>
      <c r="B3954" s="28"/>
      <c r="C3954" s="23"/>
      <c r="D3954" s="23"/>
      <c r="E3954" s="23"/>
      <c r="F3954" s="23"/>
      <c r="G3954" s="23"/>
      <c r="H3954" s="23"/>
      <c r="I3954" s="31"/>
      <c r="K3954" s="21"/>
    </row>
    <row r="3955">
      <c r="A3955" s="27"/>
      <c r="B3955" s="28"/>
      <c r="C3955" s="23"/>
      <c r="D3955" s="23"/>
      <c r="E3955" s="23"/>
      <c r="F3955" s="23"/>
      <c r="G3955" s="23"/>
      <c r="H3955" s="23"/>
      <c r="I3955" s="31"/>
      <c r="K3955" s="21"/>
    </row>
    <row r="3956">
      <c r="A3956" s="27"/>
      <c r="B3956" s="28"/>
      <c r="C3956" s="23"/>
      <c r="D3956" s="23"/>
      <c r="E3956" s="23"/>
      <c r="F3956" s="23"/>
      <c r="G3956" s="23"/>
      <c r="H3956" s="23"/>
      <c r="I3956" s="31"/>
      <c r="K3956" s="21"/>
    </row>
    <row r="3957">
      <c r="A3957" s="27"/>
      <c r="B3957" s="28"/>
      <c r="C3957" s="23"/>
      <c r="D3957" s="23"/>
      <c r="E3957" s="23"/>
      <c r="F3957" s="23"/>
      <c r="G3957" s="23"/>
      <c r="H3957" s="23"/>
      <c r="I3957" s="31"/>
      <c r="K3957" s="21"/>
    </row>
    <row r="3958">
      <c r="A3958" s="27"/>
      <c r="B3958" s="28"/>
      <c r="C3958" s="23"/>
      <c r="D3958" s="23"/>
      <c r="E3958" s="23"/>
      <c r="F3958" s="23"/>
      <c r="G3958" s="23"/>
      <c r="H3958" s="23"/>
      <c r="I3958" s="31"/>
      <c r="K3958" s="21"/>
    </row>
    <row r="3959">
      <c r="A3959" s="27"/>
      <c r="B3959" s="28"/>
      <c r="C3959" s="23"/>
      <c r="D3959" s="23"/>
      <c r="E3959" s="23"/>
      <c r="F3959" s="23"/>
      <c r="G3959" s="23"/>
      <c r="H3959" s="23"/>
      <c r="I3959" s="31"/>
      <c r="K3959" s="21"/>
    </row>
    <row r="3960">
      <c r="A3960" s="27"/>
      <c r="B3960" s="28"/>
      <c r="C3960" s="23"/>
      <c r="D3960" s="23"/>
      <c r="E3960" s="23"/>
      <c r="F3960" s="23"/>
      <c r="G3960" s="23"/>
      <c r="H3960" s="23"/>
      <c r="I3960" s="31"/>
      <c r="K3960" s="21"/>
    </row>
    <row r="3961">
      <c r="A3961" s="27"/>
      <c r="B3961" s="28"/>
      <c r="C3961" s="23"/>
      <c r="D3961" s="23"/>
      <c r="E3961" s="23"/>
      <c r="F3961" s="23"/>
      <c r="G3961" s="23"/>
      <c r="H3961" s="23"/>
      <c r="I3961" s="31"/>
      <c r="K3961" s="21"/>
    </row>
    <row r="3962">
      <c r="A3962" s="27"/>
      <c r="B3962" s="28"/>
      <c r="C3962" s="23"/>
      <c r="D3962" s="23"/>
      <c r="E3962" s="23"/>
      <c r="F3962" s="23"/>
      <c r="G3962" s="23"/>
      <c r="H3962" s="23"/>
      <c r="I3962" s="31"/>
      <c r="K3962" s="21"/>
    </row>
    <row r="3963">
      <c r="A3963" s="27"/>
      <c r="B3963" s="28"/>
      <c r="C3963" s="23"/>
      <c r="D3963" s="23"/>
      <c r="E3963" s="23"/>
      <c r="F3963" s="23"/>
      <c r="G3963" s="23"/>
      <c r="H3963" s="23"/>
      <c r="I3963" s="31"/>
      <c r="K3963" s="21"/>
    </row>
    <row r="3964">
      <c r="A3964" s="27"/>
      <c r="B3964" s="28"/>
      <c r="C3964" s="23"/>
      <c r="D3964" s="23"/>
      <c r="E3964" s="23"/>
      <c r="F3964" s="23"/>
      <c r="G3964" s="23"/>
      <c r="H3964" s="23"/>
      <c r="I3964" s="31"/>
      <c r="K3964" s="21"/>
    </row>
    <row r="3965">
      <c r="A3965" s="27"/>
      <c r="B3965" s="28"/>
      <c r="C3965" s="23"/>
      <c r="D3965" s="23"/>
      <c r="E3965" s="23"/>
      <c r="F3965" s="23"/>
      <c r="G3965" s="23"/>
      <c r="H3965" s="23"/>
      <c r="I3965" s="31"/>
      <c r="K3965" s="21"/>
    </row>
    <row r="3966">
      <c r="A3966" s="27"/>
      <c r="B3966" s="28"/>
      <c r="C3966" s="23"/>
      <c r="D3966" s="23"/>
      <c r="E3966" s="23"/>
      <c r="F3966" s="23"/>
      <c r="G3966" s="23"/>
      <c r="H3966" s="23"/>
      <c r="I3966" s="31"/>
      <c r="K3966" s="21"/>
    </row>
    <row r="3967">
      <c r="A3967" s="27"/>
      <c r="B3967" s="28"/>
      <c r="C3967" s="23"/>
      <c r="D3967" s="23"/>
      <c r="E3967" s="23"/>
      <c r="F3967" s="23"/>
      <c r="G3967" s="23"/>
      <c r="H3967" s="23"/>
      <c r="I3967" s="31"/>
      <c r="K3967" s="21"/>
    </row>
    <row r="3968">
      <c r="A3968" s="27"/>
      <c r="B3968" s="28"/>
      <c r="C3968" s="23"/>
      <c r="D3968" s="23"/>
      <c r="E3968" s="23"/>
      <c r="F3968" s="23"/>
      <c r="G3968" s="23"/>
      <c r="H3968" s="23"/>
      <c r="I3968" s="31"/>
      <c r="K3968" s="21"/>
    </row>
    <row r="3969">
      <c r="A3969" s="27"/>
      <c r="B3969" s="28"/>
      <c r="C3969" s="23"/>
      <c r="D3969" s="23"/>
      <c r="E3969" s="23"/>
      <c r="F3969" s="23"/>
      <c r="G3969" s="23"/>
      <c r="H3969" s="23"/>
      <c r="I3969" s="31"/>
      <c r="K3969" s="21"/>
    </row>
    <row r="3970">
      <c r="A3970" s="27"/>
      <c r="B3970" s="28"/>
      <c r="C3970" s="23"/>
      <c r="D3970" s="23"/>
      <c r="E3970" s="23"/>
      <c r="F3970" s="23"/>
      <c r="G3970" s="23"/>
      <c r="H3970" s="23"/>
      <c r="I3970" s="31"/>
      <c r="K3970" s="21"/>
    </row>
    <row r="3971">
      <c r="A3971" s="27"/>
      <c r="B3971" s="28"/>
      <c r="C3971" s="23"/>
      <c r="D3971" s="23"/>
      <c r="E3971" s="23"/>
      <c r="F3971" s="23"/>
      <c r="G3971" s="23"/>
      <c r="H3971" s="23"/>
      <c r="I3971" s="31"/>
      <c r="K3971" s="21"/>
    </row>
    <row r="3972">
      <c r="A3972" s="27"/>
      <c r="B3972" s="28"/>
      <c r="C3972" s="23"/>
      <c r="D3972" s="23"/>
      <c r="E3972" s="23"/>
      <c r="F3972" s="23"/>
      <c r="G3972" s="23"/>
      <c r="H3972" s="23"/>
      <c r="I3972" s="31"/>
      <c r="K3972" s="21"/>
    </row>
    <row r="3973">
      <c r="A3973" s="27"/>
      <c r="B3973" s="28"/>
      <c r="C3973" s="23"/>
      <c r="D3973" s="23"/>
      <c r="E3973" s="23"/>
      <c r="F3973" s="23"/>
      <c r="G3973" s="23"/>
      <c r="H3973" s="23"/>
      <c r="I3973" s="31"/>
      <c r="K3973" s="21"/>
    </row>
    <row r="3974">
      <c r="A3974" s="27"/>
      <c r="B3974" s="28"/>
      <c r="C3974" s="23"/>
      <c r="D3974" s="23"/>
      <c r="E3974" s="23"/>
      <c r="F3974" s="23"/>
      <c r="G3974" s="23"/>
      <c r="H3974" s="23"/>
      <c r="I3974" s="31"/>
      <c r="K3974" s="21"/>
    </row>
    <row r="3975">
      <c r="A3975" s="27"/>
      <c r="B3975" s="28"/>
      <c r="C3975" s="23"/>
      <c r="D3975" s="23"/>
      <c r="E3975" s="23"/>
      <c r="F3975" s="23"/>
      <c r="G3975" s="23"/>
      <c r="H3975" s="23"/>
      <c r="I3975" s="31"/>
      <c r="K3975" s="21"/>
    </row>
    <row r="3976">
      <c r="A3976" s="27"/>
      <c r="B3976" s="28"/>
      <c r="C3976" s="23"/>
      <c r="D3976" s="23"/>
      <c r="E3976" s="23"/>
      <c r="F3976" s="23"/>
      <c r="G3976" s="23"/>
      <c r="H3976" s="23"/>
      <c r="I3976" s="31"/>
      <c r="K3976" s="21"/>
    </row>
    <row r="3977">
      <c r="A3977" s="27"/>
      <c r="B3977" s="28"/>
      <c r="C3977" s="23"/>
      <c r="D3977" s="23"/>
      <c r="E3977" s="23"/>
      <c r="F3977" s="23"/>
      <c r="G3977" s="23"/>
      <c r="H3977" s="23"/>
      <c r="I3977" s="31"/>
      <c r="K3977" s="21"/>
    </row>
    <row r="3978">
      <c r="A3978" s="27"/>
      <c r="B3978" s="28"/>
      <c r="C3978" s="23"/>
      <c r="D3978" s="23"/>
      <c r="E3978" s="23"/>
      <c r="F3978" s="23"/>
      <c r="G3978" s="23"/>
      <c r="H3978" s="23"/>
      <c r="I3978" s="31"/>
      <c r="K3978" s="21"/>
    </row>
    <row r="3979">
      <c r="A3979" s="27"/>
      <c r="B3979" s="28"/>
      <c r="C3979" s="23"/>
      <c r="D3979" s="23"/>
      <c r="E3979" s="23"/>
      <c r="F3979" s="23"/>
      <c r="G3979" s="23"/>
      <c r="H3979" s="23"/>
      <c r="I3979" s="31"/>
      <c r="K3979" s="21"/>
    </row>
    <row r="3980">
      <c r="A3980" s="27"/>
      <c r="B3980" s="28"/>
      <c r="C3980" s="23"/>
      <c r="D3980" s="23"/>
      <c r="E3980" s="23"/>
      <c r="F3980" s="23"/>
      <c r="G3980" s="23"/>
      <c r="H3980" s="23"/>
      <c r="I3980" s="31"/>
      <c r="K3980" s="21"/>
    </row>
    <row r="3981">
      <c r="A3981" s="27"/>
      <c r="B3981" s="28"/>
      <c r="C3981" s="23"/>
      <c r="D3981" s="23"/>
      <c r="E3981" s="23"/>
      <c r="F3981" s="23"/>
      <c r="G3981" s="23"/>
      <c r="H3981" s="23"/>
      <c r="I3981" s="31"/>
      <c r="K3981" s="21"/>
    </row>
    <row r="3982">
      <c r="A3982" s="27"/>
      <c r="B3982" s="28"/>
      <c r="C3982" s="23"/>
      <c r="D3982" s="23"/>
      <c r="E3982" s="23"/>
      <c r="F3982" s="23"/>
      <c r="G3982" s="23"/>
      <c r="H3982" s="23"/>
      <c r="I3982" s="31"/>
      <c r="K3982" s="21"/>
    </row>
    <row r="3983">
      <c r="A3983" s="27"/>
      <c r="B3983" s="28"/>
      <c r="C3983" s="23"/>
      <c r="D3983" s="23"/>
      <c r="E3983" s="23"/>
      <c r="F3983" s="23"/>
      <c r="G3983" s="23"/>
      <c r="H3983" s="23"/>
      <c r="I3983" s="31"/>
      <c r="K3983" s="21"/>
    </row>
    <row r="3984">
      <c r="A3984" s="27"/>
      <c r="B3984" s="28"/>
      <c r="C3984" s="23"/>
      <c r="D3984" s="23"/>
      <c r="E3984" s="23"/>
      <c r="F3984" s="23"/>
      <c r="G3984" s="23"/>
      <c r="H3984" s="23"/>
      <c r="I3984" s="31"/>
      <c r="K3984" s="21"/>
    </row>
    <row r="3985">
      <c r="A3985" s="27"/>
      <c r="B3985" s="28"/>
      <c r="C3985" s="23"/>
      <c r="D3985" s="23"/>
      <c r="E3985" s="23"/>
      <c r="F3985" s="23"/>
      <c r="G3985" s="23"/>
      <c r="H3985" s="23"/>
      <c r="I3985" s="31"/>
      <c r="K3985" s="21"/>
    </row>
    <row r="3986">
      <c r="A3986" s="27"/>
      <c r="B3986" s="28"/>
      <c r="C3986" s="23"/>
      <c r="D3986" s="23"/>
      <c r="E3986" s="23"/>
      <c r="F3986" s="23"/>
      <c r="G3986" s="23"/>
      <c r="H3986" s="23"/>
      <c r="I3986" s="31"/>
      <c r="K3986" s="21"/>
    </row>
    <row r="3987">
      <c r="A3987" s="27"/>
      <c r="B3987" s="28"/>
      <c r="C3987" s="23"/>
      <c r="D3987" s="23"/>
      <c r="E3987" s="23"/>
      <c r="F3987" s="23"/>
      <c r="G3987" s="23"/>
      <c r="H3987" s="23"/>
      <c r="I3987" s="31"/>
      <c r="K3987" s="21"/>
    </row>
    <row r="3988">
      <c r="A3988" s="27"/>
      <c r="B3988" s="28"/>
      <c r="C3988" s="23"/>
      <c r="D3988" s="23"/>
      <c r="E3988" s="23"/>
      <c r="F3988" s="23"/>
      <c r="G3988" s="23"/>
      <c r="H3988" s="23"/>
      <c r="I3988" s="31"/>
      <c r="K3988" s="21"/>
    </row>
    <row r="3989">
      <c r="A3989" s="27"/>
      <c r="B3989" s="28"/>
      <c r="C3989" s="23"/>
      <c r="D3989" s="23"/>
      <c r="E3989" s="23"/>
      <c r="F3989" s="23"/>
      <c r="G3989" s="23"/>
      <c r="H3989" s="23"/>
      <c r="I3989" s="31"/>
      <c r="K3989" s="21"/>
    </row>
    <row r="3990">
      <c r="A3990" s="27"/>
      <c r="B3990" s="28"/>
      <c r="C3990" s="23"/>
      <c r="D3990" s="23"/>
      <c r="E3990" s="23"/>
      <c r="F3990" s="23"/>
      <c r="G3990" s="23"/>
      <c r="H3990" s="23"/>
      <c r="I3990" s="31"/>
      <c r="K3990" s="21"/>
    </row>
    <row r="3991">
      <c r="A3991" s="27"/>
      <c r="B3991" s="28"/>
      <c r="C3991" s="23"/>
      <c r="D3991" s="23"/>
      <c r="E3991" s="23"/>
      <c r="F3991" s="23"/>
      <c r="G3991" s="23"/>
      <c r="H3991" s="23"/>
      <c r="I3991" s="31"/>
      <c r="K3991" s="21"/>
    </row>
    <row r="3992">
      <c r="A3992" s="27"/>
      <c r="B3992" s="28"/>
      <c r="C3992" s="23"/>
      <c r="D3992" s="23"/>
      <c r="E3992" s="23"/>
      <c r="F3992" s="23"/>
      <c r="G3992" s="23"/>
      <c r="H3992" s="23"/>
      <c r="I3992" s="31"/>
      <c r="K3992" s="21"/>
    </row>
    <row r="3993">
      <c r="A3993" s="27"/>
      <c r="B3993" s="28"/>
      <c r="C3993" s="23"/>
      <c r="D3993" s="23"/>
      <c r="E3993" s="23"/>
      <c r="F3993" s="23"/>
      <c r="G3993" s="23"/>
      <c r="H3993" s="23"/>
      <c r="I3993" s="31"/>
      <c r="K3993" s="21"/>
    </row>
    <row r="3994">
      <c r="A3994" s="27"/>
      <c r="B3994" s="28"/>
      <c r="C3994" s="23"/>
      <c r="D3994" s="23"/>
      <c r="E3994" s="23"/>
      <c r="F3994" s="23"/>
      <c r="G3994" s="23"/>
      <c r="H3994" s="23"/>
      <c r="I3994" s="31"/>
      <c r="K3994" s="21"/>
    </row>
    <row r="3995">
      <c r="A3995" s="27"/>
      <c r="B3995" s="28"/>
      <c r="C3995" s="23"/>
      <c r="D3995" s="23"/>
      <c r="E3995" s="23"/>
      <c r="F3995" s="23"/>
      <c r="G3995" s="23"/>
      <c r="H3995" s="23"/>
      <c r="I3995" s="31"/>
      <c r="K3995" s="21"/>
    </row>
    <row r="3996">
      <c r="A3996" s="27"/>
      <c r="B3996" s="28"/>
      <c r="C3996" s="23"/>
      <c r="D3996" s="23"/>
      <c r="E3996" s="23"/>
      <c r="F3996" s="23"/>
      <c r="G3996" s="23"/>
      <c r="H3996" s="23"/>
      <c r="I3996" s="31"/>
      <c r="K3996" s="21"/>
    </row>
    <row r="3997">
      <c r="A3997" s="27"/>
      <c r="B3997" s="28"/>
      <c r="C3997" s="23"/>
      <c r="D3997" s="23"/>
      <c r="E3997" s="23"/>
      <c r="F3997" s="23"/>
      <c r="G3997" s="23"/>
      <c r="H3997" s="23"/>
      <c r="I3997" s="31"/>
      <c r="K3997" s="21"/>
    </row>
    <row r="3998">
      <c r="A3998" s="27"/>
      <c r="B3998" s="28"/>
      <c r="C3998" s="23"/>
      <c r="D3998" s="23"/>
      <c r="E3998" s="23"/>
      <c r="F3998" s="23"/>
      <c r="G3998" s="23"/>
      <c r="H3998" s="23"/>
      <c r="I3998" s="31"/>
      <c r="K3998" s="21"/>
    </row>
    <row r="3999">
      <c r="A3999" s="27"/>
      <c r="B3999" s="28"/>
      <c r="C3999" s="23"/>
      <c r="D3999" s="23"/>
      <c r="E3999" s="23"/>
      <c r="F3999" s="23"/>
      <c r="G3999" s="23"/>
      <c r="H3999" s="23"/>
      <c r="I3999" s="31"/>
      <c r="K3999" s="21"/>
    </row>
    <row r="4000">
      <c r="A4000" s="27"/>
      <c r="B4000" s="28"/>
      <c r="C4000" s="23"/>
      <c r="D4000" s="23"/>
      <c r="E4000" s="23"/>
      <c r="F4000" s="23"/>
      <c r="G4000" s="23"/>
      <c r="H4000" s="23"/>
      <c r="I4000" s="31"/>
      <c r="K4000" s="21"/>
    </row>
    <row r="4001">
      <c r="A4001" s="27"/>
      <c r="B4001" s="28"/>
      <c r="C4001" s="23"/>
      <c r="D4001" s="23"/>
      <c r="E4001" s="23"/>
      <c r="F4001" s="23"/>
      <c r="G4001" s="23"/>
      <c r="H4001" s="23"/>
      <c r="I4001" s="31"/>
      <c r="K4001" s="21"/>
    </row>
    <row r="4002">
      <c r="A4002" s="27"/>
      <c r="B4002" s="28"/>
      <c r="C4002" s="23"/>
      <c r="D4002" s="23"/>
      <c r="E4002" s="23"/>
      <c r="F4002" s="23"/>
      <c r="G4002" s="23"/>
      <c r="H4002" s="23"/>
      <c r="I4002" s="31"/>
      <c r="K4002" s="21"/>
    </row>
    <row r="4003">
      <c r="A4003" s="27"/>
      <c r="B4003" s="28"/>
      <c r="C4003" s="23"/>
      <c r="D4003" s="23"/>
      <c r="E4003" s="23"/>
      <c r="F4003" s="23"/>
      <c r="G4003" s="23"/>
      <c r="H4003" s="23"/>
      <c r="I4003" s="31"/>
      <c r="K4003" s="21"/>
    </row>
    <row r="4004">
      <c r="A4004" s="27"/>
      <c r="B4004" s="28"/>
      <c r="C4004" s="23"/>
      <c r="D4004" s="23"/>
      <c r="E4004" s="23"/>
      <c r="F4004" s="23"/>
      <c r="G4004" s="23"/>
      <c r="H4004" s="23"/>
      <c r="I4004" s="31"/>
      <c r="K4004" s="21"/>
    </row>
  </sheetData>
  <mergeCells count="4715">
    <mergeCell ref="D1599:H1599"/>
    <mergeCell ref="D1600:H1600"/>
    <mergeCell ref="D1601:H1601"/>
    <mergeCell ref="D1602:H1602"/>
    <mergeCell ref="C1605:H1605"/>
    <mergeCell ref="C1606:H1606"/>
    <mergeCell ref="D1607:H1607"/>
    <mergeCell ref="D1608:H1608"/>
    <mergeCell ref="D1609:H1609"/>
    <mergeCell ref="D1610:H1610"/>
    <mergeCell ref="C1613:H1613"/>
    <mergeCell ref="C1614:H1614"/>
    <mergeCell ref="D1615:H1615"/>
    <mergeCell ref="D1616:H1616"/>
    <mergeCell ref="A1631:H1631"/>
    <mergeCell ref="C1632:H1632"/>
    <mergeCell ref="C1633:H1633"/>
    <mergeCell ref="D1634:H1634"/>
    <mergeCell ref="D1635:H1635"/>
    <mergeCell ref="D1636:H1636"/>
    <mergeCell ref="D1637:H1637"/>
    <mergeCell ref="C1640:H1640"/>
    <mergeCell ref="C1641:H1641"/>
    <mergeCell ref="D1642:H1642"/>
    <mergeCell ref="D1643:H1643"/>
    <mergeCell ref="D1644:H1644"/>
    <mergeCell ref="D1645:H1645"/>
    <mergeCell ref="C1648:H1648"/>
    <mergeCell ref="C1649:H1649"/>
    <mergeCell ref="D1650:H1650"/>
    <mergeCell ref="D1651:H1651"/>
    <mergeCell ref="D1652:H1652"/>
    <mergeCell ref="D1653:H1653"/>
    <mergeCell ref="C1656:H1656"/>
    <mergeCell ref="C1657:H1657"/>
    <mergeCell ref="D1658:H1658"/>
    <mergeCell ref="D1659:H1659"/>
    <mergeCell ref="D1660:H1660"/>
    <mergeCell ref="D1661:H1661"/>
    <mergeCell ref="C1664:H1664"/>
    <mergeCell ref="C1665:H1665"/>
    <mergeCell ref="D1666:H1666"/>
    <mergeCell ref="D1667:H1667"/>
    <mergeCell ref="D1668:H1668"/>
    <mergeCell ref="D1669:H1669"/>
    <mergeCell ref="C1672:H1672"/>
    <mergeCell ref="C1673:H1673"/>
    <mergeCell ref="D1674:H1674"/>
    <mergeCell ref="D1675:H1675"/>
    <mergeCell ref="D1732:H1732"/>
    <mergeCell ref="D1733:H1733"/>
    <mergeCell ref="C1736:H1736"/>
    <mergeCell ref="C1737:H1737"/>
    <mergeCell ref="D1738:H1738"/>
    <mergeCell ref="D1739:H1739"/>
    <mergeCell ref="D1740:H1740"/>
    <mergeCell ref="D1741:H1741"/>
    <mergeCell ref="C1744:H1744"/>
    <mergeCell ref="C1745:H1745"/>
    <mergeCell ref="D1746:H1746"/>
    <mergeCell ref="D1747:H1747"/>
    <mergeCell ref="D1748:H1748"/>
    <mergeCell ref="D1749:H1749"/>
    <mergeCell ref="C1752:H1752"/>
    <mergeCell ref="C1753:H1753"/>
    <mergeCell ref="D1754:H1754"/>
    <mergeCell ref="D1755:H1755"/>
    <mergeCell ref="D1756:H1756"/>
    <mergeCell ref="D1757:H1757"/>
    <mergeCell ref="C1760:H1760"/>
    <mergeCell ref="C1761:H1761"/>
    <mergeCell ref="D1762:H1762"/>
    <mergeCell ref="D1763:H1763"/>
    <mergeCell ref="D1764:H1764"/>
    <mergeCell ref="D1765:H1765"/>
    <mergeCell ref="C1768:H1768"/>
    <mergeCell ref="C1769:H1769"/>
    <mergeCell ref="D1770:H1770"/>
    <mergeCell ref="D1771:H1771"/>
    <mergeCell ref="D1772:H1772"/>
    <mergeCell ref="D1773:H1773"/>
    <mergeCell ref="C1776:H1776"/>
    <mergeCell ref="C1777:H1777"/>
    <mergeCell ref="D1778:H1778"/>
    <mergeCell ref="D1779:H1779"/>
    <mergeCell ref="D1780:H1780"/>
    <mergeCell ref="D1781:H1781"/>
    <mergeCell ref="C1784:H1784"/>
    <mergeCell ref="C1785:H1785"/>
    <mergeCell ref="D1786:H1786"/>
    <mergeCell ref="D1787:H1787"/>
    <mergeCell ref="D1788:H1788"/>
    <mergeCell ref="D1789:H1789"/>
    <mergeCell ref="C1792:H1792"/>
    <mergeCell ref="C1793:H1793"/>
    <mergeCell ref="D1794:H1794"/>
    <mergeCell ref="D1795:H1795"/>
    <mergeCell ref="D1796:H1796"/>
    <mergeCell ref="D1797:H1797"/>
    <mergeCell ref="C1800:H1800"/>
    <mergeCell ref="C1801:H1801"/>
    <mergeCell ref="D1802:H1802"/>
    <mergeCell ref="D1803:H1803"/>
    <mergeCell ref="D1804:H1804"/>
    <mergeCell ref="D1805:H1805"/>
    <mergeCell ref="C1808:H1808"/>
    <mergeCell ref="C1809:H1809"/>
    <mergeCell ref="D1810:H1810"/>
    <mergeCell ref="D1811:H1811"/>
    <mergeCell ref="D1812:H1812"/>
    <mergeCell ref="D1813:H1813"/>
    <mergeCell ref="C1816:H1816"/>
    <mergeCell ref="C1817:H1817"/>
    <mergeCell ref="D1818:H1818"/>
    <mergeCell ref="D1819:H1819"/>
    <mergeCell ref="D1820:H1820"/>
    <mergeCell ref="D1821:H1821"/>
    <mergeCell ref="C1824:H1824"/>
    <mergeCell ref="C1825:H1825"/>
    <mergeCell ref="D1826:H1826"/>
    <mergeCell ref="D1827:H1827"/>
    <mergeCell ref="D1828:H1828"/>
    <mergeCell ref="D1829:H1829"/>
    <mergeCell ref="C1832:H1832"/>
    <mergeCell ref="C1833:H1833"/>
    <mergeCell ref="D1834:H1834"/>
    <mergeCell ref="D1835:H1835"/>
    <mergeCell ref="D1836:H1836"/>
    <mergeCell ref="D1837:H1837"/>
    <mergeCell ref="C1840:H1840"/>
    <mergeCell ref="C1841:H1841"/>
    <mergeCell ref="D1842:H1842"/>
    <mergeCell ref="D1843:H1843"/>
    <mergeCell ref="A1914:H1914"/>
    <mergeCell ref="C1915:H1915"/>
    <mergeCell ref="C1916:H1916"/>
    <mergeCell ref="D1917:H1917"/>
    <mergeCell ref="D1918:H1918"/>
    <mergeCell ref="D1919:H1919"/>
    <mergeCell ref="D1920:H1920"/>
    <mergeCell ref="C1923:H1923"/>
    <mergeCell ref="C1924:H1924"/>
    <mergeCell ref="D1925:H1925"/>
    <mergeCell ref="D1926:H1926"/>
    <mergeCell ref="D1927:H1927"/>
    <mergeCell ref="D1928:H1928"/>
    <mergeCell ref="C1931:H1931"/>
    <mergeCell ref="C1932:H1932"/>
    <mergeCell ref="D1933:H1933"/>
    <mergeCell ref="D1934:H1934"/>
    <mergeCell ref="D1935:H1935"/>
    <mergeCell ref="D1936:H1936"/>
    <mergeCell ref="C1939:H1939"/>
    <mergeCell ref="C1940:H1940"/>
    <mergeCell ref="D1941:H1941"/>
    <mergeCell ref="D1942:H1942"/>
    <mergeCell ref="D1943:H1943"/>
    <mergeCell ref="D1944:H1944"/>
    <mergeCell ref="C1947:H1947"/>
    <mergeCell ref="C1948:H1948"/>
    <mergeCell ref="D1949:H1949"/>
    <mergeCell ref="D1950:H1950"/>
    <mergeCell ref="D1951:H1951"/>
    <mergeCell ref="D1952:H1952"/>
    <mergeCell ref="C1955:H1955"/>
    <mergeCell ref="C1956:H1956"/>
    <mergeCell ref="D1957:H1957"/>
    <mergeCell ref="D1958:H1958"/>
    <mergeCell ref="D1844:H1844"/>
    <mergeCell ref="D1845:H1845"/>
    <mergeCell ref="C1848:H1848"/>
    <mergeCell ref="C1849:H1849"/>
    <mergeCell ref="D1850:H1850"/>
    <mergeCell ref="D1851:H1851"/>
    <mergeCell ref="D1852:H1852"/>
    <mergeCell ref="D1853:H1853"/>
    <mergeCell ref="C1856:H1856"/>
    <mergeCell ref="C1857:H1857"/>
    <mergeCell ref="D1858:H1858"/>
    <mergeCell ref="D1859:H1859"/>
    <mergeCell ref="D1860:H1860"/>
    <mergeCell ref="D1861:H1861"/>
    <mergeCell ref="D1882:H1882"/>
    <mergeCell ref="D1883:H1883"/>
    <mergeCell ref="D1884:H1884"/>
    <mergeCell ref="D1885:H1885"/>
    <mergeCell ref="C1888:H1888"/>
    <mergeCell ref="C1889:H1889"/>
    <mergeCell ref="D1890:H1890"/>
    <mergeCell ref="D1891:H1891"/>
    <mergeCell ref="D1892:H1892"/>
    <mergeCell ref="D1893:H1893"/>
    <mergeCell ref="C1896:H1896"/>
    <mergeCell ref="C1897:H1897"/>
    <mergeCell ref="D1898:H1898"/>
    <mergeCell ref="D1899:H1899"/>
    <mergeCell ref="D1676:H1676"/>
    <mergeCell ref="D1677:H1677"/>
    <mergeCell ref="C1680:H1680"/>
    <mergeCell ref="C1681:H1681"/>
    <mergeCell ref="D1682:H1682"/>
    <mergeCell ref="D1683:H1683"/>
    <mergeCell ref="D1684:H1684"/>
    <mergeCell ref="D1685:H1685"/>
    <mergeCell ref="C1688:H1688"/>
    <mergeCell ref="C1689:H1689"/>
    <mergeCell ref="D1690:H1690"/>
    <mergeCell ref="D1691:H1691"/>
    <mergeCell ref="D1692:H1692"/>
    <mergeCell ref="D1693:H1693"/>
    <mergeCell ref="C1696:H1696"/>
    <mergeCell ref="C1697:H1697"/>
    <mergeCell ref="D1698:H1698"/>
    <mergeCell ref="D1699:H1699"/>
    <mergeCell ref="D1700:H1700"/>
    <mergeCell ref="D1701:H1701"/>
    <mergeCell ref="C1704:H1704"/>
    <mergeCell ref="C1705:H1705"/>
    <mergeCell ref="D1706:H1706"/>
    <mergeCell ref="D1707:H1707"/>
    <mergeCell ref="D1708:H1708"/>
    <mergeCell ref="D1709:H1709"/>
    <mergeCell ref="C1712:H1712"/>
    <mergeCell ref="C1713:H1713"/>
    <mergeCell ref="D1714:H1714"/>
    <mergeCell ref="D1715:H1715"/>
    <mergeCell ref="D1716:H1716"/>
    <mergeCell ref="D1717:H1717"/>
    <mergeCell ref="C1720:H1720"/>
    <mergeCell ref="C1721:H1721"/>
    <mergeCell ref="D1722:H1722"/>
    <mergeCell ref="D1723:H1723"/>
    <mergeCell ref="D1724:H1724"/>
    <mergeCell ref="D1725:H1725"/>
    <mergeCell ref="C1728:H1728"/>
    <mergeCell ref="C1729:H1729"/>
    <mergeCell ref="D1730:H1730"/>
    <mergeCell ref="D1731:H1731"/>
    <mergeCell ref="D1900:H1900"/>
    <mergeCell ref="D1901:H1901"/>
    <mergeCell ref="C1904:H1904"/>
    <mergeCell ref="C1905:H1905"/>
    <mergeCell ref="D1906:H1906"/>
    <mergeCell ref="D1907:H1907"/>
    <mergeCell ref="D1908:H1908"/>
    <mergeCell ref="D1909:H1909"/>
    <mergeCell ref="C1864:H1864"/>
    <mergeCell ref="C1865:H1865"/>
    <mergeCell ref="D1866:H1866"/>
    <mergeCell ref="D1867:H1867"/>
    <mergeCell ref="D1868:H1868"/>
    <mergeCell ref="D1869:H1869"/>
    <mergeCell ref="C1872:H1872"/>
    <mergeCell ref="C1873:H1873"/>
    <mergeCell ref="D1874:H1874"/>
    <mergeCell ref="D1875:H1875"/>
    <mergeCell ref="D1876:H1876"/>
    <mergeCell ref="D1877:H1877"/>
    <mergeCell ref="C1880:H1880"/>
    <mergeCell ref="C1881:H1881"/>
    <mergeCell ref="P1884:T1884"/>
    <mergeCell ref="P1885:T1885"/>
    <mergeCell ref="O1888:T1888"/>
    <mergeCell ref="O1889:T1889"/>
    <mergeCell ref="P1890:T1890"/>
    <mergeCell ref="P1891:T1891"/>
    <mergeCell ref="P1892:T1892"/>
    <mergeCell ref="P1893:T1893"/>
    <mergeCell ref="O1896:T1896"/>
    <mergeCell ref="O1897:T1897"/>
    <mergeCell ref="P1898:T1898"/>
    <mergeCell ref="P1899:T1899"/>
    <mergeCell ref="P1900:T1900"/>
    <mergeCell ref="P1901:T1901"/>
    <mergeCell ref="O1904:T1904"/>
    <mergeCell ref="O1905:T1905"/>
    <mergeCell ref="P1906:T1906"/>
    <mergeCell ref="P1907:T1907"/>
    <mergeCell ref="P1908:T1908"/>
    <mergeCell ref="P1909:T1909"/>
    <mergeCell ref="M1914:T1914"/>
    <mergeCell ref="O1915:T1915"/>
    <mergeCell ref="O1916:T1916"/>
    <mergeCell ref="P1917:T1917"/>
    <mergeCell ref="P1918:T1918"/>
    <mergeCell ref="P1919:T1919"/>
    <mergeCell ref="P1920:T1920"/>
    <mergeCell ref="O1923:T1923"/>
    <mergeCell ref="P1942:T1942"/>
    <mergeCell ref="P1943:T1943"/>
    <mergeCell ref="P1944:T1944"/>
    <mergeCell ref="P1983:T1983"/>
    <mergeCell ref="P1984:T1984"/>
    <mergeCell ref="O1987:T1987"/>
    <mergeCell ref="O1988:T1988"/>
    <mergeCell ref="P1989:T1989"/>
    <mergeCell ref="P1990:T1990"/>
    <mergeCell ref="P1991:T1991"/>
    <mergeCell ref="P1992:T1992"/>
    <mergeCell ref="O1995:T1995"/>
    <mergeCell ref="O1996:T1996"/>
    <mergeCell ref="P1997:T1997"/>
    <mergeCell ref="P1998:T1998"/>
    <mergeCell ref="P1999:T1999"/>
    <mergeCell ref="P2000:T2000"/>
    <mergeCell ref="O2003:T2003"/>
    <mergeCell ref="O2004:T2004"/>
    <mergeCell ref="P2005:T2005"/>
    <mergeCell ref="P2006:T2006"/>
    <mergeCell ref="P2007:T2007"/>
    <mergeCell ref="P2008:T2008"/>
    <mergeCell ref="O2011:T2011"/>
    <mergeCell ref="O2012:T2012"/>
    <mergeCell ref="P2013:T2013"/>
    <mergeCell ref="P2014:T2014"/>
    <mergeCell ref="P2015:T2015"/>
    <mergeCell ref="P2016:T2016"/>
    <mergeCell ref="O2019:T2019"/>
    <mergeCell ref="O2020:T2020"/>
    <mergeCell ref="P2021:T2021"/>
    <mergeCell ref="P2022:T2022"/>
    <mergeCell ref="P2023:T2023"/>
    <mergeCell ref="P2024:T2024"/>
    <mergeCell ref="O2027:T2027"/>
    <mergeCell ref="O2028:T2028"/>
    <mergeCell ref="P2029:T2029"/>
    <mergeCell ref="P2030:T2030"/>
    <mergeCell ref="P2031:T2031"/>
    <mergeCell ref="P2032:T2032"/>
    <mergeCell ref="O2035:T2035"/>
    <mergeCell ref="O2036:T2036"/>
    <mergeCell ref="P2037:T2037"/>
    <mergeCell ref="P2038:T2038"/>
    <mergeCell ref="C2147:H2147"/>
    <mergeCell ref="C2148:H2148"/>
    <mergeCell ref="D2149:H2149"/>
    <mergeCell ref="D2150:H2150"/>
    <mergeCell ref="D2151:H2151"/>
    <mergeCell ref="D2152:H2152"/>
    <mergeCell ref="C2155:H2155"/>
    <mergeCell ref="C2156:H2156"/>
    <mergeCell ref="D2157:H2157"/>
    <mergeCell ref="D2158:H2158"/>
    <mergeCell ref="D2159:H2159"/>
    <mergeCell ref="D2160:H2160"/>
    <mergeCell ref="C2163:H2163"/>
    <mergeCell ref="C2164:H2164"/>
    <mergeCell ref="D2165:H2165"/>
    <mergeCell ref="D2166:H2166"/>
    <mergeCell ref="D2167:H2167"/>
    <mergeCell ref="D2168:H2168"/>
    <mergeCell ref="C2171:H2171"/>
    <mergeCell ref="C2172:H2172"/>
    <mergeCell ref="D2173:H2173"/>
    <mergeCell ref="D2174:H2174"/>
    <mergeCell ref="D2175:H2175"/>
    <mergeCell ref="D2176:H2176"/>
    <mergeCell ref="C2179:H2179"/>
    <mergeCell ref="C2180:H2180"/>
    <mergeCell ref="D2181:H2181"/>
    <mergeCell ref="D2182:H2182"/>
    <mergeCell ref="D1959:H1959"/>
    <mergeCell ref="D1960:H1960"/>
    <mergeCell ref="C1963:H1963"/>
    <mergeCell ref="C1964:H1964"/>
    <mergeCell ref="D1965:H1965"/>
    <mergeCell ref="D1966:H1966"/>
    <mergeCell ref="D1967:H1967"/>
    <mergeCell ref="D1968:H1968"/>
    <mergeCell ref="C1971:H1971"/>
    <mergeCell ref="C1972:H1972"/>
    <mergeCell ref="D1973:H1973"/>
    <mergeCell ref="D1974:H1974"/>
    <mergeCell ref="D1975:H1975"/>
    <mergeCell ref="D1976:H1976"/>
    <mergeCell ref="C1979:H1979"/>
    <mergeCell ref="C1980:H1980"/>
    <mergeCell ref="D1981:H1981"/>
    <mergeCell ref="D1982:H1982"/>
    <mergeCell ref="D1983:H1983"/>
    <mergeCell ref="D1984:H1984"/>
    <mergeCell ref="C1987:H1987"/>
    <mergeCell ref="C1988:H1988"/>
    <mergeCell ref="D1989:H1989"/>
    <mergeCell ref="D1990:H1990"/>
    <mergeCell ref="D1991:H1991"/>
    <mergeCell ref="D1992:H1992"/>
    <mergeCell ref="C1995:H1995"/>
    <mergeCell ref="C1996:H1996"/>
    <mergeCell ref="D1997:H1997"/>
    <mergeCell ref="D1998:H1998"/>
    <mergeCell ref="D1999:H1999"/>
    <mergeCell ref="D2000:H2000"/>
    <mergeCell ref="C2003:H2003"/>
    <mergeCell ref="C2004:H2004"/>
    <mergeCell ref="D2005:H2005"/>
    <mergeCell ref="D2006:H2006"/>
    <mergeCell ref="D2007:H2007"/>
    <mergeCell ref="D2008:H2008"/>
    <mergeCell ref="C2011:H2011"/>
    <mergeCell ref="C2012:H2012"/>
    <mergeCell ref="D2013:H2013"/>
    <mergeCell ref="D2014:H2014"/>
    <mergeCell ref="D2183:H2183"/>
    <mergeCell ref="D2184:H2184"/>
    <mergeCell ref="C2187:H2187"/>
    <mergeCell ref="C2188:H2188"/>
    <mergeCell ref="D2189:H2189"/>
    <mergeCell ref="D2190:H2190"/>
    <mergeCell ref="D2191:H2191"/>
    <mergeCell ref="D2192:H2192"/>
    <mergeCell ref="D2336:H2336"/>
    <mergeCell ref="D2337:H2337"/>
    <mergeCell ref="D2338:H2338"/>
    <mergeCell ref="D2339:H2339"/>
    <mergeCell ref="C2342:H2342"/>
    <mergeCell ref="C2343:H2343"/>
    <mergeCell ref="D2344:H2344"/>
    <mergeCell ref="D2345:H2345"/>
    <mergeCell ref="D2346:H2346"/>
    <mergeCell ref="D2347:H2347"/>
    <mergeCell ref="C2350:H2350"/>
    <mergeCell ref="C2351:H2351"/>
    <mergeCell ref="D2352:H2352"/>
    <mergeCell ref="D2353:H2353"/>
    <mergeCell ref="D2354:H2354"/>
    <mergeCell ref="D2355:H2355"/>
    <mergeCell ref="C2358:H2358"/>
    <mergeCell ref="C2359:H2359"/>
    <mergeCell ref="D2360:H2360"/>
    <mergeCell ref="D2361:H2361"/>
    <mergeCell ref="D2362:H2362"/>
    <mergeCell ref="D2363:H2363"/>
    <mergeCell ref="C2366:H2366"/>
    <mergeCell ref="C2367:H2367"/>
    <mergeCell ref="D2368:H2368"/>
    <mergeCell ref="D2369:H2369"/>
    <mergeCell ref="D2370:H2370"/>
    <mergeCell ref="D2371:H2371"/>
    <mergeCell ref="C2374:H2374"/>
    <mergeCell ref="C2375:H2375"/>
    <mergeCell ref="D2376:H2376"/>
    <mergeCell ref="D2377:H2377"/>
    <mergeCell ref="D2378:H2378"/>
    <mergeCell ref="D2379:H2379"/>
    <mergeCell ref="C2382:H2382"/>
    <mergeCell ref="C2383:H2383"/>
    <mergeCell ref="D2384:H2384"/>
    <mergeCell ref="D2385:H2385"/>
    <mergeCell ref="D2386:H2386"/>
    <mergeCell ref="D2387:H2387"/>
    <mergeCell ref="C2390:H2390"/>
    <mergeCell ref="C2391:H2391"/>
    <mergeCell ref="D2392:H2392"/>
    <mergeCell ref="D2393:H2393"/>
    <mergeCell ref="D2394:H2394"/>
    <mergeCell ref="D2395:H2395"/>
    <mergeCell ref="C2398:H2398"/>
    <mergeCell ref="C2399:H2399"/>
    <mergeCell ref="D2400:H2400"/>
    <mergeCell ref="D2401:H2401"/>
    <mergeCell ref="D2402:H2402"/>
    <mergeCell ref="D2403:H2403"/>
    <mergeCell ref="C2406:H2406"/>
    <mergeCell ref="C2407:H2407"/>
    <mergeCell ref="D2408:H2408"/>
    <mergeCell ref="D2409:H2409"/>
    <mergeCell ref="D2410:H2410"/>
    <mergeCell ref="D2411:H2411"/>
    <mergeCell ref="C2414:H2414"/>
    <mergeCell ref="C2415:H2415"/>
    <mergeCell ref="D2416:H2416"/>
    <mergeCell ref="D2417:H2417"/>
    <mergeCell ref="D2418:H2418"/>
    <mergeCell ref="D2419:H2419"/>
    <mergeCell ref="C2422:H2422"/>
    <mergeCell ref="C2423:H2423"/>
    <mergeCell ref="D2424:H2424"/>
    <mergeCell ref="D2425:H2425"/>
    <mergeCell ref="D2426:H2426"/>
    <mergeCell ref="D2427:H2427"/>
    <mergeCell ref="C2262:H2262"/>
    <mergeCell ref="C2263:H2263"/>
    <mergeCell ref="D2264:H2264"/>
    <mergeCell ref="D2265:H2265"/>
    <mergeCell ref="D2266:H2266"/>
    <mergeCell ref="D2267:H2267"/>
    <mergeCell ref="C2270:H2270"/>
    <mergeCell ref="C2271:H2271"/>
    <mergeCell ref="D2272:H2272"/>
    <mergeCell ref="D2273:H2273"/>
    <mergeCell ref="D2274:H2274"/>
    <mergeCell ref="D2275:H2275"/>
    <mergeCell ref="C2278:H2278"/>
    <mergeCell ref="C2279:H2279"/>
    <mergeCell ref="D2280:H2280"/>
    <mergeCell ref="D2281:H2281"/>
    <mergeCell ref="D2282:H2282"/>
    <mergeCell ref="D2283:H2283"/>
    <mergeCell ref="C2286:H2286"/>
    <mergeCell ref="C2287:H2287"/>
    <mergeCell ref="D2288:H2288"/>
    <mergeCell ref="D2289:H2289"/>
    <mergeCell ref="D2290:H2290"/>
    <mergeCell ref="D2291:H2291"/>
    <mergeCell ref="C2294:H2294"/>
    <mergeCell ref="C2295:H2295"/>
    <mergeCell ref="D2296:H2296"/>
    <mergeCell ref="D2297:H2297"/>
    <mergeCell ref="D2298:H2298"/>
    <mergeCell ref="D2299:H2299"/>
    <mergeCell ref="C2302:H2302"/>
    <mergeCell ref="C2303:H2303"/>
    <mergeCell ref="D2304:H2304"/>
    <mergeCell ref="D2305:H2305"/>
    <mergeCell ref="D2306:H2306"/>
    <mergeCell ref="D2307:H2307"/>
    <mergeCell ref="C2310:H2310"/>
    <mergeCell ref="C2311:H2311"/>
    <mergeCell ref="D2312:H2312"/>
    <mergeCell ref="D2313:H2313"/>
    <mergeCell ref="D2314:H2314"/>
    <mergeCell ref="D2315:H2315"/>
    <mergeCell ref="C2439:H2439"/>
    <mergeCell ref="D2440:H2440"/>
    <mergeCell ref="D2441:H2441"/>
    <mergeCell ref="D2442:H2442"/>
    <mergeCell ref="D2443:H2443"/>
    <mergeCell ref="C2430:H2430"/>
    <mergeCell ref="C2431:H2431"/>
    <mergeCell ref="D2432:H2432"/>
    <mergeCell ref="D2433:H2433"/>
    <mergeCell ref="D2434:H2434"/>
    <mergeCell ref="D2435:H2435"/>
    <mergeCell ref="C2438:H2438"/>
    <mergeCell ref="D2015:H2015"/>
    <mergeCell ref="D2016:H2016"/>
    <mergeCell ref="C2019:H2019"/>
    <mergeCell ref="C2020:H2020"/>
    <mergeCell ref="D2021:H2021"/>
    <mergeCell ref="D2022:H2022"/>
    <mergeCell ref="D2023:H2023"/>
    <mergeCell ref="D2024:H2024"/>
    <mergeCell ref="C2027:H2027"/>
    <mergeCell ref="C2028:H2028"/>
    <mergeCell ref="D2029:H2029"/>
    <mergeCell ref="D2030:H2030"/>
    <mergeCell ref="D2031:H2031"/>
    <mergeCell ref="D2032:H2032"/>
    <mergeCell ref="C2035:H2035"/>
    <mergeCell ref="C2036:H2036"/>
    <mergeCell ref="D2037:H2037"/>
    <mergeCell ref="D2038:H2038"/>
    <mergeCell ref="D2039:H2039"/>
    <mergeCell ref="D2040:H2040"/>
    <mergeCell ref="C2043:H2043"/>
    <mergeCell ref="C2044:H2044"/>
    <mergeCell ref="D2045:H2045"/>
    <mergeCell ref="D2046:H2046"/>
    <mergeCell ref="D2047:H2047"/>
    <mergeCell ref="D2048:H2048"/>
    <mergeCell ref="C2051:H2051"/>
    <mergeCell ref="C2052:H2052"/>
    <mergeCell ref="D2053:H2053"/>
    <mergeCell ref="D2054:H2054"/>
    <mergeCell ref="D2055:H2055"/>
    <mergeCell ref="D2056:H2056"/>
    <mergeCell ref="C2059:H2059"/>
    <mergeCell ref="C2060:H2060"/>
    <mergeCell ref="D2061:H2061"/>
    <mergeCell ref="D2062:H2062"/>
    <mergeCell ref="D2063:H2063"/>
    <mergeCell ref="D2064:H2064"/>
    <mergeCell ref="C2067:H2067"/>
    <mergeCell ref="C2068:H2068"/>
    <mergeCell ref="D2069:H2069"/>
    <mergeCell ref="D2070:H2070"/>
    <mergeCell ref="D2071:H2071"/>
    <mergeCell ref="D2072:H2072"/>
    <mergeCell ref="C2075:H2075"/>
    <mergeCell ref="C2076:H2076"/>
    <mergeCell ref="D2077:H2077"/>
    <mergeCell ref="D2078:H2078"/>
    <mergeCell ref="D2079:H2079"/>
    <mergeCell ref="D2080:H2080"/>
    <mergeCell ref="C2083:H2083"/>
    <mergeCell ref="C2084:H2084"/>
    <mergeCell ref="D2085:H2085"/>
    <mergeCell ref="D2086:H2086"/>
    <mergeCell ref="D2087:H2087"/>
    <mergeCell ref="D2088:H2088"/>
    <mergeCell ref="C2091:H2091"/>
    <mergeCell ref="C2092:H2092"/>
    <mergeCell ref="D2093:H2093"/>
    <mergeCell ref="D2094:H2094"/>
    <mergeCell ref="D2095:H2095"/>
    <mergeCell ref="D2096:H2096"/>
    <mergeCell ref="C2099:H2099"/>
    <mergeCell ref="C2100:H2100"/>
    <mergeCell ref="D2101:H2101"/>
    <mergeCell ref="D2102:H2102"/>
    <mergeCell ref="D2103:H2103"/>
    <mergeCell ref="D2104:H2104"/>
    <mergeCell ref="C2107:H2107"/>
    <mergeCell ref="C2108:H2108"/>
    <mergeCell ref="D2109:H2109"/>
    <mergeCell ref="D2110:H2110"/>
    <mergeCell ref="D2111:H2111"/>
    <mergeCell ref="D2112:H2112"/>
    <mergeCell ref="C2115:H2115"/>
    <mergeCell ref="C2116:H2116"/>
    <mergeCell ref="D2117:H2117"/>
    <mergeCell ref="D2118:H2118"/>
    <mergeCell ref="D2119:H2119"/>
    <mergeCell ref="D2120:H2120"/>
    <mergeCell ref="C2123:H2123"/>
    <mergeCell ref="C2124:H2124"/>
    <mergeCell ref="D2125:H2125"/>
    <mergeCell ref="D2126:H2126"/>
    <mergeCell ref="C2318:H2318"/>
    <mergeCell ref="C2319:H2319"/>
    <mergeCell ref="D2320:H2320"/>
    <mergeCell ref="D2321:H2321"/>
    <mergeCell ref="D2322:H2322"/>
    <mergeCell ref="D2323:H2323"/>
    <mergeCell ref="C2326:H2326"/>
    <mergeCell ref="C2327:H2327"/>
    <mergeCell ref="D2328:H2328"/>
    <mergeCell ref="D2329:H2329"/>
    <mergeCell ref="D2330:H2330"/>
    <mergeCell ref="D2331:H2331"/>
    <mergeCell ref="C2334:H2334"/>
    <mergeCell ref="C2335:H2335"/>
    <mergeCell ref="P2416:T2416"/>
    <mergeCell ref="P2417:T2417"/>
    <mergeCell ref="P2418:T2418"/>
    <mergeCell ref="P2419:T2419"/>
    <mergeCell ref="O2422:T2422"/>
    <mergeCell ref="O2423:T2423"/>
    <mergeCell ref="P2424:T2424"/>
    <mergeCell ref="P2425:T2425"/>
    <mergeCell ref="P2426:T2426"/>
    <mergeCell ref="P2427:T2427"/>
    <mergeCell ref="O2430:T2430"/>
    <mergeCell ref="O2431:T2431"/>
    <mergeCell ref="P2432:T2432"/>
    <mergeCell ref="P2433:T2433"/>
    <mergeCell ref="O2263:T2263"/>
    <mergeCell ref="P2264:T2264"/>
    <mergeCell ref="P2265:T2265"/>
    <mergeCell ref="P2266:T2266"/>
    <mergeCell ref="P2267:T2267"/>
    <mergeCell ref="O2270:T2270"/>
    <mergeCell ref="O2271:T2271"/>
    <mergeCell ref="P2272:T2272"/>
    <mergeCell ref="P2273:T2273"/>
    <mergeCell ref="P2274:T2274"/>
    <mergeCell ref="P2275:T2275"/>
    <mergeCell ref="O2278:T2278"/>
    <mergeCell ref="O2279:T2279"/>
    <mergeCell ref="P2280:T2280"/>
    <mergeCell ref="O2286:T2286"/>
    <mergeCell ref="O2287:T2287"/>
    <mergeCell ref="P2288:T2288"/>
    <mergeCell ref="P2289:T2289"/>
    <mergeCell ref="P2290:T2290"/>
    <mergeCell ref="P2291:T2291"/>
    <mergeCell ref="O2294:T2294"/>
    <mergeCell ref="O2295:T2295"/>
    <mergeCell ref="P2296:T2296"/>
    <mergeCell ref="P2297:T2297"/>
    <mergeCell ref="P2298:T2298"/>
    <mergeCell ref="P2299:T2299"/>
    <mergeCell ref="O2302:T2302"/>
    <mergeCell ref="O2303:T2303"/>
    <mergeCell ref="P2304:T2304"/>
    <mergeCell ref="P2305:T2305"/>
    <mergeCell ref="P2306:T2306"/>
    <mergeCell ref="P2307:T2307"/>
    <mergeCell ref="O2310:T2310"/>
    <mergeCell ref="O2311:T2311"/>
    <mergeCell ref="P2312:T2312"/>
    <mergeCell ref="P2313:T2313"/>
    <mergeCell ref="P2314:T2314"/>
    <mergeCell ref="P2315:T2315"/>
    <mergeCell ref="O2318:T2318"/>
    <mergeCell ref="O2319:T2319"/>
    <mergeCell ref="P2320:T2320"/>
    <mergeCell ref="P2321:T2321"/>
    <mergeCell ref="P2434:T2434"/>
    <mergeCell ref="P2435:T2435"/>
    <mergeCell ref="O2438:T2438"/>
    <mergeCell ref="O2439:T2439"/>
    <mergeCell ref="P2440:T2440"/>
    <mergeCell ref="P2441:T2441"/>
    <mergeCell ref="P2442:T2442"/>
    <mergeCell ref="P2443:T2443"/>
    <mergeCell ref="D2242:H2242"/>
    <mergeCell ref="D2243:H2243"/>
    <mergeCell ref="C2246:H2246"/>
    <mergeCell ref="C2247:H2247"/>
    <mergeCell ref="D2248:H2248"/>
    <mergeCell ref="D2249:H2249"/>
    <mergeCell ref="D2250:H2250"/>
    <mergeCell ref="D2251:H2251"/>
    <mergeCell ref="C2254:H2254"/>
    <mergeCell ref="C2255:H2255"/>
    <mergeCell ref="D2256:H2256"/>
    <mergeCell ref="D2257:H2257"/>
    <mergeCell ref="D2258:H2258"/>
    <mergeCell ref="D2259:H2259"/>
    <mergeCell ref="P2218:T2218"/>
    <mergeCell ref="P2219:T2219"/>
    <mergeCell ref="O2222:T2222"/>
    <mergeCell ref="O2223:T2223"/>
    <mergeCell ref="P2224:T2224"/>
    <mergeCell ref="P2225:T2225"/>
    <mergeCell ref="P2226:T2226"/>
    <mergeCell ref="P2227:T2227"/>
    <mergeCell ref="O2230:T2230"/>
    <mergeCell ref="C2231:H2231"/>
    <mergeCell ref="O2231:T2231"/>
    <mergeCell ref="D2232:H2232"/>
    <mergeCell ref="P2232:T2232"/>
    <mergeCell ref="P2233:T2233"/>
    <mergeCell ref="D2233:H2233"/>
    <mergeCell ref="D2234:H2234"/>
    <mergeCell ref="D2235:H2235"/>
    <mergeCell ref="C2238:H2238"/>
    <mergeCell ref="C2239:H2239"/>
    <mergeCell ref="D2240:H2240"/>
    <mergeCell ref="D2241:H2241"/>
    <mergeCell ref="P2234:T2234"/>
    <mergeCell ref="P2235:T2235"/>
    <mergeCell ref="O2238:T2238"/>
    <mergeCell ref="O2239:T2239"/>
    <mergeCell ref="P2240:T2240"/>
    <mergeCell ref="P2241:T2241"/>
    <mergeCell ref="P2242:T2242"/>
    <mergeCell ref="P2243:T2243"/>
    <mergeCell ref="O2246:T2246"/>
    <mergeCell ref="O2247:T2247"/>
    <mergeCell ref="P2248:T2248"/>
    <mergeCell ref="P2249:T2249"/>
    <mergeCell ref="P2250:T2250"/>
    <mergeCell ref="P2251:T2251"/>
    <mergeCell ref="O2254:T2254"/>
    <mergeCell ref="O2255:T2255"/>
    <mergeCell ref="P2256:T2256"/>
    <mergeCell ref="P2257:T2257"/>
    <mergeCell ref="P2258:T2258"/>
    <mergeCell ref="P2259:T2259"/>
    <mergeCell ref="O2262:T2262"/>
    <mergeCell ref="P2281:T2281"/>
    <mergeCell ref="P2282:T2282"/>
    <mergeCell ref="P2283:T2283"/>
    <mergeCell ref="P2322:T2322"/>
    <mergeCell ref="P2323:T2323"/>
    <mergeCell ref="O2326:T2326"/>
    <mergeCell ref="O2327:T2327"/>
    <mergeCell ref="P2328:T2328"/>
    <mergeCell ref="P2329:T2329"/>
    <mergeCell ref="P2330:T2330"/>
    <mergeCell ref="P2331:T2331"/>
    <mergeCell ref="O2334:T2334"/>
    <mergeCell ref="O2335:T2335"/>
    <mergeCell ref="P2336:T2336"/>
    <mergeCell ref="P2337:T2337"/>
    <mergeCell ref="P2338:T2338"/>
    <mergeCell ref="P2339:T2339"/>
    <mergeCell ref="O2342:T2342"/>
    <mergeCell ref="O2343:T2343"/>
    <mergeCell ref="P2344:T2344"/>
    <mergeCell ref="P2345:T2345"/>
    <mergeCell ref="P2346:T2346"/>
    <mergeCell ref="P2347:T2347"/>
    <mergeCell ref="O2350:T2350"/>
    <mergeCell ref="O2351:T2351"/>
    <mergeCell ref="P2352:T2352"/>
    <mergeCell ref="P2353:T2353"/>
    <mergeCell ref="P2354:T2354"/>
    <mergeCell ref="P2355:T2355"/>
    <mergeCell ref="O2358:T2358"/>
    <mergeCell ref="O2359:T2359"/>
    <mergeCell ref="P2360:T2360"/>
    <mergeCell ref="P2361:T2361"/>
    <mergeCell ref="P2362:T2362"/>
    <mergeCell ref="P2363:T2363"/>
    <mergeCell ref="O2366:T2366"/>
    <mergeCell ref="O2367:T2367"/>
    <mergeCell ref="P2368:T2368"/>
    <mergeCell ref="P2369:T2369"/>
    <mergeCell ref="P2370:T2370"/>
    <mergeCell ref="P2371:T2371"/>
    <mergeCell ref="O2374:T2374"/>
    <mergeCell ref="O2375:T2375"/>
    <mergeCell ref="P2376:T2376"/>
    <mergeCell ref="P2377:T2377"/>
    <mergeCell ref="P2378:T2378"/>
    <mergeCell ref="P2379:T2379"/>
    <mergeCell ref="O2382:T2382"/>
    <mergeCell ref="O2383:T2383"/>
    <mergeCell ref="P2384:T2384"/>
    <mergeCell ref="P2385:T2385"/>
    <mergeCell ref="P2386:T2386"/>
    <mergeCell ref="P2387:T2387"/>
    <mergeCell ref="O2390:T2390"/>
    <mergeCell ref="O2391:T2391"/>
    <mergeCell ref="P2392:T2392"/>
    <mergeCell ref="P2393:T2393"/>
    <mergeCell ref="P2394:T2394"/>
    <mergeCell ref="P2395:T2395"/>
    <mergeCell ref="P2470:T2470"/>
    <mergeCell ref="O2473:T2473"/>
    <mergeCell ref="P2461:T2461"/>
    <mergeCell ref="P2462:T2462"/>
    <mergeCell ref="O2465:T2465"/>
    <mergeCell ref="O2466:T2466"/>
    <mergeCell ref="P2467:T2467"/>
    <mergeCell ref="P2468:T2468"/>
    <mergeCell ref="P2469:T2469"/>
    <mergeCell ref="P2475:T2475"/>
    <mergeCell ref="P2476:T2476"/>
    <mergeCell ref="D2469:H2469"/>
    <mergeCell ref="D2470:H2470"/>
    <mergeCell ref="C2473:H2473"/>
    <mergeCell ref="C2474:H2474"/>
    <mergeCell ref="O2474:T2474"/>
    <mergeCell ref="D2475:H2475"/>
    <mergeCell ref="D2476:H2476"/>
    <mergeCell ref="O2398:T2398"/>
    <mergeCell ref="O2399:T2399"/>
    <mergeCell ref="P2400:T2400"/>
    <mergeCell ref="P2401:T2401"/>
    <mergeCell ref="P2402:T2402"/>
    <mergeCell ref="P2403:T2403"/>
    <mergeCell ref="O2406:T2406"/>
    <mergeCell ref="O2407:T2407"/>
    <mergeCell ref="P2408:T2408"/>
    <mergeCell ref="P2409:T2409"/>
    <mergeCell ref="P2410:T2410"/>
    <mergeCell ref="P2411:T2411"/>
    <mergeCell ref="O2414:T2414"/>
    <mergeCell ref="O2415:T2415"/>
    <mergeCell ref="A2448:H2448"/>
    <mergeCell ref="M2448:T2448"/>
    <mergeCell ref="C2449:H2449"/>
    <mergeCell ref="O2449:T2449"/>
    <mergeCell ref="C2450:H2450"/>
    <mergeCell ref="O2450:T2450"/>
    <mergeCell ref="P2451:T2451"/>
    <mergeCell ref="D2451:H2451"/>
    <mergeCell ref="D2452:H2452"/>
    <mergeCell ref="D2453:H2453"/>
    <mergeCell ref="D2454:H2454"/>
    <mergeCell ref="C2457:H2457"/>
    <mergeCell ref="C2458:H2458"/>
    <mergeCell ref="D2459:H2459"/>
    <mergeCell ref="P2452:T2452"/>
    <mergeCell ref="P2453:T2453"/>
    <mergeCell ref="P2454:T2454"/>
    <mergeCell ref="O2457:T2457"/>
    <mergeCell ref="O2458:T2458"/>
    <mergeCell ref="P2459:T2459"/>
    <mergeCell ref="P2460:T2460"/>
    <mergeCell ref="D2460:H2460"/>
    <mergeCell ref="D2461:H2461"/>
    <mergeCell ref="D2462:H2462"/>
    <mergeCell ref="C2465:H2465"/>
    <mergeCell ref="C2466:H2466"/>
    <mergeCell ref="D2467:H2467"/>
    <mergeCell ref="D2468:H2468"/>
    <mergeCell ref="P2483:T2483"/>
    <mergeCell ref="P2484:T2484"/>
    <mergeCell ref="P2493:T2493"/>
    <mergeCell ref="P2494:T2494"/>
    <mergeCell ref="O2497:T2497"/>
    <mergeCell ref="O2498:T2498"/>
    <mergeCell ref="P2499:T2499"/>
    <mergeCell ref="P2500:T2500"/>
    <mergeCell ref="P2501:T2501"/>
    <mergeCell ref="P2502:T2502"/>
    <mergeCell ref="O2505:T2505"/>
    <mergeCell ref="O2506:T2506"/>
    <mergeCell ref="P2507:T2507"/>
    <mergeCell ref="P2508:T2508"/>
    <mergeCell ref="P2509:T2509"/>
    <mergeCell ref="P2510:T2510"/>
    <mergeCell ref="O2522:T2522"/>
    <mergeCell ref="P2523:T2523"/>
    <mergeCell ref="O2513:T2513"/>
    <mergeCell ref="O2514:T2514"/>
    <mergeCell ref="P2515:T2515"/>
    <mergeCell ref="P2516:T2516"/>
    <mergeCell ref="P2517:T2517"/>
    <mergeCell ref="P2518:T2518"/>
    <mergeCell ref="O2521:T2521"/>
    <mergeCell ref="P2525:T2525"/>
    <mergeCell ref="P2526:T2526"/>
    <mergeCell ref="C2521:H2521"/>
    <mergeCell ref="C2522:H2522"/>
    <mergeCell ref="D2523:H2523"/>
    <mergeCell ref="D2524:H2524"/>
    <mergeCell ref="P2524:T2524"/>
    <mergeCell ref="D2525:H2525"/>
    <mergeCell ref="D2526:H2526"/>
    <mergeCell ref="D2532:H2532"/>
    <mergeCell ref="D2533:H2533"/>
    <mergeCell ref="D2534:H2534"/>
    <mergeCell ref="C2529:H2529"/>
    <mergeCell ref="O2529:T2529"/>
    <mergeCell ref="C2530:H2530"/>
    <mergeCell ref="O2530:T2530"/>
    <mergeCell ref="D2531:H2531"/>
    <mergeCell ref="P2531:T2531"/>
    <mergeCell ref="P2532:T2532"/>
    <mergeCell ref="D2539:H2539"/>
    <mergeCell ref="D2540:H2540"/>
    <mergeCell ref="D2541:H2541"/>
    <mergeCell ref="P2533:T2533"/>
    <mergeCell ref="P2534:T2534"/>
    <mergeCell ref="C2537:H2537"/>
    <mergeCell ref="O2537:T2537"/>
    <mergeCell ref="C2538:H2538"/>
    <mergeCell ref="O2538:T2538"/>
    <mergeCell ref="P2539:T2539"/>
    <mergeCell ref="C2546:H2546"/>
    <mergeCell ref="D2547:H2547"/>
    <mergeCell ref="D2548:H2548"/>
    <mergeCell ref="P2540:T2540"/>
    <mergeCell ref="P2541:T2541"/>
    <mergeCell ref="D2542:H2542"/>
    <mergeCell ref="P2542:T2542"/>
    <mergeCell ref="C2545:H2545"/>
    <mergeCell ref="O2545:T2545"/>
    <mergeCell ref="O2546:T2546"/>
    <mergeCell ref="D2477:H2477"/>
    <mergeCell ref="P2477:T2477"/>
    <mergeCell ref="D2478:H2478"/>
    <mergeCell ref="P2478:T2478"/>
    <mergeCell ref="C2481:H2481"/>
    <mergeCell ref="O2481:T2481"/>
    <mergeCell ref="O2482:T2482"/>
    <mergeCell ref="C2482:H2482"/>
    <mergeCell ref="D2483:H2483"/>
    <mergeCell ref="D2484:H2484"/>
    <mergeCell ref="D2485:H2485"/>
    <mergeCell ref="P2485:T2485"/>
    <mergeCell ref="D2486:H2486"/>
    <mergeCell ref="P2486:T2486"/>
    <mergeCell ref="C2489:H2489"/>
    <mergeCell ref="O2489:T2489"/>
    <mergeCell ref="C2490:H2490"/>
    <mergeCell ref="O2490:T2490"/>
    <mergeCell ref="D2491:H2491"/>
    <mergeCell ref="P2491:T2491"/>
    <mergeCell ref="P2492:T2492"/>
    <mergeCell ref="D2492:H2492"/>
    <mergeCell ref="D2493:H2493"/>
    <mergeCell ref="D2494:H2494"/>
    <mergeCell ref="C2497:H2497"/>
    <mergeCell ref="C2498:H2498"/>
    <mergeCell ref="D2499:H2499"/>
    <mergeCell ref="D2500:H2500"/>
    <mergeCell ref="D2501:H2501"/>
    <mergeCell ref="D2502:H2502"/>
    <mergeCell ref="C2505:H2505"/>
    <mergeCell ref="C2506:H2506"/>
    <mergeCell ref="D2507:H2507"/>
    <mergeCell ref="D2508:H2508"/>
    <mergeCell ref="D2509:H2509"/>
    <mergeCell ref="D2510:H2510"/>
    <mergeCell ref="C2513:H2513"/>
    <mergeCell ref="C2514:H2514"/>
    <mergeCell ref="D2515:H2515"/>
    <mergeCell ref="D2516:H2516"/>
    <mergeCell ref="D2517:H2517"/>
    <mergeCell ref="D2518:H2518"/>
    <mergeCell ref="C2553:H2553"/>
    <mergeCell ref="C2554:H2554"/>
    <mergeCell ref="D2555:H2555"/>
    <mergeCell ref="P2580:T2580"/>
    <mergeCell ref="P2581:T2581"/>
    <mergeCell ref="P2571:T2571"/>
    <mergeCell ref="P2572:T2572"/>
    <mergeCell ref="P2573:T2573"/>
    <mergeCell ref="P2574:T2574"/>
    <mergeCell ref="O2577:T2577"/>
    <mergeCell ref="O2578:T2578"/>
    <mergeCell ref="P2579:T2579"/>
    <mergeCell ref="C2585:H2585"/>
    <mergeCell ref="C2586:H2586"/>
    <mergeCell ref="D2587:H2587"/>
    <mergeCell ref="D2588:H2588"/>
    <mergeCell ref="D2579:H2579"/>
    <mergeCell ref="D2580:H2580"/>
    <mergeCell ref="D2581:H2581"/>
    <mergeCell ref="D2582:H2582"/>
    <mergeCell ref="P2582:T2582"/>
    <mergeCell ref="O2585:T2585"/>
    <mergeCell ref="O2586:T2586"/>
    <mergeCell ref="P2547:T2547"/>
    <mergeCell ref="P2548:T2548"/>
    <mergeCell ref="D2549:H2549"/>
    <mergeCell ref="P2549:T2549"/>
    <mergeCell ref="D2550:H2550"/>
    <mergeCell ref="P2550:T2550"/>
    <mergeCell ref="O2553:T2553"/>
    <mergeCell ref="O2554:T2554"/>
    <mergeCell ref="P2555:T2555"/>
    <mergeCell ref="D2556:H2556"/>
    <mergeCell ref="P2556:T2556"/>
    <mergeCell ref="D2557:H2557"/>
    <mergeCell ref="P2557:T2557"/>
    <mergeCell ref="P2558:T2558"/>
    <mergeCell ref="P2563:T2563"/>
    <mergeCell ref="P2564:T2564"/>
    <mergeCell ref="D2558:H2558"/>
    <mergeCell ref="C2561:H2561"/>
    <mergeCell ref="O2561:T2561"/>
    <mergeCell ref="C2562:H2562"/>
    <mergeCell ref="O2562:T2562"/>
    <mergeCell ref="D2563:H2563"/>
    <mergeCell ref="D2564:H2564"/>
    <mergeCell ref="D2565:H2565"/>
    <mergeCell ref="P2565:T2565"/>
    <mergeCell ref="D2566:H2566"/>
    <mergeCell ref="P2566:T2566"/>
    <mergeCell ref="C2569:H2569"/>
    <mergeCell ref="O2569:T2569"/>
    <mergeCell ref="O2570:T2570"/>
    <mergeCell ref="C2570:H2570"/>
    <mergeCell ref="D2571:H2571"/>
    <mergeCell ref="D2572:H2572"/>
    <mergeCell ref="D2573:H2573"/>
    <mergeCell ref="D2574:H2574"/>
    <mergeCell ref="C2577:H2577"/>
    <mergeCell ref="C2578:H2578"/>
    <mergeCell ref="C2593:H2593"/>
    <mergeCell ref="C2594:H2594"/>
    <mergeCell ref="D2595:H2595"/>
    <mergeCell ref="P2620:T2620"/>
    <mergeCell ref="P2621:T2621"/>
    <mergeCell ref="P2611:T2611"/>
    <mergeCell ref="P2612:T2612"/>
    <mergeCell ref="P2613:T2613"/>
    <mergeCell ref="P2614:T2614"/>
    <mergeCell ref="O2617:T2617"/>
    <mergeCell ref="O2618:T2618"/>
    <mergeCell ref="P2619:T2619"/>
    <mergeCell ref="O2634:T2634"/>
    <mergeCell ref="P2635:T2635"/>
    <mergeCell ref="P2627:T2627"/>
    <mergeCell ref="P2628:T2628"/>
    <mergeCell ref="D2629:H2629"/>
    <mergeCell ref="P2629:T2629"/>
    <mergeCell ref="D2630:H2630"/>
    <mergeCell ref="P2630:T2630"/>
    <mergeCell ref="O2633:T2633"/>
    <mergeCell ref="C2625:H2625"/>
    <mergeCell ref="C2626:H2626"/>
    <mergeCell ref="D2627:H2627"/>
    <mergeCell ref="D2628:H2628"/>
    <mergeCell ref="D2619:H2619"/>
    <mergeCell ref="D2620:H2620"/>
    <mergeCell ref="D2621:H2621"/>
    <mergeCell ref="D2622:H2622"/>
    <mergeCell ref="P2622:T2622"/>
    <mergeCell ref="O2625:T2625"/>
    <mergeCell ref="O2626:T2626"/>
    <mergeCell ref="P2637:T2637"/>
    <mergeCell ref="P2638:T2638"/>
    <mergeCell ref="C2633:H2633"/>
    <mergeCell ref="C2634:H2634"/>
    <mergeCell ref="D2635:H2635"/>
    <mergeCell ref="D2636:H2636"/>
    <mergeCell ref="P2636:T2636"/>
    <mergeCell ref="D2637:H2637"/>
    <mergeCell ref="D2638:H2638"/>
    <mergeCell ref="D2644:H2644"/>
    <mergeCell ref="D2645:H2645"/>
    <mergeCell ref="D2646:H2646"/>
    <mergeCell ref="C2641:H2641"/>
    <mergeCell ref="O2641:T2641"/>
    <mergeCell ref="C2642:H2642"/>
    <mergeCell ref="O2642:T2642"/>
    <mergeCell ref="D2643:H2643"/>
    <mergeCell ref="P2643:T2643"/>
    <mergeCell ref="P2644:T2644"/>
    <mergeCell ref="D2651:H2651"/>
    <mergeCell ref="D2652:H2652"/>
    <mergeCell ref="D2653:H2653"/>
    <mergeCell ref="P2645:T2645"/>
    <mergeCell ref="P2646:T2646"/>
    <mergeCell ref="C2649:H2649"/>
    <mergeCell ref="O2649:T2649"/>
    <mergeCell ref="C2650:H2650"/>
    <mergeCell ref="O2650:T2650"/>
    <mergeCell ref="P2651:T2651"/>
    <mergeCell ref="C2658:H2658"/>
    <mergeCell ref="D2659:H2659"/>
    <mergeCell ref="D2660:H2660"/>
    <mergeCell ref="P2652:T2652"/>
    <mergeCell ref="P2653:T2653"/>
    <mergeCell ref="D2654:H2654"/>
    <mergeCell ref="P2654:T2654"/>
    <mergeCell ref="C2657:H2657"/>
    <mergeCell ref="O2657:T2657"/>
    <mergeCell ref="O2658:T2658"/>
    <mergeCell ref="P2587:T2587"/>
    <mergeCell ref="P2588:T2588"/>
    <mergeCell ref="D2589:H2589"/>
    <mergeCell ref="P2589:T2589"/>
    <mergeCell ref="D2590:H2590"/>
    <mergeCell ref="P2590:T2590"/>
    <mergeCell ref="O2593:T2593"/>
    <mergeCell ref="O2594:T2594"/>
    <mergeCell ref="P2595:T2595"/>
    <mergeCell ref="D2596:H2596"/>
    <mergeCell ref="P2596:T2596"/>
    <mergeCell ref="D2597:H2597"/>
    <mergeCell ref="P2597:T2597"/>
    <mergeCell ref="P2598:T2598"/>
    <mergeCell ref="P2603:T2603"/>
    <mergeCell ref="P2604:T2604"/>
    <mergeCell ref="D2598:H2598"/>
    <mergeCell ref="C2601:H2601"/>
    <mergeCell ref="O2601:T2601"/>
    <mergeCell ref="C2602:H2602"/>
    <mergeCell ref="O2602:T2602"/>
    <mergeCell ref="D2603:H2603"/>
    <mergeCell ref="D2604:H2604"/>
    <mergeCell ref="D2605:H2605"/>
    <mergeCell ref="P2605:T2605"/>
    <mergeCell ref="D2606:H2606"/>
    <mergeCell ref="P2606:T2606"/>
    <mergeCell ref="C2609:H2609"/>
    <mergeCell ref="O2609:T2609"/>
    <mergeCell ref="O2610:T2610"/>
    <mergeCell ref="C2610:H2610"/>
    <mergeCell ref="D2611:H2611"/>
    <mergeCell ref="D2612:H2612"/>
    <mergeCell ref="D2613:H2613"/>
    <mergeCell ref="D2614:H2614"/>
    <mergeCell ref="C2617:H2617"/>
    <mergeCell ref="C2618:H2618"/>
    <mergeCell ref="C2665:H2665"/>
    <mergeCell ref="C2666:H2666"/>
    <mergeCell ref="D2667:H2667"/>
    <mergeCell ref="P2692:T2692"/>
    <mergeCell ref="P2693:T2693"/>
    <mergeCell ref="P2683:T2683"/>
    <mergeCell ref="P2684:T2684"/>
    <mergeCell ref="P2685:T2685"/>
    <mergeCell ref="P2686:T2686"/>
    <mergeCell ref="O2689:T2689"/>
    <mergeCell ref="O2690:T2690"/>
    <mergeCell ref="P2691:T2691"/>
    <mergeCell ref="P2659:T2659"/>
    <mergeCell ref="P2660:T2660"/>
    <mergeCell ref="D2661:H2661"/>
    <mergeCell ref="P2661:T2661"/>
    <mergeCell ref="D2662:H2662"/>
    <mergeCell ref="P2662:T2662"/>
    <mergeCell ref="O2665:T2665"/>
    <mergeCell ref="O2666:T2666"/>
    <mergeCell ref="P2667:T2667"/>
    <mergeCell ref="D2668:H2668"/>
    <mergeCell ref="P2668:T2668"/>
    <mergeCell ref="D2669:H2669"/>
    <mergeCell ref="P2669:T2669"/>
    <mergeCell ref="P2670:T2670"/>
    <mergeCell ref="P2675:T2675"/>
    <mergeCell ref="P2676:T2676"/>
    <mergeCell ref="D2670:H2670"/>
    <mergeCell ref="C2673:H2673"/>
    <mergeCell ref="O2673:T2673"/>
    <mergeCell ref="C2674:H2674"/>
    <mergeCell ref="O2674:T2674"/>
    <mergeCell ref="D2675:H2675"/>
    <mergeCell ref="D2676:H2676"/>
    <mergeCell ref="D2677:H2677"/>
    <mergeCell ref="P2677:T2677"/>
    <mergeCell ref="D2678:H2678"/>
    <mergeCell ref="P2678:T2678"/>
    <mergeCell ref="C2681:H2681"/>
    <mergeCell ref="O2681:T2681"/>
    <mergeCell ref="O2682:T2682"/>
    <mergeCell ref="C2682:H2682"/>
    <mergeCell ref="D2683:H2683"/>
    <mergeCell ref="D2684:H2684"/>
    <mergeCell ref="D2685:H2685"/>
    <mergeCell ref="D2686:H2686"/>
    <mergeCell ref="C2689:H2689"/>
    <mergeCell ref="C2690:H2690"/>
    <mergeCell ref="P2699:T2699"/>
    <mergeCell ref="P2700:T2700"/>
    <mergeCell ref="D2701:H2701"/>
    <mergeCell ref="P2701:T2701"/>
    <mergeCell ref="D2702:H2702"/>
    <mergeCell ref="P2702:T2702"/>
    <mergeCell ref="D2691:H2691"/>
    <mergeCell ref="D2692:H2692"/>
    <mergeCell ref="D2693:H2693"/>
    <mergeCell ref="D2694:H2694"/>
    <mergeCell ref="P2694:T2694"/>
    <mergeCell ref="O2697:T2697"/>
    <mergeCell ref="O2698:T2698"/>
    <mergeCell ref="C2697:H2697"/>
    <mergeCell ref="C2698:H2698"/>
    <mergeCell ref="D2699:H2699"/>
    <mergeCell ref="D2700:H2700"/>
    <mergeCell ref="A2707:H2707"/>
    <mergeCell ref="M2707:T2707"/>
    <mergeCell ref="O2708:T2708"/>
    <mergeCell ref="C2708:H2708"/>
    <mergeCell ref="C2709:H2709"/>
    <mergeCell ref="D2710:H2710"/>
    <mergeCell ref="D2711:H2711"/>
    <mergeCell ref="D2712:H2712"/>
    <mergeCell ref="D2713:H2713"/>
    <mergeCell ref="C2716:H2716"/>
    <mergeCell ref="O2709:T2709"/>
    <mergeCell ref="P2710:T2710"/>
    <mergeCell ref="P2711:T2711"/>
    <mergeCell ref="P2712:T2712"/>
    <mergeCell ref="P2713:T2713"/>
    <mergeCell ref="O2716:T2716"/>
    <mergeCell ref="O2717:T2717"/>
    <mergeCell ref="P2718:T2718"/>
    <mergeCell ref="P2719:T2719"/>
    <mergeCell ref="P2720:T2720"/>
    <mergeCell ref="P2721:T2721"/>
    <mergeCell ref="O2724:T2724"/>
    <mergeCell ref="O2725:T2725"/>
    <mergeCell ref="P2726:T2726"/>
    <mergeCell ref="D2735:H2735"/>
    <mergeCell ref="D2736:H2736"/>
    <mergeCell ref="P2727:T2727"/>
    <mergeCell ref="P2728:T2728"/>
    <mergeCell ref="P2729:T2729"/>
    <mergeCell ref="O2732:T2732"/>
    <mergeCell ref="O2733:T2733"/>
    <mergeCell ref="P2734:T2734"/>
    <mergeCell ref="P2735:T2735"/>
    <mergeCell ref="C2717:H2717"/>
    <mergeCell ref="D2718:H2718"/>
    <mergeCell ref="D2719:H2719"/>
    <mergeCell ref="D2720:H2720"/>
    <mergeCell ref="D2721:H2721"/>
    <mergeCell ref="C2724:H2724"/>
    <mergeCell ref="C2725:H2725"/>
    <mergeCell ref="D2726:H2726"/>
    <mergeCell ref="D2727:H2727"/>
    <mergeCell ref="D2728:H2728"/>
    <mergeCell ref="D2729:H2729"/>
    <mergeCell ref="C2732:H2732"/>
    <mergeCell ref="C2733:H2733"/>
    <mergeCell ref="D2734:H2734"/>
    <mergeCell ref="D2737:H2737"/>
    <mergeCell ref="C2740:H2740"/>
    <mergeCell ref="C2741:H2741"/>
    <mergeCell ref="D2742:H2742"/>
    <mergeCell ref="D2743:H2743"/>
    <mergeCell ref="D2744:H2744"/>
    <mergeCell ref="D2745:H2745"/>
    <mergeCell ref="C2748:H2748"/>
    <mergeCell ref="C2749:H2749"/>
    <mergeCell ref="D2750:H2750"/>
    <mergeCell ref="D2751:H2751"/>
    <mergeCell ref="D2752:H2752"/>
    <mergeCell ref="D2753:H2753"/>
    <mergeCell ref="C2756:H2756"/>
    <mergeCell ref="C2757:H2757"/>
    <mergeCell ref="D2758:H2758"/>
    <mergeCell ref="D2759:H2759"/>
    <mergeCell ref="D2760:H2760"/>
    <mergeCell ref="D2761:H2761"/>
    <mergeCell ref="C2764:H2764"/>
    <mergeCell ref="C2765:H2765"/>
    <mergeCell ref="D2766:H2766"/>
    <mergeCell ref="D2767:H2767"/>
    <mergeCell ref="D2768:H2768"/>
    <mergeCell ref="D2769:H2769"/>
    <mergeCell ref="C2772:H2772"/>
    <mergeCell ref="C2773:H2773"/>
    <mergeCell ref="D2774:H2774"/>
    <mergeCell ref="D2775:H2775"/>
    <mergeCell ref="D2776:H2776"/>
    <mergeCell ref="D2777:H2777"/>
    <mergeCell ref="C2780:H2780"/>
    <mergeCell ref="C2781:H2781"/>
    <mergeCell ref="D2782:H2782"/>
    <mergeCell ref="D2783:H2783"/>
    <mergeCell ref="P2792:T2792"/>
    <mergeCell ref="P2793:T2793"/>
    <mergeCell ref="O2796:T2796"/>
    <mergeCell ref="O2797:T2797"/>
    <mergeCell ref="P2798:T2798"/>
    <mergeCell ref="P2799:T2799"/>
    <mergeCell ref="P2800:T2800"/>
    <mergeCell ref="P2801:T2801"/>
    <mergeCell ref="O2804:T2804"/>
    <mergeCell ref="O2805:T2805"/>
    <mergeCell ref="P2806:T2806"/>
    <mergeCell ref="P2807:T2807"/>
    <mergeCell ref="P2808:T2808"/>
    <mergeCell ref="P2809:T2809"/>
    <mergeCell ref="O2812:T2812"/>
    <mergeCell ref="O2813:T2813"/>
    <mergeCell ref="P2814:T2814"/>
    <mergeCell ref="P2815:T2815"/>
    <mergeCell ref="P2816:T2816"/>
    <mergeCell ref="P2817:T2817"/>
    <mergeCell ref="O2820:T2820"/>
    <mergeCell ref="O2821:T2821"/>
    <mergeCell ref="P2822:T2822"/>
    <mergeCell ref="P2823:T2823"/>
    <mergeCell ref="P2824:T2824"/>
    <mergeCell ref="P2825:T2825"/>
    <mergeCell ref="O2828:T2828"/>
    <mergeCell ref="O2829:T2829"/>
    <mergeCell ref="P2830:T2830"/>
    <mergeCell ref="P2831:T2831"/>
    <mergeCell ref="P2832:T2832"/>
    <mergeCell ref="P2833:T2833"/>
    <mergeCell ref="O2836:T2836"/>
    <mergeCell ref="O2837:T2837"/>
    <mergeCell ref="P2838:T2838"/>
    <mergeCell ref="P2839:T2839"/>
    <mergeCell ref="P2840:T2840"/>
    <mergeCell ref="P2841:T2841"/>
    <mergeCell ref="O2844:T2844"/>
    <mergeCell ref="O2845:T2845"/>
    <mergeCell ref="P2846:T2846"/>
    <mergeCell ref="P2847:T2847"/>
    <mergeCell ref="P2736:T2736"/>
    <mergeCell ref="P2737:T2737"/>
    <mergeCell ref="O2740:T2740"/>
    <mergeCell ref="O2741:T2741"/>
    <mergeCell ref="P2742:T2742"/>
    <mergeCell ref="P2743:T2743"/>
    <mergeCell ref="P2744:T2744"/>
    <mergeCell ref="P2745:T2745"/>
    <mergeCell ref="O2748:T2748"/>
    <mergeCell ref="O2749:T2749"/>
    <mergeCell ref="P2750:T2750"/>
    <mergeCell ref="P2751:T2751"/>
    <mergeCell ref="P2752:T2752"/>
    <mergeCell ref="P2753:T2753"/>
    <mergeCell ref="O2756:T2756"/>
    <mergeCell ref="O2757:T2757"/>
    <mergeCell ref="P2758:T2758"/>
    <mergeCell ref="P2759:T2759"/>
    <mergeCell ref="P2760:T2760"/>
    <mergeCell ref="P2761:T2761"/>
    <mergeCell ref="O2764:T2764"/>
    <mergeCell ref="O2765:T2765"/>
    <mergeCell ref="P2766:T2766"/>
    <mergeCell ref="P2767:T2767"/>
    <mergeCell ref="P2768:T2768"/>
    <mergeCell ref="P2769:T2769"/>
    <mergeCell ref="O2772:T2772"/>
    <mergeCell ref="O2773:T2773"/>
    <mergeCell ref="P2774:T2774"/>
    <mergeCell ref="P2775:T2775"/>
    <mergeCell ref="P2776:T2776"/>
    <mergeCell ref="P2777:T2777"/>
    <mergeCell ref="O2780:T2780"/>
    <mergeCell ref="O2781:T2781"/>
    <mergeCell ref="P2782:T2782"/>
    <mergeCell ref="P2783:T2783"/>
    <mergeCell ref="P2784:T2784"/>
    <mergeCell ref="P2785:T2785"/>
    <mergeCell ref="O2788:T2788"/>
    <mergeCell ref="O2789:T2789"/>
    <mergeCell ref="P2790:T2790"/>
    <mergeCell ref="P2791:T2791"/>
    <mergeCell ref="P2857:T2857"/>
    <mergeCell ref="O2860:T2860"/>
    <mergeCell ref="P2848:T2848"/>
    <mergeCell ref="P2849:T2849"/>
    <mergeCell ref="O2852:T2852"/>
    <mergeCell ref="O2853:T2853"/>
    <mergeCell ref="P2854:T2854"/>
    <mergeCell ref="P2855:T2855"/>
    <mergeCell ref="P2856:T2856"/>
    <mergeCell ref="D2934:H2934"/>
    <mergeCell ref="D2935:H2935"/>
    <mergeCell ref="D2936:H2936"/>
    <mergeCell ref="D2937:H2937"/>
    <mergeCell ref="C2940:H2940"/>
    <mergeCell ref="C2941:H2941"/>
    <mergeCell ref="D2942:H2942"/>
    <mergeCell ref="D2943:H2943"/>
    <mergeCell ref="D2944:H2944"/>
    <mergeCell ref="D2945:H2945"/>
    <mergeCell ref="C2948:H2948"/>
    <mergeCell ref="C2949:H2949"/>
    <mergeCell ref="D2950:H2950"/>
    <mergeCell ref="D2951:H2951"/>
    <mergeCell ref="A2990:H2990"/>
    <mergeCell ref="C2991:H2991"/>
    <mergeCell ref="C2992:H2992"/>
    <mergeCell ref="D2993:H2993"/>
    <mergeCell ref="D2994:H2994"/>
    <mergeCell ref="D2995:H2995"/>
    <mergeCell ref="D2996:H2996"/>
    <mergeCell ref="C2999:H2999"/>
    <mergeCell ref="C3000:H3000"/>
    <mergeCell ref="D3001:H3001"/>
    <mergeCell ref="D3002:H3002"/>
    <mergeCell ref="D3003:H3003"/>
    <mergeCell ref="D3004:H3004"/>
    <mergeCell ref="C3007:H3007"/>
    <mergeCell ref="C3008:H3008"/>
    <mergeCell ref="D3009:H3009"/>
    <mergeCell ref="D3010:H3010"/>
    <mergeCell ref="D3011:H3011"/>
    <mergeCell ref="D3012:H3012"/>
    <mergeCell ref="C3015:H3015"/>
    <mergeCell ref="C3016:H3016"/>
    <mergeCell ref="D3017:H3017"/>
    <mergeCell ref="D3018:H3018"/>
    <mergeCell ref="D3019:H3019"/>
    <mergeCell ref="D3020:H3020"/>
    <mergeCell ref="C3023:H3023"/>
    <mergeCell ref="C3024:H3024"/>
    <mergeCell ref="D3025:H3025"/>
    <mergeCell ref="D3026:H3026"/>
    <mergeCell ref="D3027:H3027"/>
    <mergeCell ref="D3028:H3028"/>
    <mergeCell ref="C3031:H3031"/>
    <mergeCell ref="C3032:H3032"/>
    <mergeCell ref="D3033:H3033"/>
    <mergeCell ref="D3034:H3034"/>
    <mergeCell ref="D3091:H3091"/>
    <mergeCell ref="D3092:H3092"/>
    <mergeCell ref="C3095:H3095"/>
    <mergeCell ref="C3096:H3096"/>
    <mergeCell ref="D3097:H3097"/>
    <mergeCell ref="D3098:H3098"/>
    <mergeCell ref="D3099:H3099"/>
    <mergeCell ref="D3100:H3100"/>
    <mergeCell ref="C3103:H3103"/>
    <mergeCell ref="C3104:H3104"/>
    <mergeCell ref="D3105:H3105"/>
    <mergeCell ref="D3106:H3106"/>
    <mergeCell ref="D3107:H3107"/>
    <mergeCell ref="D3108:H3108"/>
    <mergeCell ref="C3111:H3111"/>
    <mergeCell ref="C3112:H3112"/>
    <mergeCell ref="D3113:H3113"/>
    <mergeCell ref="D3114:H3114"/>
    <mergeCell ref="D3115:H3115"/>
    <mergeCell ref="D3116:H3116"/>
    <mergeCell ref="C3119:H3119"/>
    <mergeCell ref="C3120:H3120"/>
    <mergeCell ref="D3121:H3121"/>
    <mergeCell ref="D3122:H3122"/>
    <mergeCell ref="D3123:H3123"/>
    <mergeCell ref="D3124:H3124"/>
    <mergeCell ref="C3127:H3127"/>
    <mergeCell ref="C3128:H3128"/>
    <mergeCell ref="D3129:H3129"/>
    <mergeCell ref="D3130:H3130"/>
    <mergeCell ref="D3131:H3131"/>
    <mergeCell ref="D3132:H3132"/>
    <mergeCell ref="C3135:H3135"/>
    <mergeCell ref="C3136:H3136"/>
    <mergeCell ref="D3137:H3137"/>
    <mergeCell ref="D3138:H3138"/>
    <mergeCell ref="D3139:H3139"/>
    <mergeCell ref="D3140:H3140"/>
    <mergeCell ref="C3143:H3143"/>
    <mergeCell ref="C3144:H3144"/>
    <mergeCell ref="D3145:H3145"/>
    <mergeCell ref="D3146:H3146"/>
    <mergeCell ref="D3035:H3035"/>
    <mergeCell ref="D3036:H3036"/>
    <mergeCell ref="C3039:H3039"/>
    <mergeCell ref="C3040:H3040"/>
    <mergeCell ref="D3041:H3041"/>
    <mergeCell ref="D3042:H3042"/>
    <mergeCell ref="D3043:H3043"/>
    <mergeCell ref="D3044:H3044"/>
    <mergeCell ref="C3047:H3047"/>
    <mergeCell ref="C3048:H3048"/>
    <mergeCell ref="D3049:H3049"/>
    <mergeCell ref="D3050:H3050"/>
    <mergeCell ref="D3051:H3051"/>
    <mergeCell ref="D3052:H3052"/>
    <mergeCell ref="C3055:H3055"/>
    <mergeCell ref="C3056:H3056"/>
    <mergeCell ref="D3057:H3057"/>
    <mergeCell ref="D3058:H3058"/>
    <mergeCell ref="D3059:H3059"/>
    <mergeCell ref="D3060:H3060"/>
    <mergeCell ref="C3063:H3063"/>
    <mergeCell ref="C3064:H3064"/>
    <mergeCell ref="D3065:H3065"/>
    <mergeCell ref="D3066:H3066"/>
    <mergeCell ref="D3067:H3067"/>
    <mergeCell ref="D3068:H3068"/>
    <mergeCell ref="C3071:H3071"/>
    <mergeCell ref="C3072:H3072"/>
    <mergeCell ref="D3073:H3073"/>
    <mergeCell ref="D3074:H3074"/>
    <mergeCell ref="D3075:H3075"/>
    <mergeCell ref="D3076:H3076"/>
    <mergeCell ref="C3079:H3079"/>
    <mergeCell ref="C3080:H3080"/>
    <mergeCell ref="D3081:H3081"/>
    <mergeCell ref="D3082:H3082"/>
    <mergeCell ref="D3083:H3083"/>
    <mergeCell ref="D3084:H3084"/>
    <mergeCell ref="C3087:H3087"/>
    <mergeCell ref="C3088:H3088"/>
    <mergeCell ref="D3089:H3089"/>
    <mergeCell ref="D3090:H3090"/>
    <mergeCell ref="D3147:H3147"/>
    <mergeCell ref="D3148:H3148"/>
    <mergeCell ref="C3151:H3151"/>
    <mergeCell ref="C3152:H3152"/>
    <mergeCell ref="D3153:H3153"/>
    <mergeCell ref="D3154:H3154"/>
    <mergeCell ref="D3155:H3155"/>
    <mergeCell ref="D3156:H3156"/>
    <mergeCell ref="P3091:T3091"/>
    <mergeCell ref="P3092:T3092"/>
    <mergeCell ref="O3095:T3095"/>
    <mergeCell ref="O3096:T3096"/>
    <mergeCell ref="P3097:T3097"/>
    <mergeCell ref="P3098:T3098"/>
    <mergeCell ref="P3099:T3099"/>
    <mergeCell ref="P3100:T3100"/>
    <mergeCell ref="O3103:T3103"/>
    <mergeCell ref="O3104:T3104"/>
    <mergeCell ref="P3105:T3105"/>
    <mergeCell ref="P3106:T3106"/>
    <mergeCell ref="P3107:T3107"/>
    <mergeCell ref="P3108:T3108"/>
    <mergeCell ref="O3111:T3111"/>
    <mergeCell ref="O3112:T3112"/>
    <mergeCell ref="P3113:T3113"/>
    <mergeCell ref="P3114:T3114"/>
    <mergeCell ref="P3115:T3115"/>
    <mergeCell ref="P3116:T3116"/>
    <mergeCell ref="O3119:T3119"/>
    <mergeCell ref="O3120:T3120"/>
    <mergeCell ref="P3121:T3121"/>
    <mergeCell ref="P3122:T3122"/>
    <mergeCell ref="P3123:T3123"/>
    <mergeCell ref="P3124:T3124"/>
    <mergeCell ref="O3127:T3127"/>
    <mergeCell ref="O3128:T3128"/>
    <mergeCell ref="P3129:T3129"/>
    <mergeCell ref="P3130:T3130"/>
    <mergeCell ref="P3131:T3131"/>
    <mergeCell ref="P3132:T3132"/>
    <mergeCell ref="O3135:T3135"/>
    <mergeCell ref="O3136:T3136"/>
    <mergeCell ref="P3137:T3137"/>
    <mergeCell ref="P3138:T3138"/>
    <mergeCell ref="P3139:T3139"/>
    <mergeCell ref="P3140:T3140"/>
    <mergeCell ref="O3143:T3143"/>
    <mergeCell ref="O3144:T3144"/>
    <mergeCell ref="P3145:T3145"/>
    <mergeCell ref="P3146:T3146"/>
    <mergeCell ref="P3035:T3035"/>
    <mergeCell ref="P3036:T3036"/>
    <mergeCell ref="O3039:T3039"/>
    <mergeCell ref="O3040:T3040"/>
    <mergeCell ref="P3041:T3041"/>
    <mergeCell ref="P3042:T3042"/>
    <mergeCell ref="P3043:T3043"/>
    <mergeCell ref="P3044:T3044"/>
    <mergeCell ref="O3047:T3047"/>
    <mergeCell ref="O3048:T3048"/>
    <mergeCell ref="P3049:T3049"/>
    <mergeCell ref="P3050:T3050"/>
    <mergeCell ref="P3051:T3051"/>
    <mergeCell ref="P3052:T3052"/>
    <mergeCell ref="O3055:T3055"/>
    <mergeCell ref="O3056:T3056"/>
    <mergeCell ref="P3057:T3057"/>
    <mergeCell ref="P3058:T3058"/>
    <mergeCell ref="P3059:T3059"/>
    <mergeCell ref="P3060:T3060"/>
    <mergeCell ref="O3063:T3063"/>
    <mergeCell ref="O3064:T3064"/>
    <mergeCell ref="P3065:T3065"/>
    <mergeCell ref="P3066:T3066"/>
    <mergeCell ref="P3067:T3067"/>
    <mergeCell ref="P3068:T3068"/>
    <mergeCell ref="O3071:T3071"/>
    <mergeCell ref="O3072:T3072"/>
    <mergeCell ref="P3073:T3073"/>
    <mergeCell ref="P3074:T3074"/>
    <mergeCell ref="P3075:T3075"/>
    <mergeCell ref="P3076:T3076"/>
    <mergeCell ref="O3079:T3079"/>
    <mergeCell ref="O3080:T3080"/>
    <mergeCell ref="P3081:T3081"/>
    <mergeCell ref="P3082:T3082"/>
    <mergeCell ref="P3083:T3083"/>
    <mergeCell ref="P3084:T3084"/>
    <mergeCell ref="O3087:T3087"/>
    <mergeCell ref="O3088:T3088"/>
    <mergeCell ref="P3089:T3089"/>
    <mergeCell ref="P3090:T3090"/>
    <mergeCell ref="P3147:T3147"/>
    <mergeCell ref="P3148:T3148"/>
    <mergeCell ref="O3151:T3151"/>
    <mergeCell ref="O3152:T3152"/>
    <mergeCell ref="P3153:T3153"/>
    <mergeCell ref="P3154:T3154"/>
    <mergeCell ref="P3155:T3155"/>
    <mergeCell ref="P3156:T3156"/>
    <mergeCell ref="C2860:H2860"/>
    <mergeCell ref="C2861:H2861"/>
    <mergeCell ref="D2862:H2862"/>
    <mergeCell ref="D2863:H2863"/>
    <mergeCell ref="D2864:H2864"/>
    <mergeCell ref="D2865:H2865"/>
    <mergeCell ref="C2868:H2868"/>
    <mergeCell ref="C2869:H2869"/>
    <mergeCell ref="D2870:H2870"/>
    <mergeCell ref="D2871:H2871"/>
    <mergeCell ref="D2872:H2872"/>
    <mergeCell ref="D2873:H2873"/>
    <mergeCell ref="C2876:H2876"/>
    <mergeCell ref="C2877:H2877"/>
    <mergeCell ref="D2878:H2878"/>
    <mergeCell ref="D2879:H2879"/>
    <mergeCell ref="D2880:H2880"/>
    <mergeCell ref="D2881:H2881"/>
    <mergeCell ref="C2884:H2884"/>
    <mergeCell ref="C2885:H2885"/>
    <mergeCell ref="D2886:H2886"/>
    <mergeCell ref="D2887:H2887"/>
    <mergeCell ref="D2888:H2888"/>
    <mergeCell ref="D2889:H2889"/>
    <mergeCell ref="C2892:H2892"/>
    <mergeCell ref="C2893:H2893"/>
    <mergeCell ref="D2894:H2894"/>
    <mergeCell ref="D2895:H2895"/>
    <mergeCell ref="D2896:H2896"/>
    <mergeCell ref="D2897:H2897"/>
    <mergeCell ref="C2900:H2900"/>
    <mergeCell ref="C2901:H2901"/>
    <mergeCell ref="D2902:H2902"/>
    <mergeCell ref="D2903:H2903"/>
    <mergeCell ref="D2904:H2904"/>
    <mergeCell ref="D2905:H2905"/>
    <mergeCell ref="C2908:H2908"/>
    <mergeCell ref="C2909:H2909"/>
    <mergeCell ref="D2910:H2910"/>
    <mergeCell ref="D2911:H2911"/>
    <mergeCell ref="D2912:H2912"/>
    <mergeCell ref="D2913:H2913"/>
    <mergeCell ref="D2840:H2840"/>
    <mergeCell ref="D2841:H2841"/>
    <mergeCell ref="C2844:H2844"/>
    <mergeCell ref="C2845:H2845"/>
    <mergeCell ref="D2846:H2846"/>
    <mergeCell ref="D2847:H2847"/>
    <mergeCell ref="D2848:H2848"/>
    <mergeCell ref="D2849:H2849"/>
    <mergeCell ref="C2852:H2852"/>
    <mergeCell ref="C2853:H2853"/>
    <mergeCell ref="D2854:H2854"/>
    <mergeCell ref="D2855:H2855"/>
    <mergeCell ref="D2856:H2856"/>
    <mergeCell ref="D2857:H2857"/>
    <mergeCell ref="O2861:T2861"/>
    <mergeCell ref="P2862:T2862"/>
    <mergeCell ref="P2863:T2863"/>
    <mergeCell ref="P2864:T2864"/>
    <mergeCell ref="P2865:T2865"/>
    <mergeCell ref="O2868:T2868"/>
    <mergeCell ref="O2869:T2869"/>
    <mergeCell ref="P2870:T2870"/>
    <mergeCell ref="P2871:T2871"/>
    <mergeCell ref="P2872:T2872"/>
    <mergeCell ref="P2873:T2873"/>
    <mergeCell ref="O2876:T2876"/>
    <mergeCell ref="O2877:T2877"/>
    <mergeCell ref="P2878:T2878"/>
    <mergeCell ref="P2879:T2879"/>
    <mergeCell ref="P2880:T2880"/>
    <mergeCell ref="P2881:T2881"/>
    <mergeCell ref="O2884:T2884"/>
    <mergeCell ref="O2885:T2885"/>
    <mergeCell ref="P2886:T2886"/>
    <mergeCell ref="P2887:T2887"/>
    <mergeCell ref="P2888:T2888"/>
    <mergeCell ref="P2889:T2889"/>
    <mergeCell ref="O2892:T2892"/>
    <mergeCell ref="O2893:T2893"/>
    <mergeCell ref="P2894:T2894"/>
    <mergeCell ref="P2895:T2895"/>
    <mergeCell ref="P2896:T2896"/>
    <mergeCell ref="P2897:T2897"/>
    <mergeCell ref="O2900:T2900"/>
    <mergeCell ref="O2901:T2901"/>
    <mergeCell ref="P2902:T2902"/>
    <mergeCell ref="P2903:T2903"/>
    <mergeCell ref="P2904:T2904"/>
    <mergeCell ref="P2905:T2905"/>
    <mergeCell ref="C2916:H2916"/>
    <mergeCell ref="C2917:H2917"/>
    <mergeCell ref="D2918:H2918"/>
    <mergeCell ref="D2919:H2919"/>
    <mergeCell ref="D2920:H2920"/>
    <mergeCell ref="D2921:H2921"/>
    <mergeCell ref="C2924:H2924"/>
    <mergeCell ref="C2925:H2925"/>
    <mergeCell ref="D2926:H2926"/>
    <mergeCell ref="D2927:H2927"/>
    <mergeCell ref="D2928:H2928"/>
    <mergeCell ref="D2929:H2929"/>
    <mergeCell ref="C2932:H2932"/>
    <mergeCell ref="C2933:H2933"/>
    <mergeCell ref="O2908:T2908"/>
    <mergeCell ref="O2909:T2909"/>
    <mergeCell ref="P2910:T2910"/>
    <mergeCell ref="P2911:T2911"/>
    <mergeCell ref="P2912:T2912"/>
    <mergeCell ref="P2913:T2913"/>
    <mergeCell ref="O2916:T2916"/>
    <mergeCell ref="O2917:T2917"/>
    <mergeCell ref="P2918:T2918"/>
    <mergeCell ref="P2919:T2919"/>
    <mergeCell ref="P2920:T2920"/>
    <mergeCell ref="P2921:T2921"/>
    <mergeCell ref="O2924:T2924"/>
    <mergeCell ref="O2925:T2925"/>
    <mergeCell ref="P2926:T2926"/>
    <mergeCell ref="P2927:T2927"/>
    <mergeCell ref="P2928:T2928"/>
    <mergeCell ref="P2929:T2929"/>
    <mergeCell ref="O2932:T2932"/>
    <mergeCell ref="O2933:T2933"/>
    <mergeCell ref="P2934:T2934"/>
    <mergeCell ref="P2935:T2935"/>
    <mergeCell ref="P2936:T2936"/>
    <mergeCell ref="P2937:T2937"/>
    <mergeCell ref="O2940:T2940"/>
    <mergeCell ref="O2941:T2941"/>
    <mergeCell ref="P2942:T2942"/>
    <mergeCell ref="P2943:T2943"/>
    <mergeCell ref="P2944:T2944"/>
    <mergeCell ref="P2945:T2945"/>
    <mergeCell ref="O2948:T2948"/>
    <mergeCell ref="O2949:T2949"/>
    <mergeCell ref="P2950:T2950"/>
    <mergeCell ref="P2951:T2951"/>
    <mergeCell ref="P2952:T2952"/>
    <mergeCell ref="P2953:T2953"/>
    <mergeCell ref="O2956:T2956"/>
    <mergeCell ref="O2957:T2957"/>
    <mergeCell ref="P2958:T2958"/>
    <mergeCell ref="P2959:T2959"/>
    <mergeCell ref="P2960:T2960"/>
    <mergeCell ref="P2961:T2961"/>
    <mergeCell ref="P2982:T2982"/>
    <mergeCell ref="P2983:T2983"/>
    <mergeCell ref="P2984:T2984"/>
    <mergeCell ref="P2985:T2985"/>
    <mergeCell ref="O2964:T2964"/>
    <mergeCell ref="O2965:T2965"/>
    <mergeCell ref="P2966:T2966"/>
    <mergeCell ref="P2967:T2967"/>
    <mergeCell ref="P2968:T2968"/>
    <mergeCell ref="P2969:T2969"/>
    <mergeCell ref="O2972:T2972"/>
    <mergeCell ref="O2973:T2973"/>
    <mergeCell ref="P2974:T2974"/>
    <mergeCell ref="P2975:T2975"/>
    <mergeCell ref="P2976:T2976"/>
    <mergeCell ref="P2977:T2977"/>
    <mergeCell ref="O2980:T2980"/>
    <mergeCell ref="O2981:T2981"/>
    <mergeCell ref="M2990:T2990"/>
    <mergeCell ref="O2991:T2991"/>
    <mergeCell ref="O2992:T2992"/>
    <mergeCell ref="P2993:T2993"/>
    <mergeCell ref="P2994:T2994"/>
    <mergeCell ref="P2995:T2995"/>
    <mergeCell ref="P2996:T2996"/>
    <mergeCell ref="O2999:T2999"/>
    <mergeCell ref="O3000:T3000"/>
    <mergeCell ref="P3001:T3001"/>
    <mergeCell ref="P3002:T3002"/>
    <mergeCell ref="P3003:T3003"/>
    <mergeCell ref="P3004:T3004"/>
    <mergeCell ref="O3007:T3007"/>
    <mergeCell ref="O3008:T3008"/>
    <mergeCell ref="P3009:T3009"/>
    <mergeCell ref="P3010:T3010"/>
    <mergeCell ref="P3011:T3011"/>
    <mergeCell ref="P3012:T3012"/>
    <mergeCell ref="O3015:T3015"/>
    <mergeCell ref="O3016:T3016"/>
    <mergeCell ref="P3017:T3017"/>
    <mergeCell ref="P3018:T3018"/>
    <mergeCell ref="P3019:T3019"/>
    <mergeCell ref="P3020:T3020"/>
    <mergeCell ref="O3023:T3023"/>
    <mergeCell ref="O3024:T3024"/>
    <mergeCell ref="P3025:T3025"/>
    <mergeCell ref="P3026:T3026"/>
    <mergeCell ref="P3027:T3027"/>
    <mergeCell ref="P3028:T3028"/>
    <mergeCell ref="O3031:T3031"/>
    <mergeCell ref="O3032:T3032"/>
    <mergeCell ref="P3033:T3033"/>
    <mergeCell ref="P3034:T3034"/>
    <mergeCell ref="P972:T972"/>
    <mergeCell ref="P973:T973"/>
    <mergeCell ref="P974:T974"/>
    <mergeCell ref="P975:T975"/>
    <mergeCell ref="O978:T978"/>
    <mergeCell ref="O979:T979"/>
    <mergeCell ref="P980:T980"/>
    <mergeCell ref="P981:T981"/>
    <mergeCell ref="P982:T982"/>
    <mergeCell ref="P983:T983"/>
    <mergeCell ref="O986:T986"/>
    <mergeCell ref="O987:T987"/>
    <mergeCell ref="P988:T988"/>
    <mergeCell ref="P989:T989"/>
    <mergeCell ref="D939:H939"/>
    <mergeCell ref="D940:H940"/>
    <mergeCell ref="C943:H943"/>
    <mergeCell ref="C944:H944"/>
    <mergeCell ref="D945:H945"/>
    <mergeCell ref="D946:H946"/>
    <mergeCell ref="D947:H947"/>
    <mergeCell ref="D948:H948"/>
    <mergeCell ref="C951:H951"/>
    <mergeCell ref="C952:H952"/>
    <mergeCell ref="D953:H953"/>
    <mergeCell ref="D954:H954"/>
    <mergeCell ref="D955:H955"/>
    <mergeCell ref="D956:H956"/>
    <mergeCell ref="P961:T961"/>
    <mergeCell ref="P962:T962"/>
    <mergeCell ref="P963:T963"/>
    <mergeCell ref="P964:T964"/>
    <mergeCell ref="M969:T969"/>
    <mergeCell ref="O970:T970"/>
    <mergeCell ref="O971:T971"/>
    <mergeCell ref="A969:H969"/>
    <mergeCell ref="C970:H970"/>
    <mergeCell ref="C971:H971"/>
    <mergeCell ref="D972:H972"/>
    <mergeCell ref="D973:H973"/>
    <mergeCell ref="D974:H974"/>
    <mergeCell ref="D975:H975"/>
    <mergeCell ref="C978:H978"/>
    <mergeCell ref="C979:H979"/>
    <mergeCell ref="D980:H980"/>
    <mergeCell ref="D981:H981"/>
    <mergeCell ref="D982:H982"/>
    <mergeCell ref="D983:H983"/>
    <mergeCell ref="C986:H986"/>
    <mergeCell ref="O1003:T1003"/>
    <mergeCell ref="P1004:T1004"/>
    <mergeCell ref="P1005:T1005"/>
    <mergeCell ref="P1006:T1006"/>
    <mergeCell ref="P1007:T1007"/>
    <mergeCell ref="D1005:H1005"/>
    <mergeCell ref="D1006:H1006"/>
    <mergeCell ref="C987:H987"/>
    <mergeCell ref="D988:H988"/>
    <mergeCell ref="D989:H989"/>
    <mergeCell ref="D990:H990"/>
    <mergeCell ref="D991:H991"/>
    <mergeCell ref="C994:H994"/>
    <mergeCell ref="C995:H995"/>
    <mergeCell ref="D996:H996"/>
    <mergeCell ref="D997:H997"/>
    <mergeCell ref="D998:H998"/>
    <mergeCell ref="D999:H999"/>
    <mergeCell ref="C1002:H1002"/>
    <mergeCell ref="C1003:H1003"/>
    <mergeCell ref="D1004:H1004"/>
    <mergeCell ref="D1007:H1007"/>
    <mergeCell ref="C1010:H1010"/>
    <mergeCell ref="C1011:H1011"/>
    <mergeCell ref="D1012:H1012"/>
    <mergeCell ref="D1013:H1013"/>
    <mergeCell ref="D1014:H1014"/>
    <mergeCell ref="D1015:H1015"/>
    <mergeCell ref="C1018:H1018"/>
    <mergeCell ref="C1019:H1019"/>
    <mergeCell ref="D1020:H1020"/>
    <mergeCell ref="D1021:H1021"/>
    <mergeCell ref="D1022:H1022"/>
    <mergeCell ref="D1023:H1023"/>
    <mergeCell ref="C1026:H1026"/>
    <mergeCell ref="C1027:H1027"/>
    <mergeCell ref="D1028:H1028"/>
    <mergeCell ref="D1029:H1029"/>
    <mergeCell ref="D1030:H1030"/>
    <mergeCell ref="D1031:H1031"/>
    <mergeCell ref="C1034:H1034"/>
    <mergeCell ref="C1035:H1035"/>
    <mergeCell ref="D1036:H1036"/>
    <mergeCell ref="D1037:H1037"/>
    <mergeCell ref="D1038:H1038"/>
    <mergeCell ref="D1039:H1039"/>
    <mergeCell ref="C1042:H1042"/>
    <mergeCell ref="C1043:H1043"/>
    <mergeCell ref="D1044:H1044"/>
    <mergeCell ref="D1045:H1045"/>
    <mergeCell ref="D1046:H1046"/>
    <mergeCell ref="D1047:H1047"/>
    <mergeCell ref="C1050:H1050"/>
    <mergeCell ref="C1051:H1051"/>
    <mergeCell ref="D1052:H1052"/>
    <mergeCell ref="D1053:H1053"/>
    <mergeCell ref="P990:T990"/>
    <mergeCell ref="P991:T991"/>
    <mergeCell ref="O994:T994"/>
    <mergeCell ref="O995:T995"/>
    <mergeCell ref="P996:T996"/>
    <mergeCell ref="P997:T997"/>
    <mergeCell ref="P998:T998"/>
    <mergeCell ref="P999:T999"/>
    <mergeCell ref="O1002:T1002"/>
    <mergeCell ref="O1010:T1010"/>
    <mergeCell ref="O1011:T1011"/>
    <mergeCell ref="P1012:T1012"/>
    <mergeCell ref="P1013:T1013"/>
    <mergeCell ref="P1014:T1014"/>
    <mergeCell ref="P1015:T1015"/>
    <mergeCell ref="O1018:T1018"/>
    <mergeCell ref="O1019:T1019"/>
    <mergeCell ref="P1020:T1020"/>
    <mergeCell ref="P1021:T1021"/>
    <mergeCell ref="P1022:T1022"/>
    <mergeCell ref="P1023:T1023"/>
    <mergeCell ref="O1026:T1026"/>
    <mergeCell ref="O1027:T1027"/>
    <mergeCell ref="P1028:T1028"/>
    <mergeCell ref="P1029:T1029"/>
    <mergeCell ref="P1030:T1030"/>
    <mergeCell ref="P1031:T1031"/>
    <mergeCell ref="O1034:T1034"/>
    <mergeCell ref="O1035:T1035"/>
    <mergeCell ref="P1036:T1036"/>
    <mergeCell ref="P1037:T1037"/>
    <mergeCell ref="P1038:T1038"/>
    <mergeCell ref="P1039:T1039"/>
    <mergeCell ref="O1042:T1042"/>
    <mergeCell ref="O1043:T1043"/>
    <mergeCell ref="P1044:T1044"/>
    <mergeCell ref="P1045:T1045"/>
    <mergeCell ref="P1046:T1046"/>
    <mergeCell ref="P1047:T1047"/>
    <mergeCell ref="O1050:T1050"/>
    <mergeCell ref="O1051:T1051"/>
    <mergeCell ref="P1052:T1052"/>
    <mergeCell ref="P1053:T1053"/>
    <mergeCell ref="P1054:T1054"/>
    <mergeCell ref="P1055:T1055"/>
    <mergeCell ref="O1058:T1058"/>
    <mergeCell ref="O1059:T1059"/>
    <mergeCell ref="P1060:T1060"/>
    <mergeCell ref="P1061:T1061"/>
    <mergeCell ref="D1110:H1110"/>
    <mergeCell ref="D1111:H1111"/>
    <mergeCell ref="C1114:H1114"/>
    <mergeCell ref="C1115:H1115"/>
    <mergeCell ref="D1116:H1116"/>
    <mergeCell ref="D1117:H1117"/>
    <mergeCell ref="D1118:H1118"/>
    <mergeCell ref="D1119:H1119"/>
    <mergeCell ref="C1122:H1122"/>
    <mergeCell ref="C1123:H1123"/>
    <mergeCell ref="D1124:H1124"/>
    <mergeCell ref="D1125:H1125"/>
    <mergeCell ref="D1126:H1126"/>
    <mergeCell ref="D1127:H1127"/>
    <mergeCell ref="P1118:T1118"/>
    <mergeCell ref="P1119:T1119"/>
    <mergeCell ref="O1122:T1122"/>
    <mergeCell ref="O1123:T1123"/>
    <mergeCell ref="P1124:T1124"/>
    <mergeCell ref="P1125:T1125"/>
    <mergeCell ref="P1126:T1126"/>
    <mergeCell ref="P1127:T1127"/>
    <mergeCell ref="O1130:T1130"/>
    <mergeCell ref="O1131:T1131"/>
    <mergeCell ref="P1132:T1132"/>
    <mergeCell ref="P1133:T1133"/>
    <mergeCell ref="P1134:T1134"/>
    <mergeCell ref="P1135:T1135"/>
    <mergeCell ref="O1138:T1138"/>
    <mergeCell ref="O1139:T1139"/>
    <mergeCell ref="P1140:T1140"/>
    <mergeCell ref="P1141:T1141"/>
    <mergeCell ref="P1142:T1142"/>
    <mergeCell ref="P1143:T1143"/>
    <mergeCell ref="O1146:T1146"/>
    <mergeCell ref="O1147:T1147"/>
    <mergeCell ref="P1148:T1148"/>
    <mergeCell ref="P1149:T1149"/>
    <mergeCell ref="P1150:T1150"/>
    <mergeCell ref="P1151:T1151"/>
    <mergeCell ref="O1154:T1154"/>
    <mergeCell ref="O1155:T1155"/>
    <mergeCell ref="C1130:H1130"/>
    <mergeCell ref="C1131:H1131"/>
    <mergeCell ref="D1132:H1132"/>
    <mergeCell ref="D1133:H1133"/>
    <mergeCell ref="D1134:H1134"/>
    <mergeCell ref="D1135:H1135"/>
    <mergeCell ref="C1138:H1138"/>
    <mergeCell ref="C1139:H1139"/>
    <mergeCell ref="D1140:H1140"/>
    <mergeCell ref="D1141:H1141"/>
    <mergeCell ref="D1142:H1142"/>
    <mergeCell ref="D1143:H1143"/>
    <mergeCell ref="C1146:H1146"/>
    <mergeCell ref="C1147:H1147"/>
    <mergeCell ref="D1148:H1148"/>
    <mergeCell ref="D1149:H1149"/>
    <mergeCell ref="D1150:H1150"/>
    <mergeCell ref="D1151:H1151"/>
    <mergeCell ref="C1154:H1154"/>
    <mergeCell ref="C1155:H1155"/>
    <mergeCell ref="D1156:H1156"/>
    <mergeCell ref="D1157:H1157"/>
    <mergeCell ref="D1158:H1158"/>
    <mergeCell ref="D1159:H1159"/>
    <mergeCell ref="C1162:H1162"/>
    <mergeCell ref="C1163:H1163"/>
    <mergeCell ref="D1164:H1164"/>
    <mergeCell ref="D1165:H1165"/>
    <mergeCell ref="D1166:H1166"/>
    <mergeCell ref="D1167:H1167"/>
    <mergeCell ref="C1170:H1170"/>
    <mergeCell ref="C1171:H1171"/>
    <mergeCell ref="D1172:H1172"/>
    <mergeCell ref="D1173:H1173"/>
    <mergeCell ref="D1174:H1174"/>
    <mergeCell ref="D1175:H1175"/>
    <mergeCell ref="C1178:H1178"/>
    <mergeCell ref="C1179:H1179"/>
    <mergeCell ref="D1180:H1180"/>
    <mergeCell ref="D1181:H1181"/>
    <mergeCell ref="D1182:H1182"/>
    <mergeCell ref="D1183:H1183"/>
    <mergeCell ref="C1186:H1186"/>
    <mergeCell ref="C1187:H1187"/>
    <mergeCell ref="D1188:H1188"/>
    <mergeCell ref="D1189:H1189"/>
    <mergeCell ref="D1190:H1190"/>
    <mergeCell ref="D1191:H1191"/>
    <mergeCell ref="C1194:H1194"/>
    <mergeCell ref="C1195:H1195"/>
    <mergeCell ref="D1196:H1196"/>
    <mergeCell ref="D1197:H1197"/>
    <mergeCell ref="D1198:H1198"/>
    <mergeCell ref="D1199:H1199"/>
    <mergeCell ref="C1202:H1202"/>
    <mergeCell ref="C1203:H1203"/>
    <mergeCell ref="D1204:H1204"/>
    <mergeCell ref="D1205:H1205"/>
    <mergeCell ref="D1206:H1206"/>
    <mergeCell ref="D1207:H1207"/>
    <mergeCell ref="C1210:H1210"/>
    <mergeCell ref="C1211:H1211"/>
    <mergeCell ref="D1212:H1212"/>
    <mergeCell ref="D1213:H1213"/>
    <mergeCell ref="D1214:H1214"/>
    <mergeCell ref="D1215:H1215"/>
    <mergeCell ref="C1218:H1218"/>
    <mergeCell ref="C1219:H1219"/>
    <mergeCell ref="D1220:H1220"/>
    <mergeCell ref="D1221:H1221"/>
    <mergeCell ref="D1222:H1222"/>
    <mergeCell ref="D1223:H1223"/>
    <mergeCell ref="C1226:H1226"/>
    <mergeCell ref="C1227:H1227"/>
    <mergeCell ref="D1228:H1228"/>
    <mergeCell ref="D1229:H1229"/>
    <mergeCell ref="D1230:H1230"/>
    <mergeCell ref="D1231:H1231"/>
    <mergeCell ref="C1234:H1234"/>
    <mergeCell ref="C1235:H1235"/>
    <mergeCell ref="D1236:H1236"/>
    <mergeCell ref="D1237:H1237"/>
    <mergeCell ref="D1238:H1238"/>
    <mergeCell ref="D1239:H1239"/>
    <mergeCell ref="C1242:H1242"/>
    <mergeCell ref="C1243:H1243"/>
    <mergeCell ref="D1244:H1244"/>
    <mergeCell ref="D1245:H1245"/>
    <mergeCell ref="D1246:H1246"/>
    <mergeCell ref="D1247:H1247"/>
    <mergeCell ref="C1250:H1250"/>
    <mergeCell ref="C1251:H1251"/>
    <mergeCell ref="D1252:H1252"/>
    <mergeCell ref="D1253:H1253"/>
    <mergeCell ref="D1254:H1254"/>
    <mergeCell ref="D1255:H1255"/>
    <mergeCell ref="C1258:H1258"/>
    <mergeCell ref="C1259:H1259"/>
    <mergeCell ref="P1156:T1156"/>
    <mergeCell ref="P1157:T1157"/>
    <mergeCell ref="P1158:T1158"/>
    <mergeCell ref="P1159:T1159"/>
    <mergeCell ref="O1162:T1162"/>
    <mergeCell ref="O1163:T1163"/>
    <mergeCell ref="P1164:T1164"/>
    <mergeCell ref="P1165:T1165"/>
    <mergeCell ref="P1166:T1166"/>
    <mergeCell ref="P1167:T1167"/>
    <mergeCell ref="O1170:T1170"/>
    <mergeCell ref="O1171:T1171"/>
    <mergeCell ref="P1172:T1172"/>
    <mergeCell ref="P1173:T1173"/>
    <mergeCell ref="P1174:T1174"/>
    <mergeCell ref="P1175:T1175"/>
    <mergeCell ref="O1178:T1178"/>
    <mergeCell ref="O1179:T1179"/>
    <mergeCell ref="P1180:T1180"/>
    <mergeCell ref="P1181:T1181"/>
    <mergeCell ref="P1182:T1182"/>
    <mergeCell ref="P1183:T1183"/>
    <mergeCell ref="O1186:T1186"/>
    <mergeCell ref="O1187:T1187"/>
    <mergeCell ref="P1188:T1188"/>
    <mergeCell ref="P1189:T1189"/>
    <mergeCell ref="P1190:T1190"/>
    <mergeCell ref="P1191:T1191"/>
    <mergeCell ref="O1194:T1194"/>
    <mergeCell ref="O1195:T1195"/>
    <mergeCell ref="P1196:T1196"/>
    <mergeCell ref="P1197:T1197"/>
    <mergeCell ref="P1198:T1198"/>
    <mergeCell ref="P1199:T1199"/>
    <mergeCell ref="O1202:T1202"/>
    <mergeCell ref="O1203:T1203"/>
    <mergeCell ref="P1204:T1204"/>
    <mergeCell ref="P1205:T1205"/>
    <mergeCell ref="P1206:T1206"/>
    <mergeCell ref="P1207:T1207"/>
    <mergeCell ref="O1210:T1210"/>
    <mergeCell ref="O1211:T1211"/>
    <mergeCell ref="P1212:T1212"/>
    <mergeCell ref="P1213:T1213"/>
    <mergeCell ref="P1214:T1214"/>
    <mergeCell ref="P1215:T1215"/>
    <mergeCell ref="O1218:T1218"/>
    <mergeCell ref="O1219:T1219"/>
    <mergeCell ref="P1220:T1220"/>
    <mergeCell ref="P1221:T1221"/>
    <mergeCell ref="P1222:T1222"/>
    <mergeCell ref="P1223:T1223"/>
    <mergeCell ref="O1226:T1226"/>
    <mergeCell ref="O1227:T1227"/>
    <mergeCell ref="P1228:T1228"/>
    <mergeCell ref="P1229:T1229"/>
    <mergeCell ref="P1230:T1230"/>
    <mergeCell ref="P1231:T1231"/>
    <mergeCell ref="O1234:T1234"/>
    <mergeCell ref="O1235:T1235"/>
    <mergeCell ref="P1236:T1236"/>
    <mergeCell ref="P1237:T1237"/>
    <mergeCell ref="P1238:T1238"/>
    <mergeCell ref="P1239:T1239"/>
    <mergeCell ref="O1242:T1242"/>
    <mergeCell ref="O1243:T1243"/>
    <mergeCell ref="P1244:T1244"/>
    <mergeCell ref="P1245:T1245"/>
    <mergeCell ref="P1246:T1246"/>
    <mergeCell ref="P1247:T1247"/>
    <mergeCell ref="O1250:T1250"/>
    <mergeCell ref="O1251:T1251"/>
    <mergeCell ref="P1252:T1252"/>
    <mergeCell ref="P1253:T1253"/>
    <mergeCell ref="P1254:T1254"/>
    <mergeCell ref="P1255:T1255"/>
    <mergeCell ref="O1258:T1258"/>
    <mergeCell ref="O1259:T1259"/>
    <mergeCell ref="P1260:T1260"/>
    <mergeCell ref="P1261:T1261"/>
    <mergeCell ref="P1262:T1262"/>
    <mergeCell ref="P1263:T1263"/>
    <mergeCell ref="O1266:T1266"/>
    <mergeCell ref="O1267:T1267"/>
    <mergeCell ref="P1062:T1062"/>
    <mergeCell ref="P1063:T1063"/>
    <mergeCell ref="O1066:T1066"/>
    <mergeCell ref="O1067:T1067"/>
    <mergeCell ref="P1068:T1068"/>
    <mergeCell ref="P1069:T1069"/>
    <mergeCell ref="P1070:T1070"/>
    <mergeCell ref="P1071:T1071"/>
    <mergeCell ref="O1074:T1074"/>
    <mergeCell ref="O1075:T1075"/>
    <mergeCell ref="P1076:T1076"/>
    <mergeCell ref="P1077:T1077"/>
    <mergeCell ref="P1078:T1078"/>
    <mergeCell ref="P1079:T1079"/>
    <mergeCell ref="O1082:T1082"/>
    <mergeCell ref="O1083:T1083"/>
    <mergeCell ref="P1084:T1084"/>
    <mergeCell ref="P1085:T1085"/>
    <mergeCell ref="P1086:T1086"/>
    <mergeCell ref="P1087:T1087"/>
    <mergeCell ref="O1090:T1090"/>
    <mergeCell ref="O1091:T1091"/>
    <mergeCell ref="P1092:T1092"/>
    <mergeCell ref="P1093:T1093"/>
    <mergeCell ref="P1094:T1094"/>
    <mergeCell ref="P1095:T1095"/>
    <mergeCell ref="O1098:T1098"/>
    <mergeCell ref="O1099:T1099"/>
    <mergeCell ref="P1100:T1100"/>
    <mergeCell ref="P1101:T1101"/>
    <mergeCell ref="P1102:T1102"/>
    <mergeCell ref="P1103:T1103"/>
    <mergeCell ref="O1106:T1106"/>
    <mergeCell ref="O1107:T1107"/>
    <mergeCell ref="P1108:T1108"/>
    <mergeCell ref="P1109:T1109"/>
    <mergeCell ref="P1110:T1110"/>
    <mergeCell ref="P1111:T1111"/>
    <mergeCell ref="O1114:T1114"/>
    <mergeCell ref="O1115:T1115"/>
    <mergeCell ref="P1116:T1116"/>
    <mergeCell ref="P1117:T1117"/>
    <mergeCell ref="P1286:T1286"/>
    <mergeCell ref="P1287:T1287"/>
    <mergeCell ref="D1054:H1054"/>
    <mergeCell ref="D1055:H1055"/>
    <mergeCell ref="C1058:H1058"/>
    <mergeCell ref="C1059:H1059"/>
    <mergeCell ref="D1060:H1060"/>
    <mergeCell ref="D1061:H1061"/>
    <mergeCell ref="D1062:H1062"/>
    <mergeCell ref="D1063:H1063"/>
    <mergeCell ref="C1066:H1066"/>
    <mergeCell ref="C1067:H1067"/>
    <mergeCell ref="D1068:H1068"/>
    <mergeCell ref="D1069:H1069"/>
    <mergeCell ref="D1070:H1070"/>
    <mergeCell ref="D1071:H1071"/>
    <mergeCell ref="C1074:H1074"/>
    <mergeCell ref="C1075:H1075"/>
    <mergeCell ref="D1076:H1076"/>
    <mergeCell ref="D1077:H1077"/>
    <mergeCell ref="D1078:H1078"/>
    <mergeCell ref="D1079:H1079"/>
    <mergeCell ref="C1082:H1082"/>
    <mergeCell ref="C1083:H1083"/>
    <mergeCell ref="D1084:H1084"/>
    <mergeCell ref="D1085:H1085"/>
    <mergeCell ref="D1086:H1086"/>
    <mergeCell ref="D1087:H1087"/>
    <mergeCell ref="C1090:H1090"/>
    <mergeCell ref="C1091:H1091"/>
    <mergeCell ref="D1092:H1092"/>
    <mergeCell ref="D1093:H1093"/>
    <mergeCell ref="D1094:H1094"/>
    <mergeCell ref="D1095:H1095"/>
    <mergeCell ref="C1098:H1098"/>
    <mergeCell ref="C1099:H1099"/>
    <mergeCell ref="D1100:H1100"/>
    <mergeCell ref="D1101:H1101"/>
    <mergeCell ref="D1102:H1102"/>
    <mergeCell ref="D1103:H1103"/>
    <mergeCell ref="C1106:H1106"/>
    <mergeCell ref="C1107:H1107"/>
    <mergeCell ref="D1108:H1108"/>
    <mergeCell ref="D1109:H1109"/>
    <mergeCell ref="D1278:H1278"/>
    <mergeCell ref="D1279:H1279"/>
    <mergeCell ref="C1282:H1282"/>
    <mergeCell ref="C1283:H1283"/>
    <mergeCell ref="D1284:H1284"/>
    <mergeCell ref="D1285:H1285"/>
    <mergeCell ref="D1286:H1286"/>
    <mergeCell ref="D1287:H1287"/>
    <mergeCell ref="D1260:H1260"/>
    <mergeCell ref="D1261:H1261"/>
    <mergeCell ref="D1262:H1262"/>
    <mergeCell ref="D1263:H1263"/>
    <mergeCell ref="C1266:H1266"/>
    <mergeCell ref="C1267:H1267"/>
    <mergeCell ref="D1268:H1268"/>
    <mergeCell ref="D1269:H1269"/>
    <mergeCell ref="D1270:H1270"/>
    <mergeCell ref="D1271:H1271"/>
    <mergeCell ref="C1274:H1274"/>
    <mergeCell ref="C1275:H1275"/>
    <mergeCell ref="D1276:H1276"/>
    <mergeCell ref="D1277:H1277"/>
    <mergeCell ref="A1292:H1292"/>
    <mergeCell ref="C1293:H1293"/>
    <mergeCell ref="C1294:H1294"/>
    <mergeCell ref="D1295:H1295"/>
    <mergeCell ref="D1296:H1296"/>
    <mergeCell ref="D1297:H1297"/>
    <mergeCell ref="D1298:H1298"/>
    <mergeCell ref="C1301:H1301"/>
    <mergeCell ref="C1302:H1302"/>
    <mergeCell ref="D1303:H1303"/>
    <mergeCell ref="D1304:H1304"/>
    <mergeCell ref="D1305:H1305"/>
    <mergeCell ref="D1306:H1306"/>
    <mergeCell ref="C1309:H1309"/>
    <mergeCell ref="C1310:H1310"/>
    <mergeCell ref="D1311:H1311"/>
    <mergeCell ref="D1312:H1312"/>
    <mergeCell ref="D1313:H1313"/>
    <mergeCell ref="D1314:H1314"/>
    <mergeCell ref="C1317:H1317"/>
    <mergeCell ref="C1318:H1318"/>
    <mergeCell ref="D1319:H1319"/>
    <mergeCell ref="D1320:H1320"/>
    <mergeCell ref="D1321:H1321"/>
    <mergeCell ref="D1322:H1322"/>
    <mergeCell ref="C1325:H1325"/>
    <mergeCell ref="C1326:H1326"/>
    <mergeCell ref="D1327:H1327"/>
    <mergeCell ref="D1328:H1328"/>
    <mergeCell ref="D1329:H1329"/>
    <mergeCell ref="D1330:H1330"/>
    <mergeCell ref="C1333:H1333"/>
    <mergeCell ref="C1334:H1334"/>
    <mergeCell ref="D1335:H1335"/>
    <mergeCell ref="D1336:H1336"/>
    <mergeCell ref="D1393:H1393"/>
    <mergeCell ref="D1394:H1394"/>
    <mergeCell ref="C1397:H1397"/>
    <mergeCell ref="C1398:H1398"/>
    <mergeCell ref="D1399:H1399"/>
    <mergeCell ref="D1400:H1400"/>
    <mergeCell ref="D1401:H1401"/>
    <mergeCell ref="D1402:H1402"/>
    <mergeCell ref="C1405:H1405"/>
    <mergeCell ref="C1406:H1406"/>
    <mergeCell ref="D1407:H1407"/>
    <mergeCell ref="D1408:H1408"/>
    <mergeCell ref="D1409:H1409"/>
    <mergeCell ref="D1410:H1410"/>
    <mergeCell ref="C1413:H1413"/>
    <mergeCell ref="C1414:H1414"/>
    <mergeCell ref="D1415:H1415"/>
    <mergeCell ref="D1416:H1416"/>
    <mergeCell ref="D1417:H1417"/>
    <mergeCell ref="D1418:H1418"/>
    <mergeCell ref="C1421:H1421"/>
    <mergeCell ref="C1422:H1422"/>
    <mergeCell ref="D1423:H1423"/>
    <mergeCell ref="D1424:H1424"/>
    <mergeCell ref="D1425:H1425"/>
    <mergeCell ref="D1426:H1426"/>
    <mergeCell ref="C1429:H1429"/>
    <mergeCell ref="C1430:H1430"/>
    <mergeCell ref="D1431:H1431"/>
    <mergeCell ref="D1432:H1432"/>
    <mergeCell ref="D1433:H1433"/>
    <mergeCell ref="D1434:H1434"/>
    <mergeCell ref="C1437:H1437"/>
    <mergeCell ref="C1438:H1438"/>
    <mergeCell ref="D1439:H1439"/>
    <mergeCell ref="D1440:H1440"/>
    <mergeCell ref="D1441:H1441"/>
    <mergeCell ref="D1442:H1442"/>
    <mergeCell ref="C1445:H1445"/>
    <mergeCell ref="C1446:H1446"/>
    <mergeCell ref="D1447:H1447"/>
    <mergeCell ref="D1448:H1448"/>
    <mergeCell ref="D1449:H1449"/>
    <mergeCell ref="D1450:H1450"/>
    <mergeCell ref="C1453:H1453"/>
    <mergeCell ref="C1454:H1454"/>
    <mergeCell ref="D1455:H1455"/>
    <mergeCell ref="D1456:H1456"/>
    <mergeCell ref="D1457:H1457"/>
    <mergeCell ref="D1458:H1458"/>
    <mergeCell ref="C1461:H1461"/>
    <mergeCell ref="C1462:H1462"/>
    <mergeCell ref="D1463:H1463"/>
    <mergeCell ref="D1464:H1464"/>
    <mergeCell ref="D1465:H1465"/>
    <mergeCell ref="D1466:H1466"/>
    <mergeCell ref="C1469:H1469"/>
    <mergeCell ref="C1470:H1470"/>
    <mergeCell ref="D1471:H1471"/>
    <mergeCell ref="D1472:H1472"/>
    <mergeCell ref="D1473:H1473"/>
    <mergeCell ref="D1474:H1474"/>
    <mergeCell ref="C1477:H1477"/>
    <mergeCell ref="C1478:H1478"/>
    <mergeCell ref="D1479:H1479"/>
    <mergeCell ref="D1480:H1480"/>
    <mergeCell ref="D1481:H1481"/>
    <mergeCell ref="D1482:H1482"/>
    <mergeCell ref="C1485:H1485"/>
    <mergeCell ref="C1486:H1486"/>
    <mergeCell ref="D1487:H1487"/>
    <mergeCell ref="D1488:H1488"/>
    <mergeCell ref="D1489:H1489"/>
    <mergeCell ref="D1490:H1490"/>
    <mergeCell ref="C1493:H1493"/>
    <mergeCell ref="C1494:H1494"/>
    <mergeCell ref="D1495:H1495"/>
    <mergeCell ref="D1496:H1496"/>
    <mergeCell ref="D1497:H1497"/>
    <mergeCell ref="D1498:H1498"/>
    <mergeCell ref="C1501:H1501"/>
    <mergeCell ref="C1502:H1502"/>
    <mergeCell ref="D1503:H1503"/>
    <mergeCell ref="D1504:H1504"/>
    <mergeCell ref="D1505:H1505"/>
    <mergeCell ref="D1506:H1506"/>
    <mergeCell ref="C1509:H1509"/>
    <mergeCell ref="C1510:H1510"/>
    <mergeCell ref="D1511:H1511"/>
    <mergeCell ref="D1512:H1512"/>
    <mergeCell ref="D1513:H1513"/>
    <mergeCell ref="D1514:H1514"/>
    <mergeCell ref="C1517:H1517"/>
    <mergeCell ref="C1518:H1518"/>
    <mergeCell ref="D1519:H1519"/>
    <mergeCell ref="D1520:H1520"/>
    <mergeCell ref="D1521:H1521"/>
    <mergeCell ref="D1522:H1522"/>
    <mergeCell ref="C1525:H1525"/>
    <mergeCell ref="C1526:H1526"/>
    <mergeCell ref="D1527:H1527"/>
    <mergeCell ref="D1528:H1528"/>
    <mergeCell ref="D1529:H1529"/>
    <mergeCell ref="D1530:H1530"/>
    <mergeCell ref="C1533:H1533"/>
    <mergeCell ref="C1534:H1534"/>
    <mergeCell ref="D1535:H1535"/>
    <mergeCell ref="D1536:H1536"/>
    <mergeCell ref="D1537:H1537"/>
    <mergeCell ref="D1538:H1538"/>
    <mergeCell ref="C1541:H1541"/>
    <mergeCell ref="C1542:H1542"/>
    <mergeCell ref="D1543:H1543"/>
    <mergeCell ref="D1544:H1544"/>
    <mergeCell ref="D1545:H1545"/>
    <mergeCell ref="D1546:H1546"/>
    <mergeCell ref="C1549:H1549"/>
    <mergeCell ref="C1550:H1550"/>
    <mergeCell ref="D1551:H1551"/>
    <mergeCell ref="D1552:H1552"/>
    <mergeCell ref="D1553:H1553"/>
    <mergeCell ref="D1554:H1554"/>
    <mergeCell ref="C1557:H1557"/>
    <mergeCell ref="C1558:H1558"/>
    <mergeCell ref="D1559:H1559"/>
    <mergeCell ref="D1560:H1560"/>
    <mergeCell ref="D1561:H1561"/>
    <mergeCell ref="D1562:H1562"/>
    <mergeCell ref="C1565:H1565"/>
    <mergeCell ref="C1566:H1566"/>
    <mergeCell ref="D1567:H1567"/>
    <mergeCell ref="D1568:H1568"/>
    <mergeCell ref="D1569:H1569"/>
    <mergeCell ref="D1570:H1570"/>
    <mergeCell ref="C1573:H1573"/>
    <mergeCell ref="C1574:H1574"/>
    <mergeCell ref="D1575:H1575"/>
    <mergeCell ref="D1576:H1576"/>
    <mergeCell ref="D1577:H1577"/>
    <mergeCell ref="D1578:H1578"/>
    <mergeCell ref="C1581:H1581"/>
    <mergeCell ref="C1582:H1582"/>
    <mergeCell ref="D1583:H1583"/>
    <mergeCell ref="D1584:H1584"/>
    <mergeCell ref="D1585:H1585"/>
    <mergeCell ref="D1586:H1586"/>
    <mergeCell ref="C1589:H1589"/>
    <mergeCell ref="C1590:H1590"/>
    <mergeCell ref="D1591:H1591"/>
    <mergeCell ref="D1592:H1592"/>
    <mergeCell ref="D1593:H1593"/>
    <mergeCell ref="D1594:H1594"/>
    <mergeCell ref="C1597:H1597"/>
    <mergeCell ref="C1598:H1598"/>
    <mergeCell ref="D1337:H1337"/>
    <mergeCell ref="D1338:H1338"/>
    <mergeCell ref="C1341:H1341"/>
    <mergeCell ref="C1342:H1342"/>
    <mergeCell ref="D1343:H1343"/>
    <mergeCell ref="D1344:H1344"/>
    <mergeCell ref="D1345:H1345"/>
    <mergeCell ref="D1346:H1346"/>
    <mergeCell ref="C1349:H1349"/>
    <mergeCell ref="C1350:H1350"/>
    <mergeCell ref="D1351:H1351"/>
    <mergeCell ref="D1352:H1352"/>
    <mergeCell ref="D1353:H1353"/>
    <mergeCell ref="D1354:H1354"/>
    <mergeCell ref="C1357:H1357"/>
    <mergeCell ref="C1358:H1358"/>
    <mergeCell ref="D1359:H1359"/>
    <mergeCell ref="D1360:H1360"/>
    <mergeCell ref="D1361:H1361"/>
    <mergeCell ref="D1362:H1362"/>
    <mergeCell ref="C1365:H1365"/>
    <mergeCell ref="C1366:H1366"/>
    <mergeCell ref="D1367:H1367"/>
    <mergeCell ref="D1368:H1368"/>
    <mergeCell ref="D1369:H1369"/>
    <mergeCell ref="D1370:H1370"/>
    <mergeCell ref="C1373:H1373"/>
    <mergeCell ref="C1374:H1374"/>
    <mergeCell ref="D1375:H1375"/>
    <mergeCell ref="D1376:H1376"/>
    <mergeCell ref="D1377:H1377"/>
    <mergeCell ref="D1378:H1378"/>
    <mergeCell ref="C1381:H1381"/>
    <mergeCell ref="C1382:H1382"/>
    <mergeCell ref="D1383:H1383"/>
    <mergeCell ref="D1384:H1384"/>
    <mergeCell ref="D1385:H1385"/>
    <mergeCell ref="D1386:H1386"/>
    <mergeCell ref="C1389:H1389"/>
    <mergeCell ref="C1390:H1390"/>
    <mergeCell ref="D1391:H1391"/>
    <mergeCell ref="D1392:H1392"/>
    <mergeCell ref="D1617:H1617"/>
    <mergeCell ref="D1618:H1618"/>
    <mergeCell ref="C1621:H1621"/>
    <mergeCell ref="C1622:H1622"/>
    <mergeCell ref="D1623:H1623"/>
    <mergeCell ref="D1624:H1624"/>
    <mergeCell ref="D1625:H1625"/>
    <mergeCell ref="D1626:H1626"/>
    <mergeCell ref="P2200:T2200"/>
    <mergeCell ref="P2201:T2201"/>
    <mergeCell ref="P2202:T2202"/>
    <mergeCell ref="P2203:T2203"/>
    <mergeCell ref="O2206:T2206"/>
    <mergeCell ref="O2207:T2207"/>
    <mergeCell ref="P2208:T2208"/>
    <mergeCell ref="P2209:T2209"/>
    <mergeCell ref="P2210:T2210"/>
    <mergeCell ref="P2211:T2211"/>
    <mergeCell ref="O2214:T2214"/>
    <mergeCell ref="O2215:T2215"/>
    <mergeCell ref="P2216:T2216"/>
    <mergeCell ref="P2217:T2217"/>
    <mergeCell ref="D2127:H2127"/>
    <mergeCell ref="D2128:H2128"/>
    <mergeCell ref="C2131:H2131"/>
    <mergeCell ref="C2132:H2132"/>
    <mergeCell ref="D2133:H2133"/>
    <mergeCell ref="D2134:H2134"/>
    <mergeCell ref="D2135:H2135"/>
    <mergeCell ref="D2136:H2136"/>
    <mergeCell ref="C2139:H2139"/>
    <mergeCell ref="C2140:H2140"/>
    <mergeCell ref="D2141:H2141"/>
    <mergeCell ref="D2142:H2142"/>
    <mergeCell ref="D2143:H2143"/>
    <mergeCell ref="D2144:H2144"/>
    <mergeCell ref="P2191:T2191"/>
    <mergeCell ref="P2192:T2192"/>
    <mergeCell ref="A2197:H2197"/>
    <mergeCell ref="M2197:T2197"/>
    <mergeCell ref="C2198:H2198"/>
    <mergeCell ref="O2198:T2198"/>
    <mergeCell ref="O2199:T2199"/>
    <mergeCell ref="C2199:H2199"/>
    <mergeCell ref="D2200:H2200"/>
    <mergeCell ref="D2201:H2201"/>
    <mergeCell ref="D2202:H2202"/>
    <mergeCell ref="D2203:H2203"/>
    <mergeCell ref="C2206:H2206"/>
    <mergeCell ref="C2207:H2207"/>
    <mergeCell ref="D2208:H2208"/>
    <mergeCell ref="D2209:H2209"/>
    <mergeCell ref="D2210:H2210"/>
    <mergeCell ref="D2211:H2211"/>
    <mergeCell ref="C2214:H2214"/>
    <mergeCell ref="C2215:H2215"/>
    <mergeCell ref="D2216:H2216"/>
    <mergeCell ref="D2226:H2226"/>
    <mergeCell ref="D2227:H2227"/>
    <mergeCell ref="C2230:H2230"/>
    <mergeCell ref="D2217:H2217"/>
    <mergeCell ref="D2218:H2218"/>
    <mergeCell ref="D2219:H2219"/>
    <mergeCell ref="C2222:H2222"/>
    <mergeCell ref="C2223:H2223"/>
    <mergeCell ref="D2224:H2224"/>
    <mergeCell ref="D2225:H2225"/>
    <mergeCell ref="D2952:H2952"/>
    <mergeCell ref="D2953:H2953"/>
    <mergeCell ref="C2956:H2956"/>
    <mergeCell ref="C2957:H2957"/>
    <mergeCell ref="D2958:H2958"/>
    <mergeCell ref="D2959:H2959"/>
    <mergeCell ref="D2960:H2960"/>
    <mergeCell ref="D2961:H2961"/>
    <mergeCell ref="C2964:H2964"/>
    <mergeCell ref="C2965:H2965"/>
    <mergeCell ref="D2966:H2966"/>
    <mergeCell ref="D2967:H2967"/>
    <mergeCell ref="D2968:H2968"/>
    <mergeCell ref="D2969:H2969"/>
    <mergeCell ref="D2784:H2784"/>
    <mergeCell ref="D2785:H2785"/>
    <mergeCell ref="C2788:H2788"/>
    <mergeCell ref="C2789:H2789"/>
    <mergeCell ref="D2790:H2790"/>
    <mergeCell ref="D2791:H2791"/>
    <mergeCell ref="D2792:H2792"/>
    <mergeCell ref="D2793:H2793"/>
    <mergeCell ref="C2796:H2796"/>
    <mergeCell ref="C2797:H2797"/>
    <mergeCell ref="D2798:H2798"/>
    <mergeCell ref="D2799:H2799"/>
    <mergeCell ref="D2800:H2800"/>
    <mergeCell ref="D2801:H2801"/>
    <mergeCell ref="C2804:H2804"/>
    <mergeCell ref="C2805:H2805"/>
    <mergeCell ref="D2806:H2806"/>
    <mergeCell ref="D2807:H2807"/>
    <mergeCell ref="D2808:H2808"/>
    <mergeCell ref="D2809:H2809"/>
    <mergeCell ref="C2812:H2812"/>
    <mergeCell ref="C2813:H2813"/>
    <mergeCell ref="D2814:H2814"/>
    <mergeCell ref="D2815:H2815"/>
    <mergeCell ref="D2816:H2816"/>
    <mergeCell ref="D2817:H2817"/>
    <mergeCell ref="C2820:H2820"/>
    <mergeCell ref="C2821:H2821"/>
    <mergeCell ref="D2822:H2822"/>
    <mergeCell ref="D2823:H2823"/>
    <mergeCell ref="D2824:H2824"/>
    <mergeCell ref="D2825:H2825"/>
    <mergeCell ref="C2828:H2828"/>
    <mergeCell ref="C2829:H2829"/>
    <mergeCell ref="D2830:H2830"/>
    <mergeCell ref="D2831:H2831"/>
    <mergeCell ref="D2832:H2832"/>
    <mergeCell ref="D2833:H2833"/>
    <mergeCell ref="C2836:H2836"/>
    <mergeCell ref="C2837:H2837"/>
    <mergeCell ref="D2838:H2838"/>
    <mergeCell ref="D2839:H2839"/>
    <mergeCell ref="C2981:H2981"/>
    <mergeCell ref="D2982:H2982"/>
    <mergeCell ref="D2983:H2983"/>
    <mergeCell ref="D2984:H2984"/>
    <mergeCell ref="D2985:H2985"/>
    <mergeCell ref="C2972:H2972"/>
    <mergeCell ref="C2973:H2973"/>
    <mergeCell ref="D2974:H2974"/>
    <mergeCell ref="D2975:H2975"/>
    <mergeCell ref="D2976:H2976"/>
    <mergeCell ref="D2977:H2977"/>
    <mergeCell ref="C2980:H2980"/>
    <mergeCell ref="D416:H416"/>
    <mergeCell ref="D417:H417"/>
    <mergeCell ref="C420:H420"/>
    <mergeCell ref="C421:H421"/>
    <mergeCell ref="D422:H422"/>
    <mergeCell ref="D423:H423"/>
    <mergeCell ref="D424:H424"/>
    <mergeCell ref="D425:H425"/>
    <mergeCell ref="C428:H428"/>
    <mergeCell ref="C429:H429"/>
    <mergeCell ref="D430:H430"/>
    <mergeCell ref="D431:H431"/>
    <mergeCell ref="D432:H432"/>
    <mergeCell ref="D433:H433"/>
    <mergeCell ref="C436:H436"/>
    <mergeCell ref="C437:H437"/>
    <mergeCell ref="D438:H438"/>
    <mergeCell ref="D439:H439"/>
    <mergeCell ref="D440:H440"/>
    <mergeCell ref="D441:H441"/>
    <mergeCell ref="C444:H444"/>
    <mergeCell ref="C445:H445"/>
    <mergeCell ref="D446:H446"/>
    <mergeCell ref="D447:H447"/>
    <mergeCell ref="D448:H448"/>
    <mergeCell ref="D449:H449"/>
    <mergeCell ref="C452:H452"/>
    <mergeCell ref="C453:H453"/>
    <mergeCell ref="D454:H454"/>
    <mergeCell ref="D455:H455"/>
    <mergeCell ref="D456:H456"/>
    <mergeCell ref="D457:H457"/>
    <mergeCell ref="C460:H460"/>
    <mergeCell ref="C461:H461"/>
    <mergeCell ref="D462:H462"/>
    <mergeCell ref="D463:H463"/>
    <mergeCell ref="D464:H464"/>
    <mergeCell ref="D465:H465"/>
    <mergeCell ref="C468:H468"/>
    <mergeCell ref="C469:H469"/>
    <mergeCell ref="D470:H470"/>
    <mergeCell ref="D471:H471"/>
    <mergeCell ref="D472:H472"/>
    <mergeCell ref="D473:H473"/>
    <mergeCell ref="C476:H476"/>
    <mergeCell ref="C477:H477"/>
    <mergeCell ref="D478:H478"/>
    <mergeCell ref="D479:H479"/>
    <mergeCell ref="D480:H480"/>
    <mergeCell ref="D481:H481"/>
    <mergeCell ref="C484:H484"/>
    <mergeCell ref="C485:H485"/>
    <mergeCell ref="D486:H486"/>
    <mergeCell ref="D487:H487"/>
    <mergeCell ref="D488:H488"/>
    <mergeCell ref="D489:H489"/>
    <mergeCell ref="C492:H492"/>
    <mergeCell ref="C493:H493"/>
    <mergeCell ref="D494:H494"/>
    <mergeCell ref="D495:H495"/>
    <mergeCell ref="D496:H496"/>
    <mergeCell ref="D497:H497"/>
    <mergeCell ref="C500:H500"/>
    <mergeCell ref="C501:H501"/>
    <mergeCell ref="D502:H502"/>
    <mergeCell ref="D503:H503"/>
    <mergeCell ref="D504:H504"/>
    <mergeCell ref="D505:H505"/>
    <mergeCell ref="C508:H508"/>
    <mergeCell ref="C509:H509"/>
    <mergeCell ref="D510:H510"/>
    <mergeCell ref="D511:H511"/>
    <mergeCell ref="D512:H512"/>
    <mergeCell ref="D513:H513"/>
    <mergeCell ref="C516:H516"/>
    <mergeCell ref="C517:H517"/>
    <mergeCell ref="D518:H518"/>
    <mergeCell ref="D519:H519"/>
    <mergeCell ref="D520:H520"/>
    <mergeCell ref="D521:H521"/>
    <mergeCell ref="C524:H524"/>
    <mergeCell ref="C525:H525"/>
    <mergeCell ref="D526:H526"/>
    <mergeCell ref="D527:H527"/>
    <mergeCell ref="D528:H528"/>
    <mergeCell ref="D529:H529"/>
    <mergeCell ref="C532:H532"/>
    <mergeCell ref="C533:H533"/>
    <mergeCell ref="D534:H534"/>
    <mergeCell ref="D535:H535"/>
    <mergeCell ref="D536:H536"/>
    <mergeCell ref="D537:H537"/>
    <mergeCell ref="C540:H540"/>
    <mergeCell ref="C541:H541"/>
    <mergeCell ref="D542:H542"/>
    <mergeCell ref="D543:H543"/>
    <mergeCell ref="D544:H544"/>
    <mergeCell ref="D545:H545"/>
    <mergeCell ref="D678:H678"/>
    <mergeCell ref="D679:H679"/>
    <mergeCell ref="D680:H680"/>
    <mergeCell ref="D681:H681"/>
    <mergeCell ref="C684:H684"/>
    <mergeCell ref="C685:H685"/>
    <mergeCell ref="D686:H686"/>
    <mergeCell ref="D687:H687"/>
    <mergeCell ref="D688:H688"/>
    <mergeCell ref="D689:H689"/>
    <mergeCell ref="C692:H692"/>
    <mergeCell ref="C693:H693"/>
    <mergeCell ref="D694:H694"/>
    <mergeCell ref="D695:H695"/>
    <mergeCell ref="D696:H696"/>
    <mergeCell ref="D697:H697"/>
    <mergeCell ref="C700:H700"/>
    <mergeCell ref="C701:H701"/>
    <mergeCell ref="D702:H702"/>
    <mergeCell ref="D703:H703"/>
    <mergeCell ref="D704:H704"/>
    <mergeCell ref="D705:H705"/>
    <mergeCell ref="C708:H708"/>
    <mergeCell ref="C709:H709"/>
    <mergeCell ref="D710:H710"/>
    <mergeCell ref="D711:H711"/>
    <mergeCell ref="D712:H712"/>
    <mergeCell ref="D713:H713"/>
    <mergeCell ref="C44:H44"/>
    <mergeCell ref="C45:H45"/>
    <mergeCell ref="D46:H46"/>
    <mergeCell ref="D47:H47"/>
    <mergeCell ref="D48:H48"/>
    <mergeCell ref="D49:H49"/>
    <mergeCell ref="C52:H52"/>
    <mergeCell ref="C53:H53"/>
    <mergeCell ref="D54:H54"/>
    <mergeCell ref="D55:H55"/>
    <mergeCell ref="D56:H56"/>
    <mergeCell ref="D57:H57"/>
    <mergeCell ref="C60:H60"/>
    <mergeCell ref="C61:H61"/>
    <mergeCell ref="D62:H62"/>
    <mergeCell ref="D63:H63"/>
    <mergeCell ref="D64:H64"/>
    <mergeCell ref="D65:H65"/>
    <mergeCell ref="C68:H68"/>
    <mergeCell ref="C69:H69"/>
    <mergeCell ref="D70:H70"/>
    <mergeCell ref="D71:H71"/>
    <mergeCell ref="D72:H72"/>
    <mergeCell ref="D73:H73"/>
    <mergeCell ref="C76:H76"/>
    <mergeCell ref="C77:H77"/>
    <mergeCell ref="D78:H78"/>
    <mergeCell ref="D79:H79"/>
    <mergeCell ref="D80:H80"/>
    <mergeCell ref="D81:H81"/>
    <mergeCell ref="C84:H84"/>
    <mergeCell ref="C85:H85"/>
    <mergeCell ref="D86:H86"/>
    <mergeCell ref="D87:H87"/>
    <mergeCell ref="D88:H88"/>
    <mergeCell ref="D89:H89"/>
    <mergeCell ref="C92:H92"/>
    <mergeCell ref="C93:H93"/>
    <mergeCell ref="D94:H94"/>
    <mergeCell ref="D95:H95"/>
    <mergeCell ref="D96:H96"/>
    <mergeCell ref="D97:H97"/>
    <mergeCell ref="C716:H716"/>
    <mergeCell ref="C717:H717"/>
    <mergeCell ref="D718:H718"/>
    <mergeCell ref="D719:H719"/>
    <mergeCell ref="D720:H720"/>
    <mergeCell ref="D721:H721"/>
    <mergeCell ref="C548:H548"/>
    <mergeCell ref="C549:H549"/>
    <mergeCell ref="D550:H550"/>
    <mergeCell ref="D551:H551"/>
    <mergeCell ref="D552:H552"/>
    <mergeCell ref="D553:H553"/>
    <mergeCell ref="C556:H556"/>
    <mergeCell ref="C557:H557"/>
    <mergeCell ref="D558:H558"/>
    <mergeCell ref="D559:H559"/>
    <mergeCell ref="D560:H560"/>
    <mergeCell ref="D561:H561"/>
    <mergeCell ref="C564:H564"/>
    <mergeCell ref="C565:H565"/>
    <mergeCell ref="D566:H566"/>
    <mergeCell ref="D567:H567"/>
    <mergeCell ref="D568:H568"/>
    <mergeCell ref="D569:H569"/>
    <mergeCell ref="C572:H572"/>
    <mergeCell ref="C573:H573"/>
    <mergeCell ref="D574:H574"/>
    <mergeCell ref="D575:H575"/>
    <mergeCell ref="D576:H576"/>
    <mergeCell ref="D577:H577"/>
    <mergeCell ref="C580:H580"/>
    <mergeCell ref="C581:H581"/>
    <mergeCell ref="D582:H582"/>
    <mergeCell ref="D583:H583"/>
    <mergeCell ref="D584:H584"/>
    <mergeCell ref="D585:H585"/>
    <mergeCell ref="C588:H588"/>
    <mergeCell ref="C589:H589"/>
    <mergeCell ref="D590:H590"/>
    <mergeCell ref="D591:H591"/>
    <mergeCell ref="D592:H592"/>
    <mergeCell ref="D593:H593"/>
    <mergeCell ref="C596:H596"/>
    <mergeCell ref="C597:H597"/>
    <mergeCell ref="D598:H598"/>
    <mergeCell ref="D599:H599"/>
    <mergeCell ref="D600:H600"/>
    <mergeCell ref="D601:H601"/>
    <mergeCell ref="C604:H604"/>
    <mergeCell ref="C605:H605"/>
    <mergeCell ref="D606:H606"/>
    <mergeCell ref="D607:H607"/>
    <mergeCell ref="D608:H608"/>
    <mergeCell ref="D609:H609"/>
    <mergeCell ref="C612:H612"/>
    <mergeCell ref="C613:H613"/>
    <mergeCell ref="D614:H614"/>
    <mergeCell ref="D615:H615"/>
    <mergeCell ref="D616:H616"/>
    <mergeCell ref="D617:H617"/>
    <mergeCell ref="C620:H620"/>
    <mergeCell ref="C621:H621"/>
    <mergeCell ref="D622:H622"/>
    <mergeCell ref="D623:H623"/>
    <mergeCell ref="D624:H624"/>
    <mergeCell ref="D625:H625"/>
    <mergeCell ref="C628:H628"/>
    <mergeCell ref="C629:H629"/>
    <mergeCell ref="D630:H630"/>
    <mergeCell ref="D631:H631"/>
    <mergeCell ref="D632:H632"/>
    <mergeCell ref="D633:H633"/>
    <mergeCell ref="C636:H636"/>
    <mergeCell ref="C637:H637"/>
    <mergeCell ref="D638:H638"/>
    <mergeCell ref="D639:H639"/>
    <mergeCell ref="D640:H640"/>
    <mergeCell ref="D641:H641"/>
    <mergeCell ref="C644:H644"/>
    <mergeCell ref="C645:H645"/>
    <mergeCell ref="D646:H646"/>
    <mergeCell ref="D647:H647"/>
    <mergeCell ref="D648:H648"/>
    <mergeCell ref="D649:H649"/>
    <mergeCell ref="C652:H652"/>
    <mergeCell ref="C653:H653"/>
    <mergeCell ref="D654:H654"/>
    <mergeCell ref="D655:H655"/>
    <mergeCell ref="D656:H656"/>
    <mergeCell ref="D657:H657"/>
    <mergeCell ref="C660:H660"/>
    <mergeCell ref="C661:H661"/>
    <mergeCell ref="D662:H662"/>
    <mergeCell ref="D663:H663"/>
    <mergeCell ref="D664:H664"/>
    <mergeCell ref="D665:H665"/>
    <mergeCell ref="C668:H668"/>
    <mergeCell ref="C669:H669"/>
    <mergeCell ref="D670:H670"/>
    <mergeCell ref="D671:H671"/>
    <mergeCell ref="D672:H672"/>
    <mergeCell ref="D673:H673"/>
    <mergeCell ref="C676:H676"/>
    <mergeCell ref="C677:H677"/>
    <mergeCell ref="O460:T460"/>
    <mergeCell ref="O461:T461"/>
    <mergeCell ref="P462:T462"/>
    <mergeCell ref="P463:T463"/>
    <mergeCell ref="P464:T464"/>
    <mergeCell ref="P465:T465"/>
    <mergeCell ref="O468:T468"/>
    <mergeCell ref="O469:T469"/>
    <mergeCell ref="P470:T470"/>
    <mergeCell ref="P471:T471"/>
    <mergeCell ref="P472:T472"/>
    <mergeCell ref="P473:T473"/>
    <mergeCell ref="O476:T476"/>
    <mergeCell ref="O477:T477"/>
    <mergeCell ref="P478:T478"/>
    <mergeCell ref="P479:T479"/>
    <mergeCell ref="P480:T480"/>
    <mergeCell ref="P481:T481"/>
    <mergeCell ref="O484:T484"/>
    <mergeCell ref="O485:T485"/>
    <mergeCell ref="P486:T486"/>
    <mergeCell ref="P487:T487"/>
    <mergeCell ref="P488:T488"/>
    <mergeCell ref="P489:T489"/>
    <mergeCell ref="O492:T492"/>
    <mergeCell ref="O493:T493"/>
    <mergeCell ref="P494:T494"/>
    <mergeCell ref="P495:T495"/>
    <mergeCell ref="P496:T496"/>
    <mergeCell ref="P497:T497"/>
    <mergeCell ref="O500:T500"/>
    <mergeCell ref="O501:T501"/>
    <mergeCell ref="P502:T502"/>
    <mergeCell ref="P503:T503"/>
    <mergeCell ref="P504:T504"/>
    <mergeCell ref="P505:T505"/>
    <mergeCell ref="O508:T508"/>
    <mergeCell ref="O509:T509"/>
    <mergeCell ref="P510:T510"/>
    <mergeCell ref="P511:T511"/>
    <mergeCell ref="P512:T512"/>
    <mergeCell ref="P513:T513"/>
    <mergeCell ref="O516:T516"/>
    <mergeCell ref="O517:T517"/>
    <mergeCell ref="P518:T518"/>
    <mergeCell ref="P519:T519"/>
    <mergeCell ref="P520:T520"/>
    <mergeCell ref="P521:T521"/>
    <mergeCell ref="O524:T524"/>
    <mergeCell ref="O525:T525"/>
    <mergeCell ref="P526:T526"/>
    <mergeCell ref="P527:T527"/>
    <mergeCell ref="P528:T528"/>
    <mergeCell ref="P529:T529"/>
    <mergeCell ref="O532:T532"/>
    <mergeCell ref="O533:T533"/>
    <mergeCell ref="P534:T534"/>
    <mergeCell ref="P535:T535"/>
    <mergeCell ref="P536:T536"/>
    <mergeCell ref="P537:T537"/>
    <mergeCell ref="O540:T540"/>
    <mergeCell ref="O541:T541"/>
    <mergeCell ref="P542:T542"/>
    <mergeCell ref="P543:T543"/>
    <mergeCell ref="P544:T544"/>
    <mergeCell ref="P545:T545"/>
    <mergeCell ref="O548:T548"/>
    <mergeCell ref="O549:T549"/>
    <mergeCell ref="P550:T550"/>
    <mergeCell ref="P551:T551"/>
    <mergeCell ref="P552:T552"/>
    <mergeCell ref="P553:T553"/>
    <mergeCell ref="O556:T556"/>
    <mergeCell ref="O557:T557"/>
    <mergeCell ref="P558:T558"/>
    <mergeCell ref="P559:T559"/>
    <mergeCell ref="P560:T560"/>
    <mergeCell ref="P561:T561"/>
    <mergeCell ref="O564:T564"/>
    <mergeCell ref="O565:T565"/>
    <mergeCell ref="P566:T566"/>
    <mergeCell ref="P567:T567"/>
    <mergeCell ref="P568:T568"/>
    <mergeCell ref="P569:T569"/>
    <mergeCell ref="O572:T572"/>
    <mergeCell ref="O573:T573"/>
    <mergeCell ref="P574:T574"/>
    <mergeCell ref="P575:T575"/>
    <mergeCell ref="P576:T576"/>
    <mergeCell ref="P577:T577"/>
    <mergeCell ref="O580:T580"/>
    <mergeCell ref="O581:T581"/>
    <mergeCell ref="P582:T582"/>
    <mergeCell ref="P583:T583"/>
    <mergeCell ref="P584:T584"/>
    <mergeCell ref="P585:T585"/>
    <mergeCell ref="O588:T588"/>
    <mergeCell ref="O589:T589"/>
    <mergeCell ref="P590:T590"/>
    <mergeCell ref="P591:T591"/>
    <mergeCell ref="P592:T592"/>
    <mergeCell ref="P593:T593"/>
    <mergeCell ref="O596:T596"/>
    <mergeCell ref="O597:T597"/>
    <mergeCell ref="P598:T598"/>
    <mergeCell ref="P599:T599"/>
    <mergeCell ref="P600:T600"/>
    <mergeCell ref="P601:T601"/>
    <mergeCell ref="O604:T604"/>
    <mergeCell ref="O605:T605"/>
    <mergeCell ref="P606:T606"/>
    <mergeCell ref="P607:T607"/>
    <mergeCell ref="P608:T608"/>
    <mergeCell ref="P609:T609"/>
    <mergeCell ref="O612:T612"/>
    <mergeCell ref="O613:T613"/>
    <mergeCell ref="P614:T614"/>
    <mergeCell ref="P615:T615"/>
    <mergeCell ref="P616:T616"/>
    <mergeCell ref="P617:T617"/>
    <mergeCell ref="O620:T620"/>
    <mergeCell ref="O621:T621"/>
    <mergeCell ref="P622:T622"/>
    <mergeCell ref="P623:T623"/>
    <mergeCell ref="P624:T624"/>
    <mergeCell ref="P625:T625"/>
    <mergeCell ref="O628:T628"/>
    <mergeCell ref="O629:T629"/>
    <mergeCell ref="P630:T630"/>
    <mergeCell ref="P631:T631"/>
    <mergeCell ref="P632:T632"/>
    <mergeCell ref="P633:T633"/>
    <mergeCell ref="O636:T636"/>
    <mergeCell ref="O637:T637"/>
    <mergeCell ref="P638:T638"/>
    <mergeCell ref="P639:T639"/>
    <mergeCell ref="P640:T640"/>
    <mergeCell ref="P641:T641"/>
    <mergeCell ref="O644:T644"/>
    <mergeCell ref="O645:T645"/>
    <mergeCell ref="P646:T646"/>
    <mergeCell ref="P647:T647"/>
    <mergeCell ref="P648:T648"/>
    <mergeCell ref="P649:T649"/>
    <mergeCell ref="O652:T652"/>
    <mergeCell ref="O653:T653"/>
    <mergeCell ref="P654:T654"/>
    <mergeCell ref="P655:T655"/>
    <mergeCell ref="P656:T656"/>
    <mergeCell ref="P657:T657"/>
    <mergeCell ref="O660:T660"/>
    <mergeCell ref="O661:T661"/>
    <mergeCell ref="P662:T662"/>
    <mergeCell ref="P663:T663"/>
    <mergeCell ref="P664:T664"/>
    <mergeCell ref="P665:T665"/>
    <mergeCell ref="O668:T668"/>
    <mergeCell ref="O669:T669"/>
    <mergeCell ref="P670:T670"/>
    <mergeCell ref="P671:T671"/>
    <mergeCell ref="P672:T672"/>
    <mergeCell ref="P673:T673"/>
    <mergeCell ref="O676:T676"/>
    <mergeCell ref="O677:T677"/>
    <mergeCell ref="P678:T678"/>
    <mergeCell ref="P679:T679"/>
    <mergeCell ref="P680:T680"/>
    <mergeCell ref="P681:T681"/>
    <mergeCell ref="O684:T684"/>
    <mergeCell ref="O685:T685"/>
    <mergeCell ref="P686:T686"/>
    <mergeCell ref="P687:T687"/>
    <mergeCell ref="P688:T688"/>
    <mergeCell ref="P689:T689"/>
    <mergeCell ref="O692:T692"/>
    <mergeCell ref="O693:T693"/>
    <mergeCell ref="P694:T694"/>
    <mergeCell ref="P695:T695"/>
    <mergeCell ref="P696:T696"/>
    <mergeCell ref="P697:T697"/>
    <mergeCell ref="O700:T700"/>
    <mergeCell ref="O701:T701"/>
    <mergeCell ref="P102:T102"/>
    <mergeCell ref="P103:T103"/>
    <mergeCell ref="P104:T104"/>
    <mergeCell ref="P105:T105"/>
    <mergeCell ref="O108:T108"/>
    <mergeCell ref="O109:T109"/>
    <mergeCell ref="P110:T110"/>
    <mergeCell ref="P111:T111"/>
    <mergeCell ref="P112:T112"/>
    <mergeCell ref="P113:T113"/>
    <mergeCell ref="O116:T116"/>
    <mergeCell ref="O117:T117"/>
    <mergeCell ref="P118:T118"/>
    <mergeCell ref="P119:T119"/>
    <mergeCell ref="P142:T142"/>
    <mergeCell ref="P143:T143"/>
    <mergeCell ref="P144:T144"/>
    <mergeCell ref="P145:T145"/>
    <mergeCell ref="O148:T148"/>
    <mergeCell ref="O149:T149"/>
    <mergeCell ref="P150:T150"/>
    <mergeCell ref="P151:T151"/>
    <mergeCell ref="P152:T152"/>
    <mergeCell ref="P153:T153"/>
    <mergeCell ref="O156:T156"/>
    <mergeCell ref="O157:T157"/>
    <mergeCell ref="P158:T158"/>
    <mergeCell ref="P159:T159"/>
    <mergeCell ref="P160:T160"/>
    <mergeCell ref="P161:T161"/>
    <mergeCell ref="O164:T164"/>
    <mergeCell ref="O165:T165"/>
    <mergeCell ref="P166:T166"/>
    <mergeCell ref="P167:T167"/>
    <mergeCell ref="P168:T168"/>
    <mergeCell ref="P169:T169"/>
    <mergeCell ref="O172:T172"/>
    <mergeCell ref="O173:T173"/>
    <mergeCell ref="P174:T174"/>
    <mergeCell ref="P175:T175"/>
    <mergeCell ref="P176:T176"/>
    <mergeCell ref="P177:T177"/>
    <mergeCell ref="P720:T720"/>
    <mergeCell ref="P721:T721"/>
    <mergeCell ref="P939:T939"/>
    <mergeCell ref="P940:T940"/>
    <mergeCell ref="O943:T943"/>
    <mergeCell ref="O944:T944"/>
    <mergeCell ref="P945:T945"/>
    <mergeCell ref="P946:T946"/>
    <mergeCell ref="P947:T947"/>
    <mergeCell ref="P948:T948"/>
    <mergeCell ref="O951:T951"/>
    <mergeCell ref="O952:T952"/>
    <mergeCell ref="P953:T953"/>
    <mergeCell ref="P954:T954"/>
    <mergeCell ref="P955:T955"/>
    <mergeCell ref="P956:T956"/>
    <mergeCell ref="P771:T771"/>
    <mergeCell ref="P772:T772"/>
    <mergeCell ref="O775:T775"/>
    <mergeCell ref="O776:T776"/>
    <mergeCell ref="P777:T777"/>
    <mergeCell ref="P778:T778"/>
    <mergeCell ref="P779:T779"/>
    <mergeCell ref="P780:T780"/>
    <mergeCell ref="O783:T783"/>
    <mergeCell ref="O784:T784"/>
    <mergeCell ref="P785:T785"/>
    <mergeCell ref="P786:T786"/>
    <mergeCell ref="P787:T787"/>
    <mergeCell ref="P788:T788"/>
    <mergeCell ref="O791:T791"/>
    <mergeCell ref="O792:T792"/>
    <mergeCell ref="P793:T793"/>
    <mergeCell ref="P794:T794"/>
    <mergeCell ref="P795:T795"/>
    <mergeCell ref="P796:T796"/>
    <mergeCell ref="O799:T799"/>
    <mergeCell ref="O800:T800"/>
    <mergeCell ref="P801:T801"/>
    <mergeCell ref="P802:T802"/>
    <mergeCell ref="P803:T803"/>
    <mergeCell ref="P804:T804"/>
    <mergeCell ref="O807:T807"/>
    <mergeCell ref="O808:T808"/>
    <mergeCell ref="P809:T809"/>
    <mergeCell ref="P810:T810"/>
    <mergeCell ref="P811:T811"/>
    <mergeCell ref="P812:T812"/>
    <mergeCell ref="O815:T815"/>
    <mergeCell ref="O816:T816"/>
    <mergeCell ref="P817:T817"/>
    <mergeCell ref="P818:T818"/>
    <mergeCell ref="P819:T819"/>
    <mergeCell ref="P820:T820"/>
    <mergeCell ref="O823:T823"/>
    <mergeCell ref="O824:T824"/>
    <mergeCell ref="P825:T825"/>
    <mergeCell ref="P826:T826"/>
    <mergeCell ref="O959:T959"/>
    <mergeCell ref="O960:T960"/>
    <mergeCell ref="P702:T702"/>
    <mergeCell ref="P703:T703"/>
    <mergeCell ref="P704:T704"/>
    <mergeCell ref="P705:T705"/>
    <mergeCell ref="O708:T708"/>
    <mergeCell ref="O709:T709"/>
    <mergeCell ref="P710:T710"/>
    <mergeCell ref="P711:T711"/>
    <mergeCell ref="P712:T712"/>
    <mergeCell ref="P713:T713"/>
    <mergeCell ref="O716:T716"/>
    <mergeCell ref="O717:T717"/>
    <mergeCell ref="P718:T718"/>
    <mergeCell ref="P719:T719"/>
    <mergeCell ref="M726:T726"/>
    <mergeCell ref="O727:T727"/>
    <mergeCell ref="O728:T728"/>
    <mergeCell ref="P729:T729"/>
    <mergeCell ref="P730:T730"/>
    <mergeCell ref="P731:T731"/>
    <mergeCell ref="P732:T732"/>
    <mergeCell ref="O735:T735"/>
    <mergeCell ref="O736:T736"/>
    <mergeCell ref="P737:T737"/>
    <mergeCell ref="P738:T738"/>
    <mergeCell ref="P739:T739"/>
    <mergeCell ref="P740:T740"/>
    <mergeCell ref="O743:T743"/>
    <mergeCell ref="O744:T744"/>
    <mergeCell ref="P745:T745"/>
    <mergeCell ref="P746:T746"/>
    <mergeCell ref="P747:T747"/>
    <mergeCell ref="P748:T748"/>
    <mergeCell ref="O751:T751"/>
    <mergeCell ref="O752:T752"/>
    <mergeCell ref="P753:T753"/>
    <mergeCell ref="P754:T754"/>
    <mergeCell ref="P755:T755"/>
    <mergeCell ref="P756:T756"/>
    <mergeCell ref="O759:T759"/>
    <mergeCell ref="O760:T760"/>
    <mergeCell ref="P761:T761"/>
    <mergeCell ref="P762:T762"/>
    <mergeCell ref="P763:T763"/>
    <mergeCell ref="P764:T764"/>
    <mergeCell ref="O767:T767"/>
    <mergeCell ref="O768:T768"/>
    <mergeCell ref="P769:T769"/>
    <mergeCell ref="P770:T770"/>
    <mergeCell ref="P827:T827"/>
    <mergeCell ref="P828:T828"/>
    <mergeCell ref="O831:T831"/>
    <mergeCell ref="O832:T832"/>
    <mergeCell ref="P833:T833"/>
    <mergeCell ref="P834:T834"/>
    <mergeCell ref="P835:T835"/>
    <mergeCell ref="P836:T836"/>
    <mergeCell ref="O839:T839"/>
    <mergeCell ref="O840:T840"/>
    <mergeCell ref="P841:T841"/>
    <mergeCell ref="P842:T842"/>
    <mergeCell ref="P843:T843"/>
    <mergeCell ref="P844:T844"/>
    <mergeCell ref="O847:T847"/>
    <mergeCell ref="O848:T848"/>
    <mergeCell ref="P849:T849"/>
    <mergeCell ref="P850:T850"/>
    <mergeCell ref="P851:T851"/>
    <mergeCell ref="P852:T852"/>
    <mergeCell ref="O855:T855"/>
    <mergeCell ref="O856:T856"/>
    <mergeCell ref="P857:T857"/>
    <mergeCell ref="P858:T858"/>
    <mergeCell ref="P859:T859"/>
    <mergeCell ref="P860:T860"/>
    <mergeCell ref="O863:T863"/>
    <mergeCell ref="O864:T864"/>
    <mergeCell ref="P865:T865"/>
    <mergeCell ref="P866:T866"/>
    <mergeCell ref="P867:T867"/>
    <mergeCell ref="P868:T868"/>
    <mergeCell ref="O871:T871"/>
    <mergeCell ref="O872:T872"/>
    <mergeCell ref="P873:T873"/>
    <mergeCell ref="P874:T874"/>
    <mergeCell ref="P875:T875"/>
    <mergeCell ref="P876:T876"/>
    <mergeCell ref="O879:T879"/>
    <mergeCell ref="O880:T880"/>
    <mergeCell ref="P881:T881"/>
    <mergeCell ref="P882:T882"/>
    <mergeCell ref="P883:T883"/>
    <mergeCell ref="P884:T884"/>
    <mergeCell ref="O887:T887"/>
    <mergeCell ref="O888:T888"/>
    <mergeCell ref="P889:T889"/>
    <mergeCell ref="P890:T890"/>
    <mergeCell ref="P891:T891"/>
    <mergeCell ref="P892:T892"/>
    <mergeCell ref="O895:T895"/>
    <mergeCell ref="O896:T896"/>
    <mergeCell ref="P897:T897"/>
    <mergeCell ref="P898:T898"/>
    <mergeCell ref="P899:T899"/>
    <mergeCell ref="P900:T900"/>
    <mergeCell ref="O903:T903"/>
    <mergeCell ref="O904:T904"/>
    <mergeCell ref="P905:T905"/>
    <mergeCell ref="P906:T906"/>
    <mergeCell ref="P907:T907"/>
    <mergeCell ref="P908:T908"/>
    <mergeCell ref="O911:T911"/>
    <mergeCell ref="O912:T912"/>
    <mergeCell ref="P913:T913"/>
    <mergeCell ref="P914:T914"/>
    <mergeCell ref="P915:T915"/>
    <mergeCell ref="P916:T916"/>
    <mergeCell ref="O919:T919"/>
    <mergeCell ref="O920:T920"/>
    <mergeCell ref="P921:T921"/>
    <mergeCell ref="P922:T922"/>
    <mergeCell ref="P923:T923"/>
    <mergeCell ref="P924:T924"/>
    <mergeCell ref="O927:T927"/>
    <mergeCell ref="O928:T928"/>
    <mergeCell ref="P929:T929"/>
    <mergeCell ref="P930:T930"/>
    <mergeCell ref="P931:T931"/>
    <mergeCell ref="P932:T932"/>
    <mergeCell ref="O935:T935"/>
    <mergeCell ref="O936:T936"/>
    <mergeCell ref="P937:T937"/>
    <mergeCell ref="P938:T938"/>
    <mergeCell ref="P120:T120"/>
    <mergeCell ref="P121:T121"/>
    <mergeCell ref="O124:T124"/>
    <mergeCell ref="O125:T125"/>
    <mergeCell ref="P126:T126"/>
    <mergeCell ref="P127:T127"/>
    <mergeCell ref="P128:T128"/>
    <mergeCell ref="P129:T129"/>
    <mergeCell ref="O132:T132"/>
    <mergeCell ref="O133:T133"/>
    <mergeCell ref="P134:T134"/>
    <mergeCell ref="P135:T135"/>
    <mergeCell ref="P136:T136"/>
    <mergeCell ref="P137:T137"/>
    <mergeCell ref="O44:T44"/>
    <mergeCell ref="O45:T45"/>
    <mergeCell ref="P46:T46"/>
    <mergeCell ref="P47:T47"/>
    <mergeCell ref="P48:T48"/>
    <mergeCell ref="P49:T49"/>
    <mergeCell ref="O52:T52"/>
    <mergeCell ref="O53:T53"/>
    <mergeCell ref="P54:T54"/>
    <mergeCell ref="P55:T55"/>
    <mergeCell ref="P56:T56"/>
    <mergeCell ref="P57:T57"/>
    <mergeCell ref="O60:T60"/>
    <mergeCell ref="O61:T61"/>
    <mergeCell ref="P64:T64"/>
    <mergeCell ref="P65:T65"/>
    <mergeCell ref="O68:T68"/>
    <mergeCell ref="O69:T69"/>
    <mergeCell ref="P70:T70"/>
    <mergeCell ref="P71:T71"/>
    <mergeCell ref="P72:T72"/>
    <mergeCell ref="P73:T73"/>
    <mergeCell ref="O76:T76"/>
    <mergeCell ref="O77:T77"/>
    <mergeCell ref="P78:T78"/>
    <mergeCell ref="P79:T79"/>
    <mergeCell ref="P80:T80"/>
    <mergeCell ref="P81:T81"/>
    <mergeCell ref="O84:T84"/>
    <mergeCell ref="O85:T85"/>
    <mergeCell ref="P86:T86"/>
    <mergeCell ref="P87:T87"/>
    <mergeCell ref="P88:T88"/>
    <mergeCell ref="P89:T89"/>
    <mergeCell ref="O92:T92"/>
    <mergeCell ref="O93:T93"/>
    <mergeCell ref="P94:T94"/>
    <mergeCell ref="P95:T95"/>
    <mergeCell ref="P96:T96"/>
    <mergeCell ref="P97:T97"/>
    <mergeCell ref="O100:T100"/>
    <mergeCell ref="O101:T101"/>
    <mergeCell ref="O140:T140"/>
    <mergeCell ref="O141:T141"/>
    <mergeCell ref="O37:T37"/>
    <mergeCell ref="P38:T38"/>
    <mergeCell ref="O28:T28"/>
    <mergeCell ref="O29:T29"/>
    <mergeCell ref="P30:T30"/>
    <mergeCell ref="P31:T31"/>
    <mergeCell ref="P32:T32"/>
    <mergeCell ref="P33:T33"/>
    <mergeCell ref="O36:T36"/>
    <mergeCell ref="C20:H20"/>
    <mergeCell ref="C21:H21"/>
    <mergeCell ref="D22:H22"/>
    <mergeCell ref="D23:H23"/>
    <mergeCell ref="D24:H24"/>
    <mergeCell ref="D25:H25"/>
    <mergeCell ref="C28:H28"/>
    <mergeCell ref="C29:H29"/>
    <mergeCell ref="D30:H30"/>
    <mergeCell ref="D31:H31"/>
    <mergeCell ref="D32:H32"/>
    <mergeCell ref="D33:H33"/>
    <mergeCell ref="C36:H36"/>
    <mergeCell ref="C37:H37"/>
    <mergeCell ref="A1:U1"/>
    <mergeCell ref="A2:H2"/>
    <mergeCell ref="M2:T2"/>
    <mergeCell ref="A3:H3"/>
    <mergeCell ref="M3:T3"/>
    <mergeCell ref="C4:H4"/>
    <mergeCell ref="C5:H5"/>
    <mergeCell ref="D6:H6"/>
    <mergeCell ref="P6:T6"/>
    <mergeCell ref="D7:H7"/>
    <mergeCell ref="P7:T7"/>
    <mergeCell ref="D8:H8"/>
    <mergeCell ref="P8:T8"/>
    <mergeCell ref="P9:T9"/>
    <mergeCell ref="O4:T4"/>
    <mergeCell ref="O5:T5"/>
    <mergeCell ref="O12:T12"/>
    <mergeCell ref="O13:T13"/>
    <mergeCell ref="P14:T14"/>
    <mergeCell ref="P15:T15"/>
    <mergeCell ref="P16:T16"/>
    <mergeCell ref="D9:H9"/>
    <mergeCell ref="C12:H12"/>
    <mergeCell ref="C13:H13"/>
    <mergeCell ref="D14:H14"/>
    <mergeCell ref="D15:H15"/>
    <mergeCell ref="D16:H16"/>
    <mergeCell ref="D17:H17"/>
    <mergeCell ref="P17:T17"/>
    <mergeCell ref="O20:T20"/>
    <mergeCell ref="O21:T21"/>
    <mergeCell ref="P22:T22"/>
    <mergeCell ref="P23:T23"/>
    <mergeCell ref="P24:T24"/>
    <mergeCell ref="P25:T25"/>
    <mergeCell ref="D38:H38"/>
    <mergeCell ref="D39:H39"/>
    <mergeCell ref="P39:T39"/>
    <mergeCell ref="D40:H40"/>
    <mergeCell ref="P40:T40"/>
    <mergeCell ref="D41:H41"/>
    <mergeCell ref="P41:T41"/>
    <mergeCell ref="P62:T62"/>
    <mergeCell ref="P63:T63"/>
    <mergeCell ref="C100:H100"/>
    <mergeCell ref="C101:H101"/>
    <mergeCell ref="D102:H102"/>
    <mergeCell ref="D103:H103"/>
    <mergeCell ref="D104:H104"/>
    <mergeCell ref="D105:H105"/>
    <mergeCell ref="C108:H108"/>
    <mergeCell ref="C109:H109"/>
    <mergeCell ref="D110:H110"/>
    <mergeCell ref="D111:H111"/>
    <mergeCell ref="D112:H112"/>
    <mergeCell ref="D113:H113"/>
    <mergeCell ref="C116:H116"/>
    <mergeCell ref="C117:H117"/>
    <mergeCell ref="D118:H118"/>
    <mergeCell ref="D119:H119"/>
    <mergeCell ref="D120:H120"/>
    <mergeCell ref="D121:H121"/>
    <mergeCell ref="C124:H124"/>
    <mergeCell ref="C125:H125"/>
    <mergeCell ref="D126:H126"/>
    <mergeCell ref="D127:H127"/>
    <mergeCell ref="D128:H128"/>
    <mergeCell ref="D129:H129"/>
    <mergeCell ref="C132:H132"/>
    <mergeCell ref="C133:H133"/>
    <mergeCell ref="D134:H134"/>
    <mergeCell ref="D135:H135"/>
    <mergeCell ref="D136:H136"/>
    <mergeCell ref="D137:H137"/>
    <mergeCell ref="C140:H140"/>
    <mergeCell ref="C141:H141"/>
    <mergeCell ref="D142:H142"/>
    <mergeCell ref="D143:H143"/>
    <mergeCell ref="D144:H144"/>
    <mergeCell ref="D145:H145"/>
    <mergeCell ref="C148:H148"/>
    <mergeCell ref="C149:H149"/>
    <mergeCell ref="D150:H150"/>
    <mergeCell ref="D151:H151"/>
    <mergeCell ref="D152:H152"/>
    <mergeCell ref="D153:H153"/>
    <mergeCell ref="O180:T180"/>
    <mergeCell ref="O181:T181"/>
    <mergeCell ref="P182:T182"/>
    <mergeCell ref="P183:T183"/>
    <mergeCell ref="P184:T184"/>
    <mergeCell ref="P185:T185"/>
    <mergeCell ref="O188:T188"/>
    <mergeCell ref="O189:T189"/>
    <mergeCell ref="P190:T190"/>
    <mergeCell ref="P191:T191"/>
    <mergeCell ref="P192:T192"/>
    <mergeCell ref="P193:T193"/>
    <mergeCell ref="O196:T196"/>
    <mergeCell ref="O197:T197"/>
    <mergeCell ref="C156:H156"/>
    <mergeCell ref="C157:H157"/>
    <mergeCell ref="D158:H158"/>
    <mergeCell ref="D159:H159"/>
    <mergeCell ref="D160:H160"/>
    <mergeCell ref="D161:H161"/>
    <mergeCell ref="C164:H164"/>
    <mergeCell ref="C165:H165"/>
    <mergeCell ref="D166:H166"/>
    <mergeCell ref="D167:H167"/>
    <mergeCell ref="D168:H168"/>
    <mergeCell ref="D169:H169"/>
    <mergeCell ref="C172:H172"/>
    <mergeCell ref="C173:H173"/>
    <mergeCell ref="D174:H174"/>
    <mergeCell ref="D175:H175"/>
    <mergeCell ref="D176:H176"/>
    <mergeCell ref="D177:H177"/>
    <mergeCell ref="C180:H180"/>
    <mergeCell ref="C181:H181"/>
    <mergeCell ref="D182:H182"/>
    <mergeCell ref="D183:H183"/>
    <mergeCell ref="D184:H184"/>
    <mergeCell ref="D185:H185"/>
    <mergeCell ref="C188:H188"/>
    <mergeCell ref="C189:H189"/>
    <mergeCell ref="D190:H190"/>
    <mergeCell ref="D191:H191"/>
    <mergeCell ref="D192:H192"/>
    <mergeCell ref="D193:H193"/>
    <mergeCell ref="C196:H196"/>
    <mergeCell ref="C197:H197"/>
    <mergeCell ref="D198:H198"/>
    <mergeCell ref="D199:H199"/>
    <mergeCell ref="D200:H200"/>
    <mergeCell ref="D201:H201"/>
    <mergeCell ref="C204:H204"/>
    <mergeCell ref="C205:H205"/>
    <mergeCell ref="D206:H206"/>
    <mergeCell ref="D207:H207"/>
    <mergeCell ref="D208:H208"/>
    <mergeCell ref="D209:H209"/>
    <mergeCell ref="C212:H212"/>
    <mergeCell ref="C213:H213"/>
    <mergeCell ref="D214:H214"/>
    <mergeCell ref="D215:H215"/>
    <mergeCell ref="D216:H216"/>
    <mergeCell ref="D217:H217"/>
    <mergeCell ref="C220:H220"/>
    <mergeCell ref="C221:H221"/>
    <mergeCell ref="D222:H222"/>
    <mergeCell ref="D223:H223"/>
    <mergeCell ref="D224:H224"/>
    <mergeCell ref="D225:H225"/>
    <mergeCell ref="C228:H228"/>
    <mergeCell ref="C229:H229"/>
    <mergeCell ref="D230:H230"/>
    <mergeCell ref="D231:H231"/>
    <mergeCell ref="D232:H232"/>
    <mergeCell ref="D233:H233"/>
    <mergeCell ref="C236:H236"/>
    <mergeCell ref="C237:H237"/>
    <mergeCell ref="D238:H238"/>
    <mergeCell ref="D239:H239"/>
    <mergeCell ref="D240:H240"/>
    <mergeCell ref="D241:H241"/>
    <mergeCell ref="C244:H244"/>
    <mergeCell ref="C245:H245"/>
    <mergeCell ref="D246:H246"/>
    <mergeCell ref="D247:H247"/>
    <mergeCell ref="D248:H248"/>
    <mergeCell ref="D249:H249"/>
    <mergeCell ref="C252:H252"/>
    <mergeCell ref="C253:H253"/>
    <mergeCell ref="D254:H254"/>
    <mergeCell ref="D255:H255"/>
    <mergeCell ref="D256:H256"/>
    <mergeCell ref="D257:H257"/>
    <mergeCell ref="C260:H260"/>
    <mergeCell ref="C261:H261"/>
    <mergeCell ref="D262:H262"/>
    <mergeCell ref="D263:H263"/>
    <mergeCell ref="D264:H264"/>
    <mergeCell ref="D265:H265"/>
    <mergeCell ref="C268:H268"/>
    <mergeCell ref="C269:H269"/>
    <mergeCell ref="D270:H270"/>
    <mergeCell ref="D271:H271"/>
    <mergeCell ref="D272:H272"/>
    <mergeCell ref="D273:H273"/>
    <mergeCell ref="C276:H276"/>
    <mergeCell ref="C277:H277"/>
    <mergeCell ref="D278:H278"/>
    <mergeCell ref="D279:H279"/>
    <mergeCell ref="D280:H280"/>
    <mergeCell ref="D281:H281"/>
    <mergeCell ref="C284:H284"/>
    <mergeCell ref="C285:H285"/>
    <mergeCell ref="P198:T198"/>
    <mergeCell ref="P199:T199"/>
    <mergeCell ref="P200:T200"/>
    <mergeCell ref="P201:T201"/>
    <mergeCell ref="O204:T204"/>
    <mergeCell ref="O205:T205"/>
    <mergeCell ref="P206:T206"/>
    <mergeCell ref="P207:T207"/>
    <mergeCell ref="P208:T208"/>
    <mergeCell ref="P209:T209"/>
    <mergeCell ref="O212:T212"/>
    <mergeCell ref="O213:T213"/>
    <mergeCell ref="P214:T214"/>
    <mergeCell ref="P215:T215"/>
    <mergeCell ref="P216:T216"/>
    <mergeCell ref="P217:T217"/>
    <mergeCell ref="O220:T220"/>
    <mergeCell ref="O221:T221"/>
    <mergeCell ref="P222:T222"/>
    <mergeCell ref="P223:T223"/>
    <mergeCell ref="P224:T224"/>
    <mergeCell ref="P225:T225"/>
    <mergeCell ref="O228:T228"/>
    <mergeCell ref="O229:T229"/>
    <mergeCell ref="P230:T230"/>
    <mergeCell ref="P231:T231"/>
    <mergeCell ref="P232:T232"/>
    <mergeCell ref="P233:T233"/>
    <mergeCell ref="O236:T236"/>
    <mergeCell ref="O237:T237"/>
    <mergeCell ref="P238:T238"/>
    <mergeCell ref="P239:T239"/>
    <mergeCell ref="P240:T240"/>
    <mergeCell ref="P241:T241"/>
    <mergeCell ref="O244:T244"/>
    <mergeCell ref="O245:T245"/>
    <mergeCell ref="P246:T246"/>
    <mergeCell ref="P247:T247"/>
    <mergeCell ref="P248:T248"/>
    <mergeCell ref="P249:T249"/>
    <mergeCell ref="O252:T252"/>
    <mergeCell ref="O253:T253"/>
    <mergeCell ref="P254:T254"/>
    <mergeCell ref="P255:T255"/>
    <mergeCell ref="P256:T256"/>
    <mergeCell ref="P257:T257"/>
    <mergeCell ref="O260:T260"/>
    <mergeCell ref="O261:T261"/>
    <mergeCell ref="P262:T262"/>
    <mergeCell ref="P263:T263"/>
    <mergeCell ref="P264:T264"/>
    <mergeCell ref="P265:T265"/>
    <mergeCell ref="O268:T268"/>
    <mergeCell ref="O269:T269"/>
    <mergeCell ref="P270:T270"/>
    <mergeCell ref="P271:T271"/>
    <mergeCell ref="P272:T272"/>
    <mergeCell ref="P273:T273"/>
    <mergeCell ref="O276:T276"/>
    <mergeCell ref="O277:T277"/>
    <mergeCell ref="P278:T278"/>
    <mergeCell ref="P279:T279"/>
    <mergeCell ref="P280:T280"/>
    <mergeCell ref="P281:T281"/>
    <mergeCell ref="O284:T284"/>
    <mergeCell ref="O285:T285"/>
    <mergeCell ref="P286:T286"/>
    <mergeCell ref="P287:T287"/>
    <mergeCell ref="P288:T288"/>
    <mergeCell ref="P289:T289"/>
    <mergeCell ref="O292:T292"/>
    <mergeCell ref="O293:T293"/>
    <mergeCell ref="P294:T294"/>
    <mergeCell ref="P295:T295"/>
    <mergeCell ref="P296:T296"/>
    <mergeCell ref="P297:T297"/>
    <mergeCell ref="O300:T300"/>
    <mergeCell ref="O301:T301"/>
    <mergeCell ref="P302:T302"/>
    <mergeCell ref="P303:T303"/>
    <mergeCell ref="P304:T304"/>
    <mergeCell ref="P305:T305"/>
    <mergeCell ref="O308:T308"/>
    <mergeCell ref="O309:T309"/>
    <mergeCell ref="P310:T310"/>
    <mergeCell ref="P311:T311"/>
    <mergeCell ref="P312:T312"/>
    <mergeCell ref="P313:T313"/>
    <mergeCell ref="O316:T316"/>
    <mergeCell ref="O317:T317"/>
    <mergeCell ref="P318:T318"/>
    <mergeCell ref="P319:T319"/>
    <mergeCell ref="P320:T320"/>
    <mergeCell ref="P321:T321"/>
    <mergeCell ref="O324:T324"/>
    <mergeCell ref="O325:T325"/>
    <mergeCell ref="P326:T326"/>
    <mergeCell ref="P327:T327"/>
    <mergeCell ref="P328:T328"/>
    <mergeCell ref="P329:T329"/>
    <mergeCell ref="O332:T332"/>
    <mergeCell ref="O333:T333"/>
    <mergeCell ref="P334:T334"/>
    <mergeCell ref="P335:T335"/>
    <mergeCell ref="P336:T336"/>
    <mergeCell ref="P337:T337"/>
    <mergeCell ref="O340:T340"/>
    <mergeCell ref="O341:T341"/>
    <mergeCell ref="P342:T342"/>
    <mergeCell ref="P343:T343"/>
    <mergeCell ref="P344:T344"/>
    <mergeCell ref="P345:T345"/>
    <mergeCell ref="O348:T348"/>
    <mergeCell ref="O349:T349"/>
    <mergeCell ref="P350:T350"/>
    <mergeCell ref="P351:T351"/>
    <mergeCell ref="P352:T352"/>
    <mergeCell ref="P353:T353"/>
    <mergeCell ref="O356:T356"/>
    <mergeCell ref="O357:T357"/>
    <mergeCell ref="P358:T358"/>
    <mergeCell ref="P359:T359"/>
    <mergeCell ref="P360:T360"/>
    <mergeCell ref="P361:T361"/>
    <mergeCell ref="O364:T364"/>
    <mergeCell ref="O365:T365"/>
    <mergeCell ref="P366:T366"/>
    <mergeCell ref="P367:T367"/>
    <mergeCell ref="P368:T368"/>
    <mergeCell ref="P369:T369"/>
    <mergeCell ref="O372:T372"/>
    <mergeCell ref="O373:T373"/>
    <mergeCell ref="P374:T374"/>
    <mergeCell ref="P375:T375"/>
    <mergeCell ref="P376:T376"/>
    <mergeCell ref="P377:T377"/>
    <mergeCell ref="O380:T380"/>
    <mergeCell ref="O381:T381"/>
    <mergeCell ref="P382:T382"/>
    <mergeCell ref="P383:T383"/>
    <mergeCell ref="P384:T384"/>
    <mergeCell ref="P385:T385"/>
    <mergeCell ref="O388:T388"/>
    <mergeCell ref="O389:T389"/>
    <mergeCell ref="P390:T390"/>
    <mergeCell ref="P391:T391"/>
    <mergeCell ref="P392:T392"/>
    <mergeCell ref="P393:T393"/>
    <mergeCell ref="O396:T396"/>
    <mergeCell ref="O397:T397"/>
    <mergeCell ref="P398:T398"/>
    <mergeCell ref="P399:T399"/>
    <mergeCell ref="P400:T400"/>
    <mergeCell ref="P401:T401"/>
    <mergeCell ref="O404:T404"/>
    <mergeCell ref="O405:T405"/>
    <mergeCell ref="P406:T406"/>
    <mergeCell ref="P407:T407"/>
    <mergeCell ref="P408:T408"/>
    <mergeCell ref="P409:T409"/>
    <mergeCell ref="O412:T412"/>
    <mergeCell ref="O413:T413"/>
    <mergeCell ref="P414:T414"/>
    <mergeCell ref="P415:T415"/>
    <mergeCell ref="P416:T416"/>
    <mergeCell ref="P417:T417"/>
    <mergeCell ref="O420:T420"/>
    <mergeCell ref="O421:T421"/>
    <mergeCell ref="P422:T422"/>
    <mergeCell ref="P423:T423"/>
    <mergeCell ref="P424:T424"/>
    <mergeCell ref="P425:T425"/>
    <mergeCell ref="O428:T428"/>
    <mergeCell ref="O429:T429"/>
    <mergeCell ref="P430:T430"/>
    <mergeCell ref="P431:T431"/>
    <mergeCell ref="P432:T432"/>
    <mergeCell ref="P433:T433"/>
    <mergeCell ref="O436:T436"/>
    <mergeCell ref="O437:T437"/>
    <mergeCell ref="P438:T438"/>
    <mergeCell ref="P439:T439"/>
    <mergeCell ref="P440:T440"/>
    <mergeCell ref="P441:T441"/>
    <mergeCell ref="O444:T444"/>
    <mergeCell ref="O445:T445"/>
    <mergeCell ref="P446:T446"/>
    <mergeCell ref="P447:T447"/>
    <mergeCell ref="P448:T448"/>
    <mergeCell ref="P449:T449"/>
    <mergeCell ref="O452:T452"/>
    <mergeCell ref="O453:T453"/>
    <mergeCell ref="P454:T454"/>
    <mergeCell ref="P455:T455"/>
    <mergeCell ref="P456:T456"/>
    <mergeCell ref="P457:T457"/>
    <mergeCell ref="D286:H286"/>
    <mergeCell ref="D287:H287"/>
    <mergeCell ref="D288:H288"/>
    <mergeCell ref="D289:H289"/>
    <mergeCell ref="C292:H292"/>
    <mergeCell ref="C293:H293"/>
    <mergeCell ref="D294:H294"/>
    <mergeCell ref="D295:H295"/>
    <mergeCell ref="D296:H296"/>
    <mergeCell ref="D297:H297"/>
    <mergeCell ref="C300:H300"/>
    <mergeCell ref="C301:H301"/>
    <mergeCell ref="D302:H302"/>
    <mergeCell ref="D303:H303"/>
    <mergeCell ref="D304:H304"/>
    <mergeCell ref="D305:H305"/>
    <mergeCell ref="C308:H308"/>
    <mergeCell ref="C309:H309"/>
    <mergeCell ref="D310:H310"/>
    <mergeCell ref="D311:H311"/>
    <mergeCell ref="D312:H312"/>
    <mergeCell ref="D313:H313"/>
    <mergeCell ref="C316:H316"/>
    <mergeCell ref="C317:H317"/>
    <mergeCell ref="D318:H318"/>
    <mergeCell ref="D319:H319"/>
    <mergeCell ref="D320:H320"/>
    <mergeCell ref="D321:H321"/>
    <mergeCell ref="C324:H324"/>
    <mergeCell ref="C325:H325"/>
    <mergeCell ref="D326:H326"/>
    <mergeCell ref="D327:H327"/>
    <mergeCell ref="D328:H328"/>
    <mergeCell ref="D329:H329"/>
    <mergeCell ref="C332:H332"/>
    <mergeCell ref="C333:H333"/>
    <mergeCell ref="D334:H334"/>
    <mergeCell ref="D335:H335"/>
    <mergeCell ref="D336:H336"/>
    <mergeCell ref="D337:H337"/>
    <mergeCell ref="C340:H340"/>
    <mergeCell ref="C341:H341"/>
    <mergeCell ref="D342:H342"/>
    <mergeCell ref="D343:H343"/>
    <mergeCell ref="D344:H344"/>
    <mergeCell ref="D345:H345"/>
    <mergeCell ref="C348:H348"/>
    <mergeCell ref="C349:H349"/>
    <mergeCell ref="D350:H350"/>
    <mergeCell ref="D351:H351"/>
    <mergeCell ref="D352:H352"/>
    <mergeCell ref="D353:H353"/>
    <mergeCell ref="C356:H356"/>
    <mergeCell ref="C357:H357"/>
    <mergeCell ref="D358:H358"/>
    <mergeCell ref="D359:H359"/>
    <mergeCell ref="D360:H360"/>
    <mergeCell ref="D361:H361"/>
    <mergeCell ref="C364:H364"/>
    <mergeCell ref="C365:H365"/>
    <mergeCell ref="D366:H366"/>
    <mergeCell ref="D367:H367"/>
    <mergeCell ref="D368:H368"/>
    <mergeCell ref="D369:H369"/>
    <mergeCell ref="C372:H372"/>
    <mergeCell ref="C373:H373"/>
    <mergeCell ref="D374:H374"/>
    <mergeCell ref="D375:H375"/>
    <mergeCell ref="D376:H376"/>
    <mergeCell ref="D377:H377"/>
    <mergeCell ref="C380:H380"/>
    <mergeCell ref="C381:H381"/>
    <mergeCell ref="D382:H382"/>
    <mergeCell ref="D383:H383"/>
    <mergeCell ref="D384:H384"/>
    <mergeCell ref="D385:H385"/>
    <mergeCell ref="C388:H388"/>
    <mergeCell ref="C389:H389"/>
    <mergeCell ref="D390:H390"/>
    <mergeCell ref="D391:H391"/>
    <mergeCell ref="D392:H392"/>
    <mergeCell ref="D393:H393"/>
    <mergeCell ref="C396:H396"/>
    <mergeCell ref="C397:H397"/>
    <mergeCell ref="D398:H398"/>
    <mergeCell ref="D399:H399"/>
    <mergeCell ref="D400:H400"/>
    <mergeCell ref="D401:H401"/>
    <mergeCell ref="C404:H404"/>
    <mergeCell ref="C405:H405"/>
    <mergeCell ref="D406:H406"/>
    <mergeCell ref="D407:H407"/>
    <mergeCell ref="D408:H408"/>
    <mergeCell ref="D409:H409"/>
    <mergeCell ref="C412:H412"/>
    <mergeCell ref="C413:H413"/>
    <mergeCell ref="D414:H414"/>
    <mergeCell ref="D415:H415"/>
    <mergeCell ref="A726:H726"/>
    <mergeCell ref="C727:H727"/>
    <mergeCell ref="C728:H728"/>
    <mergeCell ref="D729:H729"/>
    <mergeCell ref="D730:H730"/>
    <mergeCell ref="D731:H731"/>
    <mergeCell ref="D732:H732"/>
    <mergeCell ref="C735:H735"/>
    <mergeCell ref="C736:H736"/>
    <mergeCell ref="D737:H737"/>
    <mergeCell ref="D738:H738"/>
    <mergeCell ref="D739:H739"/>
    <mergeCell ref="D740:H740"/>
    <mergeCell ref="C743:H743"/>
    <mergeCell ref="C744:H744"/>
    <mergeCell ref="D745:H745"/>
    <mergeCell ref="D746:H746"/>
    <mergeCell ref="D747:H747"/>
    <mergeCell ref="D748:H748"/>
    <mergeCell ref="C751:H751"/>
    <mergeCell ref="C752:H752"/>
    <mergeCell ref="D753:H753"/>
    <mergeCell ref="D754:H754"/>
    <mergeCell ref="D755:H755"/>
    <mergeCell ref="D756:H756"/>
    <mergeCell ref="C759:H759"/>
    <mergeCell ref="C760:H760"/>
    <mergeCell ref="D761:H761"/>
    <mergeCell ref="D762:H762"/>
    <mergeCell ref="D763:H763"/>
    <mergeCell ref="D764:H764"/>
    <mergeCell ref="C767:H767"/>
    <mergeCell ref="C768:H768"/>
    <mergeCell ref="D769:H769"/>
    <mergeCell ref="D770:H770"/>
    <mergeCell ref="D827:H827"/>
    <mergeCell ref="D828:H828"/>
    <mergeCell ref="C831:H831"/>
    <mergeCell ref="C832:H832"/>
    <mergeCell ref="D833:H833"/>
    <mergeCell ref="D834:H834"/>
    <mergeCell ref="D835:H835"/>
    <mergeCell ref="D836:H836"/>
    <mergeCell ref="C839:H839"/>
    <mergeCell ref="C840:H840"/>
    <mergeCell ref="D841:H841"/>
    <mergeCell ref="D842:H842"/>
    <mergeCell ref="D843:H843"/>
    <mergeCell ref="D844:H844"/>
    <mergeCell ref="C847:H847"/>
    <mergeCell ref="C848:H848"/>
    <mergeCell ref="D849:H849"/>
    <mergeCell ref="D850:H850"/>
    <mergeCell ref="D851:H851"/>
    <mergeCell ref="D852:H852"/>
    <mergeCell ref="C855:H855"/>
    <mergeCell ref="C856:H856"/>
    <mergeCell ref="D857:H857"/>
    <mergeCell ref="D858:H858"/>
    <mergeCell ref="D859:H859"/>
    <mergeCell ref="D860:H860"/>
    <mergeCell ref="C863:H863"/>
    <mergeCell ref="C864:H864"/>
    <mergeCell ref="D865:H865"/>
    <mergeCell ref="D866:H866"/>
    <mergeCell ref="D867:H867"/>
    <mergeCell ref="D868:H868"/>
    <mergeCell ref="C871:H871"/>
    <mergeCell ref="C872:H872"/>
    <mergeCell ref="D873:H873"/>
    <mergeCell ref="D874:H874"/>
    <mergeCell ref="D875:H875"/>
    <mergeCell ref="D876:H876"/>
    <mergeCell ref="C879:H879"/>
    <mergeCell ref="C880:H880"/>
    <mergeCell ref="D881:H881"/>
    <mergeCell ref="D882:H882"/>
    <mergeCell ref="D883:H883"/>
    <mergeCell ref="D884:H884"/>
    <mergeCell ref="C887:H887"/>
    <mergeCell ref="C888:H888"/>
    <mergeCell ref="D889:H889"/>
    <mergeCell ref="D890:H890"/>
    <mergeCell ref="D891:H891"/>
    <mergeCell ref="D892:H892"/>
    <mergeCell ref="C895:H895"/>
    <mergeCell ref="C896:H896"/>
    <mergeCell ref="D897:H897"/>
    <mergeCell ref="D898:H898"/>
    <mergeCell ref="D899:H899"/>
    <mergeCell ref="D900:H900"/>
    <mergeCell ref="C903:H903"/>
    <mergeCell ref="C904:H904"/>
    <mergeCell ref="D905:H905"/>
    <mergeCell ref="D906:H906"/>
    <mergeCell ref="D907:H907"/>
    <mergeCell ref="D908:H908"/>
    <mergeCell ref="C911:H911"/>
    <mergeCell ref="C912:H912"/>
    <mergeCell ref="D913:H913"/>
    <mergeCell ref="D914:H914"/>
    <mergeCell ref="D915:H915"/>
    <mergeCell ref="D916:H916"/>
    <mergeCell ref="C919:H919"/>
    <mergeCell ref="C920:H920"/>
    <mergeCell ref="D921:H921"/>
    <mergeCell ref="D922:H922"/>
    <mergeCell ref="D923:H923"/>
    <mergeCell ref="D924:H924"/>
    <mergeCell ref="C927:H927"/>
    <mergeCell ref="C928:H928"/>
    <mergeCell ref="D929:H929"/>
    <mergeCell ref="D930:H930"/>
    <mergeCell ref="D931:H931"/>
    <mergeCell ref="D932:H932"/>
    <mergeCell ref="C935:H935"/>
    <mergeCell ref="C936:H936"/>
    <mergeCell ref="D937:H937"/>
    <mergeCell ref="D938:H938"/>
    <mergeCell ref="D771:H771"/>
    <mergeCell ref="D772:H772"/>
    <mergeCell ref="C775:H775"/>
    <mergeCell ref="C776:H776"/>
    <mergeCell ref="D777:H777"/>
    <mergeCell ref="D778:H778"/>
    <mergeCell ref="D779:H779"/>
    <mergeCell ref="D780:H780"/>
    <mergeCell ref="C783:H783"/>
    <mergeCell ref="C784:H784"/>
    <mergeCell ref="D785:H785"/>
    <mergeCell ref="D786:H786"/>
    <mergeCell ref="D787:H787"/>
    <mergeCell ref="D788:H788"/>
    <mergeCell ref="C791:H791"/>
    <mergeCell ref="C792:H792"/>
    <mergeCell ref="D793:H793"/>
    <mergeCell ref="D794:H794"/>
    <mergeCell ref="D795:H795"/>
    <mergeCell ref="D796:H796"/>
    <mergeCell ref="C799:H799"/>
    <mergeCell ref="C800:H800"/>
    <mergeCell ref="D801:H801"/>
    <mergeCell ref="D802:H802"/>
    <mergeCell ref="D803:H803"/>
    <mergeCell ref="D804:H804"/>
    <mergeCell ref="C807:H807"/>
    <mergeCell ref="C808:H808"/>
    <mergeCell ref="D809:H809"/>
    <mergeCell ref="D810:H810"/>
    <mergeCell ref="D811:H811"/>
    <mergeCell ref="D812:H812"/>
    <mergeCell ref="C815:H815"/>
    <mergeCell ref="C816:H816"/>
    <mergeCell ref="D817:H817"/>
    <mergeCell ref="D818:H818"/>
    <mergeCell ref="D819:H819"/>
    <mergeCell ref="D820:H820"/>
    <mergeCell ref="C823:H823"/>
    <mergeCell ref="C824:H824"/>
    <mergeCell ref="D825:H825"/>
    <mergeCell ref="D826:H826"/>
    <mergeCell ref="C959:H959"/>
    <mergeCell ref="C960:H960"/>
    <mergeCell ref="D961:H961"/>
    <mergeCell ref="D962:H962"/>
    <mergeCell ref="D963:H963"/>
    <mergeCell ref="D964:H964"/>
    <mergeCell ref="P1268:T1268"/>
    <mergeCell ref="P1269:T1269"/>
    <mergeCell ref="P1270:T1270"/>
    <mergeCell ref="P1271:T1271"/>
    <mergeCell ref="O1274:T1274"/>
    <mergeCell ref="O1275:T1275"/>
    <mergeCell ref="P1276:T1276"/>
    <mergeCell ref="P1277:T1277"/>
    <mergeCell ref="P1278:T1278"/>
    <mergeCell ref="P1279:T1279"/>
    <mergeCell ref="O1282:T1282"/>
    <mergeCell ref="O1283:T1283"/>
    <mergeCell ref="P1284:T1284"/>
    <mergeCell ref="P1285:T1285"/>
    <mergeCell ref="M1292:T1292"/>
    <mergeCell ref="O1293:T1293"/>
    <mergeCell ref="O1294:T1294"/>
    <mergeCell ref="P1295:T1295"/>
    <mergeCell ref="P1296:T1296"/>
    <mergeCell ref="P1297:T1297"/>
    <mergeCell ref="P1298:T1298"/>
    <mergeCell ref="O1301:T1301"/>
    <mergeCell ref="O1302:T1302"/>
    <mergeCell ref="P1303:T1303"/>
    <mergeCell ref="P1304:T1304"/>
    <mergeCell ref="P1305:T1305"/>
    <mergeCell ref="P1306:T1306"/>
    <mergeCell ref="O1309:T1309"/>
    <mergeCell ref="O1310:T1310"/>
    <mergeCell ref="P1311:T1311"/>
    <mergeCell ref="P1312:T1312"/>
    <mergeCell ref="P1313:T1313"/>
    <mergeCell ref="P1314:T1314"/>
    <mergeCell ref="O1317:T1317"/>
    <mergeCell ref="O1318:T1318"/>
    <mergeCell ref="P1319:T1319"/>
    <mergeCell ref="P1320:T1320"/>
    <mergeCell ref="P1321:T1321"/>
    <mergeCell ref="P1322:T1322"/>
    <mergeCell ref="O1325:T1325"/>
    <mergeCell ref="O1326:T1326"/>
    <mergeCell ref="P1327:T1327"/>
    <mergeCell ref="P1328:T1328"/>
    <mergeCell ref="P1329:T1329"/>
    <mergeCell ref="P1330:T1330"/>
    <mergeCell ref="O1333:T1333"/>
    <mergeCell ref="O1334:T1334"/>
    <mergeCell ref="P1335:T1335"/>
    <mergeCell ref="P1336:T1336"/>
    <mergeCell ref="P1393:T1393"/>
    <mergeCell ref="P1394:T1394"/>
    <mergeCell ref="O1397:T1397"/>
    <mergeCell ref="O1398:T1398"/>
    <mergeCell ref="P1399:T1399"/>
    <mergeCell ref="P1400:T1400"/>
    <mergeCell ref="P1401:T1401"/>
    <mergeCell ref="P1402:T1402"/>
    <mergeCell ref="O1405:T1405"/>
    <mergeCell ref="O1406:T1406"/>
    <mergeCell ref="P1407:T1407"/>
    <mergeCell ref="P1408:T1408"/>
    <mergeCell ref="P1409:T1409"/>
    <mergeCell ref="P1410:T1410"/>
    <mergeCell ref="O1413:T1413"/>
    <mergeCell ref="O1414:T1414"/>
    <mergeCell ref="P1415:T1415"/>
    <mergeCell ref="P1416:T1416"/>
    <mergeCell ref="P1417:T1417"/>
    <mergeCell ref="P1418:T1418"/>
    <mergeCell ref="O1421:T1421"/>
    <mergeCell ref="O1422:T1422"/>
    <mergeCell ref="P1423:T1423"/>
    <mergeCell ref="P1424:T1424"/>
    <mergeCell ref="P1425:T1425"/>
    <mergeCell ref="P1426:T1426"/>
    <mergeCell ref="O1429:T1429"/>
    <mergeCell ref="O1430:T1430"/>
    <mergeCell ref="P1431:T1431"/>
    <mergeCell ref="P1432:T1432"/>
    <mergeCell ref="P1433:T1433"/>
    <mergeCell ref="P1434:T1434"/>
    <mergeCell ref="O1437:T1437"/>
    <mergeCell ref="O1438:T1438"/>
    <mergeCell ref="P1439:T1439"/>
    <mergeCell ref="P1440:T1440"/>
    <mergeCell ref="P1441:T1441"/>
    <mergeCell ref="P1442:T1442"/>
    <mergeCell ref="O1445:T1445"/>
    <mergeCell ref="O1446:T1446"/>
    <mergeCell ref="P1447:T1447"/>
    <mergeCell ref="P1448:T1448"/>
    <mergeCell ref="P1449:T1449"/>
    <mergeCell ref="P1450:T1450"/>
    <mergeCell ref="O1453:T1453"/>
    <mergeCell ref="O1454:T1454"/>
    <mergeCell ref="P1455:T1455"/>
    <mergeCell ref="P1456:T1456"/>
    <mergeCell ref="P1457:T1457"/>
    <mergeCell ref="P1458:T1458"/>
    <mergeCell ref="O1461:T1461"/>
    <mergeCell ref="O1462:T1462"/>
    <mergeCell ref="P1463:T1463"/>
    <mergeCell ref="P1464:T1464"/>
    <mergeCell ref="P1465:T1465"/>
    <mergeCell ref="P1466:T1466"/>
    <mergeCell ref="O1469:T1469"/>
    <mergeCell ref="O1470:T1470"/>
    <mergeCell ref="P1471:T1471"/>
    <mergeCell ref="P1472:T1472"/>
    <mergeCell ref="P1473:T1473"/>
    <mergeCell ref="P1474:T1474"/>
    <mergeCell ref="O1477:T1477"/>
    <mergeCell ref="O1478:T1478"/>
    <mergeCell ref="P1479:T1479"/>
    <mergeCell ref="P1480:T1480"/>
    <mergeCell ref="P1481:T1481"/>
    <mergeCell ref="P1482:T1482"/>
    <mergeCell ref="O1485:T1485"/>
    <mergeCell ref="O1486:T1486"/>
    <mergeCell ref="P1487:T1487"/>
    <mergeCell ref="P1488:T1488"/>
    <mergeCell ref="P1489:T1489"/>
    <mergeCell ref="P1490:T1490"/>
    <mergeCell ref="O1493:T1493"/>
    <mergeCell ref="O1494:T1494"/>
    <mergeCell ref="P1495:T1495"/>
    <mergeCell ref="P1496:T1496"/>
    <mergeCell ref="P1497:T1497"/>
    <mergeCell ref="P1498:T1498"/>
    <mergeCell ref="O1501:T1501"/>
    <mergeCell ref="O1502:T1502"/>
    <mergeCell ref="P1503:T1503"/>
    <mergeCell ref="P1504:T1504"/>
    <mergeCell ref="P1505:T1505"/>
    <mergeCell ref="P1506:T1506"/>
    <mergeCell ref="O1509:T1509"/>
    <mergeCell ref="O1510:T1510"/>
    <mergeCell ref="P1511:T1511"/>
    <mergeCell ref="P1512:T1512"/>
    <mergeCell ref="P1513:T1513"/>
    <mergeCell ref="P1514:T1514"/>
    <mergeCell ref="O1517:T1517"/>
    <mergeCell ref="O1518:T1518"/>
    <mergeCell ref="P1519:T1519"/>
    <mergeCell ref="P1520:T1520"/>
    <mergeCell ref="P1521:T1521"/>
    <mergeCell ref="P1522:T1522"/>
    <mergeCell ref="O1525:T1525"/>
    <mergeCell ref="O1526:T1526"/>
    <mergeCell ref="P1527:T1527"/>
    <mergeCell ref="P1528:T1528"/>
    <mergeCell ref="P1529:T1529"/>
    <mergeCell ref="P1530:T1530"/>
    <mergeCell ref="O1533:T1533"/>
    <mergeCell ref="O1534:T1534"/>
    <mergeCell ref="P1535:T1535"/>
    <mergeCell ref="P1536:T1536"/>
    <mergeCell ref="P1537:T1537"/>
    <mergeCell ref="P1538:T1538"/>
    <mergeCell ref="O1541:T1541"/>
    <mergeCell ref="O1542:T1542"/>
    <mergeCell ref="P1543:T1543"/>
    <mergeCell ref="P1544:T1544"/>
    <mergeCell ref="P1545:T1545"/>
    <mergeCell ref="P1546:T1546"/>
    <mergeCell ref="O1549:T1549"/>
    <mergeCell ref="O1550:T1550"/>
    <mergeCell ref="P1551:T1551"/>
    <mergeCell ref="P1552:T1552"/>
    <mergeCell ref="P1553:T1553"/>
    <mergeCell ref="P1554:T1554"/>
    <mergeCell ref="O1557:T1557"/>
    <mergeCell ref="O1558:T1558"/>
    <mergeCell ref="P1559:T1559"/>
    <mergeCell ref="P1560:T1560"/>
    <mergeCell ref="P1561:T1561"/>
    <mergeCell ref="P1562:T1562"/>
    <mergeCell ref="O1565:T1565"/>
    <mergeCell ref="O1566:T1566"/>
    <mergeCell ref="P1567:T1567"/>
    <mergeCell ref="P1568:T1568"/>
    <mergeCell ref="P1569:T1569"/>
    <mergeCell ref="P1570:T1570"/>
    <mergeCell ref="O1573:T1573"/>
    <mergeCell ref="O1574:T1574"/>
    <mergeCell ref="P1575:T1575"/>
    <mergeCell ref="P1576:T1576"/>
    <mergeCell ref="P1577:T1577"/>
    <mergeCell ref="P1578:T1578"/>
    <mergeCell ref="O1581:T1581"/>
    <mergeCell ref="O1582:T1582"/>
    <mergeCell ref="P1583:T1583"/>
    <mergeCell ref="P1584:T1584"/>
    <mergeCell ref="P1585:T1585"/>
    <mergeCell ref="P1586:T1586"/>
    <mergeCell ref="O1589:T1589"/>
    <mergeCell ref="O1590:T1590"/>
    <mergeCell ref="P1591:T1591"/>
    <mergeCell ref="P1592:T1592"/>
    <mergeCell ref="P1593:T1593"/>
    <mergeCell ref="P1594:T1594"/>
    <mergeCell ref="O1597:T1597"/>
    <mergeCell ref="O1598:T1598"/>
    <mergeCell ref="P1337:T1337"/>
    <mergeCell ref="P1338:T1338"/>
    <mergeCell ref="O1341:T1341"/>
    <mergeCell ref="O1342:T1342"/>
    <mergeCell ref="P1343:T1343"/>
    <mergeCell ref="P1344:T1344"/>
    <mergeCell ref="P1345:T1345"/>
    <mergeCell ref="P1346:T1346"/>
    <mergeCell ref="O1349:T1349"/>
    <mergeCell ref="O1350:T1350"/>
    <mergeCell ref="P1351:T1351"/>
    <mergeCell ref="P1352:T1352"/>
    <mergeCell ref="P1353:T1353"/>
    <mergeCell ref="P1354:T1354"/>
    <mergeCell ref="O1357:T1357"/>
    <mergeCell ref="O1358:T1358"/>
    <mergeCell ref="P1359:T1359"/>
    <mergeCell ref="P1360:T1360"/>
    <mergeCell ref="P1361:T1361"/>
    <mergeCell ref="P1362:T1362"/>
    <mergeCell ref="O1365:T1365"/>
    <mergeCell ref="O1366:T1366"/>
    <mergeCell ref="P1367:T1367"/>
    <mergeCell ref="P1368:T1368"/>
    <mergeCell ref="P1369:T1369"/>
    <mergeCell ref="P1370:T1370"/>
    <mergeCell ref="O1373:T1373"/>
    <mergeCell ref="O1374:T1374"/>
    <mergeCell ref="P1375:T1375"/>
    <mergeCell ref="P1376:T1376"/>
    <mergeCell ref="P1377:T1377"/>
    <mergeCell ref="P1378:T1378"/>
    <mergeCell ref="O1381:T1381"/>
    <mergeCell ref="O1382:T1382"/>
    <mergeCell ref="P1383:T1383"/>
    <mergeCell ref="P1384:T1384"/>
    <mergeCell ref="P1385:T1385"/>
    <mergeCell ref="P1386:T1386"/>
    <mergeCell ref="O1389:T1389"/>
    <mergeCell ref="O1390:T1390"/>
    <mergeCell ref="P1391:T1391"/>
    <mergeCell ref="P1392:T1392"/>
    <mergeCell ref="P1617:T1617"/>
    <mergeCell ref="P1618:T1618"/>
    <mergeCell ref="O1621:T1621"/>
    <mergeCell ref="O1622:T1622"/>
    <mergeCell ref="P1623:T1623"/>
    <mergeCell ref="P1624:T1624"/>
    <mergeCell ref="P1625:T1625"/>
    <mergeCell ref="P1626:T1626"/>
    <mergeCell ref="P1599:T1599"/>
    <mergeCell ref="P1600:T1600"/>
    <mergeCell ref="P1601:T1601"/>
    <mergeCell ref="P1602:T1602"/>
    <mergeCell ref="O1605:T1605"/>
    <mergeCell ref="O1606:T1606"/>
    <mergeCell ref="P1607:T1607"/>
    <mergeCell ref="P1608:T1608"/>
    <mergeCell ref="P1609:T1609"/>
    <mergeCell ref="P1610:T1610"/>
    <mergeCell ref="O1613:T1613"/>
    <mergeCell ref="O1614:T1614"/>
    <mergeCell ref="P1615:T1615"/>
    <mergeCell ref="P1616:T1616"/>
    <mergeCell ref="M1631:T1631"/>
    <mergeCell ref="O1632:T1632"/>
    <mergeCell ref="O1633:T1633"/>
    <mergeCell ref="P1634:T1634"/>
    <mergeCell ref="P1635:T1635"/>
    <mergeCell ref="P1636:T1636"/>
    <mergeCell ref="P1637:T1637"/>
    <mergeCell ref="O1640:T1640"/>
    <mergeCell ref="O1641:T1641"/>
    <mergeCell ref="P1642:T1642"/>
    <mergeCell ref="P1643:T1643"/>
    <mergeCell ref="P1644:T1644"/>
    <mergeCell ref="P1645:T1645"/>
    <mergeCell ref="O1648:T1648"/>
    <mergeCell ref="O1649:T1649"/>
    <mergeCell ref="P1650:T1650"/>
    <mergeCell ref="P1651:T1651"/>
    <mergeCell ref="P1652:T1652"/>
    <mergeCell ref="P1653:T1653"/>
    <mergeCell ref="O1656:T1656"/>
    <mergeCell ref="O1657:T1657"/>
    <mergeCell ref="P1658:T1658"/>
    <mergeCell ref="P1659:T1659"/>
    <mergeCell ref="P1660:T1660"/>
    <mergeCell ref="P1661:T1661"/>
    <mergeCell ref="O1664:T1664"/>
    <mergeCell ref="O1665:T1665"/>
    <mergeCell ref="P1666:T1666"/>
    <mergeCell ref="P1667:T1667"/>
    <mergeCell ref="P1668:T1668"/>
    <mergeCell ref="P1669:T1669"/>
    <mergeCell ref="O1672:T1672"/>
    <mergeCell ref="O1673:T1673"/>
    <mergeCell ref="P1674:T1674"/>
    <mergeCell ref="P1675:T1675"/>
    <mergeCell ref="O1864:T1864"/>
    <mergeCell ref="O1865:T1865"/>
    <mergeCell ref="P1866:T1866"/>
    <mergeCell ref="P1867:T1867"/>
    <mergeCell ref="P1868:T1868"/>
    <mergeCell ref="P1869:T1869"/>
    <mergeCell ref="O1872:T1872"/>
    <mergeCell ref="O1873:T1873"/>
    <mergeCell ref="P1874:T1874"/>
    <mergeCell ref="P1875:T1875"/>
    <mergeCell ref="P1876:T1876"/>
    <mergeCell ref="P1877:T1877"/>
    <mergeCell ref="O1880:T1880"/>
    <mergeCell ref="O1881:T1881"/>
    <mergeCell ref="P1676:T1676"/>
    <mergeCell ref="P1677:T1677"/>
    <mergeCell ref="O1680:T1680"/>
    <mergeCell ref="O1681:T1681"/>
    <mergeCell ref="P1682:T1682"/>
    <mergeCell ref="P1683:T1683"/>
    <mergeCell ref="P1684:T1684"/>
    <mergeCell ref="P1685:T1685"/>
    <mergeCell ref="O1688:T1688"/>
    <mergeCell ref="O1689:T1689"/>
    <mergeCell ref="P1690:T1690"/>
    <mergeCell ref="P1691:T1691"/>
    <mergeCell ref="P1692:T1692"/>
    <mergeCell ref="P1693:T1693"/>
    <mergeCell ref="O1696:T1696"/>
    <mergeCell ref="O1697:T1697"/>
    <mergeCell ref="P1698:T1698"/>
    <mergeCell ref="P1699:T1699"/>
    <mergeCell ref="P1700:T1700"/>
    <mergeCell ref="P1701:T1701"/>
    <mergeCell ref="O1704:T1704"/>
    <mergeCell ref="O1705:T1705"/>
    <mergeCell ref="P1706:T1706"/>
    <mergeCell ref="P1707:T1707"/>
    <mergeCell ref="P1708:T1708"/>
    <mergeCell ref="P1709:T1709"/>
    <mergeCell ref="O1712:T1712"/>
    <mergeCell ref="O1713:T1713"/>
    <mergeCell ref="P1714:T1714"/>
    <mergeCell ref="P1715:T1715"/>
    <mergeCell ref="P1716:T1716"/>
    <mergeCell ref="P1717:T1717"/>
    <mergeCell ref="O1720:T1720"/>
    <mergeCell ref="O1721:T1721"/>
    <mergeCell ref="P1722:T1722"/>
    <mergeCell ref="P1723:T1723"/>
    <mergeCell ref="P1724:T1724"/>
    <mergeCell ref="P1725:T1725"/>
    <mergeCell ref="O1728:T1728"/>
    <mergeCell ref="O1729:T1729"/>
    <mergeCell ref="P1730:T1730"/>
    <mergeCell ref="P1731:T1731"/>
    <mergeCell ref="P1882:T1882"/>
    <mergeCell ref="P1883:T1883"/>
    <mergeCell ref="P1732:T1732"/>
    <mergeCell ref="P1733:T1733"/>
    <mergeCell ref="O1736:T1736"/>
    <mergeCell ref="O1737:T1737"/>
    <mergeCell ref="P1738:T1738"/>
    <mergeCell ref="P1739:T1739"/>
    <mergeCell ref="P1740:T1740"/>
    <mergeCell ref="P1741:T1741"/>
    <mergeCell ref="O1744:T1744"/>
    <mergeCell ref="O1745:T1745"/>
    <mergeCell ref="P1746:T1746"/>
    <mergeCell ref="P1747:T1747"/>
    <mergeCell ref="P1748:T1748"/>
    <mergeCell ref="P1749:T1749"/>
    <mergeCell ref="O1752:T1752"/>
    <mergeCell ref="O1753:T1753"/>
    <mergeCell ref="P1754:T1754"/>
    <mergeCell ref="P1755:T1755"/>
    <mergeCell ref="P1756:T1756"/>
    <mergeCell ref="P1757:T1757"/>
    <mergeCell ref="O1760:T1760"/>
    <mergeCell ref="O1761:T1761"/>
    <mergeCell ref="P1762:T1762"/>
    <mergeCell ref="P1763:T1763"/>
    <mergeCell ref="P1764:T1764"/>
    <mergeCell ref="P1765:T1765"/>
    <mergeCell ref="O1768:T1768"/>
    <mergeCell ref="O1769:T1769"/>
    <mergeCell ref="P1770:T1770"/>
    <mergeCell ref="P1771:T1771"/>
    <mergeCell ref="P1772:T1772"/>
    <mergeCell ref="P1773:T1773"/>
    <mergeCell ref="O1776:T1776"/>
    <mergeCell ref="O1777:T1777"/>
    <mergeCell ref="P1778:T1778"/>
    <mergeCell ref="P1779:T1779"/>
    <mergeCell ref="P1780:T1780"/>
    <mergeCell ref="P1781:T1781"/>
    <mergeCell ref="O1784:T1784"/>
    <mergeCell ref="O1785:T1785"/>
    <mergeCell ref="P1786:T1786"/>
    <mergeCell ref="P1787:T1787"/>
    <mergeCell ref="P1788:T1788"/>
    <mergeCell ref="P1789:T1789"/>
    <mergeCell ref="O1792:T1792"/>
    <mergeCell ref="O1793:T1793"/>
    <mergeCell ref="P1794:T1794"/>
    <mergeCell ref="P1795:T1795"/>
    <mergeCell ref="P1796:T1796"/>
    <mergeCell ref="P1797:T1797"/>
    <mergeCell ref="O1800:T1800"/>
    <mergeCell ref="O1801:T1801"/>
    <mergeCell ref="P1802:T1802"/>
    <mergeCell ref="P1803:T1803"/>
    <mergeCell ref="P1804:T1804"/>
    <mergeCell ref="P1805:T1805"/>
    <mergeCell ref="O1808:T1808"/>
    <mergeCell ref="O1809:T1809"/>
    <mergeCell ref="P1810:T1810"/>
    <mergeCell ref="P1811:T1811"/>
    <mergeCell ref="P1812:T1812"/>
    <mergeCell ref="P1813:T1813"/>
    <mergeCell ref="O1816:T1816"/>
    <mergeCell ref="O1817:T1817"/>
    <mergeCell ref="P1818:T1818"/>
    <mergeCell ref="P1819:T1819"/>
    <mergeCell ref="P1820:T1820"/>
    <mergeCell ref="P1821:T1821"/>
    <mergeCell ref="O1824:T1824"/>
    <mergeCell ref="O1825:T1825"/>
    <mergeCell ref="P1826:T1826"/>
    <mergeCell ref="P1827:T1827"/>
    <mergeCell ref="P1828:T1828"/>
    <mergeCell ref="P1829:T1829"/>
    <mergeCell ref="O1832:T1832"/>
    <mergeCell ref="O1833:T1833"/>
    <mergeCell ref="P1834:T1834"/>
    <mergeCell ref="P1835:T1835"/>
    <mergeCell ref="P1836:T1836"/>
    <mergeCell ref="P1837:T1837"/>
    <mergeCell ref="O1840:T1840"/>
    <mergeCell ref="O1841:T1841"/>
    <mergeCell ref="P1842:T1842"/>
    <mergeCell ref="P1843:T1843"/>
    <mergeCell ref="P1844:T1844"/>
    <mergeCell ref="P1845:T1845"/>
    <mergeCell ref="O1848:T1848"/>
    <mergeCell ref="O1849:T1849"/>
    <mergeCell ref="P1850:T1850"/>
    <mergeCell ref="P1851:T1851"/>
    <mergeCell ref="P1852:T1852"/>
    <mergeCell ref="P1853:T1853"/>
    <mergeCell ref="O1856:T1856"/>
    <mergeCell ref="O1857:T1857"/>
    <mergeCell ref="P1858:T1858"/>
    <mergeCell ref="P1859:T1859"/>
    <mergeCell ref="P1860:T1860"/>
    <mergeCell ref="P1861:T1861"/>
    <mergeCell ref="O2171:T2171"/>
    <mergeCell ref="O2172:T2172"/>
    <mergeCell ref="P2173:T2173"/>
    <mergeCell ref="P2174:T2174"/>
    <mergeCell ref="P2175:T2175"/>
    <mergeCell ref="P2176:T2176"/>
    <mergeCell ref="O2179:T2179"/>
    <mergeCell ref="O2180:T2180"/>
    <mergeCell ref="P2181:T2181"/>
    <mergeCell ref="P2182:T2182"/>
    <mergeCell ref="P2183:T2183"/>
    <mergeCell ref="P2184:T2184"/>
    <mergeCell ref="O2187:T2187"/>
    <mergeCell ref="O2188:T2188"/>
    <mergeCell ref="O1924:T1924"/>
    <mergeCell ref="P1925:T1925"/>
    <mergeCell ref="P1926:T1926"/>
    <mergeCell ref="P1927:T1927"/>
    <mergeCell ref="P1928:T1928"/>
    <mergeCell ref="O1931:T1931"/>
    <mergeCell ref="O1932:T1932"/>
    <mergeCell ref="P1933:T1933"/>
    <mergeCell ref="P1934:T1934"/>
    <mergeCell ref="P1935:T1935"/>
    <mergeCell ref="P1936:T1936"/>
    <mergeCell ref="O1939:T1939"/>
    <mergeCell ref="O1940:T1940"/>
    <mergeCell ref="P1941:T1941"/>
    <mergeCell ref="O1947:T1947"/>
    <mergeCell ref="O1948:T1948"/>
    <mergeCell ref="P1949:T1949"/>
    <mergeCell ref="P1950:T1950"/>
    <mergeCell ref="P1951:T1951"/>
    <mergeCell ref="P1952:T1952"/>
    <mergeCell ref="O1955:T1955"/>
    <mergeCell ref="O1956:T1956"/>
    <mergeCell ref="P1957:T1957"/>
    <mergeCell ref="P1958:T1958"/>
    <mergeCell ref="P1959:T1959"/>
    <mergeCell ref="P1960:T1960"/>
    <mergeCell ref="O1963:T1963"/>
    <mergeCell ref="O1964:T1964"/>
    <mergeCell ref="P1965:T1965"/>
    <mergeCell ref="P1966:T1966"/>
    <mergeCell ref="P1967:T1967"/>
    <mergeCell ref="P1968:T1968"/>
    <mergeCell ref="O1971:T1971"/>
    <mergeCell ref="O1972:T1972"/>
    <mergeCell ref="P1973:T1973"/>
    <mergeCell ref="P1974:T1974"/>
    <mergeCell ref="P1975:T1975"/>
    <mergeCell ref="P1976:T1976"/>
    <mergeCell ref="O1979:T1979"/>
    <mergeCell ref="O1980:T1980"/>
    <mergeCell ref="P1981:T1981"/>
    <mergeCell ref="P1982:T1982"/>
    <mergeCell ref="P2189:T2189"/>
    <mergeCell ref="P2190:T2190"/>
    <mergeCell ref="P2039:T2039"/>
    <mergeCell ref="P2040:T2040"/>
    <mergeCell ref="O2043:T2043"/>
    <mergeCell ref="O2044:T2044"/>
    <mergeCell ref="P2045:T2045"/>
    <mergeCell ref="P2046:T2046"/>
    <mergeCell ref="P2047:T2047"/>
    <mergeCell ref="P2048:T2048"/>
    <mergeCell ref="O2051:T2051"/>
    <mergeCell ref="O2052:T2052"/>
    <mergeCell ref="P2053:T2053"/>
    <mergeCell ref="P2054:T2054"/>
    <mergeCell ref="P2055:T2055"/>
    <mergeCell ref="P2056:T2056"/>
    <mergeCell ref="O2059:T2059"/>
    <mergeCell ref="O2060:T2060"/>
    <mergeCell ref="P2061:T2061"/>
    <mergeCell ref="P2062:T2062"/>
    <mergeCell ref="P2063:T2063"/>
    <mergeCell ref="P2064:T2064"/>
    <mergeCell ref="O2067:T2067"/>
    <mergeCell ref="O2068:T2068"/>
    <mergeCell ref="P2069:T2069"/>
    <mergeCell ref="P2070:T2070"/>
    <mergeCell ref="P2071:T2071"/>
    <mergeCell ref="P2072:T2072"/>
    <mergeCell ref="O2075:T2075"/>
    <mergeCell ref="O2076:T2076"/>
    <mergeCell ref="P2077:T2077"/>
    <mergeCell ref="P2078:T2078"/>
    <mergeCell ref="P2079:T2079"/>
    <mergeCell ref="P2080:T2080"/>
    <mergeCell ref="O2083:T2083"/>
    <mergeCell ref="O2084:T2084"/>
    <mergeCell ref="P2085:T2085"/>
    <mergeCell ref="P2086:T2086"/>
    <mergeCell ref="P2087:T2087"/>
    <mergeCell ref="P2088:T2088"/>
    <mergeCell ref="O2091:T2091"/>
    <mergeCell ref="O2092:T2092"/>
    <mergeCell ref="P2093:T2093"/>
    <mergeCell ref="P2094:T2094"/>
    <mergeCell ref="P2095:T2095"/>
    <mergeCell ref="P2096:T2096"/>
    <mergeCell ref="O2099:T2099"/>
    <mergeCell ref="O2100:T2100"/>
    <mergeCell ref="P2101:T2101"/>
    <mergeCell ref="P2102:T2102"/>
    <mergeCell ref="P2103:T2103"/>
    <mergeCell ref="P2104:T2104"/>
    <mergeCell ref="O2107:T2107"/>
    <mergeCell ref="O2108:T2108"/>
    <mergeCell ref="P2109:T2109"/>
    <mergeCell ref="P2110:T2110"/>
    <mergeCell ref="P2111:T2111"/>
    <mergeCell ref="P2112:T2112"/>
    <mergeCell ref="O2115:T2115"/>
    <mergeCell ref="O2116:T2116"/>
    <mergeCell ref="P2117:T2117"/>
    <mergeCell ref="P2118:T2118"/>
    <mergeCell ref="P2119:T2119"/>
    <mergeCell ref="P2120:T2120"/>
    <mergeCell ref="O2123:T2123"/>
    <mergeCell ref="O2124:T2124"/>
    <mergeCell ref="P2125:T2125"/>
    <mergeCell ref="P2126:T2126"/>
    <mergeCell ref="P2127:T2127"/>
    <mergeCell ref="P2128:T2128"/>
    <mergeCell ref="O2131:T2131"/>
    <mergeCell ref="O2132:T2132"/>
    <mergeCell ref="P2133:T2133"/>
    <mergeCell ref="P2134:T2134"/>
    <mergeCell ref="P2135:T2135"/>
    <mergeCell ref="P2136:T2136"/>
    <mergeCell ref="O2139:T2139"/>
    <mergeCell ref="O2140:T2140"/>
    <mergeCell ref="P2141:T2141"/>
    <mergeCell ref="P2142:T2142"/>
    <mergeCell ref="P2143:T2143"/>
    <mergeCell ref="P2144:T2144"/>
    <mergeCell ref="O2147:T2147"/>
    <mergeCell ref="O2148:T2148"/>
    <mergeCell ref="P2149:T2149"/>
    <mergeCell ref="P2150:T2150"/>
    <mergeCell ref="P2151:T2151"/>
    <mergeCell ref="P2152:T2152"/>
    <mergeCell ref="O2155:T2155"/>
    <mergeCell ref="O2156:T2156"/>
    <mergeCell ref="P2157:T2157"/>
    <mergeCell ref="P2158:T2158"/>
    <mergeCell ref="P2159:T2159"/>
    <mergeCell ref="P2160:T2160"/>
    <mergeCell ref="O2163:T2163"/>
    <mergeCell ref="O2164:T2164"/>
    <mergeCell ref="P2165:T2165"/>
    <mergeCell ref="P2166:T2166"/>
    <mergeCell ref="P2167:T2167"/>
    <mergeCell ref="P2168:T2168"/>
  </mergeCells>
  <conditionalFormatting sqref="D6:H9 P6:T9 D729:H732 P729:T732 D737:H740 P737:T740 D745:H748 P745:T748 D753:H756 P753:T756 D761:H764 P761:T764 D769:H772 P769:T772 D777:H780 P777:T780 D785:H788 P785:T788 D793:H796 P793:T796 D801:H804 P801:T804 D809:H812 P809:T812 D817:H820 P817:T820 D825:H828 P825:T828 D833:H836 P833:T836 D841:H844 P841:T844 D849:H852 P849:T852 D857:H860 P857:T860 D865:H868 P865:T868 D873:H876 P873:T876 D881:H884 P881:T884 D889:H892 P889:T892 D897:H900 P897:T900 D905:H908 P905:T908 D913:H916 P913:T916 D921:H924 P921:T924 D929:H932 P929:T932 D937:H940 P937:T940 D945:H948 P945:T948 D953:H956 P953:T956 D961:H964 P961:T964 D972:H975 P972:T975 D980:H983 P980:T983 D988:H991 P988:T991 D996:H999 P996:T999 D1004:H1007 P1004:T1007 D1012:H1015 P1012:T1015 D1020:H1023 P1020:T1023 D1028:H1031 P1028:T1031 D1036:H1039 P1036:T1039 D1044:H1047 P1044:T1047 D1052:H1055 P1052:T1055 D1060:H1063 P1060:T1063 D1068:H1071 P1068:T1071 D1076:H1079 P1076:T1079 D1084:H1087 P1084:T1087 D1092:H1095 P1092:T1095 D1100:H1103 P1100:T1103 D1108:H1111 P1108:T1111 D1116:H1119 P1116:T1119 D1124:H1127 P1124:T1127 D1132:H1135 P1132:T1135 D1140:H1143 P1140:T1143 D1148:H1151 P1148:T1151 D1156:H1159 P1156:T1159 D1164:H1167 P1164:T1167 D1172:H1175 P1172:T1175 D1180:H1183 P1180:T1183 D1188:H1191 P1188:T1191 D1196:H1199 P1196:T1199 D1204:H1207 P1204:T1207 D1212:H1215 P1212:T1215 D1220:H1223 P1220:T1223 D1228:H1231 P1228:T1231 D1236:H1239 P1236:T1239 D1244:H1247 P1244:T1247 D1252:H1255 P1252:T1255 D1260:H1263 P1260:T1263 D1268:H1271 P1268:T1271 D1276:H1279 P1276:T1279 D1284:H1287 P1284:T1287 D1295:H1298 P1295:T1298 D1303:H1306 P1303:T1306 D1311:H1314 P1311:T1314 D1319:H1322 P1319:T1322 D1327:H1330 P1327:T1330 D1335:H1338 P1335:T1338 D1343:H1346 P1343:T1346 D1351:H1354 P1351:T1354 D1359:H1362 P1359:T1362 D1367:H1370 P1367:T1370 D1375:H1378 P1375:T1378 D1383:H1386 P1383:T1386 D1391:H1394 P1391:T1394 D1399:H1402 P1399:T1402 D1407:H1410 P1407:T1410 D1415:H1418 P1415:T1418 D1423:H1426 P1423:T1426 D1431:H1434 P1431:T1434 D1439:H1442 P1439:T1442 D1447:H1450 P1447:T1450 D1455:H1458 P1455:T1458 D1463:H1466 P1463:T1466 D1471:H1474 P1471:T1474 D1479:H1482 P1479:T1482 D1487:H1490 P1487:T1490 D1495:H1498 P1495:T1498 D1503:H1506 P1503:T1506 D1511:H1514 P1511:T1514 D1519:H1522 P1519:T1522 D1527:H1530 P1527:T1530 D1535:H1538 P1535:T1538 D1543:H1546 P1543:T1546 D1551:H1554 P1551:T1554 D1559:H1562 P1559:T1562 D1567:H1570 P1567:T1570 D1575:H1578 P1575:T1578 D1583:H1586 P1583:T1586 D1591:H1594 P1591:T1594 D1599:H1602 P1599:T1602 D1607:H1610 P1607:T1610 D1615:H1618 P1615:T1618 D1623:H1626 P1623:T1626 D1634:H1637 P1634:T1637 D1642:H1645 P1642:T1645 D1650:H1653 P1650:T1653 D1658:H1661 P1658:T1661 D1666:H1669 P1666:T1669 D1674:H1677 P1674:T1677 D1682:H1685 P1682:T1685 D1690:H1693 P1690:T1693 D1698:H1701 P1698:T1701 D1706:H1709 P1706:T1709 D1714:H1717 P1714:T1717 D1722:H1725 P1722:T1725 D1730:H1733 P1730:T1733 D1738:H1741 P1738:T1741 D1746:H1749 P1746:T1749 D1754:H1757 P1754:T1757 D1762:H1765 P1762:T1765 D1770:H1773 P1770:T1773 D1778:H1781 P1778:T1781 D1786:H1789 P1786:T1789 D1794:H1797 P1794:T1797 D1802:H1805 P1802:T1805 D1810:H1813 P1810:T1813 D1818:H1821 P1818:T1821 D1826:H1829 P1826:T1829 D1834:H1837 P1834:T1837 D1842:H1845 P1842:T1845 D1850:H1853 P1850:T1853 D1858:H1861 P1858:T1861 D1866:H1869 P1866:T1869 D1874:H1877 P1874:T1877 D1882:H1885 P1882:T1885 D1890:H1893 P1890:T1893 D1898:H1901 P1898:T1901 D1906:H1909 P1906:T1909 D1917:H1920 P1917:T1920 D1925:H1928 P1925:T1928 D1933:H1936 P1933:T1936 D1941:H1944 P1941:T1944 D1949:H1952 P1949:T1952 D1957:H1960 P1957:T1960 D1965:H1968 P1965:T1968 D1973:H1976 P1973:T1976 D1981:H1984 P1981:T1984 D1989:H1992 P1989:T1992 D1997:H2002 P1997:T2002 D2005:H2010 P2005:T2010 D2013:H2018 P2013:T2018 D2021:H2026 P2021:T2026 D2029:H2034 P2029:T2034 D2037:H2042 P2037:T2042 D2045:H2050 P2045:T2050 D2053:H2058 P2053:T2058 D2061:H2066 P2061:T2066 D2069:H2074 P2069:T2074 D2077:H2082 P2077:T2082 D2085:H2090 P2085:T2090 D2093:H2098 P2093:T2098 D2101:H2106 P2101:T2106 D2109:H2114 P2109:T2114 D2117:H2122 P2117:T2122 D2125:H2130 P2125:T2130 D2133:H2138 P2133:T2138 D2141:H2146 P2141:T2146 D2149:H2154 P2149:T2154 D2157:H2162 P2157:T2162 D2165:H2170 P2165:T2170 D2173:H2178 P2173:T2178 D2181:H2186 P2181:T2186 D2189:H2196 P2189:T2192 D2200:H2205 P2200:T2205 D2208:H2213 P2208:T2213 D2216:H2221 P2216:T2221 D2224:H2229 P2224:T2229 D2232:H2237 P2232:T2237 D2240:H2245 P2240:T2245 D2248:H2253 P2248:T2253 D2256:H2261 P2256:T2261 D2264:H2269 P2264:T2269 D2272:H2277 P2272:T2277 D2280:H2285 P2280:T2285 D2288:H2293 P2288:T2293 D2296:H2301 P2296:T2301 D2304:H2309 P2304:T2309 D2312:H2317 P2312:T2317 D2320:H2325 P2320:T2325 D2328:H2333 P2328:T2333 D2336:H2341 P2336:T2341 D2344:H2349 P2344:T2349 D2352:H2357 P2352:T2357 D2360:H2365 P2360:T2365 D2368:H2373 P2368:T2373 D2376:H2381 P2376:T2381 D2384:H2389 P2384:T2389 D2392:H2397 P2392:T2397 D2400:H2405 P2400:T2405 D2408:H2413 P2408:T2413 D2416:H2421 P2416:T2421 D2424:H2429 P2424:T2429 D2432:H2437 P2432:T2437 D2440:H2447 P2440:T2443 D2451:H2456 P2451:T2456 D2459:H2464 P2459:T2464 D2467:H2472 P2467:T2472 D2475:H2480 P2475:T2480 D2483:H2488 P2483:T2488 D2491:H2496 P2491:T2496 D2499:H2504 P2499:T2504 D2507:H2512 P2507:T2512 D2515:H2520 P2515:T2520 D2523:H2528 P2523:T2528 D2531:H2536 P2531:T2536 D2539:H2544 P2539:T2544 D2547:H2552 P2547:T2552 D2555:H2560 P2555:T2560 D2563:H2568 P2563:T2568 D2571:H2576 P2571:T2576 D2579:H2584 P2579:T2584 D2587:H2592 P2587:T2592 D2595:H2600 P2595:T2600 D2603:H2608 P2603:T2608 D2611:H2616 P2611:T2616 D2619:H2624 P2619:T2624 D2627:H2632 P2627:T2632 D2635:H2640 P2635:T2640 D2643:H2648 P2643:T2648 D2651:H2656 P2651:T2656 D2659:H2664 P2659:T2664 D2667:H2672 P2667:T2672 D2675:H2680 P2675:T2680 D2683:H2688 P2683:T2688 D2691:H2696 P2691:T2696 D2699:H2706 P2699:T2702 D2710:H2715 P2710:T2715 D2718:H2723 P2718:T2723 D2726:H2731 P2726:T2731 D2734:H2739 P2734:T2739 D2742:H2747 P2742:T2747 D2750:H2755 P2750:T2755 D2758:H2763 P2758:T2763 D2766:H2771 P2766:T2771 D2774:H2779 P2774:T2779 D2782:H2787 P2782:T2787 D2790:H2795 P2790:T2795 D2798:H2803 P2798:T2803 D2806:H2811 P2806:T2811 D2814:H2819 P2814:T2819 D2822:H2827 P2822:T2827 D2830:H2835 P2830:T2835 D2838:H2843 P2838:T2843 D2846:H2851 P2846:T2851 D2854:H2859 P2854:T2859 D2862:H2867 P2862:T2867 D2870:H2875 P2870:T2875 D2878:H2883 P2878:T2883 D2886:H2891 P2886:T2891 D2894:H2899 P2894:T2899 D2902:H2907 P2902:T2907 D2910:H2915 P2910:T2915 D2918:H2923 P2918:T2923 D2926:H2931 P2926:T2931 D2934:H2939 P2934:T2939 D2942:H2947 P2942:T2947 D2950:H2955 P2950:T2955 D2958:H2963 P2958:T2963 D2966:H2971 P2966:T2971 D2974:H2979 P2974:T2979 D2982:H2989 P2982:T2985 D2993:H2998 P2993:T2998 D3001:H3006 P3001:T3006 D3009:H3014 P3009:T3014 D3017:H3022 P3017:T3022 D3025:H3030 P3025:T3030 D3033:H3038 P3033:T3038 D3041:H3046 P3041:T3046 D3049:H3054 P3049:T3054 D3057:H3062 P3057:T3062 D3065:H3070 P3065:T3070 D3073:H3078 P3073:T3078 D3081:H3086 P3081:T3086 D3089:H3094 P3089:T3094 D3097:H3102 P3097:T3102 D3105:H3110 P3105:T3110 D3113:H3118 P3113:T3118 D3121:H3126 P3121:T3126 D3129:H3134 P3129:T3134 D3137:H3142 P3137:T3142 D3145:H3150 P3145:T3150 D3153:H4004 P3153:T3156">
    <cfRule type="expression" dxfId="0" priority="1">
      <formula>I6="Yes"</formula>
    </cfRule>
  </conditionalFormatting>
  <conditionalFormatting sqref="D14:H17 P14:T17 D22:H25 P22:T25 D30:H33 P30:T33 D38:H43 P38:T43 D46:H49 P46:T49 D54:H57 P54:T57 D62:H65 P62:T65 D70:H73 P70:T73 D78:H81 P78:T81 D86:H89 P86:T89 D94:H97 P94:T97 D102:H105 P102:T105 D110:H113 P110:T113 D118:H121 P118:T121 D126:H129 P126:T129 D134:H137 P134:T137 D142:H145 P142:T145 D150:H153 P150:T153 D158:H161 P158:T161 D166:H169 P166:T169 D174:H177 P174:T177 D182:H185 P182:T185 D190:H193 P190:T193 D198:H201 P198:T201 D206:H209 P206:T209 D214:H217 P214:T217 D222:H225 P222:T225 D230:H233 P230:T233 D238:H241 P238:T241 D246:H249 P246:T249 D254:H257 P254:T257 D262:H265 P262:T265 D270:H273 P270:T273 D278:H281 P278:T281 D286:H289 P286:T289 D294:H297 P294:T297 D302:H305 P302:T305 D310:H313 P310:T313 D318:H321 P318:T321 D326:H329 P326:T329 D334:H337 P334:T337 D342:H345 P342:T345 D350:H353 P350:T353 D358:H361 P358:T361 D374:H377 P374:T377 D382:H385 P382:T385 D390:H393 P390:T393 D398:H401 P398:T401 D406:H409 P406:T409 D414:H417 P414:T417 D422:H425 P422:T425 D430:H433 P430:T433 D438:H441 P438:T441 D446:H449 P446:T449 D454:H457 P454:T457 D462:H465 P462:T465 D470:H473 P470:T473 D478:H481 P478:T481 D486:H489 P486:T489 D494:H497 P494:T497 D502:H505 P502:T505 D510:H513 P510:T513 D518:H521 P518:T521 D526:H529 P526:T529 D534:H537 P534:T537 D542:H545 P542:T545 D550:H553 P550:T553 D558:H561 P558:T561 D566:H569 P566:T569 D574:H577 P574:T577 D582:H585 P582:T585 D590:H593 P590:T593 D598:H601 P598:T601 D606:H609 P606:T609 D614:H617 P614:T617 D622:H625 P622:T625 D630:H633 P630:T633 D638:H641 P638:T641 D646:H649 P646:T649 D654:H657 P654:T657 D662:H665 P662:T665 D670:H673 P670:T673 D678:H681 P678:T681 D686:H689 P686:T689 D694:H697 P694:T697 D702:H705 P702:T705 D710:H713 P710:T713 D718:H721 P718:T721">
    <cfRule type="expression" dxfId="0" priority="2">
      <formula>I14="Yes"</formula>
    </cfRule>
  </conditionalFormatting>
  <dataValidations>
    <dataValidation type="list" allowBlank="1" showDropDown="1" showErrorMessage="1" sqref="I6:I9 U6:U9 I14:I17 U14:U17 I22:I25 U22:U25 I30:I33 U30:U33 I41:I44 U41:U44 I46:I49 U46:U49 I54:I57 U54:U57 I62:I65 U62:U65 I70:I73 U70:U73 I78:I81 U78:U81 I86:I89 U86:U89 I94:I97 U94:U97 I102:I105 U102:U105 I110:I113 U110:U113 I118:I121 U118:U121 I126:I129 U126:U129 I134:I137 U134:U137 I142:I145 U142:U145 I150:I153 U150:U153 I158:I161 U158:U161 I166:I169 U166:U169 I174:I177 U174:U177 I182:I185 U182:U185 I190:I193 U190:U193 I198:I201 U198:U201 I206:I209 U206:U209 I214:I217 U214:U217 I222:I225 U222:U225 I230:I233 U230:U233 I238:I241 U238:U241 I246:I249 U246:U249 I254:I257 U254:U257 I262:I265 U262:U265 I270:I273 U270:U273 I278:I281 U278:U281 I286:I289 U286:U289 I294:I297 U294:U297 I302:I305 U302:U305 I310:I313 U310:U313 I318:I321 U318:U321 I326:I329 U326:U329 I334:I337 U334:U337 I342:I345 U342:U345 I350:I353 U350:U353 I358:I361 U358:U361 I366:I369 U366:U369 I374:I377 U374:U377 I382:I385 U382:U385 I390:I393 U390:U393 I398:I401 U398:U401 I406:I409 U406:U409 I414:I417 U414:U417 I422:I425 U422:U425 I430:I433 U430:U433 I438:I441 U438:U441 I446:I449 U446:U449 I454:I457 U454:U457 I462:I465 U462:U465 I470:I473 U470:U473 I478:I481 U478:U481 I486:I489 U486:U489 I494:I497 U494:U497 I502:I505 U502:U505 I510:I513 U510:U513 I518:I521 U518:U521 I526:I529 U526:U529 I534:I537 U534:U537 I542:I545 U542:U545 I550:I553 U550:U553 I558:I561 U558:U561 I566:I569 U566:U569 I574:I577 U574:U577 I582:I585 U582:U585 I590:I593 U590:U593 I598:I601 U598:U601 I606:I609 U606:U609 I614:I617 U614:U617 I622:I625 U622:U625 I630:I633 U630:U633 I638:I641 U638:U641 I646:I649 U646:U649 I654:I657 U654:U657 I662:I665 U662:U665 I670:I673 U670:U673 I678:I681 U678:U681 I686:I689 U686:U689 I694:I697 U694:U697 I702:I705 U702:U705 I710:I713 U710:U713 I718:I721 U718:U721 I729:I732 U729:U732 I737:I740 U737:U740 I745:I748 U745:U748 I753:I756 U753:U756 I761:I764 U761:U764 I769:I772 U769:U772 I777:I780 U777:U780 I785:I788 U785:U788 I793:I796 U793:U796 I801:I804 U801:U804 I809:I812 U809:U812 I817:I820 U817:U820 I825:I828 U825:U828 I833:I836 U833:U836 I841:I844 U841:U844 I849:I852 U849:U852 I857:I860 U857:U860 I865:I868 U865:U868 I873:I876 U873:U876 I881:I884 U881:U884 I889:I892 U889:U892 I897:I900 U897:U900 I905:I908 U905:U908 I913:I916 U913:U916 I921:I924 U921:U924 I929:I932 U929:U932 I937:I940 U937:U940 I945:I948 U945:U948 I953:I956 U953:U956 I961:I964 U961:U964 I972:I975 U972:U975 I980:I983 U980:U983 I988:I991 U988:U991 I996:I999 U996:U999 I1004:I1007 U1004:U1007 I1012:I1015 U1012:U1015 I1020:I1023 U1020:U1023 I1028:I1031 U1028:U1031 I1036:I1039 U1036:U1039 I1044:I1047 U1044:U1047 I1052:I1055 U1052:U1055 I1060:I1063 U1060:U1063 I1068:I1071 U1068:U1071 I1076:I1079 U1076:U1079 I1084:I1087 U1084:U1087 I1092:I1095 U1092:U1095 I1100:I1103 U1100:U1103 I1108:I1111 U1108:U1111 I1116:I1119 U1116:U1119 I1124:I1127 U1124:U1127 I1132:I1135 U1132:U1135 I1140:I1143 U1140:U1143 I1148:I1151 U1148:U1151 I1156:I1159 U1156:U1159 I1164:I1167 U1164:U1167 I1172:I1175 U1172:U1175 I1180:I1183 U1180:U1183 I1188:I1191 U1188:U1191 I1196:I1199 U1196:U1199 I1204:I1207 U1204:U1207 I1212:I1215 U1212:U1215 I1220:I1223 U1220:U1223 I1228:I1231 U1228:U1231 I1236:I1239 U1236:U1239 I1244:I1247 U1244:U1247 I1252:I1255 U1252:U1255 I1260:I1263 U1260:U1263 I1268:I1271 U1268:U1271 I1276:I1279 U1276:U1279 I1284:I1287 U1284:U1287 I1295:I1298 U1295:U1298 I1303:I1306 U1303:U1306 I1311:I1314 U1311:U1314 I1319:I1322 U1319:U1322 I1327:I1330 U1327:U1330 I1335:I1338 U1335:U1338 I1343:I1346 U1343:U1346 I1351:I1354 U1351:U1354 I1359:I1362 U1359:U1362 I1367:I1370 U1367:U1370 I1375:I1378 U1375:U1378 I1383:I1386 U1383:U1386 I1391:I1394 U1391:U1394 I1399:I1402 U1399:U1402 I1407:I1410 U1407:U1410 I1415:I1418 U1415:U1418 I1423:I1426 U1423:U1426 I1431:I1434 U1431:U1434 I1439:I1442 U1439:U1442 I1447:I1450 U1447:U1450 I1455:I1458 U1455:U1458 I1463:I1466 U1463:U1466 I1471:I1474 U1471:U1474 I1479:I1482 U1479:U1482 I1487:I1490 U1487:U1490 I1495:I1498 U1495:U1498 I1503:I1506 U1503:U1506 I1511:I1514 U1511:U1514 I1519:I1522 U1519:U1522 I1527:I1530 U1527:U1530 I1535:I1538 U1535:U1538 I1543:I1546 U1543:U1546 I1551:I1554 U1551:U1554 I1559:I1562 U1559:U1562 I1567:I1570 U1567:U1570 I1575:I1578 U1575:U1578 I1583:I1586 U1583:U1586 I1591:I1594 U1591:U1594 I1599:I1602 U1599:U1602 I1607:I1610 U1607:U1610 I1615:I1618 U1615:U1618 I1623:I1626 U1623:U1626 I1634:I1637 U1634:U1637 I1642:I1645 U1642:U1645 I1650:I1653 U1650:U1653 I1658:I1661 U1658:U1661 I1666:I1669 U1666:U1669 I1674:I1677 U1674:U1677 I1682:I1685 U1682:U1685 I1690:I1693 U1690:U1693 I1698:I1701 U1698:U1701 I1706:I1709 U1706:U1709 I1714:I1717 U1714:U1717 I1722:I1725 U1722:U1725 I1730:I1733 U1730:U1733 I1738:I1741 U1738:U1741 I1746:I1749 U1746:U1749 I1754:I1757 U1754:U1757 I1762:I1765 U1762:U1765 I1770:I1773 U1770:U1773 I1778:I1781 U1778:U1781 I1786:I1789 U1786:U1789 I1794:I1797 U1794:U1797 I1802:I1805 U1802:U1805 I1810:I1813 U1810:U1813 I1818:I1821 U1818:U1821 I1826:I1829 U1826:U1829 I1834:I1837 U1834:U1837 I1842:I1845 U1842:U1845 I1850:I1853 U1850:U1853 I1858:I1861 U1858:U1861 I1866:I1869 U1866:U1869 I1874:I1877 U1874:U1877 I1882:I1885 U1882:U1885 I1890:I1893 U1890:U1893 I1898:I1901 U1898:U1901 I1906:I1909 U1906:U1909 I1917:I1920 U1917:U1920 I1925:I1928 U1925:U1928 I1933:I1936 U1933:U1936 I1941:I1944 U1941:U1944 I1949:I1952 U1949:U1952 I1957:I1960 U1957:U1960 I1965:I1968 U1965:U1968 I1973:I1976 U1973:U1976 I1981:I1984 U1981:U1984 I1989:I1992 U1989:U1992 I1997:I2000 U1997:U2000 I2005:I2008 U2005:U2008 I2013:I2016 U2013:U2016 I2021:I2024 U2021:U2024 I2029:I2032 U2029:U2032 I2037:I2040 U2037:U2040 I2045:I2048 U2045:U2048 I2053:I2056 U2053:U2056 I2061:I2064 U2061:U2064 I2069:I2072 U2069:U2072 I2077:I2080 U2077:U2080 I2085:I2088 U2085:U2088 I2093:I2096 U2093:U2096 I2101:I2104 U2101:U2104 I2109:I2112 U2109:U2112 I2117:I2120 U2117:U2120 I2125:I2128 U2125:U2128 I2133:I2136 U2133:U2136 I2141:I2144 U2141:U2144 I2149:I2152 U2149:U2152 I2157:I2160 U2157:U2160 I2165:I2168 U2165:U2168 I2173:I2176 U2173:U2176 I2181:I2184 U2181:U2184 U2189:U2192 I2189:I2197 I2200:I2205 U2200:U2205 I2208:I2213 U2208:U2213 I2216:I2221 U2216:U2221 I2224:I2229 U2224:U2229 I2232:I2237 U2232:U2237 I2240:I2245 U2240:U2245 I2248:I2253 U2248:U2253 I2256:I2261 U2256:U2261 I2264:I2269 U2264:U2269 I2272:I2277 U2272:U2277 I2280:I2285 U2280:U2285 I2288:I2293 U2288:U2293 I2296:I2301 U2296:U2301 I2304:I2309 U2304:U2309 I2312:I2317 U2312:U2317 I2320:I2325 U2320:U2325 I2328:I2333 U2328:U2333 I2336:I2341 U2336:U2341 I2344:I2349 U2344:U2349 I2352:I2357 U2352:U2357 I2360:I2365 U2360:U2365 I2368:I2373 U2368:U2373 I2376:I2381 U2376:U2381 I2384:I2389 U2384:U2389 I2392:I2397 U2392:U2397 I2400:I2405 U2400:U2405 I2408:I2413 U2408:U2413 I2416:I2421 U2416:U2421 I2424:I2429 U2424:U2429 I2432:I2437 U2432:U2437 U2440:U2443 I2440:I2448 I2451:I2456 U2451:U2456 I2459:I2464 U2459:U2464 I2467:I2472 U2467:U2472 I2475:I2480 U2475:U2480 I2483:I2488 U2483:U2488 I2491:I2496 U2491:U2496 I2499:I2504 U2499:U2504 I2507:I2512 U2507:U2512 I2515:I2520 U2515:U2520 I2523:I2528 U2523:U2528 I2531:I2536 U2531:U2536 I2539:I2544 U2539:U2544 I2547:I2552 U2547:U2552 I2555:I2560 U2555:U2560 I2563:I2568 U2563:U2568 I2571:I2576 U2571:U2576 I2579:I2584 U2579:U2584 I2587:I2592 U2587:U2592 I2595:I2600 U2595:U2600 I2603:I2608 U2603:U2608 I2611:I2616 U2611:U2616 I2619:I2624 U2619:U2624 I2627:I2632 U2627:U2632 I2635:I2640 U2635:U2640 I2643:I2648 U2643:U2648 I2651:I2656 U2651:U2656 I2659:I2664 U2659:U2664 I2667:I2672 U2667:U2672 I2675:I2680 U2675:U2680 I2683:I2688 U2683:U2688 I2691:I2696 U2691:U2696 U2699:U2702 I2699:I2707 I2710:I2715 U2710:U2715 I2718:I2723 U2718:U2723 I2726:I2731 U2726:U2731 I2734:I2739 U2734:U2739 I2742:I2747 U2742:U2747 I2750:I2755 U2750:U2755 I2758:I2763 U2758:U2763 I2766:I2771 U2766:U2771 I2774:I2779 U2774:U2779 I2782:I2787 U2782:U2787 I2790:I2795 U2790:U2795 I2798:I2803 U2798:U2803 I2806:I2811 U2806:U2811 I2814:I2819 U2814:U2819 I2822:I2827 U2822:U2827 I2830:I2835 U2830:U2835 I2838:I2843 U2838:U2843 I2846:I2851 U2846:U2851 I2854:I2859 U2854:U2859 I2862:I2867 U2862:U2867 I2870:I2875 U2870:U2875 I2878:I2883 U2878:U2883 I2886:I2891 U2886:U2891 I2894:I2899 U2894:U2899 I2902:I2907 U2902:U2907 I2910:I2915 U2910:U2915 I2918:I2923 U2918:U2923 I2926:I2931 U2926:U2931 I2934:I2939 U2934:U2939 I2942:I2947 U2942:U2947 I2950:I2955 U2950:U2955 I2958:I2963 U2958:U2963 I2966:I2971 U2966:U2971 I2974:I2979 U2974:U2979 U2982:U2985 I2982:I2990 I2993:I2998 U2993:U2998 I3001:I3006 U3001:U3006 I3009:I3014 U3009:U3014 I3017:I3022 U3017:U3022 I3025:I3030 U3025:U3030 I3033:I3038 U3033:U3038 I3041:I3046 U3041:U3046 I3049:I3054 U3049:U3054 I3057:I3062 U3057:U3062 I3065:I3070 U3065:U3070 I3073:I3078 U3073:U3078 I3081:I3086 U3081:U3086 I3089:I3094 U3089:U3094 I3097:I3102 U3097:U3102 I3105:I3110 U3105:U3110 I3113:I3118 U3113:U3118 I3121:I3126 U3121:U3126 I3129:I3134 U3129:U3134 I3137:I3142 U3137:U3142 I3145:I3150 U3145:U3150 U3153:U3156 I3153:I4004">
      <formula1>Settings!$E$2:$E$4</formula1>
    </dataValidation>
    <dataValidation type="list" allowBlank="1" showDropDown="1" showErrorMessage="1" sqref="A3 M3 A726 M726 A969 M969 A1292 M1292 A1631 M1631 A1914 M1914 A2197 M2197 A2448 M2448 A2707 M2707 A2990 M2990">
      <formula1>Settings!$B$3:$B$22</formula1>
    </dataValidation>
    <dataValidation type="list" allowBlank="1" showDropDown="1" showErrorMessage="1" sqref="A1">
      <formula1>States!$B$3:$B$15</formula1>
    </dataValidation>
  </dataValidations>
  <drawing r:id="rId1"/>
  <tableParts count="10">
    <tablePart r:id="rId12"/>
    <tablePart r:id="rId13"/>
    <tablePart r:id="rId14"/>
    <tablePart r:id="rId15"/>
    <tablePart r:id="rId16"/>
    <tablePart r:id="rId17"/>
    <tablePart r:id="rId18"/>
    <tablePart r:id="rId19"/>
    <tablePart r:id="rId20"/>
    <tablePart r:id="rId2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
    <col customWidth="1" min="3" max="3" width="4.75"/>
    <col customWidth="1" min="8" max="8" width="14.25"/>
    <col customWidth="1" min="9" max="9" width="7.0"/>
    <col customWidth="1" min="10" max="10" width="5.38"/>
    <col customWidth="1" min="11" max="11" width="3.38"/>
    <col customWidth="1" min="12" max="12" width="5.75"/>
    <col customWidth="1" min="14" max="14" width="4.88"/>
    <col customWidth="1" min="15" max="15" width="3.75"/>
    <col customWidth="1" min="20" max="20" width="21.0"/>
    <col customWidth="1" min="21" max="21" width="6.88"/>
  </cols>
  <sheetData>
    <row r="1" ht="48.0" customHeight="1">
      <c r="A1" s="18" t="s">
        <v>6</v>
      </c>
    </row>
    <row r="2" ht="48.0" customHeight="1">
      <c r="A2" s="19" t="s">
        <v>48</v>
      </c>
      <c r="I2" s="20"/>
      <c r="K2" s="21"/>
      <c r="M2" s="19" t="s">
        <v>49</v>
      </c>
      <c r="U2" s="20"/>
    </row>
    <row r="3">
      <c r="A3" s="22" t="s">
        <v>35</v>
      </c>
      <c r="I3" s="20"/>
      <c r="K3" s="21"/>
      <c r="M3" s="22" t="s">
        <v>35</v>
      </c>
      <c r="U3" s="20"/>
    </row>
    <row r="4">
      <c r="A4" s="23" t="s">
        <v>50</v>
      </c>
      <c r="B4" s="24">
        <v>1.0</v>
      </c>
      <c r="C4" s="25" t="s">
        <v>51</v>
      </c>
      <c r="I4" s="26" t="s">
        <v>52</v>
      </c>
      <c r="K4" s="21"/>
      <c r="M4" s="23" t="s">
        <v>50</v>
      </c>
      <c r="N4" s="24">
        <v>1.0</v>
      </c>
      <c r="O4" s="25" t="s">
        <v>51</v>
      </c>
      <c r="U4" s="26" t="s">
        <v>52</v>
      </c>
    </row>
    <row r="5" ht="47.25" customHeight="1">
      <c r="A5" s="27"/>
      <c r="B5" s="28"/>
      <c r="C5" s="56" t="str">
        <f>IMAGE("https://media.zecodeek-it.com/dtc/ss-share/questions/question-4256.png",1)</f>
        <v/>
      </c>
      <c r="I5" s="30"/>
      <c r="K5" s="21"/>
      <c r="M5" s="27"/>
      <c r="N5" s="28"/>
      <c r="O5" s="29" t="str">
        <f>IMAGE("https://media.zecodeek-it.com/dtc/ss-share/questions/question-4256.png",1)</f>
        <v/>
      </c>
      <c r="U5" s="30"/>
    </row>
    <row r="6">
      <c r="A6" s="27"/>
      <c r="B6" s="28"/>
      <c r="C6" s="36">
        <v>1.0</v>
      </c>
      <c r="D6" s="52" t="s">
        <v>1600</v>
      </c>
      <c r="I6" s="31"/>
      <c r="K6" s="21"/>
      <c r="M6" s="27"/>
      <c r="N6" s="28"/>
      <c r="O6" s="23">
        <v>1.0</v>
      </c>
      <c r="P6" s="23" t="s">
        <v>1600</v>
      </c>
      <c r="U6" s="31"/>
    </row>
    <row r="7" ht="15.75" customHeight="1">
      <c r="A7" s="27"/>
      <c r="B7" s="28"/>
      <c r="C7" s="32">
        <v>2.0</v>
      </c>
      <c r="D7" s="23" t="s">
        <v>1601</v>
      </c>
      <c r="I7" s="31" t="s">
        <v>38</v>
      </c>
      <c r="K7" s="21"/>
      <c r="M7" s="27"/>
      <c r="N7" s="28"/>
      <c r="O7" s="23">
        <v>2.0</v>
      </c>
      <c r="P7" s="23" t="s">
        <v>1601</v>
      </c>
      <c r="U7" s="31" t="s">
        <v>38</v>
      </c>
    </row>
    <row r="8">
      <c r="A8" s="27"/>
      <c r="B8" s="28"/>
      <c r="C8" s="23">
        <v>3.0</v>
      </c>
      <c r="D8" s="23" t="s">
        <v>1602</v>
      </c>
      <c r="I8" s="31"/>
      <c r="K8" s="21"/>
      <c r="M8" s="27"/>
      <c r="N8" s="28"/>
      <c r="O8" s="23">
        <v>3.0</v>
      </c>
      <c r="P8" s="23" t="s">
        <v>1602</v>
      </c>
      <c r="U8" s="31"/>
    </row>
    <row r="9">
      <c r="A9" s="27"/>
      <c r="B9" s="28"/>
      <c r="C9" s="23">
        <v>4.0</v>
      </c>
      <c r="D9" s="23" t="s">
        <v>1603</v>
      </c>
      <c r="I9" s="31"/>
      <c r="K9" s="21"/>
      <c r="M9" s="27"/>
      <c r="N9" s="28"/>
      <c r="O9" s="23">
        <v>4.0</v>
      </c>
      <c r="P9" s="23" t="s">
        <v>1603</v>
      </c>
      <c r="U9" s="31"/>
    </row>
    <row r="10">
      <c r="A10" s="27"/>
      <c r="B10" s="28"/>
      <c r="C10" s="27"/>
      <c r="D10" s="27"/>
      <c r="E10" s="27"/>
      <c r="F10" s="27"/>
      <c r="G10" s="27"/>
      <c r="H10" s="27"/>
      <c r="I10" s="30"/>
      <c r="K10" s="21"/>
      <c r="M10" s="27"/>
      <c r="N10" s="28"/>
      <c r="O10" s="27"/>
      <c r="P10" s="27"/>
      <c r="Q10" s="27"/>
      <c r="R10" s="27"/>
      <c r="S10" s="27"/>
      <c r="T10" s="27"/>
      <c r="U10" s="30"/>
    </row>
    <row r="11">
      <c r="A11" s="27"/>
      <c r="B11" s="28"/>
      <c r="C11" s="27"/>
      <c r="D11" s="27"/>
      <c r="E11" s="27"/>
      <c r="F11" s="27"/>
      <c r="G11" s="27"/>
      <c r="H11" s="27"/>
      <c r="I11" s="30"/>
      <c r="K11" s="21"/>
      <c r="M11" s="27"/>
      <c r="N11" s="28"/>
      <c r="O11" s="27"/>
      <c r="P11" s="27"/>
      <c r="Q11" s="27"/>
      <c r="R11" s="27"/>
      <c r="S11" s="27"/>
      <c r="T11" s="27"/>
      <c r="U11" s="30"/>
    </row>
    <row r="12">
      <c r="A12" s="27" t="str">
        <f>A4</f>
        <v>Question</v>
      </c>
      <c r="B12" s="28">
        <f>B4+1</f>
        <v>2</v>
      </c>
      <c r="C12" s="33" t="s">
        <v>51</v>
      </c>
      <c r="I12" s="30"/>
      <c r="K12" s="21"/>
      <c r="M12" s="27" t="str">
        <f>M4</f>
        <v>Question</v>
      </c>
      <c r="N12" s="28">
        <f>N4+1</f>
        <v>2</v>
      </c>
      <c r="O12" s="33" t="s">
        <v>51</v>
      </c>
      <c r="U12" s="30"/>
    </row>
    <row r="13" ht="47.25" customHeight="1">
      <c r="A13" s="27"/>
      <c r="B13" s="28"/>
      <c r="C13" s="34" t="str">
        <f>IMAGE("https://media.zecodeek-it.com/dtc/ss-share/questions/question-582.png",1)</f>
        <v/>
      </c>
      <c r="I13" s="30"/>
      <c r="K13" s="21"/>
      <c r="M13" s="27"/>
      <c r="N13" s="28"/>
      <c r="O13" s="34" t="str">
        <f>IMAGE("https://media.zecodeek-it.com/dtc/ss-share/questions/question-582.png",1)</f>
        <v/>
      </c>
      <c r="U13" s="30"/>
    </row>
    <row r="14">
      <c r="A14" s="27"/>
      <c r="B14" s="28"/>
      <c r="C14" s="23">
        <v>1.0</v>
      </c>
      <c r="D14" s="23" t="s">
        <v>1604</v>
      </c>
      <c r="I14" s="31"/>
      <c r="K14" s="21"/>
      <c r="M14" s="27"/>
      <c r="N14" s="28"/>
      <c r="O14" s="23">
        <v>1.0</v>
      </c>
      <c r="P14" s="23" t="s">
        <v>1604</v>
      </c>
      <c r="U14" s="31"/>
    </row>
    <row r="15">
      <c r="A15" s="27"/>
      <c r="B15" s="28"/>
      <c r="C15" s="23">
        <v>2.0</v>
      </c>
      <c r="D15" s="23" t="s">
        <v>1605</v>
      </c>
      <c r="I15" s="31" t="s">
        <v>38</v>
      </c>
      <c r="K15" s="21"/>
      <c r="M15" s="27"/>
      <c r="N15" s="28"/>
      <c r="O15" s="23">
        <v>2.0</v>
      </c>
      <c r="P15" s="23" t="s">
        <v>1605</v>
      </c>
      <c r="U15" s="31" t="s">
        <v>38</v>
      </c>
    </row>
    <row r="16">
      <c r="A16" s="27"/>
      <c r="B16" s="28"/>
      <c r="C16" s="23">
        <v>3.0</v>
      </c>
      <c r="D16" s="23" t="s">
        <v>1606</v>
      </c>
      <c r="I16" s="31"/>
      <c r="K16" s="21"/>
      <c r="M16" s="27"/>
      <c r="N16" s="28"/>
      <c r="O16" s="23">
        <v>3.0</v>
      </c>
      <c r="P16" s="23" t="s">
        <v>1606</v>
      </c>
      <c r="U16" s="31"/>
    </row>
    <row r="17">
      <c r="A17" s="27"/>
      <c r="B17" s="28"/>
      <c r="C17" s="23">
        <v>4.0</v>
      </c>
      <c r="D17" s="23" t="s">
        <v>1607</v>
      </c>
      <c r="I17" s="31"/>
      <c r="K17" s="21"/>
      <c r="M17" s="27"/>
      <c r="N17" s="28"/>
      <c r="O17" s="23">
        <v>4.0</v>
      </c>
      <c r="P17" s="23" t="s">
        <v>1607</v>
      </c>
      <c r="U17" s="31"/>
    </row>
    <row r="18">
      <c r="A18" s="27"/>
      <c r="B18" s="28"/>
      <c r="C18" s="27"/>
      <c r="D18" s="27"/>
      <c r="E18" s="27"/>
      <c r="F18" s="27"/>
      <c r="G18" s="27"/>
      <c r="H18" s="27"/>
      <c r="I18" s="30"/>
      <c r="K18" s="21"/>
      <c r="M18" s="27"/>
      <c r="N18" s="28"/>
      <c r="O18" s="27"/>
      <c r="P18" s="27"/>
      <c r="Q18" s="27"/>
      <c r="R18" s="27"/>
      <c r="S18" s="27"/>
      <c r="T18" s="27"/>
      <c r="U18" s="30"/>
    </row>
    <row r="19">
      <c r="A19" s="27"/>
      <c r="B19" s="28"/>
      <c r="C19" s="27"/>
      <c r="D19" s="27"/>
      <c r="E19" s="27"/>
      <c r="F19" s="27"/>
      <c r="G19" s="27"/>
      <c r="H19" s="27"/>
      <c r="I19" s="30"/>
      <c r="K19" s="21"/>
      <c r="M19" s="27"/>
      <c r="N19" s="28"/>
      <c r="O19" s="27"/>
      <c r="P19" s="27"/>
      <c r="Q19" s="27"/>
      <c r="R19" s="27"/>
      <c r="S19" s="27"/>
      <c r="T19" s="27"/>
      <c r="U19" s="30"/>
    </row>
    <row r="20">
      <c r="A20" s="27" t="str">
        <f>A12</f>
        <v>Question</v>
      </c>
      <c r="B20" s="28">
        <f>B12+1</f>
        <v>3</v>
      </c>
      <c r="C20" s="35" t="s">
        <v>51</v>
      </c>
      <c r="I20" s="30"/>
      <c r="K20" s="21"/>
      <c r="M20" s="27" t="str">
        <f>M12</f>
        <v>Question</v>
      </c>
      <c r="N20" s="28">
        <f>N12+1</f>
        <v>3</v>
      </c>
      <c r="O20" s="35" t="s">
        <v>51</v>
      </c>
      <c r="U20" s="30"/>
    </row>
    <row r="21" ht="47.25" customHeight="1">
      <c r="A21" s="27"/>
      <c r="B21" s="28"/>
      <c r="C21" s="34" t="str">
        <f>IMAGE("https://media.zecodeek-it.com/dtc/ss-share/questions/question-606.png",1)</f>
        <v/>
      </c>
      <c r="I21" s="30"/>
      <c r="K21" s="21"/>
      <c r="M21" s="27"/>
      <c r="N21" s="28"/>
      <c r="O21" s="34" t="str">
        <f>IMAGE("https://media.zecodeek-it.com/dtc/ss-share/questions/question-606.png",1)</f>
        <v/>
      </c>
      <c r="U21" s="30"/>
    </row>
    <row r="22">
      <c r="A22" s="27"/>
      <c r="B22" s="28"/>
      <c r="C22" s="23">
        <v>1.0</v>
      </c>
      <c r="D22" s="23" t="s">
        <v>103</v>
      </c>
      <c r="I22" s="31"/>
      <c r="K22" s="21"/>
      <c r="M22" s="27"/>
      <c r="N22" s="28"/>
      <c r="O22" s="23">
        <v>1.0</v>
      </c>
      <c r="P22" s="23" t="s">
        <v>103</v>
      </c>
      <c r="U22" s="31"/>
    </row>
    <row r="23">
      <c r="A23" s="27"/>
      <c r="B23" s="28"/>
      <c r="C23" s="23">
        <v>2.0</v>
      </c>
      <c r="D23" s="23" t="s">
        <v>1608</v>
      </c>
      <c r="I23" s="31"/>
      <c r="K23" s="21"/>
      <c r="M23" s="27"/>
      <c r="N23" s="28"/>
      <c r="O23" s="23">
        <v>2.0</v>
      </c>
      <c r="P23" s="23" t="s">
        <v>1608</v>
      </c>
      <c r="U23" s="31"/>
    </row>
    <row r="24">
      <c r="A24" s="27"/>
      <c r="B24" s="28"/>
      <c r="C24" s="23">
        <v>3.0</v>
      </c>
      <c r="D24" s="23" t="s">
        <v>1609</v>
      </c>
      <c r="I24" s="31"/>
      <c r="K24" s="21"/>
      <c r="M24" s="27"/>
      <c r="N24" s="28"/>
      <c r="O24" s="23">
        <v>3.0</v>
      </c>
      <c r="P24" s="23" t="s">
        <v>1610</v>
      </c>
      <c r="U24" s="31"/>
    </row>
    <row r="25">
      <c r="A25" s="27"/>
      <c r="B25" s="28"/>
      <c r="C25" s="23">
        <v>4.0</v>
      </c>
      <c r="D25" s="23" t="s">
        <v>1611</v>
      </c>
      <c r="I25" s="31" t="s">
        <v>38</v>
      </c>
      <c r="K25" s="21"/>
      <c r="M25" s="27"/>
      <c r="N25" s="28"/>
      <c r="O25" s="23">
        <v>4.0</v>
      </c>
      <c r="P25" s="23" t="s">
        <v>1611</v>
      </c>
      <c r="U25" s="31" t="s">
        <v>38</v>
      </c>
    </row>
    <row r="26">
      <c r="A26" s="27"/>
      <c r="B26" s="28"/>
      <c r="C26" s="27"/>
      <c r="D26" s="27"/>
      <c r="E26" s="27"/>
      <c r="F26" s="27"/>
      <c r="G26" s="27"/>
      <c r="H26" s="27"/>
      <c r="I26" s="30"/>
      <c r="K26" s="21"/>
      <c r="M26" s="27"/>
      <c r="N26" s="28"/>
      <c r="O26" s="27"/>
      <c r="P26" s="27"/>
      <c r="Q26" s="27"/>
      <c r="R26" s="27"/>
      <c r="S26" s="27"/>
      <c r="T26" s="27"/>
      <c r="U26" s="30"/>
    </row>
    <row r="27">
      <c r="A27" s="27"/>
      <c r="B27" s="28"/>
      <c r="C27" s="27"/>
      <c r="D27" s="27"/>
      <c r="E27" s="27"/>
      <c r="F27" s="27"/>
      <c r="G27" s="27"/>
      <c r="H27" s="27"/>
      <c r="I27" s="30"/>
      <c r="K27" s="21"/>
      <c r="M27" s="27"/>
      <c r="N27" s="28"/>
      <c r="O27" s="27"/>
      <c r="P27" s="27"/>
      <c r="Q27" s="27"/>
      <c r="R27" s="27"/>
      <c r="S27" s="27"/>
      <c r="T27" s="27"/>
      <c r="U27" s="30"/>
    </row>
    <row r="28">
      <c r="A28" s="27" t="str">
        <f>A20</f>
        <v>Question</v>
      </c>
      <c r="B28" s="28">
        <f>B20+1</f>
        <v>4</v>
      </c>
      <c r="C28" s="35" t="s">
        <v>51</v>
      </c>
      <c r="I28" s="30"/>
      <c r="K28" s="21"/>
      <c r="M28" s="27" t="str">
        <f>M20</f>
        <v>Question</v>
      </c>
      <c r="N28" s="28">
        <f>N20+1</f>
        <v>4</v>
      </c>
      <c r="O28" s="35" t="s">
        <v>51</v>
      </c>
      <c r="U28" s="30"/>
    </row>
    <row r="29" ht="47.25" customHeight="1">
      <c r="A29" s="27"/>
      <c r="B29" s="28"/>
      <c r="C29" s="34" t="str">
        <f>IMAGE("https://media.zecodeek-it.com/dtc/ss-share/questions/question-649.png",1)</f>
        <v/>
      </c>
      <c r="I29" s="30"/>
      <c r="K29" s="21"/>
      <c r="M29" s="27"/>
      <c r="N29" s="28"/>
      <c r="O29" s="34" t="str">
        <f>IMAGE("https://media.zecodeek-it.com/dtc/ss-share/questions/question-649.png",1)</f>
        <v/>
      </c>
      <c r="U29" s="30"/>
    </row>
    <row r="30">
      <c r="A30" s="27"/>
      <c r="B30" s="28"/>
      <c r="C30" s="32">
        <v>1.0</v>
      </c>
      <c r="D30" s="23" t="s">
        <v>1612</v>
      </c>
      <c r="I30" s="31" t="s">
        <v>38</v>
      </c>
      <c r="K30" s="21"/>
      <c r="M30" s="27"/>
      <c r="N30" s="28"/>
      <c r="O30" s="23">
        <v>1.0</v>
      </c>
      <c r="P30" s="23" t="s">
        <v>1612</v>
      </c>
      <c r="U30" s="31" t="s">
        <v>38</v>
      </c>
    </row>
    <row r="31">
      <c r="A31" s="27"/>
      <c r="B31" s="28"/>
      <c r="C31" s="23">
        <v>2.0</v>
      </c>
      <c r="D31" s="23" t="s">
        <v>1613</v>
      </c>
      <c r="I31" s="31"/>
      <c r="K31" s="21"/>
      <c r="M31" s="27"/>
      <c r="N31" s="28"/>
      <c r="O31" s="23">
        <v>2.0</v>
      </c>
      <c r="P31" s="23" t="s">
        <v>1613</v>
      </c>
      <c r="U31" s="31"/>
    </row>
    <row r="32" ht="15.75" customHeight="1">
      <c r="A32" s="27"/>
      <c r="B32" s="28"/>
      <c r="C32" s="23">
        <v>3.0</v>
      </c>
      <c r="D32" s="23" t="s">
        <v>1614</v>
      </c>
      <c r="I32" s="31"/>
      <c r="K32" s="21"/>
      <c r="M32" s="27"/>
      <c r="N32" s="28"/>
      <c r="O32" s="23">
        <v>3.0</v>
      </c>
      <c r="P32" s="23" t="s">
        <v>1614</v>
      </c>
      <c r="U32" s="31"/>
    </row>
    <row r="33">
      <c r="A33" s="27"/>
      <c r="B33" s="28"/>
      <c r="C33" s="23">
        <v>4.0</v>
      </c>
      <c r="D33" s="23" t="s">
        <v>1615</v>
      </c>
      <c r="I33" s="31"/>
      <c r="K33" s="21"/>
      <c r="M33" s="27"/>
      <c r="N33" s="28"/>
      <c r="O33" s="23">
        <v>4.0</v>
      </c>
      <c r="P33" s="23" t="s">
        <v>1615</v>
      </c>
      <c r="U33" s="31"/>
    </row>
    <row r="34">
      <c r="A34" s="27"/>
      <c r="B34" s="28"/>
      <c r="C34" s="27"/>
      <c r="D34" s="27"/>
      <c r="E34" s="27"/>
      <c r="F34" s="27"/>
      <c r="G34" s="27"/>
      <c r="H34" s="27"/>
      <c r="I34" s="30"/>
      <c r="K34" s="21"/>
      <c r="M34" s="27"/>
      <c r="N34" s="28"/>
      <c r="O34" s="27"/>
      <c r="P34" s="27"/>
      <c r="Q34" s="27"/>
      <c r="R34" s="27"/>
      <c r="S34" s="27"/>
      <c r="T34" s="27"/>
      <c r="U34" s="30"/>
    </row>
    <row r="35">
      <c r="A35" s="27"/>
      <c r="B35" s="28"/>
      <c r="C35" s="27"/>
      <c r="D35" s="27"/>
      <c r="E35" s="27"/>
      <c r="F35" s="27"/>
      <c r="G35" s="27"/>
      <c r="H35" s="27"/>
      <c r="I35" s="30"/>
      <c r="K35" s="21"/>
      <c r="M35" s="27"/>
      <c r="N35" s="28"/>
      <c r="O35" s="27"/>
      <c r="P35" s="27"/>
      <c r="Q35" s="27"/>
      <c r="R35" s="27"/>
      <c r="S35" s="27"/>
      <c r="T35" s="27"/>
      <c r="U35" s="30"/>
    </row>
    <row r="36">
      <c r="A36" s="27" t="str">
        <f>A28</f>
        <v>Question</v>
      </c>
      <c r="B36" s="28">
        <f>B28+1</f>
        <v>5</v>
      </c>
      <c r="C36" s="35" t="s">
        <v>51</v>
      </c>
      <c r="I36" s="30"/>
      <c r="K36" s="21"/>
      <c r="M36" s="27" t="str">
        <f>M28</f>
        <v>Question</v>
      </c>
      <c r="N36" s="28">
        <f>N28+1</f>
        <v>5</v>
      </c>
      <c r="O36" s="35" t="s">
        <v>51</v>
      </c>
      <c r="U36" s="30"/>
    </row>
    <row r="37" ht="47.25" customHeight="1">
      <c r="A37" s="27"/>
      <c r="B37" s="28"/>
      <c r="C37" s="38" t="str">
        <f>IMAGE("https://media.zecodeek-it.com/dtc/ss-share/questions/question-4302.png",1)</f>
        <v/>
      </c>
      <c r="I37" s="30"/>
      <c r="K37" s="21"/>
      <c r="M37" s="27"/>
      <c r="N37" s="28"/>
      <c r="O37" s="34" t="str">
        <f>IMAGE("https://media.zecodeek-it.com/dtc/ss-share/questions/question-4302.png",1)</f>
        <v/>
      </c>
      <c r="U37" s="30"/>
    </row>
    <row r="38">
      <c r="A38" s="27"/>
      <c r="B38" s="28"/>
      <c r="C38" s="23">
        <v>1.0</v>
      </c>
      <c r="D38" s="23" t="s">
        <v>106</v>
      </c>
      <c r="I38" s="31"/>
      <c r="K38" s="21"/>
      <c r="M38" s="27"/>
      <c r="N38" s="28"/>
      <c r="O38" s="23">
        <v>1.0</v>
      </c>
      <c r="P38" s="23" t="s">
        <v>106</v>
      </c>
      <c r="U38" s="31"/>
    </row>
    <row r="39">
      <c r="A39" s="27"/>
      <c r="B39" s="28"/>
      <c r="C39" s="23">
        <v>2.0</v>
      </c>
      <c r="D39" s="23" t="s">
        <v>1616</v>
      </c>
      <c r="I39" s="31" t="s">
        <v>38</v>
      </c>
      <c r="K39" s="21"/>
      <c r="M39" s="27"/>
      <c r="N39" s="28"/>
      <c r="O39" s="23">
        <v>2.0</v>
      </c>
      <c r="P39" s="23" t="s">
        <v>1616</v>
      </c>
      <c r="U39" s="31" t="s">
        <v>38</v>
      </c>
    </row>
    <row r="40">
      <c r="A40" s="27"/>
      <c r="B40" s="28"/>
      <c r="C40" s="23">
        <v>3.0</v>
      </c>
      <c r="D40" s="23" t="s">
        <v>1617</v>
      </c>
      <c r="I40" s="31"/>
      <c r="K40" s="21"/>
      <c r="M40" s="27"/>
      <c r="N40" s="28"/>
      <c r="O40" s="23">
        <v>3.0</v>
      </c>
      <c r="P40" s="23" t="s">
        <v>1617</v>
      </c>
      <c r="U40" s="31"/>
    </row>
    <row r="41">
      <c r="A41" s="27"/>
      <c r="B41" s="28"/>
      <c r="C41" s="23">
        <v>4.0</v>
      </c>
      <c r="D41" s="23" t="s">
        <v>108</v>
      </c>
      <c r="I41" s="31"/>
      <c r="K41" s="21"/>
      <c r="M41" s="27"/>
      <c r="N41" s="28"/>
      <c r="O41" s="23">
        <v>4.0</v>
      </c>
      <c r="P41" s="23" t="s">
        <v>108</v>
      </c>
      <c r="U41" s="31"/>
    </row>
    <row r="42">
      <c r="A42" s="27"/>
      <c r="B42" s="28"/>
      <c r="C42" s="27"/>
      <c r="D42" s="27"/>
      <c r="E42" s="27"/>
      <c r="F42" s="27"/>
      <c r="G42" s="27"/>
      <c r="H42" s="27"/>
      <c r="I42" s="31"/>
      <c r="K42" s="21"/>
      <c r="M42" s="27"/>
      <c r="N42" s="28"/>
      <c r="O42" s="27"/>
      <c r="P42" s="27"/>
      <c r="Q42" s="27"/>
      <c r="R42" s="27"/>
      <c r="S42" s="27"/>
      <c r="T42" s="27"/>
      <c r="U42" s="31"/>
    </row>
    <row r="43">
      <c r="A43" s="27"/>
      <c r="B43" s="28"/>
      <c r="C43" s="27"/>
      <c r="D43" s="27"/>
      <c r="E43" s="27"/>
      <c r="F43" s="27"/>
      <c r="G43" s="27"/>
      <c r="H43" s="27"/>
      <c r="I43" s="31"/>
      <c r="K43" s="21"/>
      <c r="M43" s="27"/>
      <c r="N43" s="28"/>
      <c r="O43" s="27"/>
      <c r="P43" s="27"/>
      <c r="Q43" s="27"/>
      <c r="R43" s="27"/>
      <c r="S43" s="27"/>
      <c r="T43" s="27"/>
      <c r="U43" s="31"/>
    </row>
    <row r="44">
      <c r="A44" s="27" t="str">
        <f>A36</f>
        <v>Question</v>
      </c>
      <c r="B44" s="28">
        <f>B36+1</f>
        <v>6</v>
      </c>
      <c r="C44" s="35" t="s">
        <v>51</v>
      </c>
      <c r="I44" s="31"/>
      <c r="K44" s="21"/>
      <c r="M44" s="27" t="str">
        <f>M36</f>
        <v>Question</v>
      </c>
      <c r="N44" s="28">
        <f>N36+1</f>
        <v>6</v>
      </c>
      <c r="O44" s="35" t="s">
        <v>51</v>
      </c>
      <c r="U44" s="31"/>
    </row>
    <row r="45" ht="47.25" customHeight="1">
      <c r="A45" s="27"/>
      <c r="B45" s="28"/>
      <c r="C45" s="34" t="str">
        <f>IMAGE("https://media.zecodeek-it.com/dtc/ss-share/questions/question-5406.png",1)</f>
        <v/>
      </c>
      <c r="I45" s="30"/>
      <c r="K45" s="21"/>
      <c r="M45" s="27"/>
      <c r="N45" s="28"/>
      <c r="O45" s="34" t="str">
        <f>IMAGE("https://media.zecodeek-it.com/dtc/ss-share/questions/question-5406.png",1)</f>
        <v/>
      </c>
      <c r="U45" s="30"/>
    </row>
    <row r="46">
      <c r="A46" s="27"/>
      <c r="B46" s="28"/>
      <c r="C46" s="23">
        <v>1.0</v>
      </c>
      <c r="D46" s="23" t="s">
        <v>1618</v>
      </c>
      <c r="I46" s="31"/>
      <c r="K46" s="21"/>
      <c r="M46" s="27"/>
      <c r="N46" s="28"/>
      <c r="O46" s="23">
        <v>1.0</v>
      </c>
      <c r="P46" s="23" t="s">
        <v>1618</v>
      </c>
      <c r="U46" s="31"/>
    </row>
    <row r="47">
      <c r="A47" s="27"/>
      <c r="B47" s="28"/>
      <c r="C47" s="23">
        <v>2.0</v>
      </c>
      <c r="D47" s="23" t="s">
        <v>1619</v>
      </c>
      <c r="I47" s="31" t="s">
        <v>38</v>
      </c>
      <c r="K47" s="21"/>
      <c r="M47" s="27"/>
      <c r="N47" s="28"/>
      <c r="O47" s="23">
        <v>2.0</v>
      </c>
      <c r="P47" s="23" t="s">
        <v>1619</v>
      </c>
      <c r="U47" s="31" t="s">
        <v>38</v>
      </c>
    </row>
    <row r="48">
      <c r="A48" s="27"/>
      <c r="B48" s="28"/>
      <c r="C48" s="23">
        <v>3.0</v>
      </c>
      <c r="D48" s="23" t="s">
        <v>1620</v>
      </c>
      <c r="I48" s="31"/>
      <c r="K48" s="21"/>
      <c r="M48" s="27"/>
      <c r="N48" s="28"/>
      <c r="O48" s="23">
        <v>3.0</v>
      </c>
      <c r="P48" s="23" t="s">
        <v>1620</v>
      </c>
      <c r="U48" s="31"/>
    </row>
    <row r="49">
      <c r="A49" s="27"/>
      <c r="B49" s="28"/>
      <c r="C49" s="23">
        <v>4.0</v>
      </c>
      <c r="D49" s="23" t="s">
        <v>1621</v>
      </c>
      <c r="I49" s="31"/>
      <c r="K49" s="21"/>
      <c r="M49" s="27"/>
      <c r="N49" s="28"/>
      <c r="O49" s="23">
        <v>4.0</v>
      </c>
      <c r="P49" s="23" t="s">
        <v>1621</v>
      </c>
      <c r="U49" s="31"/>
    </row>
    <row r="50">
      <c r="A50" s="27"/>
      <c r="B50" s="28"/>
      <c r="C50" s="27"/>
      <c r="D50" s="27"/>
      <c r="E50" s="27"/>
      <c r="F50" s="27"/>
      <c r="G50" s="27"/>
      <c r="H50" s="27"/>
      <c r="I50" s="30"/>
      <c r="K50" s="21"/>
      <c r="M50" s="27"/>
      <c r="N50" s="28"/>
      <c r="O50" s="27"/>
      <c r="P50" s="27"/>
      <c r="Q50" s="27"/>
      <c r="R50" s="27"/>
      <c r="S50" s="27"/>
      <c r="T50" s="27"/>
      <c r="U50" s="30"/>
    </row>
    <row r="51">
      <c r="A51" s="27"/>
      <c r="B51" s="28"/>
      <c r="C51" s="27"/>
      <c r="D51" s="27"/>
      <c r="E51" s="27"/>
      <c r="F51" s="27"/>
      <c r="G51" s="27"/>
      <c r="H51" s="27"/>
      <c r="I51" s="30"/>
      <c r="K51" s="21"/>
      <c r="M51" s="27"/>
      <c r="N51" s="28"/>
      <c r="O51" s="27"/>
      <c r="P51" s="27"/>
      <c r="Q51" s="27"/>
      <c r="R51" s="27"/>
      <c r="S51" s="27"/>
      <c r="T51" s="27"/>
      <c r="U51" s="30"/>
    </row>
    <row r="52">
      <c r="A52" s="27" t="str">
        <f>A44</f>
        <v>Question</v>
      </c>
      <c r="B52" s="28">
        <f>B44+1</f>
        <v>7</v>
      </c>
      <c r="C52" s="35" t="s">
        <v>51</v>
      </c>
      <c r="I52" s="30"/>
      <c r="K52" s="21"/>
      <c r="M52" s="27" t="str">
        <f>M44</f>
        <v>Question</v>
      </c>
      <c r="N52" s="28">
        <f>N44+1</f>
        <v>7</v>
      </c>
      <c r="O52" s="35" t="s">
        <v>51</v>
      </c>
      <c r="U52" s="30"/>
    </row>
    <row r="53" ht="47.25" customHeight="1">
      <c r="A53" s="27"/>
      <c r="B53" s="28"/>
      <c r="C53" s="34" t="str">
        <f>IMAGE("https://media.zecodeek-it.com/dtc/ss-share/questions/question-4169.png",1)</f>
        <v/>
      </c>
      <c r="I53" s="30"/>
      <c r="K53" s="21"/>
      <c r="M53" s="27"/>
      <c r="N53" s="28"/>
      <c r="O53" s="34" t="str">
        <f>IMAGE("https://media.zecodeek-it.com/dtc/ss-share/questions/question-4169.png",1)</f>
        <v/>
      </c>
      <c r="U53" s="30"/>
    </row>
    <row r="54">
      <c r="A54" s="27"/>
      <c r="B54" s="28"/>
      <c r="C54" s="32">
        <v>1.0</v>
      </c>
      <c r="D54" s="23" t="s">
        <v>1622</v>
      </c>
      <c r="I54" s="31"/>
      <c r="K54" s="21"/>
      <c r="M54" s="27"/>
      <c r="N54" s="28"/>
      <c r="O54" s="32">
        <v>1.0</v>
      </c>
      <c r="P54" s="23" t="s">
        <v>1622</v>
      </c>
      <c r="U54" s="31"/>
    </row>
    <row r="55">
      <c r="A55" s="27"/>
      <c r="B55" s="28"/>
      <c r="C55" s="23">
        <v>2.0</v>
      </c>
      <c r="D55" s="23" t="s">
        <v>1623</v>
      </c>
      <c r="I55" s="31" t="s">
        <v>38</v>
      </c>
      <c r="K55" s="21"/>
      <c r="M55" s="27"/>
      <c r="N55" s="28"/>
      <c r="O55" s="32">
        <v>2.0</v>
      </c>
      <c r="P55" s="23" t="s">
        <v>1623</v>
      </c>
      <c r="U55" s="31" t="s">
        <v>38</v>
      </c>
    </row>
    <row r="56">
      <c r="A56" s="27"/>
      <c r="B56" s="28"/>
      <c r="C56" s="23">
        <v>3.0</v>
      </c>
      <c r="D56" s="23" t="s">
        <v>1624</v>
      </c>
      <c r="I56" s="31"/>
      <c r="K56" s="21"/>
      <c r="M56" s="27"/>
      <c r="N56" s="28"/>
      <c r="O56" s="32">
        <v>3.0</v>
      </c>
      <c r="P56" s="23" t="s">
        <v>1624</v>
      </c>
      <c r="U56" s="31"/>
    </row>
    <row r="57">
      <c r="A57" s="27"/>
      <c r="B57" s="28"/>
      <c r="C57" s="23">
        <v>4.0</v>
      </c>
      <c r="D57" s="23" t="s">
        <v>437</v>
      </c>
      <c r="I57" s="31"/>
      <c r="K57" s="21"/>
      <c r="M57" s="27"/>
      <c r="N57" s="28"/>
      <c r="O57" s="23">
        <v>4.0</v>
      </c>
      <c r="P57" s="23" t="s">
        <v>437</v>
      </c>
      <c r="U57" s="31"/>
    </row>
    <row r="58">
      <c r="A58" s="27"/>
      <c r="B58" s="28"/>
      <c r="C58" s="27"/>
      <c r="D58" s="27"/>
      <c r="E58" s="27"/>
      <c r="F58" s="27"/>
      <c r="G58" s="27"/>
      <c r="H58" s="27"/>
      <c r="I58" s="30"/>
      <c r="K58" s="21"/>
      <c r="M58" s="27"/>
      <c r="N58" s="28"/>
      <c r="O58" s="27"/>
      <c r="P58" s="27"/>
      <c r="Q58" s="27"/>
      <c r="R58" s="27"/>
      <c r="S58" s="27"/>
      <c r="T58" s="27"/>
      <c r="U58" s="30"/>
    </row>
    <row r="59">
      <c r="A59" s="27"/>
      <c r="B59" s="28"/>
      <c r="C59" s="27"/>
      <c r="D59" s="27"/>
      <c r="E59" s="27"/>
      <c r="F59" s="27"/>
      <c r="G59" s="27"/>
      <c r="H59" s="27"/>
      <c r="I59" s="30"/>
      <c r="K59" s="21"/>
      <c r="M59" s="27"/>
      <c r="N59" s="28"/>
      <c r="O59" s="27"/>
      <c r="P59" s="27"/>
      <c r="Q59" s="27"/>
      <c r="R59" s="27"/>
      <c r="S59" s="27"/>
      <c r="T59" s="27"/>
      <c r="U59" s="30"/>
    </row>
    <row r="60">
      <c r="A60" s="27" t="str">
        <f>A52</f>
        <v>Question</v>
      </c>
      <c r="B60" s="28">
        <f>B52+1</f>
        <v>8</v>
      </c>
      <c r="C60" s="35" t="s">
        <v>51</v>
      </c>
      <c r="I60" s="30"/>
      <c r="K60" s="21"/>
      <c r="M60" s="27" t="str">
        <f>M52</f>
        <v>Question</v>
      </c>
      <c r="N60" s="28">
        <f>N52+1</f>
        <v>8</v>
      </c>
      <c r="O60" s="35" t="s">
        <v>51</v>
      </c>
      <c r="U60" s="30"/>
    </row>
    <row r="61" ht="47.25" customHeight="1">
      <c r="A61" s="27"/>
      <c r="B61" s="28"/>
      <c r="C61" s="34" t="str">
        <f>IMAGE("https://media.zecodeek-it.com/dtc/ss-share/questions/question-4177.png",1)</f>
        <v/>
      </c>
      <c r="I61" s="30"/>
      <c r="K61" s="21"/>
      <c r="M61" s="27"/>
      <c r="N61" s="28"/>
      <c r="O61" s="34" t="str">
        <f>IMAGE("https://media.zecodeek-it.com/dtc/ss-share/questions/question-4177.png",1)</f>
        <v/>
      </c>
      <c r="U61" s="30"/>
    </row>
    <row r="62">
      <c r="A62" s="27"/>
      <c r="B62" s="28"/>
      <c r="C62" s="23">
        <v>1.0</v>
      </c>
      <c r="D62" s="23" t="s">
        <v>1625</v>
      </c>
      <c r="I62" s="31"/>
      <c r="K62" s="21"/>
      <c r="M62" s="27"/>
      <c r="N62" s="28"/>
      <c r="O62" s="23">
        <v>1.0</v>
      </c>
      <c r="P62" s="23" t="s">
        <v>1625</v>
      </c>
      <c r="U62" s="31"/>
    </row>
    <row r="63">
      <c r="A63" s="27"/>
      <c r="B63" s="28"/>
      <c r="C63" s="23">
        <v>2.0</v>
      </c>
      <c r="D63" s="23" t="s">
        <v>1626</v>
      </c>
      <c r="I63" s="31"/>
      <c r="K63" s="21"/>
      <c r="M63" s="27"/>
      <c r="N63" s="28"/>
      <c r="O63" s="23">
        <v>2.0</v>
      </c>
      <c r="P63" s="23" t="s">
        <v>1626</v>
      </c>
      <c r="U63" s="31"/>
    </row>
    <row r="64" ht="15.75" customHeight="1">
      <c r="A64" s="27"/>
      <c r="B64" s="28"/>
      <c r="C64" s="23">
        <v>3.0</v>
      </c>
      <c r="D64" s="23" t="s">
        <v>1627</v>
      </c>
      <c r="I64" s="31"/>
      <c r="K64" s="21"/>
      <c r="M64" s="27"/>
      <c r="N64" s="28"/>
      <c r="O64" s="23">
        <v>3.0</v>
      </c>
      <c r="P64" s="23" t="s">
        <v>1628</v>
      </c>
      <c r="U64" s="31"/>
    </row>
    <row r="65">
      <c r="A65" s="27"/>
      <c r="B65" s="28"/>
      <c r="C65" s="23">
        <v>4.0</v>
      </c>
      <c r="D65" s="23" t="s">
        <v>1629</v>
      </c>
      <c r="I65" s="31" t="s">
        <v>38</v>
      </c>
      <c r="K65" s="21"/>
      <c r="M65" s="27"/>
      <c r="N65" s="28"/>
      <c r="O65" s="23">
        <v>4.0</v>
      </c>
      <c r="P65" s="23" t="s">
        <v>1629</v>
      </c>
      <c r="U65" s="31" t="s">
        <v>38</v>
      </c>
    </row>
    <row r="66">
      <c r="A66" s="27"/>
      <c r="B66" s="28"/>
      <c r="C66" s="27"/>
      <c r="D66" s="27"/>
      <c r="E66" s="27"/>
      <c r="F66" s="27"/>
      <c r="G66" s="27"/>
      <c r="H66" s="27"/>
      <c r="I66" s="30"/>
      <c r="K66" s="21"/>
      <c r="M66" s="27"/>
      <c r="N66" s="28"/>
      <c r="O66" s="27"/>
      <c r="P66" s="27"/>
      <c r="Q66" s="27"/>
      <c r="R66" s="27"/>
      <c r="S66" s="27"/>
      <c r="T66" s="27"/>
      <c r="U66" s="30"/>
    </row>
    <row r="67">
      <c r="A67" s="27"/>
      <c r="B67" s="28"/>
      <c r="C67" s="27"/>
      <c r="D67" s="27"/>
      <c r="E67" s="27"/>
      <c r="F67" s="27"/>
      <c r="G67" s="27"/>
      <c r="H67" s="27"/>
      <c r="I67" s="30"/>
      <c r="K67" s="21"/>
      <c r="M67" s="27"/>
      <c r="N67" s="28"/>
      <c r="O67" s="27"/>
      <c r="P67" s="27"/>
      <c r="Q67" s="27"/>
      <c r="R67" s="27"/>
      <c r="S67" s="27"/>
      <c r="T67" s="27"/>
      <c r="U67" s="30"/>
    </row>
    <row r="68">
      <c r="A68" s="27" t="str">
        <f>A60</f>
        <v>Question</v>
      </c>
      <c r="B68" s="28">
        <f>B60+1</f>
        <v>9</v>
      </c>
      <c r="C68" s="35" t="s">
        <v>51</v>
      </c>
      <c r="I68" s="30"/>
      <c r="K68" s="21"/>
      <c r="M68" s="27" t="str">
        <f>M60</f>
        <v>Question</v>
      </c>
      <c r="N68" s="28">
        <f>N60+1</f>
        <v>9</v>
      </c>
      <c r="O68" s="35" t="s">
        <v>51</v>
      </c>
      <c r="U68" s="30"/>
    </row>
    <row r="69" ht="47.25" customHeight="1">
      <c r="A69" s="27"/>
      <c r="B69" s="28"/>
      <c r="C69" s="34" t="str">
        <f>IMAGE("https://media.zecodeek-it.com/dtc/ss-share/questions/question-4225.png",1)</f>
        <v/>
      </c>
      <c r="I69" s="30"/>
      <c r="K69" s="21"/>
      <c r="M69" s="27"/>
      <c r="N69" s="28"/>
      <c r="O69" s="34" t="str">
        <f>IMAGE("https://media.zecodeek-it.com/dtc/ss-share/questions/question-4225.png",1)</f>
        <v/>
      </c>
      <c r="U69" s="30"/>
    </row>
    <row r="70">
      <c r="A70" s="27"/>
      <c r="B70" s="28"/>
      <c r="C70" s="32">
        <v>1.0</v>
      </c>
      <c r="D70" s="23" t="s">
        <v>1630</v>
      </c>
      <c r="I70" s="31" t="s">
        <v>38</v>
      </c>
      <c r="K70" s="21"/>
      <c r="M70" s="27"/>
      <c r="N70" s="28"/>
      <c r="O70" s="23">
        <v>1.0</v>
      </c>
      <c r="P70" s="23" t="s">
        <v>1630</v>
      </c>
      <c r="U70" s="31" t="s">
        <v>38</v>
      </c>
    </row>
    <row r="71">
      <c r="A71" s="27"/>
      <c r="B71" s="28"/>
      <c r="C71" s="32">
        <v>2.0</v>
      </c>
      <c r="D71" s="23" t="s">
        <v>1631</v>
      </c>
      <c r="I71" s="31"/>
      <c r="K71" s="21"/>
      <c r="M71" s="27"/>
      <c r="N71" s="28"/>
      <c r="O71" s="23">
        <v>2.0</v>
      </c>
      <c r="P71" s="23" t="s">
        <v>1631</v>
      </c>
      <c r="U71" s="31"/>
    </row>
    <row r="72">
      <c r="A72" s="27"/>
      <c r="B72" s="28"/>
      <c r="C72" s="32">
        <v>3.0</v>
      </c>
      <c r="D72" s="23" t="s">
        <v>1632</v>
      </c>
      <c r="I72" s="31"/>
      <c r="K72" s="21"/>
      <c r="M72" s="27"/>
      <c r="N72" s="28"/>
      <c r="O72" s="23">
        <v>3.0</v>
      </c>
      <c r="P72" s="23" t="s">
        <v>1632</v>
      </c>
      <c r="U72" s="31"/>
    </row>
    <row r="73" ht="15.75" customHeight="1">
      <c r="A73" s="27"/>
      <c r="B73" s="28"/>
      <c r="C73" s="57">
        <v>4.0</v>
      </c>
      <c r="D73" s="23" t="s">
        <v>133</v>
      </c>
      <c r="I73" s="31"/>
      <c r="K73" s="21"/>
      <c r="M73" s="27"/>
      <c r="N73" s="28"/>
      <c r="O73" s="36">
        <v>4.0</v>
      </c>
      <c r="P73" s="23" t="s">
        <v>133</v>
      </c>
      <c r="U73" s="31"/>
    </row>
    <row r="74">
      <c r="A74" s="27"/>
      <c r="B74" s="28"/>
      <c r="C74" s="27"/>
      <c r="D74" s="27"/>
      <c r="E74" s="27"/>
      <c r="F74" s="27"/>
      <c r="G74" s="27"/>
      <c r="H74" s="27"/>
      <c r="I74" s="30"/>
      <c r="K74" s="21"/>
      <c r="M74" s="27"/>
      <c r="N74" s="28"/>
      <c r="O74" s="27"/>
      <c r="P74" s="27"/>
      <c r="Q74" s="27"/>
      <c r="R74" s="27"/>
      <c r="S74" s="27"/>
      <c r="T74" s="27"/>
      <c r="U74" s="30"/>
    </row>
    <row r="75">
      <c r="A75" s="27"/>
      <c r="B75" s="28"/>
      <c r="C75" s="27"/>
      <c r="D75" s="27"/>
      <c r="E75" s="27"/>
      <c r="F75" s="27"/>
      <c r="G75" s="27"/>
      <c r="H75" s="27"/>
      <c r="I75" s="30"/>
      <c r="K75" s="21"/>
      <c r="M75" s="27"/>
      <c r="N75" s="28"/>
      <c r="O75" s="27"/>
      <c r="P75" s="27"/>
      <c r="Q75" s="27"/>
      <c r="R75" s="27"/>
      <c r="S75" s="27"/>
      <c r="T75" s="27"/>
      <c r="U75" s="30"/>
    </row>
    <row r="76">
      <c r="A76" s="27" t="str">
        <f>A68</f>
        <v>Question</v>
      </c>
      <c r="B76" s="28">
        <f>B68+1</f>
        <v>10</v>
      </c>
      <c r="C76" s="35" t="s">
        <v>51</v>
      </c>
      <c r="I76" s="30"/>
      <c r="K76" s="21"/>
      <c r="M76" s="27" t="str">
        <f>M68</f>
        <v>Question</v>
      </c>
      <c r="N76" s="28">
        <f>N68+1</f>
        <v>10</v>
      </c>
      <c r="O76" s="35" t="s">
        <v>51</v>
      </c>
      <c r="U76" s="30"/>
    </row>
    <row r="77" ht="47.25" customHeight="1">
      <c r="A77" s="27"/>
      <c r="B77" s="28"/>
      <c r="C77" s="34" t="str">
        <f>IMAGE("https://media.zecodeek-it.com/dtc/ss-share/questions/question-595.png",1)</f>
        <v/>
      </c>
      <c r="I77" s="30"/>
      <c r="K77" s="21"/>
      <c r="M77" s="27"/>
      <c r="N77" s="28"/>
      <c r="O77" s="34" t="str">
        <f>IMAGE("https://media.zecodeek-it.com/dtc/ss-share/questions/question-595.png",1)</f>
        <v/>
      </c>
      <c r="U77" s="30"/>
    </row>
    <row r="78">
      <c r="A78" s="27"/>
      <c r="B78" s="28"/>
      <c r="C78" s="23">
        <v>1.0</v>
      </c>
      <c r="D78" s="23" t="s">
        <v>61</v>
      </c>
      <c r="I78" s="31"/>
      <c r="K78" s="21"/>
      <c r="M78" s="27"/>
      <c r="N78" s="28"/>
      <c r="O78" s="23">
        <v>1.0</v>
      </c>
      <c r="P78" s="23" t="s">
        <v>61</v>
      </c>
      <c r="U78" s="31"/>
    </row>
    <row r="79">
      <c r="A79" s="27"/>
      <c r="B79" s="28"/>
      <c r="C79" s="23">
        <v>2.0</v>
      </c>
      <c r="D79" s="23" t="s">
        <v>62</v>
      </c>
      <c r="I79" s="31"/>
      <c r="K79" s="21"/>
      <c r="M79" s="27"/>
      <c r="N79" s="28"/>
      <c r="O79" s="23">
        <v>2.0</v>
      </c>
      <c r="P79" s="23" t="s">
        <v>62</v>
      </c>
      <c r="U79" s="31"/>
    </row>
    <row r="80">
      <c r="A80" s="27"/>
      <c r="B80" s="28"/>
      <c r="C80" s="23">
        <v>3.0</v>
      </c>
      <c r="D80" s="23" t="s">
        <v>1610</v>
      </c>
      <c r="I80" s="31"/>
      <c r="K80" s="21"/>
      <c r="M80" s="27"/>
      <c r="N80" s="28"/>
      <c r="O80" s="23">
        <v>3.0</v>
      </c>
      <c r="P80" s="23" t="s">
        <v>1610</v>
      </c>
      <c r="U80" s="31"/>
    </row>
    <row r="81" ht="21.0" customHeight="1">
      <c r="A81" s="27"/>
      <c r="B81" s="28"/>
      <c r="C81" s="23">
        <v>4.0</v>
      </c>
      <c r="D81" s="23" t="s">
        <v>1633</v>
      </c>
      <c r="I81" s="31" t="s">
        <v>38</v>
      </c>
      <c r="K81" s="21"/>
      <c r="M81" s="27"/>
      <c r="N81" s="28"/>
      <c r="O81" s="23">
        <v>4.0</v>
      </c>
      <c r="P81" s="23" t="s">
        <v>1633</v>
      </c>
      <c r="U81" s="31" t="s">
        <v>38</v>
      </c>
    </row>
    <row r="82">
      <c r="A82" s="27"/>
      <c r="B82" s="28"/>
      <c r="C82" s="27"/>
      <c r="D82" s="27"/>
      <c r="E82" s="27"/>
      <c r="F82" s="27"/>
      <c r="G82" s="27"/>
      <c r="H82" s="27"/>
      <c r="I82" s="30"/>
      <c r="K82" s="21"/>
      <c r="M82" s="27"/>
      <c r="N82" s="28"/>
      <c r="O82" s="27"/>
      <c r="P82" s="27"/>
      <c r="Q82" s="27"/>
      <c r="R82" s="27"/>
      <c r="S82" s="27"/>
      <c r="T82" s="27"/>
      <c r="U82" s="30"/>
    </row>
    <row r="83">
      <c r="A83" s="27"/>
      <c r="B83" s="28"/>
      <c r="C83" s="27"/>
      <c r="D83" s="27"/>
      <c r="E83" s="27"/>
      <c r="F83" s="27"/>
      <c r="G83" s="27"/>
      <c r="H83" s="27"/>
      <c r="I83" s="30"/>
      <c r="K83" s="21"/>
      <c r="M83" s="27"/>
      <c r="N83" s="28"/>
      <c r="O83" s="27"/>
      <c r="P83" s="27"/>
      <c r="Q83" s="27"/>
      <c r="R83" s="27"/>
      <c r="S83" s="27"/>
      <c r="T83" s="27"/>
      <c r="U83" s="30"/>
    </row>
    <row r="84">
      <c r="A84" s="27" t="str">
        <f>A76</f>
        <v>Question</v>
      </c>
      <c r="B84" s="28">
        <f>B76+1</f>
        <v>11</v>
      </c>
      <c r="C84" s="35" t="s">
        <v>51</v>
      </c>
      <c r="I84" s="30"/>
      <c r="K84" s="21"/>
      <c r="M84" s="27" t="str">
        <f>M76</f>
        <v>Question</v>
      </c>
      <c r="N84" s="28">
        <f>N76+1</f>
        <v>11</v>
      </c>
      <c r="O84" s="35" t="s">
        <v>51</v>
      </c>
      <c r="U84" s="30"/>
    </row>
    <row r="85" ht="47.25" customHeight="1">
      <c r="A85" s="27"/>
      <c r="B85" s="28"/>
      <c r="C85" s="34" t="str">
        <f>IMAGE("https://media.zecodeek-it.com/dtc/ss-share/questions/question-4282.png",1)</f>
        <v/>
      </c>
      <c r="I85" s="30"/>
      <c r="K85" s="21"/>
      <c r="M85" s="27"/>
      <c r="N85" s="28"/>
      <c r="O85" s="34" t="str">
        <f>IMAGE("https://media.zecodeek-it.com/dtc/ss-share/questions/question-4282.png",1)</f>
        <v/>
      </c>
      <c r="U85" s="30"/>
    </row>
    <row r="86">
      <c r="A86" s="27"/>
      <c r="B86" s="28"/>
      <c r="C86" s="23">
        <v>1.0</v>
      </c>
      <c r="D86" s="23" t="s">
        <v>1634</v>
      </c>
      <c r="I86" s="31"/>
      <c r="K86" s="21"/>
      <c r="M86" s="27"/>
      <c r="N86" s="28"/>
      <c r="O86" s="23">
        <v>1.0</v>
      </c>
      <c r="P86" s="23" t="s">
        <v>1634</v>
      </c>
      <c r="U86" s="31"/>
    </row>
    <row r="87">
      <c r="A87" s="27"/>
      <c r="B87" s="28"/>
      <c r="C87" s="23">
        <v>2.0</v>
      </c>
      <c r="D87" s="23" t="s">
        <v>1635</v>
      </c>
      <c r="I87" s="31"/>
      <c r="K87" s="21"/>
      <c r="M87" s="27"/>
      <c r="N87" s="28"/>
      <c r="O87" s="23">
        <v>2.0</v>
      </c>
      <c r="P87" s="23" t="s">
        <v>1635</v>
      </c>
      <c r="U87" s="31"/>
    </row>
    <row r="88">
      <c r="A88" s="27"/>
      <c r="B88" s="28"/>
      <c r="C88" s="23">
        <v>3.0</v>
      </c>
      <c r="D88" s="23" t="s">
        <v>1636</v>
      </c>
      <c r="I88" s="31" t="s">
        <v>38</v>
      </c>
      <c r="K88" s="21"/>
      <c r="M88" s="27"/>
      <c r="N88" s="28"/>
      <c r="O88" s="23">
        <v>3.0</v>
      </c>
      <c r="P88" s="23" t="s">
        <v>1636</v>
      </c>
      <c r="U88" s="31" t="s">
        <v>38</v>
      </c>
    </row>
    <row r="89" ht="20.25" customHeight="1">
      <c r="A89" s="27"/>
      <c r="B89" s="28"/>
      <c r="C89" s="23">
        <v>4.0</v>
      </c>
      <c r="D89" s="23" t="s">
        <v>1637</v>
      </c>
      <c r="I89" s="31"/>
      <c r="K89" s="21"/>
      <c r="M89" s="27"/>
      <c r="N89" s="28"/>
      <c r="O89" s="23">
        <v>4.0</v>
      </c>
      <c r="P89" s="23" t="s">
        <v>1637</v>
      </c>
      <c r="U89" s="31"/>
    </row>
    <row r="90">
      <c r="A90" s="27"/>
      <c r="B90" s="28"/>
      <c r="C90" s="27"/>
      <c r="D90" s="27"/>
      <c r="E90" s="27"/>
      <c r="F90" s="27"/>
      <c r="G90" s="27"/>
      <c r="H90" s="27"/>
      <c r="I90" s="30"/>
      <c r="K90" s="21"/>
      <c r="M90" s="27"/>
      <c r="N90" s="28"/>
      <c r="O90" s="27"/>
      <c r="P90" s="27"/>
      <c r="Q90" s="27"/>
      <c r="R90" s="27"/>
      <c r="S90" s="27"/>
      <c r="T90" s="27"/>
      <c r="U90" s="30"/>
    </row>
    <row r="91">
      <c r="A91" s="27"/>
      <c r="B91" s="28"/>
      <c r="C91" s="27"/>
      <c r="D91" s="27"/>
      <c r="E91" s="27"/>
      <c r="F91" s="27"/>
      <c r="G91" s="27"/>
      <c r="H91" s="27"/>
      <c r="I91" s="30"/>
      <c r="K91" s="21"/>
      <c r="M91" s="27"/>
      <c r="N91" s="28"/>
      <c r="O91" s="27"/>
      <c r="P91" s="27"/>
      <c r="Q91" s="27"/>
      <c r="R91" s="27"/>
      <c r="S91" s="27"/>
      <c r="T91" s="27"/>
      <c r="U91" s="30"/>
    </row>
    <row r="92">
      <c r="A92" s="27" t="str">
        <f>A84</f>
        <v>Question</v>
      </c>
      <c r="B92" s="28">
        <f>B84+1</f>
        <v>12</v>
      </c>
      <c r="C92" s="35" t="s">
        <v>51</v>
      </c>
      <c r="I92" s="30"/>
      <c r="K92" s="21"/>
      <c r="M92" s="27" t="str">
        <f>M84</f>
        <v>Question</v>
      </c>
      <c r="N92" s="28">
        <f>N84+1</f>
        <v>12</v>
      </c>
      <c r="O92" s="35" t="s">
        <v>51</v>
      </c>
      <c r="U92" s="30"/>
    </row>
    <row r="93" ht="47.25" customHeight="1">
      <c r="A93" s="27"/>
      <c r="B93" s="28"/>
      <c r="C93" s="34" t="str">
        <f>IMAGE("https://media.zecodeek-it.com/dtc/ss-share/questions/question-4283.png",1)</f>
        <v/>
      </c>
      <c r="I93" s="30"/>
      <c r="K93" s="21"/>
      <c r="M93" s="27"/>
      <c r="N93" s="28"/>
      <c r="O93" s="34" t="str">
        <f>IMAGE("https://media.zecodeek-it.com/dtc/ss-share/questions/question-4283.png",1)</f>
        <v/>
      </c>
      <c r="U93" s="30"/>
    </row>
    <row r="94">
      <c r="A94" s="27"/>
      <c r="B94" s="28"/>
      <c r="C94" s="23">
        <v>1.0</v>
      </c>
      <c r="D94" s="23" t="s">
        <v>1638</v>
      </c>
      <c r="I94" s="31" t="s">
        <v>38</v>
      </c>
      <c r="K94" s="21"/>
      <c r="M94" s="27"/>
      <c r="N94" s="28"/>
      <c r="O94" s="23">
        <v>1.0</v>
      </c>
      <c r="P94" s="23" t="s">
        <v>1638</v>
      </c>
      <c r="U94" s="31" t="s">
        <v>38</v>
      </c>
    </row>
    <row r="95">
      <c r="A95" s="27"/>
      <c r="B95" s="28"/>
      <c r="C95" s="23">
        <v>2.0</v>
      </c>
      <c r="D95" s="23" t="s">
        <v>1634</v>
      </c>
      <c r="I95" s="31"/>
      <c r="K95" s="21"/>
      <c r="M95" s="27"/>
      <c r="N95" s="28"/>
      <c r="O95" s="23">
        <v>2.0</v>
      </c>
      <c r="P95" s="23" t="s">
        <v>1634</v>
      </c>
      <c r="U95" s="31"/>
    </row>
    <row r="96" ht="15.75" customHeight="1">
      <c r="A96" s="27"/>
      <c r="B96" s="28"/>
      <c r="C96" s="23">
        <v>3.0</v>
      </c>
      <c r="D96" s="23" t="s">
        <v>1639</v>
      </c>
      <c r="I96" s="31"/>
      <c r="K96" s="21"/>
      <c r="M96" s="27"/>
      <c r="N96" s="28"/>
      <c r="O96" s="23">
        <v>3.0</v>
      </c>
      <c r="P96" s="23" t="s">
        <v>1640</v>
      </c>
      <c r="U96" s="31"/>
    </row>
    <row r="97" ht="19.5" customHeight="1">
      <c r="A97" s="27"/>
      <c r="B97" s="28"/>
      <c r="C97" s="23">
        <v>4.0</v>
      </c>
      <c r="D97" s="23" t="s">
        <v>1641</v>
      </c>
      <c r="I97" s="31"/>
      <c r="K97" s="21"/>
      <c r="M97" s="27"/>
      <c r="N97" s="28"/>
      <c r="O97" s="23">
        <v>4.0</v>
      </c>
      <c r="P97" s="23" t="s">
        <v>1641</v>
      </c>
      <c r="U97" s="31"/>
    </row>
    <row r="98">
      <c r="A98" s="27"/>
      <c r="B98" s="28"/>
      <c r="C98" s="27"/>
      <c r="D98" s="27"/>
      <c r="E98" s="27"/>
      <c r="F98" s="27"/>
      <c r="G98" s="27"/>
      <c r="H98" s="27"/>
      <c r="I98" s="30"/>
      <c r="K98" s="21"/>
      <c r="M98" s="27"/>
      <c r="N98" s="28"/>
      <c r="O98" s="27"/>
      <c r="P98" s="27"/>
      <c r="Q98" s="27"/>
      <c r="R98" s="27"/>
      <c r="S98" s="27"/>
      <c r="T98" s="27"/>
      <c r="U98" s="30"/>
    </row>
    <row r="99">
      <c r="A99" s="27"/>
      <c r="B99" s="28"/>
      <c r="C99" s="27"/>
      <c r="D99" s="27"/>
      <c r="E99" s="27"/>
      <c r="F99" s="27"/>
      <c r="G99" s="27"/>
      <c r="H99" s="27"/>
      <c r="I99" s="30"/>
      <c r="K99" s="21"/>
      <c r="M99" s="27"/>
      <c r="N99" s="28"/>
      <c r="O99" s="27"/>
      <c r="P99" s="27"/>
      <c r="Q99" s="27"/>
      <c r="R99" s="27"/>
      <c r="S99" s="27"/>
      <c r="T99" s="27"/>
      <c r="U99" s="30"/>
    </row>
    <row r="100">
      <c r="A100" s="27" t="str">
        <f>A92</f>
        <v>Question</v>
      </c>
      <c r="B100" s="28">
        <f>B92+1</f>
        <v>13</v>
      </c>
      <c r="C100" s="35" t="s">
        <v>1642</v>
      </c>
      <c r="I100" s="30"/>
      <c r="K100" s="21"/>
      <c r="M100" s="27" t="str">
        <f>M92</f>
        <v>Question</v>
      </c>
      <c r="N100" s="28">
        <f>N92+1</f>
        <v>13</v>
      </c>
      <c r="O100" s="35" t="s">
        <v>1642</v>
      </c>
      <c r="U100" s="30"/>
    </row>
    <row r="101" ht="51.0" customHeight="1">
      <c r="A101" s="27"/>
      <c r="B101" s="28"/>
      <c r="C101" s="34" t="str">
        <f>IMAGE("https://media.zecodeek-it.com/dtc/ss-share/questions/question-4298.png",1)</f>
        <v/>
      </c>
      <c r="I101" s="30"/>
      <c r="K101" s="21"/>
      <c r="M101" s="27"/>
      <c r="N101" s="28"/>
      <c r="O101" s="34" t="str">
        <f>IMAGE("https://media.zecodeek-it.com/dtc/ss-share/questions/question-4298.png",1)</f>
        <v/>
      </c>
      <c r="U101" s="30"/>
    </row>
    <row r="102">
      <c r="A102" s="27"/>
      <c r="B102" s="28"/>
      <c r="C102" s="23">
        <v>1.0</v>
      </c>
      <c r="D102" s="23" t="s">
        <v>1643</v>
      </c>
      <c r="I102" s="31"/>
      <c r="K102" s="21"/>
      <c r="M102" s="27"/>
      <c r="N102" s="28"/>
      <c r="O102" s="23">
        <v>1.0</v>
      </c>
      <c r="P102" s="23" t="s">
        <v>1643</v>
      </c>
      <c r="U102" s="31"/>
    </row>
    <row r="103">
      <c r="A103" s="27"/>
      <c r="B103" s="28"/>
      <c r="C103" s="32">
        <v>2.0</v>
      </c>
      <c r="D103" s="23" t="s">
        <v>1644</v>
      </c>
      <c r="I103" s="31"/>
      <c r="K103" s="21"/>
      <c r="M103" s="27"/>
      <c r="N103" s="28"/>
      <c r="O103" s="32">
        <v>2.0</v>
      </c>
      <c r="P103" s="23" t="s">
        <v>1644</v>
      </c>
      <c r="U103" s="31"/>
    </row>
    <row r="104">
      <c r="A104" s="27"/>
      <c r="B104" s="28"/>
      <c r="C104" s="23">
        <v>3.0</v>
      </c>
      <c r="D104" s="23" t="s">
        <v>1645</v>
      </c>
      <c r="I104" s="31" t="s">
        <v>38</v>
      </c>
      <c r="K104" s="21"/>
      <c r="M104" s="27"/>
      <c r="N104" s="28"/>
      <c r="O104" s="23">
        <v>3.0</v>
      </c>
      <c r="P104" s="23" t="s">
        <v>1645</v>
      </c>
      <c r="U104" s="31" t="s">
        <v>38</v>
      </c>
    </row>
    <row r="105" ht="35.25" customHeight="1">
      <c r="A105" s="27"/>
      <c r="B105" s="28"/>
      <c r="C105" s="32">
        <v>4.0</v>
      </c>
      <c r="D105" s="23" t="s">
        <v>1646</v>
      </c>
      <c r="I105" s="31"/>
      <c r="K105" s="21"/>
      <c r="M105" s="27"/>
      <c r="N105" s="28"/>
      <c r="O105" s="32">
        <v>4.0</v>
      </c>
      <c r="P105" s="23" t="s">
        <v>1646</v>
      </c>
      <c r="U105" s="31"/>
    </row>
    <row r="106">
      <c r="A106" s="27"/>
      <c r="B106" s="28"/>
      <c r="C106" s="27"/>
      <c r="D106" s="27"/>
      <c r="E106" s="27"/>
      <c r="F106" s="27"/>
      <c r="G106" s="27"/>
      <c r="H106" s="27"/>
      <c r="I106" s="30"/>
      <c r="K106" s="21"/>
      <c r="M106" s="27"/>
      <c r="N106" s="28"/>
      <c r="O106" s="27"/>
      <c r="P106" s="27"/>
      <c r="Q106" s="27"/>
      <c r="R106" s="27"/>
      <c r="S106" s="27"/>
      <c r="T106" s="27"/>
      <c r="U106" s="30"/>
    </row>
    <row r="107">
      <c r="A107" s="27"/>
      <c r="B107" s="28"/>
      <c r="C107" s="27"/>
      <c r="D107" s="27"/>
      <c r="E107" s="27"/>
      <c r="F107" s="27"/>
      <c r="G107" s="27"/>
      <c r="H107" s="27"/>
      <c r="I107" s="30"/>
      <c r="K107" s="21"/>
      <c r="M107" s="27"/>
      <c r="N107" s="28"/>
      <c r="O107" s="27"/>
      <c r="P107" s="27"/>
      <c r="Q107" s="27"/>
      <c r="R107" s="27"/>
      <c r="S107" s="27"/>
      <c r="T107" s="27"/>
      <c r="U107" s="30"/>
    </row>
    <row r="108">
      <c r="A108" s="27" t="str">
        <f>A100</f>
        <v>Question</v>
      </c>
      <c r="B108" s="28">
        <f>B100+1</f>
        <v>14</v>
      </c>
      <c r="C108" s="35" t="s">
        <v>51</v>
      </c>
      <c r="I108" s="30"/>
      <c r="K108" s="21"/>
      <c r="M108" s="27" t="str">
        <f>M100</f>
        <v>Question</v>
      </c>
      <c r="N108" s="28">
        <f>N100+1</f>
        <v>14</v>
      </c>
      <c r="O108" s="35" t="s">
        <v>51</v>
      </c>
      <c r="U108" s="30"/>
    </row>
    <row r="109" ht="47.25" customHeight="1">
      <c r="A109" s="27"/>
      <c r="B109" s="28"/>
      <c r="C109" s="34" t="str">
        <f>IMAGE("https://media.zecodeek-it.com/dtc/ss-share/questions/question-641.png",1)</f>
        <v/>
      </c>
      <c r="I109" s="30"/>
      <c r="K109" s="21"/>
      <c r="M109" s="27"/>
      <c r="N109" s="28"/>
      <c r="O109" s="34" t="str">
        <f>IMAGE("https://media.zecodeek-it.com/dtc/ss-share/questions/question-641.png",1)</f>
        <v/>
      </c>
      <c r="U109" s="30"/>
    </row>
    <row r="110">
      <c r="A110" s="27"/>
      <c r="B110" s="28"/>
      <c r="C110" s="23">
        <v>1.0</v>
      </c>
      <c r="D110" s="23" t="s">
        <v>1647</v>
      </c>
      <c r="I110" s="31" t="s">
        <v>38</v>
      </c>
      <c r="K110" s="21"/>
      <c r="M110" s="27"/>
      <c r="N110" s="28"/>
      <c r="O110" s="23">
        <v>1.0</v>
      </c>
      <c r="P110" s="23" t="s">
        <v>1647</v>
      </c>
      <c r="U110" s="31" t="s">
        <v>38</v>
      </c>
    </row>
    <row r="111">
      <c r="A111" s="27"/>
      <c r="B111" s="28"/>
      <c r="C111" s="23">
        <v>2.0</v>
      </c>
      <c r="D111" s="23" t="s">
        <v>1648</v>
      </c>
      <c r="I111" s="31"/>
      <c r="K111" s="21"/>
      <c r="M111" s="27"/>
      <c r="N111" s="28"/>
      <c r="O111" s="23">
        <v>2.0</v>
      </c>
      <c r="P111" s="23" t="s">
        <v>1648</v>
      </c>
      <c r="U111" s="31"/>
    </row>
    <row r="112" ht="15.75" customHeight="1">
      <c r="A112" s="27"/>
      <c r="B112" s="28"/>
      <c r="C112" s="23">
        <v>3.0</v>
      </c>
      <c r="D112" s="23" t="s">
        <v>326</v>
      </c>
      <c r="I112" s="31"/>
      <c r="K112" s="21"/>
      <c r="M112" s="27"/>
      <c r="N112" s="28"/>
      <c r="O112" s="23">
        <v>3.0</v>
      </c>
      <c r="P112" s="23" t="s">
        <v>1649</v>
      </c>
      <c r="U112" s="31"/>
    </row>
    <row r="113" ht="20.25" customHeight="1">
      <c r="A113" s="27"/>
      <c r="B113" s="28"/>
      <c r="C113" s="23">
        <v>4.0</v>
      </c>
      <c r="D113" s="23" t="s">
        <v>205</v>
      </c>
      <c r="I113" s="31"/>
      <c r="K113" s="21"/>
      <c r="M113" s="27"/>
      <c r="N113" s="28"/>
      <c r="O113" s="23">
        <v>4.0</v>
      </c>
      <c r="P113" s="23" t="s">
        <v>205</v>
      </c>
      <c r="U113" s="31"/>
    </row>
    <row r="114">
      <c r="A114" s="27"/>
      <c r="B114" s="28"/>
      <c r="C114" s="27"/>
      <c r="D114" s="27"/>
      <c r="E114" s="27"/>
      <c r="F114" s="27"/>
      <c r="G114" s="27"/>
      <c r="H114" s="27"/>
      <c r="I114" s="30"/>
      <c r="K114" s="21"/>
      <c r="M114" s="27"/>
      <c r="N114" s="28"/>
      <c r="O114" s="27"/>
      <c r="P114" s="27"/>
      <c r="Q114" s="27"/>
      <c r="R114" s="27"/>
      <c r="S114" s="27"/>
      <c r="T114" s="27"/>
      <c r="U114" s="30"/>
    </row>
    <row r="115">
      <c r="A115" s="27"/>
      <c r="B115" s="28"/>
      <c r="C115" s="27"/>
      <c r="D115" s="27"/>
      <c r="E115" s="27"/>
      <c r="F115" s="27"/>
      <c r="G115" s="27"/>
      <c r="H115" s="27"/>
      <c r="I115" s="30"/>
      <c r="K115" s="21"/>
      <c r="M115" s="27"/>
      <c r="N115" s="28"/>
      <c r="O115" s="27"/>
      <c r="P115" s="27"/>
      <c r="Q115" s="27"/>
      <c r="R115" s="27"/>
      <c r="S115" s="27"/>
      <c r="T115" s="27"/>
      <c r="U115" s="30"/>
    </row>
    <row r="116">
      <c r="A116" s="27" t="str">
        <f>A108</f>
        <v>Question</v>
      </c>
      <c r="B116" s="28">
        <f>B108+1</f>
        <v>15</v>
      </c>
      <c r="C116" s="35" t="s">
        <v>51</v>
      </c>
      <c r="I116" s="30"/>
      <c r="K116" s="21"/>
      <c r="M116" s="27" t="str">
        <f>M108</f>
        <v>Question</v>
      </c>
      <c r="N116" s="28">
        <f>N108+1</f>
        <v>15</v>
      </c>
      <c r="O116" s="35" t="s">
        <v>51</v>
      </c>
      <c r="U116" s="30"/>
    </row>
    <row r="117" ht="47.25" customHeight="1">
      <c r="A117" s="27"/>
      <c r="B117" s="28"/>
      <c r="C117" s="34" t="str">
        <f>IMAGE("https://media.zecodeek-it.com/dtc/ss-share/questions/question-631.png",1)</f>
        <v/>
      </c>
      <c r="I117" s="30"/>
      <c r="K117" s="21"/>
      <c r="M117" s="27"/>
      <c r="N117" s="28"/>
      <c r="O117" s="34" t="str">
        <f>IMAGE("https://media.zecodeek-it.com/dtc/ss-share/questions/question-631.png",1)</f>
        <v/>
      </c>
      <c r="U117" s="30"/>
    </row>
    <row r="118">
      <c r="A118" s="27"/>
      <c r="B118" s="28"/>
      <c r="C118" s="23">
        <v>1.0</v>
      </c>
      <c r="D118" s="23" t="s">
        <v>106</v>
      </c>
      <c r="I118" s="31" t="s">
        <v>38</v>
      </c>
      <c r="K118" s="21"/>
      <c r="M118" s="27"/>
      <c r="N118" s="28"/>
      <c r="O118" s="23">
        <v>1.0</v>
      </c>
      <c r="P118" s="23" t="s">
        <v>106</v>
      </c>
      <c r="U118" s="31" t="s">
        <v>38</v>
      </c>
    </row>
    <row r="119">
      <c r="A119" s="27"/>
      <c r="B119" s="28"/>
      <c r="C119" s="23">
        <v>2.0</v>
      </c>
      <c r="D119" s="23" t="s">
        <v>107</v>
      </c>
      <c r="I119" s="31"/>
      <c r="K119" s="21"/>
      <c r="M119" s="27"/>
      <c r="N119" s="28"/>
      <c r="O119" s="23">
        <v>2.0</v>
      </c>
      <c r="P119" s="23" t="s">
        <v>107</v>
      </c>
      <c r="U119" s="31"/>
    </row>
    <row r="120">
      <c r="A120" s="27"/>
      <c r="B120" s="28"/>
      <c r="C120" s="23">
        <v>3.0</v>
      </c>
      <c r="D120" s="23" t="s">
        <v>108</v>
      </c>
      <c r="I120" s="31"/>
      <c r="K120" s="21"/>
      <c r="M120" s="27"/>
      <c r="N120" s="28"/>
      <c r="O120" s="23">
        <v>3.0</v>
      </c>
      <c r="P120" s="23" t="s">
        <v>108</v>
      </c>
      <c r="U120" s="31"/>
    </row>
    <row r="121" ht="15.75" customHeight="1">
      <c r="A121" s="27"/>
      <c r="B121" s="28"/>
      <c r="C121" s="23">
        <v>4.0</v>
      </c>
      <c r="D121" s="23" t="s">
        <v>109</v>
      </c>
      <c r="I121" s="31"/>
      <c r="K121" s="21"/>
      <c r="M121" s="27"/>
      <c r="N121" s="28"/>
      <c r="O121" s="23">
        <v>4.0</v>
      </c>
      <c r="P121" s="23" t="s">
        <v>109</v>
      </c>
      <c r="U121" s="31"/>
    </row>
    <row r="122">
      <c r="B122" s="28"/>
      <c r="C122" s="27"/>
      <c r="D122" s="27"/>
      <c r="E122" s="27"/>
      <c r="F122" s="27"/>
      <c r="G122" s="27"/>
      <c r="H122" s="27"/>
      <c r="I122" s="30"/>
      <c r="K122" s="21"/>
      <c r="N122" s="28"/>
      <c r="O122" s="27"/>
      <c r="P122" s="27"/>
      <c r="Q122" s="27"/>
      <c r="R122" s="27"/>
      <c r="S122" s="27"/>
      <c r="T122" s="27"/>
      <c r="U122" s="30"/>
    </row>
    <row r="123">
      <c r="A123" s="27"/>
      <c r="B123" s="28"/>
      <c r="C123" s="27"/>
      <c r="D123" s="27"/>
      <c r="E123" s="27"/>
      <c r="F123" s="27"/>
      <c r="G123" s="27"/>
      <c r="H123" s="27"/>
      <c r="I123" s="30"/>
      <c r="K123" s="21"/>
      <c r="M123" s="27"/>
      <c r="N123" s="28"/>
      <c r="O123" s="27"/>
      <c r="P123" s="27"/>
      <c r="Q123" s="27"/>
      <c r="R123" s="27"/>
      <c r="S123" s="27"/>
      <c r="T123" s="27"/>
      <c r="U123" s="30"/>
    </row>
    <row r="124">
      <c r="A124" s="27" t="str">
        <f>A116</f>
        <v>Question</v>
      </c>
      <c r="B124" s="28">
        <f>B116+1</f>
        <v>16</v>
      </c>
      <c r="C124" s="35" t="s">
        <v>51</v>
      </c>
      <c r="I124" s="30"/>
      <c r="K124" s="21"/>
      <c r="M124" s="27" t="str">
        <f>M116</f>
        <v>Question</v>
      </c>
      <c r="N124" s="28">
        <f>N116+1</f>
        <v>16</v>
      </c>
      <c r="O124" s="35" t="s">
        <v>51</v>
      </c>
      <c r="U124" s="30"/>
    </row>
    <row r="125" ht="47.25" customHeight="1">
      <c r="A125" s="27"/>
      <c r="B125" s="28"/>
      <c r="C125" s="34" t="str">
        <f>IMAGE("https://media.zecodeek-it.com/dtc/ss-share/questions/question-4232.png",1)</f>
        <v/>
      </c>
      <c r="I125" s="30"/>
      <c r="K125" s="21"/>
      <c r="M125" s="27"/>
      <c r="N125" s="28"/>
      <c r="O125" s="34" t="str">
        <f>IMAGE("https://media.zecodeek-it.com/dtc/ss-share/questions/question-4232.png",1)</f>
        <v/>
      </c>
      <c r="U125" s="30"/>
    </row>
    <row r="126" ht="18.75" customHeight="1">
      <c r="A126" s="27"/>
      <c r="B126" s="28"/>
      <c r="C126" s="23">
        <v>1.0</v>
      </c>
      <c r="D126" s="23" t="s">
        <v>1650</v>
      </c>
      <c r="I126" s="31" t="s">
        <v>38</v>
      </c>
      <c r="K126" s="21"/>
      <c r="M126" s="27"/>
      <c r="N126" s="28"/>
      <c r="O126" s="23">
        <v>1.0</v>
      </c>
      <c r="P126" s="23" t="s">
        <v>1650</v>
      </c>
      <c r="U126" s="31" t="s">
        <v>38</v>
      </c>
    </row>
    <row r="127">
      <c r="A127" s="27"/>
      <c r="B127" s="28"/>
      <c r="C127" s="23">
        <v>2.0</v>
      </c>
      <c r="D127" s="23" t="s">
        <v>1651</v>
      </c>
      <c r="I127" s="31"/>
      <c r="K127" s="21"/>
      <c r="M127" s="27"/>
      <c r="N127" s="28"/>
      <c r="O127" s="23">
        <v>2.0</v>
      </c>
      <c r="P127" s="23" t="s">
        <v>1651</v>
      </c>
      <c r="U127" s="31"/>
    </row>
    <row r="128">
      <c r="A128" s="27"/>
      <c r="B128" s="28"/>
      <c r="C128" s="23">
        <v>3.0</v>
      </c>
      <c r="D128" s="23" t="s">
        <v>1652</v>
      </c>
      <c r="I128" s="31"/>
      <c r="K128" s="21"/>
      <c r="M128" s="27"/>
      <c r="N128" s="28"/>
      <c r="O128" s="23">
        <v>3.0</v>
      </c>
      <c r="P128" s="23" t="s">
        <v>1652</v>
      </c>
      <c r="U128" s="31"/>
    </row>
    <row r="129" ht="15.75" customHeight="1">
      <c r="A129" s="27"/>
      <c r="B129" s="28"/>
      <c r="C129" s="23">
        <v>4.0</v>
      </c>
      <c r="D129" s="23" t="s">
        <v>249</v>
      </c>
      <c r="I129" s="31"/>
      <c r="K129" s="21"/>
      <c r="M129" s="27"/>
      <c r="N129" s="28"/>
      <c r="O129" s="23">
        <v>4.0</v>
      </c>
      <c r="P129" s="23" t="s">
        <v>249</v>
      </c>
      <c r="U129" s="31"/>
    </row>
    <row r="130">
      <c r="B130" s="28"/>
      <c r="C130" s="27"/>
      <c r="D130" s="27"/>
      <c r="E130" s="27"/>
      <c r="F130" s="27"/>
      <c r="G130" s="27"/>
      <c r="H130" s="27"/>
      <c r="I130" s="30"/>
      <c r="K130" s="21"/>
      <c r="N130" s="28"/>
      <c r="O130" s="27"/>
      <c r="P130" s="27"/>
      <c r="Q130" s="27"/>
      <c r="R130" s="27"/>
      <c r="S130" s="27"/>
      <c r="T130" s="27"/>
      <c r="U130" s="30"/>
    </row>
    <row r="131">
      <c r="A131" s="27"/>
      <c r="B131" s="28"/>
      <c r="C131" s="27"/>
      <c r="D131" s="27"/>
      <c r="E131" s="27"/>
      <c r="F131" s="27"/>
      <c r="G131" s="27"/>
      <c r="H131" s="27"/>
      <c r="I131" s="30"/>
      <c r="K131" s="21"/>
      <c r="M131" s="27"/>
      <c r="N131" s="28"/>
      <c r="O131" s="27"/>
      <c r="P131" s="27"/>
      <c r="Q131" s="27"/>
      <c r="R131" s="27"/>
      <c r="S131" s="27"/>
      <c r="T131" s="27"/>
      <c r="U131" s="30"/>
    </row>
    <row r="132">
      <c r="A132" s="27" t="str">
        <f>A124</f>
        <v>Question</v>
      </c>
      <c r="B132" s="28">
        <f>B124+1</f>
        <v>17</v>
      </c>
      <c r="C132" s="35" t="s">
        <v>51</v>
      </c>
      <c r="I132" s="30"/>
      <c r="K132" s="21"/>
      <c r="M132" s="27" t="str">
        <f>M124</f>
        <v>Question</v>
      </c>
      <c r="N132" s="28">
        <f>N124+1</f>
        <v>17</v>
      </c>
      <c r="O132" s="35" t="s">
        <v>51</v>
      </c>
      <c r="U132" s="30"/>
    </row>
    <row r="133" ht="47.25" customHeight="1">
      <c r="B133" s="28"/>
      <c r="C133" s="34" t="str">
        <f>IMAGE("https://media.zecodeek-it.com/dtc/ss-share/questions/question-5401.png",1)</f>
        <v/>
      </c>
      <c r="I133" s="30"/>
      <c r="K133" s="21"/>
      <c r="N133" s="28"/>
      <c r="O133" s="34" t="str">
        <f>IMAGE("https://media.zecodeek-it.com/dtc/ss-share/questions/question-5401.png",1)</f>
        <v/>
      </c>
      <c r="U133" s="30"/>
    </row>
    <row r="134" ht="15.75" customHeight="1">
      <c r="A134" s="27"/>
      <c r="B134" s="28"/>
      <c r="C134" s="23">
        <v>1.0</v>
      </c>
      <c r="D134" s="23" t="s">
        <v>338</v>
      </c>
      <c r="I134" s="31"/>
      <c r="K134" s="21"/>
      <c r="M134" s="27"/>
      <c r="N134" s="28"/>
      <c r="O134" s="23">
        <v>1.0</v>
      </c>
      <c r="P134" s="23" t="s">
        <v>338</v>
      </c>
      <c r="U134" s="31"/>
    </row>
    <row r="135">
      <c r="A135" s="27"/>
      <c r="B135" s="28"/>
      <c r="C135" s="23">
        <v>2.0</v>
      </c>
      <c r="D135" s="23" t="s">
        <v>1653</v>
      </c>
      <c r="I135" s="31"/>
      <c r="K135" s="21"/>
      <c r="M135" s="27"/>
      <c r="N135" s="28"/>
      <c r="O135" s="23">
        <v>2.0</v>
      </c>
      <c r="P135" s="23" t="s">
        <v>1653</v>
      </c>
      <c r="U135" s="31"/>
    </row>
    <row r="136">
      <c r="A136" s="27"/>
      <c r="B136" s="28"/>
      <c r="C136" s="23">
        <v>3.0</v>
      </c>
      <c r="D136" s="23" t="s">
        <v>1654</v>
      </c>
      <c r="I136" s="31" t="s">
        <v>38</v>
      </c>
      <c r="K136" s="21"/>
      <c r="M136" s="27"/>
      <c r="N136" s="28"/>
      <c r="O136" s="23">
        <v>3.0</v>
      </c>
      <c r="P136" s="23" t="s">
        <v>1654</v>
      </c>
      <c r="U136" s="31" t="s">
        <v>38</v>
      </c>
    </row>
    <row r="137" ht="15.75" customHeight="1">
      <c r="A137" s="27"/>
      <c r="B137" s="28"/>
      <c r="C137" s="23">
        <v>4.0</v>
      </c>
      <c r="D137" s="23" t="s">
        <v>1655</v>
      </c>
      <c r="I137" s="31"/>
      <c r="K137" s="21"/>
      <c r="M137" s="27"/>
      <c r="N137" s="28"/>
      <c r="O137" s="23">
        <v>4.0</v>
      </c>
      <c r="P137" s="23" t="s">
        <v>1655</v>
      </c>
      <c r="U137" s="31"/>
    </row>
    <row r="138">
      <c r="B138" s="28"/>
      <c r="C138" s="27"/>
      <c r="D138" s="27"/>
      <c r="E138" s="27"/>
      <c r="F138" s="27"/>
      <c r="G138" s="27"/>
      <c r="H138" s="27"/>
      <c r="I138" s="30"/>
      <c r="K138" s="21"/>
      <c r="N138" s="28"/>
      <c r="O138" s="27"/>
      <c r="P138" s="27"/>
      <c r="Q138" s="27"/>
      <c r="R138" s="27"/>
      <c r="S138" s="27"/>
      <c r="T138" s="27"/>
      <c r="U138" s="30"/>
    </row>
    <row r="139">
      <c r="A139" s="27"/>
      <c r="B139" s="28"/>
      <c r="C139" s="27"/>
      <c r="D139" s="27"/>
      <c r="E139" s="27"/>
      <c r="F139" s="27"/>
      <c r="G139" s="27"/>
      <c r="H139" s="27"/>
      <c r="I139" s="30"/>
      <c r="K139" s="21"/>
      <c r="M139" s="27"/>
      <c r="N139" s="28"/>
      <c r="O139" s="27"/>
      <c r="P139" s="27"/>
      <c r="Q139" s="27"/>
      <c r="R139" s="27"/>
      <c r="S139" s="27"/>
      <c r="T139" s="27"/>
      <c r="U139" s="30"/>
    </row>
    <row r="140">
      <c r="A140" s="27" t="str">
        <f>A132</f>
        <v>Question</v>
      </c>
      <c r="B140" s="28">
        <f>B132+1</f>
        <v>18</v>
      </c>
      <c r="C140" s="35" t="s">
        <v>51</v>
      </c>
      <c r="I140" s="30"/>
      <c r="K140" s="21"/>
      <c r="M140" s="27" t="str">
        <f>M132</f>
        <v>Question</v>
      </c>
      <c r="N140" s="28">
        <f>N132+1</f>
        <v>18</v>
      </c>
      <c r="O140" s="35" t="s">
        <v>51</v>
      </c>
      <c r="U140" s="30"/>
    </row>
    <row r="141" ht="47.25" customHeight="1">
      <c r="B141" s="28"/>
      <c r="C141" s="34" t="str">
        <f>IMAGE("https://media.zecodeek-it.com/dtc/ss-share/questions/question-4165.png",1)</f>
        <v/>
      </c>
      <c r="I141" s="30"/>
      <c r="K141" s="21"/>
      <c r="N141" s="28"/>
      <c r="O141" s="34" t="str">
        <f>IMAGE("https://media.zecodeek-it.com/dtc/ss-share/questions/question-4165.png",1)</f>
        <v/>
      </c>
      <c r="U141" s="30"/>
    </row>
    <row r="142" ht="15.75" customHeight="1">
      <c r="A142" s="27"/>
      <c r="B142" s="28"/>
      <c r="C142" s="23">
        <v>1.0</v>
      </c>
      <c r="D142" s="23" t="s">
        <v>1656</v>
      </c>
      <c r="I142" s="31"/>
      <c r="K142" s="21"/>
      <c r="M142" s="27"/>
      <c r="N142" s="28"/>
      <c r="O142" s="23">
        <v>1.0</v>
      </c>
      <c r="P142" s="23" t="s">
        <v>1656</v>
      </c>
      <c r="U142" s="31"/>
    </row>
    <row r="143">
      <c r="A143" s="27"/>
      <c r="B143" s="28"/>
      <c r="C143" s="23">
        <v>2.0</v>
      </c>
      <c r="D143" s="23" t="s">
        <v>1657</v>
      </c>
      <c r="I143" s="31" t="s">
        <v>38</v>
      </c>
      <c r="K143" s="21"/>
      <c r="M143" s="27"/>
      <c r="N143" s="28"/>
      <c r="O143" s="23">
        <v>2.0</v>
      </c>
      <c r="P143" s="23" t="s">
        <v>1657</v>
      </c>
      <c r="U143" s="31" t="s">
        <v>38</v>
      </c>
    </row>
    <row r="144">
      <c r="A144" s="27"/>
      <c r="B144" s="28"/>
      <c r="C144" s="23">
        <v>3.0</v>
      </c>
      <c r="D144" s="23" t="s">
        <v>1658</v>
      </c>
      <c r="I144" s="31"/>
      <c r="K144" s="21"/>
      <c r="M144" s="27"/>
      <c r="N144" s="28"/>
      <c r="O144" s="23">
        <v>3.0</v>
      </c>
      <c r="P144" s="23" t="s">
        <v>1658</v>
      </c>
      <c r="U144" s="31"/>
    </row>
    <row r="145" ht="15.75" customHeight="1">
      <c r="A145" s="27"/>
      <c r="B145" s="28"/>
      <c r="C145" s="23">
        <v>4.0</v>
      </c>
      <c r="D145" s="23" t="s">
        <v>1659</v>
      </c>
      <c r="I145" s="31"/>
      <c r="K145" s="21"/>
      <c r="M145" s="27"/>
      <c r="N145" s="28"/>
      <c r="O145" s="23">
        <v>4.0</v>
      </c>
      <c r="P145" s="23" t="s">
        <v>1659</v>
      </c>
      <c r="U145" s="31"/>
    </row>
    <row r="146">
      <c r="B146" s="28"/>
      <c r="C146" s="27"/>
      <c r="D146" s="27"/>
      <c r="E146" s="27"/>
      <c r="F146" s="27"/>
      <c r="G146" s="27"/>
      <c r="H146" s="27"/>
      <c r="I146" s="30"/>
      <c r="K146" s="21"/>
      <c r="N146" s="28"/>
      <c r="O146" s="27"/>
      <c r="P146" s="27"/>
      <c r="Q146" s="27"/>
      <c r="R146" s="27"/>
      <c r="S146" s="27"/>
      <c r="T146" s="27"/>
      <c r="U146" s="30"/>
    </row>
    <row r="147">
      <c r="A147" s="27"/>
      <c r="B147" s="28"/>
      <c r="C147" s="27"/>
      <c r="D147" s="27"/>
      <c r="E147" s="27"/>
      <c r="F147" s="27"/>
      <c r="G147" s="27"/>
      <c r="H147" s="27"/>
      <c r="I147" s="30"/>
      <c r="K147" s="21"/>
      <c r="M147" s="27"/>
      <c r="N147" s="28"/>
      <c r="O147" s="27"/>
      <c r="P147" s="27"/>
      <c r="Q147" s="27"/>
      <c r="R147" s="27"/>
      <c r="S147" s="27"/>
      <c r="T147" s="27"/>
      <c r="U147" s="30"/>
    </row>
    <row r="148">
      <c r="A148" s="27" t="str">
        <f>A140</f>
        <v>Question</v>
      </c>
      <c r="B148" s="28">
        <f>B140+1</f>
        <v>19</v>
      </c>
      <c r="C148" s="35" t="s">
        <v>51</v>
      </c>
      <c r="I148" s="30"/>
      <c r="K148" s="21"/>
      <c r="M148" s="27" t="str">
        <f>M140</f>
        <v>Question</v>
      </c>
      <c r="N148" s="28">
        <f>N140+1</f>
        <v>19</v>
      </c>
      <c r="O148" s="35" t="s">
        <v>51</v>
      </c>
      <c r="U148" s="30"/>
    </row>
    <row r="149" ht="47.25" customHeight="1">
      <c r="B149" s="28"/>
      <c r="C149" s="34" t="str">
        <f>IMAGE("https://media.zecodeek-it.com/dtc/ss-share/questions/question-4208.png",1)</f>
        <v/>
      </c>
      <c r="I149" s="30"/>
      <c r="K149" s="21"/>
      <c r="N149" s="28"/>
      <c r="O149" s="34" t="str">
        <f>IMAGE("https://media.zecodeek-it.com/dtc/ss-share/questions/question-4208.png",1)</f>
        <v/>
      </c>
      <c r="U149" s="30"/>
    </row>
    <row r="150" ht="15.75" customHeight="1">
      <c r="A150" s="27"/>
      <c r="B150" s="28"/>
      <c r="C150" s="23">
        <v>1.0</v>
      </c>
      <c r="D150" s="23" t="s">
        <v>1660</v>
      </c>
      <c r="I150" s="31"/>
      <c r="K150" s="21"/>
      <c r="M150" s="27"/>
      <c r="N150" s="28"/>
      <c r="O150" s="23">
        <v>1.0</v>
      </c>
      <c r="P150" s="23" t="s">
        <v>1660</v>
      </c>
      <c r="U150" s="31"/>
    </row>
    <row r="151">
      <c r="A151" s="27"/>
      <c r="B151" s="28"/>
      <c r="C151" s="32">
        <v>2.0</v>
      </c>
      <c r="D151" s="23" t="s">
        <v>1661</v>
      </c>
      <c r="I151" s="31" t="s">
        <v>38</v>
      </c>
      <c r="K151" s="21"/>
      <c r="M151" s="27"/>
      <c r="N151" s="28"/>
      <c r="O151" s="32">
        <v>2.0</v>
      </c>
      <c r="P151" s="23" t="s">
        <v>1661</v>
      </c>
      <c r="U151" s="31" t="s">
        <v>38</v>
      </c>
    </row>
    <row r="152">
      <c r="A152" s="27"/>
      <c r="B152" s="28"/>
      <c r="C152" s="23">
        <v>3.0</v>
      </c>
      <c r="D152" s="23" t="s">
        <v>1662</v>
      </c>
      <c r="I152" s="31"/>
      <c r="K152" s="21"/>
      <c r="M152" s="27"/>
      <c r="N152" s="28"/>
      <c r="O152" s="32">
        <v>3.0</v>
      </c>
      <c r="P152" s="23" t="s">
        <v>1662</v>
      </c>
      <c r="U152" s="31"/>
    </row>
    <row r="153" ht="15.75" customHeight="1">
      <c r="A153" s="27"/>
      <c r="B153" s="28"/>
      <c r="C153" s="23">
        <v>4.0</v>
      </c>
      <c r="D153" s="23" t="s">
        <v>1660</v>
      </c>
      <c r="I153" s="31"/>
      <c r="K153" s="21"/>
      <c r="M153" s="27"/>
      <c r="N153" s="28"/>
      <c r="O153" s="23">
        <v>4.0</v>
      </c>
      <c r="P153" s="23" t="s">
        <v>1660</v>
      </c>
      <c r="U153" s="31"/>
    </row>
    <row r="154">
      <c r="B154" s="28"/>
      <c r="C154" s="27"/>
      <c r="D154" s="27"/>
      <c r="E154" s="27"/>
      <c r="F154" s="27"/>
      <c r="G154" s="27"/>
      <c r="H154" s="27"/>
      <c r="I154" s="30"/>
      <c r="K154" s="21"/>
      <c r="N154" s="28"/>
      <c r="O154" s="27"/>
      <c r="P154" s="27"/>
      <c r="Q154" s="27"/>
      <c r="R154" s="27"/>
      <c r="S154" s="27"/>
      <c r="T154" s="27"/>
      <c r="U154" s="30"/>
    </row>
    <row r="155">
      <c r="A155" s="27"/>
      <c r="B155" s="28"/>
      <c r="C155" s="27"/>
      <c r="D155" s="27"/>
      <c r="E155" s="27"/>
      <c r="F155" s="27"/>
      <c r="G155" s="27"/>
      <c r="H155" s="27"/>
      <c r="I155" s="30"/>
      <c r="K155" s="21"/>
      <c r="M155" s="27"/>
      <c r="N155" s="28"/>
      <c r="O155" s="27"/>
      <c r="P155" s="27"/>
      <c r="Q155" s="27"/>
      <c r="R155" s="27"/>
      <c r="S155" s="27"/>
      <c r="T155" s="27"/>
      <c r="U155" s="30"/>
    </row>
    <row r="156">
      <c r="A156" s="27" t="str">
        <f>A148</f>
        <v>Question</v>
      </c>
      <c r="B156" s="28">
        <f>B148+1</f>
        <v>20</v>
      </c>
      <c r="C156" s="35" t="s">
        <v>51</v>
      </c>
      <c r="I156" s="30"/>
      <c r="K156" s="21"/>
      <c r="M156" s="27" t="str">
        <f>M148</f>
        <v>Question</v>
      </c>
      <c r="N156" s="28">
        <f>N148+1</f>
        <v>20</v>
      </c>
      <c r="O156" s="35" t="s">
        <v>51</v>
      </c>
      <c r="U156" s="30"/>
    </row>
    <row r="157" ht="47.25" customHeight="1">
      <c r="B157" s="28"/>
      <c r="C157" s="34" t="str">
        <f>IMAGE("https://media.zecodeek-it.com/dtc/ss-share/questions/question-615.jpg",1)</f>
        <v/>
      </c>
      <c r="I157" s="30"/>
      <c r="K157" s="21"/>
      <c r="N157" s="28"/>
      <c r="O157" s="34" t="str">
        <f>IMAGE("https://media.zecodeek-it.com/dtc/ss-share/questions/question-615.jpg",1)</f>
        <v/>
      </c>
      <c r="U157" s="30"/>
    </row>
    <row r="158" ht="15.75" customHeight="1">
      <c r="A158" s="27"/>
      <c r="B158" s="28"/>
      <c r="C158" s="23">
        <v>1.0</v>
      </c>
      <c r="D158" s="23" t="s">
        <v>1663</v>
      </c>
      <c r="I158" s="31"/>
      <c r="K158" s="21"/>
      <c r="M158" s="27"/>
      <c r="N158" s="28"/>
      <c r="O158" s="23">
        <v>1.0</v>
      </c>
      <c r="P158" s="23" t="s">
        <v>1663</v>
      </c>
      <c r="U158" s="31"/>
    </row>
    <row r="159">
      <c r="A159" s="27"/>
      <c r="B159" s="28"/>
      <c r="C159" s="32">
        <v>2.0</v>
      </c>
      <c r="D159" s="23" t="s">
        <v>54</v>
      </c>
      <c r="I159" s="31" t="s">
        <v>38</v>
      </c>
      <c r="K159" s="21"/>
      <c r="M159" s="27"/>
      <c r="N159" s="28"/>
      <c r="O159" s="32">
        <v>2.0</v>
      </c>
      <c r="P159" s="23" t="s">
        <v>54</v>
      </c>
      <c r="U159" s="31" t="s">
        <v>38</v>
      </c>
    </row>
    <row r="160">
      <c r="A160" s="27"/>
      <c r="B160" s="28"/>
      <c r="C160" s="23">
        <v>3.0</v>
      </c>
      <c r="D160" s="23" t="s">
        <v>55</v>
      </c>
      <c r="I160" s="31"/>
      <c r="K160" s="21"/>
      <c r="M160" s="27"/>
      <c r="N160" s="28"/>
      <c r="O160" s="23">
        <v>3.0</v>
      </c>
      <c r="P160" s="23" t="s">
        <v>55</v>
      </c>
      <c r="U160" s="31"/>
    </row>
    <row r="161" ht="15.75" customHeight="1">
      <c r="A161" s="27"/>
      <c r="B161" s="28"/>
      <c r="C161" s="23">
        <v>4.0</v>
      </c>
      <c r="D161" s="23" t="s">
        <v>1664</v>
      </c>
      <c r="I161" s="31"/>
      <c r="K161" s="21"/>
      <c r="M161" s="27"/>
      <c r="N161" s="28"/>
      <c r="O161" s="23">
        <v>4.0</v>
      </c>
      <c r="P161" s="23" t="s">
        <v>1664</v>
      </c>
      <c r="U161" s="31"/>
    </row>
    <row r="162">
      <c r="B162" s="28"/>
      <c r="C162" s="27"/>
      <c r="D162" s="27"/>
      <c r="E162" s="27"/>
      <c r="F162" s="27"/>
      <c r="G162" s="27"/>
      <c r="H162" s="27"/>
      <c r="I162" s="30"/>
      <c r="K162" s="21"/>
      <c r="N162" s="28"/>
      <c r="O162" s="27"/>
      <c r="P162" s="27"/>
      <c r="Q162" s="27"/>
      <c r="R162" s="27"/>
      <c r="S162" s="27"/>
      <c r="T162" s="27"/>
      <c r="U162" s="30"/>
    </row>
    <row r="163">
      <c r="A163" s="27"/>
      <c r="B163" s="28"/>
      <c r="C163" s="27"/>
      <c r="D163" s="27"/>
      <c r="E163" s="27"/>
      <c r="F163" s="27"/>
      <c r="G163" s="27"/>
      <c r="H163" s="27"/>
      <c r="I163" s="30"/>
      <c r="K163" s="21"/>
      <c r="M163" s="27"/>
      <c r="N163" s="28"/>
      <c r="O163" s="27"/>
      <c r="P163" s="27"/>
      <c r="Q163" s="27"/>
      <c r="R163" s="27"/>
      <c r="S163" s="27"/>
      <c r="T163" s="27"/>
      <c r="U163" s="30"/>
    </row>
    <row r="164">
      <c r="A164" s="27" t="str">
        <f>A156</f>
        <v>Question</v>
      </c>
      <c r="B164" s="28">
        <f>B156+1</f>
        <v>21</v>
      </c>
      <c r="C164" s="35" t="s">
        <v>51</v>
      </c>
      <c r="I164" s="30"/>
      <c r="K164" s="21"/>
      <c r="M164" s="27" t="str">
        <f>M156</f>
        <v>Question</v>
      </c>
      <c r="N164" s="28">
        <f>N156+1</f>
        <v>21</v>
      </c>
      <c r="O164" s="35" t="s">
        <v>51</v>
      </c>
      <c r="U164" s="30"/>
    </row>
    <row r="165" ht="47.25" customHeight="1">
      <c r="B165" s="28"/>
      <c r="C165" s="34" t="str">
        <f>IMAGE("https://media.zecodeek-it.com/dtc/ss-share/questions/question-652.png",1)</f>
        <v/>
      </c>
      <c r="I165" s="30"/>
      <c r="K165" s="21"/>
      <c r="N165" s="28"/>
      <c r="O165" s="34" t="str">
        <f>IMAGE("https://media.zecodeek-it.com/dtc/ss-share/questions/question-652.png",1)</f>
        <v/>
      </c>
      <c r="U165" s="30"/>
    </row>
    <row r="166" ht="15.75" customHeight="1">
      <c r="A166" s="27"/>
      <c r="B166" s="28"/>
      <c r="C166" s="23">
        <v>1.0</v>
      </c>
      <c r="D166" s="23" t="s">
        <v>129</v>
      </c>
      <c r="I166" s="31"/>
      <c r="K166" s="21"/>
      <c r="M166" s="27"/>
      <c r="N166" s="28"/>
      <c r="O166" s="23">
        <v>1.0</v>
      </c>
      <c r="P166" s="23" t="s">
        <v>129</v>
      </c>
      <c r="U166" s="31"/>
    </row>
    <row r="167">
      <c r="A167" s="27"/>
      <c r="B167" s="28"/>
      <c r="C167" s="23">
        <v>2.0</v>
      </c>
      <c r="D167" s="23" t="s">
        <v>130</v>
      </c>
      <c r="I167" s="31"/>
      <c r="K167" s="21"/>
      <c r="M167" s="27"/>
      <c r="N167" s="28"/>
      <c r="O167" s="23">
        <v>2.0</v>
      </c>
      <c r="P167" s="23" t="s">
        <v>130</v>
      </c>
      <c r="U167" s="31"/>
    </row>
    <row r="168">
      <c r="A168" s="27"/>
      <c r="B168" s="28"/>
      <c r="C168" s="23">
        <v>3.0</v>
      </c>
      <c r="D168" s="23" t="s">
        <v>131</v>
      </c>
      <c r="I168" s="31"/>
      <c r="K168" s="21"/>
      <c r="M168" s="27"/>
      <c r="N168" s="28"/>
      <c r="O168" s="23">
        <v>3.0</v>
      </c>
      <c r="P168" s="23" t="s">
        <v>131</v>
      </c>
      <c r="U168" s="31"/>
    </row>
    <row r="169" ht="15.75" customHeight="1">
      <c r="A169" s="27"/>
      <c r="B169" s="28"/>
      <c r="C169" s="23">
        <v>4.0</v>
      </c>
      <c r="D169" s="23" t="s">
        <v>132</v>
      </c>
      <c r="I169" s="31" t="s">
        <v>38</v>
      </c>
      <c r="K169" s="21"/>
      <c r="M169" s="27"/>
      <c r="N169" s="28"/>
      <c r="O169" s="23">
        <v>4.0</v>
      </c>
      <c r="P169" s="23" t="s">
        <v>132</v>
      </c>
      <c r="U169" s="31" t="s">
        <v>38</v>
      </c>
    </row>
    <row r="170">
      <c r="B170" s="28"/>
      <c r="C170" s="27"/>
      <c r="D170" s="27"/>
      <c r="E170" s="27"/>
      <c r="F170" s="27"/>
      <c r="G170" s="27"/>
      <c r="H170" s="27"/>
      <c r="I170" s="30"/>
      <c r="K170" s="21"/>
      <c r="N170" s="28"/>
      <c r="O170" s="27"/>
      <c r="P170" s="27"/>
      <c r="Q170" s="27"/>
      <c r="R170" s="27"/>
      <c r="S170" s="27"/>
      <c r="T170" s="27"/>
      <c r="U170" s="30"/>
    </row>
    <row r="171">
      <c r="A171" s="27"/>
      <c r="B171" s="28"/>
      <c r="C171" s="27"/>
      <c r="D171" s="27"/>
      <c r="E171" s="27"/>
      <c r="F171" s="27"/>
      <c r="G171" s="27"/>
      <c r="H171" s="27"/>
      <c r="I171" s="30"/>
      <c r="K171" s="21"/>
      <c r="M171" s="27"/>
      <c r="N171" s="28"/>
      <c r="O171" s="27"/>
      <c r="P171" s="27"/>
      <c r="Q171" s="27"/>
      <c r="R171" s="27"/>
      <c r="S171" s="27"/>
      <c r="T171" s="27"/>
      <c r="U171" s="30"/>
    </row>
    <row r="172">
      <c r="A172" s="27" t="str">
        <f>A164</f>
        <v>Question</v>
      </c>
      <c r="B172" s="28">
        <f>B164+1</f>
        <v>22</v>
      </c>
      <c r="C172" s="35" t="s">
        <v>51</v>
      </c>
      <c r="I172" s="30"/>
      <c r="K172" s="21"/>
      <c r="M172" s="27" t="str">
        <f>M164</f>
        <v>Question</v>
      </c>
      <c r="N172" s="28">
        <f>N164+1</f>
        <v>22</v>
      </c>
      <c r="O172" s="35" t="s">
        <v>51</v>
      </c>
      <c r="U172" s="30"/>
    </row>
    <row r="173" ht="47.25" customHeight="1">
      <c r="B173" s="28"/>
      <c r="C173" s="37" t="str">
        <f>IMAGE("https://media.zecodeek-it.com/dtc/ss-share/questions/question-686.png",1)</f>
        <v/>
      </c>
      <c r="I173" s="30"/>
      <c r="K173" s="21"/>
      <c r="N173" s="28"/>
      <c r="O173" s="34" t="str">
        <f>IMAGE("https://media.zecodeek-it.com/dtc/ss-share/questions/question-686.png",1)</f>
        <v/>
      </c>
      <c r="U173" s="30"/>
    </row>
    <row r="174" ht="15.75" customHeight="1">
      <c r="A174" s="27"/>
      <c r="B174" s="28"/>
      <c r="C174" s="23">
        <v>1.0</v>
      </c>
      <c r="D174" s="23" t="s">
        <v>1665</v>
      </c>
      <c r="I174" s="31"/>
      <c r="K174" s="21"/>
      <c r="M174" s="27"/>
      <c r="N174" s="28"/>
      <c r="O174" s="23">
        <v>1.0</v>
      </c>
      <c r="P174" s="23" t="s">
        <v>1665</v>
      </c>
      <c r="U174" s="31"/>
    </row>
    <row r="175">
      <c r="A175" s="27"/>
      <c r="B175" s="28"/>
      <c r="C175" s="23">
        <v>2.0</v>
      </c>
      <c r="D175" s="23" t="s">
        <v>1666</v>
      </c>
      <c r="I175" s="31"/>
      <c r="K175" s="21"/>
      <c r="M175" s="27"/>
      <c r="N175" s="28"/>
      <c r="O175" s="23">
        <v>2.0</v>
      </c>
      <c r="P175" s="23" t="s">
        <v>1666</v>
      </c>
      <c r="U175" s="31"/>
    </row>
    <row r="176">
      <c r="A176" s="27"/>
      <c r="B176" s="28"/>
      <c r="C176" s="23">
        <v>3.0</v>
      </c>
      <c r="D176" s="23" t="s">
        <v>1667</v>
      </c>
      <c r="I176" s="31"/>
      <c r="K176" s="21"/>
      <c r="M176" s="27"/>
      <c r="N176" s="28"/>
      <c r="O176" s="23">
        <v>3.0</v>
      </c>
      <c r="P176" s="23" t="s">
        <v>1667</v>
      </c>
      <c r="U176" s="31"/>
    </row>
    <row r="177" ht="15.75" customHeight="1">
      <c r="A177" s="27"/>
      <c r="B177" s="28"/>
      <c r="C177" s="23">
        <v>4.0</v>
      </c>
      <c r="D177" s="23" t="s">
        <v>1668</v>
      </c>
      <c r="I177" s="31" t="s">
        <v>38</v>
      </c>
      <c r="K177" s="21"/>
      <c r="M177" s="27"/>
      <c r="N177" s="28"/>
      <c r="O177" s="23">
        <v>4.0</v>
      </c>
      <c r="P177" s="23" t="s">
        <v>1668</v>
      </c>
      <c r="U177" s="31" t="s">
        <v>38</v>
      </c>
    </row>
    <row r="178">
      <c r="B178" s="28"/>
      <c r="C178" s="27"/>
      <c r="D178" s="27"/>
      <c r="E178" s="27"/>
      <c r="F178" s="27"/>
      <c r="G178" s="27"/>
      <c r="H178" s="27"/>
      <c r="I178" s="30"/>
      <c r="K178" s="21"/>
      <c r="N178" s="28"/>
      <c r="O178" s="27"/>
      <c r="P178" s="27"/>
      <c r="Q178" s="27"/>
      <c r="R178" s="27"/>
      <c r="S178" s="27"/>
      <c r="T178" s="27"/>
      <c r="U178" s="30"/>
    </row>
    <row r="179">
      <c r="A179" s="27"/>
      <c r="B179" s="28"/>
      <c r="C179" s="27"/>
      <c r="D179" s="27"/>
      <c r="E179" s="27"/>
      <c r="F179" s="27"/>
      <c r="G179" s="27"/>
      <c r="H179" s="27"/>
      <c r="I179" s="30"/>
      <c r="K179" s="21"/>
      <c r="M179" s="27"/>
      <c r="N179" s="28"/>
      <c r="O179" s="27"/>
      <c r="P179" s="27"/>
      <c r="Q179" s="27"/>
      <c r="R179" s="27"/>
      <c r="S179" s="27"/>
      <c r="T179" s="27"/>
      <c r="U179" s="30"/>
    </row>
    <row r="180">
      <c r="A180" s="27" t="str">
        <f>A172</f>
        <v>Question</v>
      </c>
      <c r="B180" s="28">
        <f>B172+1</f>
        <v>23</v>
      </c>
      <c r="C180" s="35" t="s">
        <v>51</v>
      </c>
      <c r="I180" s="30"/>
      <c r="K180" s="21"/>
      <c r="M180" s="27" t="str">
        <f>M172</f>
        <v>Question</v>
      </c>
      <c r="N180" s="28">
        <f>N172+1</f>
        <v>23</v>
      </c>
      <c r="O180" s="35" t="s">
        <v>51</v>
      </c>
      <c r="U180" s="30"/>
    </row>
    <row r="181" ht="47.25" customHeight="1">
      <c r="B181" s="28"/>
      <c r="C181" s="34" t="str">
        <f>IMAGE("https://media.zecodeek-it.com/dtc/ss-share/questions/question-4221.png",1)</f>
        <v/>
      </c>
      <c r="I181" s="30"/>
      <c r="K181" s="21"/>
      <c r="N181" s="28"/>
      <c r="O181" s="34" t="str">
        <f>IMAGE("https://media.zecodeek-it.com/dtc/ss-share/questions/question-4221.png",1)</f>
        <v/>
      </c>
      <c r="U181" s="30"/>
    </row>
    <row r="182" ht="15.75" customHeight="1">
      <c r="A182" s="27"/>
      <c r="B182" s="28"/>
      <c r="C182" s="23">
        <v>1.0</v>
      </c>
      <c r="D182" s="23" t="s">
        <v>1669</v>
      </c>
      <c r="I182" s="31"/>
      <c r="K182" s="21"/>
      <c r="M182" s="27"/>
      <c r="N182" s="28"/>
      <c r="O182" s="23">
        <v>1.0</v>
      </c>
      <c r="P182" s="23" t="s">
        <v>1669</v>
      </c>
      <c r="U182" s="31"/>
    </row>
    <row r="183">
      <c r="A183" s="27"/>
      <c r="B183" s="28"/>
      <c r="C183" s="23">
        <v>2.0</v>
      </c>
      <c r="D183" s="23" t="s">
        <v>1670</v>
      </c>
      <c r="I183" s="31"/>
      <c r="K183" s="21"/>
      <c r="M183" s="27"/>
      <c r="N183" s="28"/>
      <c r="O183" s="23">
        <v>2.0</v>
      </c>
      <c r="P183" s="23" t="s">
        <v>1670</v>
      </c>
      <c r="U183" s="31"/>
    </row>
    <row r="184">
      <c r="A184" s="27"/>
      <c r="B184" s="28"/>
      <c r="C184" s="23">
        <v>3.0</v>
      </c>
      <c r="D184" s="23" t="s">
        <v>1671</v>
      </c>
      <c r="I184" s="31" t="s">
        <v>38</v>
      </c>
      <c r="K184" s="21"/>
      <c r="M184" s="27"/>
      <c r="N184" s="28"/>
      <c r="O184" s="23">
        <v>3.0</v>
      </c>
      <c r="P184" s="23" t="s">
        <v>1671</v>
      </c>
      <c r="U184" s="31" t="s">
        <v>38</v>
      </c>
    </row>
    <row r="185" ht="15.75" customHeight="1">
      <c r="A185" s="27"/>
      <c r="B185" s="28"/>
      <c r="C185" s="23">
        <v>4.0</v>
      </c>
      <c r="D185" s="23" t="s">
        <v>133</v>
      </c>
      <c r="I185" s="31"/>
      <c r="K185" s="21"/>
      <c r="M185" s="27"/>
      <c r="N185" s="28"/>
      <c r="O185" s="23">
        <v>4.0</v>
      </c>
      <c r="P185" s="23" t="s">
        <v>133</v>
      </c>
      <c r="U185" s="31"/>
    </row>
    <row r="186">
      <c r="B186" s="28"/>
      <c r="C186" s="27"/>
      <c r="D186" s="27"/>
      <c r="E186" s="27"/>
      <c r="F186" s="27"/>
      <c r="G186" s="27"/>
      <c r="H186" s="27"/>
      <c r="I186" s="30"/>
      <c r="K186" s="21"/>
      <c r="N186" s="28"/>
      <c r="O186" s="27"/>
      <c r="P186" s="27"/>
      <c r="Q186" s="27"/>
      <c r="R186" s="27"/>
      <c r="S186" s="27"/>
      <c r="T186" s="27"/>
      <c r="U186" s="30"/>
    </row>
    <row r="187">
      <c r="A187" s="27"/>
      <c r="B187" s="28"/>
      <c r="C187" s="27"/>
      <c r="D187" s="27"/>
      <c r="E187" s="27"/>
      <c r="F187" s="27"/>
      <c r="G187" s="27"/>
      <c r="H187" s="27"/>
      <c r="I187" s="30"/>
      <c r="K187" s="21"/>
      <c r="M187" s="27"/>
      <c r="N187" s="28"/>
      <c r="O187" s="27"/>
      <c r="P187" s="27"/>
      <c r="Q187" s="27"/>
      <c r="R187" s="27"/>
      <c r="S187" s="27"/>
      <c r="T187" s="27"/>
      <c r="U187" s="30"/>
    </row>
    <row r="188">
      <c r="A188" s="27" t="str">
        <f>A180</f>
        <v>Question</v>
      </c>
      <c r="B188" s="28">
        <f>B180+1</f>
        <v>24</v>
      </c>
      <c r="C188" s="35" t="s">
        <v>51</v>
      </c>
      <c r="I188" s="30"/>
      <c r="K188" s="21"/>
      <c r="M188" s="27" t="str">
        <f>M180</f>
        <v>Question</v>
      </c>
      <c r="N188" s="28">
        <f>N180+1</f>
        <v>24</v>
      </c>
      <c r="O188" s="35" t="s">
        <v>51</v>
      </c>
      <c r="U188" s="30"/>
    </row>
    <row r="189" ht="47.25" customHeight="1">
      <c r="B189" s="28"/>
      <c r="C189" s="34" t="str">
        <f>IMAGE("https://media.zecodeek-it.com/dtc/ss-share/questions/question-637.png",1)</f>
        <v/>
      </c>
      <c r="I189" s="30"/>
      <c r="K189" s="21"/>
      <c r="N189" s="28"/>
      <c r="O189" s="34" t="str">
        <f>IMAGE("https://media.zecodeek-it.com/dtc/ss-share/questions/question-637.png",1)</f>
        <v/>
      </c>
      <c r="U189" s="30"/>
    </row>
    <row r="190" ht="15.75" customHeight="1">
      <c r="A190" s="27"/>
      <c r="B190" s="28"/>
      <c r="C190" s="23">
        <v>1.0</v>
      </c>
      <c r="D190" s="23" t="s">
        <v>1672</v>
      </c>
      <c r="I190" s="31" t="s">
        <v>38</v>
      </c>
      <c r="K190" s="21"/>
      <c r="M190" s="27"/>
      <c r="N190" s="28"/>
      <c r="O190" s="23">
        <v>1.0</v>
      </c>
      <c r="P190" s="23" t="s">
        <v>1672</v>
      </c>
      <c r="U190" s="31" t="s">
        <v>38</v>
      </c>
    </row>
    <row r="191">
      <c r="A191" s="27"/>
      <c r="B191" s="28"/>
      <c r="C191" s="23">
        <v>2.0</v>
      </c>
      <c r="D191" s="23" t="s">
        <v>1673</v>
      </c>
      <c r="I191" s="31"/>
      <c r="K191" s="21"/>
      <c r="M191" s="27"/>
      <c r="N191" s="28"/>
      <c r="O191" s="23">
        <v>2.0</v>
      </c>
      <c r="P191" s="23" t="s">
        <v>1673</v>
      </c>
      <c r="U191" s="31"/>
    </row>
    <row r="192">
      <c r="A192" s="27"/>
      <c r="B192" s="28"/>
      <c r="C192" s="23">
        <v>3.0</v>
      </c>
      <c r="D192" s="23" t="s">
        <v>1674</v>
      </c>
      <c r="I192" s="31"/>
      <c r="K192" s="21"/>
      <c r="M192" s="27"/>
      <c r="N192" s="28"/>
      <c r="O192" s="23">
        <v>3.0</v>
      </c>
      <c r="P192" s="23" t="s">
        <v>1674</v>
      </c>
      <c r="U192" s="31"/>
    </row>
    <row r="193" ht="15.75" customHeight="1">
      <c r="A193" s="27"/>
      <c r="B193" s="28"/>
      <c r="C193" s="23">
        <v>4.0</v>
      </c>
      <c r="D193" s="23" t="s">
        <v>274</v>
      </c>
      <c r="I193" s="31"/>
      <c r="K193" s="21"/>
      <c r="M193" s="27"/>
      <c r="N193" s="28"/>
      <c r="O193" s="23">
        <v>4.0</v>
      </c>
      <c r="P193" s="23" t="s">
        <v>274</v>
      </c>
      <c r="U193" s="31"/>
    </row>
    <row r="194">
      <c r="B194" s="28"/>
      <c r="C194" s="27"/>
      <c r="D194" s="27"/>
      <c r="E194" s="27"/>
      <c r="F194" s="27"/>
      <c r="G194" s="27"/>
      <c r="H194" s="27"/>
      <c r="I194" s="30"/>
      <c r="K194" s="21"/>
      <c r="N194" s="28"/>
      <c r="O194" s="27"/>
      <c r="P194" s="27"/>
      <c r="Q194" s="27"/>
      <c r="R194" s="27"/>
      <c r="S194" s="27"/>
      <c r="T194" s="27"/>
      <c r="U194" s="30"/>
    </row>
    <row r="195">
      <c r="A195" s="27"/>
      <c r="B195" s="28"/>
      <c r="C195" s="27"/>
      <c r="D195" s="27"/>
      <c r="E195" s="27"/>
      <c r="F195" s="27"/>
      <c r="G195" s="27"/>
      <c r="H195" s="27"/>
      <c r="I195" s="30"/>
      <c r="K195" s="21"/>
      <c r="M195" s="27"/>
      <c r="N195" s="28"/>
      <c r="O195" s="27"/>
      <c r="P195" s="27"/>
      <c r="Q195" s="27"/>
      <c r="R195" s="27"/>
      <c r="S195" s="27"/>
      <c r="T195" s="27"/>
      <c r="U195" s="30"/>
    </row>
    <row r="196">
      <c r="A196" s="27" t="str">
        <f>A188</f>
        <v>Question</v>
      </c>
      <c r="B196" s="28">
        <f>B188+1</f>
        <v>25</v>
      </c>
      <c r="C196" s="35" t="s">
        <v>51</v>
      </c>
      <c r="I196" s="30"/>
      <c r="K196" s="21"/>
      <c r="M196" s="27" t="str">
        <f>M188</f>
        <v>Question</v>
      </c>
      <c r="N196" s="28">
        <f>N188+1</f>
        <v>25</v>
      </c>
      <c r="O196" s="35" t="s">
        <v>51</v>
      </c>
      <c r="U196" s="30"/>
    </row>
    <row r="197" ht="47.25" customHeight="1">
      <c r="B197" s="28"/>
      <c r="C197" s="34" t="str">
        <f>IMAGE("https://media.zecodeek-it.com/dtc/ss-share/questions/question-4261.png",1)</f>
        <v/>
      </c>
      <c r="I197" s="30"/>
      <c r="K197" s="21"/>
      <c r="N197" s="28"/>
      <c r="O197" s="34" t="str">
        <f>IMAGE("https://media.zecodeek-it.com/dtc/ss-share/questions/question-4261.png",1)</f>
        <v/>
      </c>
      <c r="U197" s="30"/>
    </row>
    <row r="198" ht="15.75" customHeight="1">
      <c r="A198" s="27"/>
      <c r="B198" s="28"/>
      <c r="C198" s="23">
        <v>1.0</v>
      </c>
      <c r="D198" s="23" t="s">
        <v>1675</v>
      </c>
      <c r="I198" s="31" t="s">
        <v>38</v>
      </c>
      <c r="K198" s="21"/>
      <c r="M198" s="27"/>
      <c r="N198" s="28"/>
      <c r="O198" s="23">
        <v>1.0</v>
      </c>
      <c r="P198" s="23" t="s">
        <v>1675</v>
      </c>
      <c r="U198" s="31" t="s">
        <v>38</v>
      </c>
    </row>
    <row r="199">
      <c r="A199" s="27"/>
      <c r="B199" s="28"/>
      <c r="C199" s="23">
        <v>2.0</v>
      </c>
      <c r="D199" s="23" t="s">
        <v>1676</v>
      </c>
      <c r="I199" s="31"/>
      <c r="K199" s="21"/>
      <c r="M199" s="27"/>
      <c r="N199" s="28"/>
      <c r="O199" s="23">
        <v>2.0</v>
      </c>
      <c r="P199" s="23" t="s">
        <v>1676</v>
      </c>
      <c r="U199" s="31"/>
    </row>
    <row r="200" ht="15.75" customHeight="1">
      <c r="A200" s="27"/>
      <c r="B200" s="28"/>
      <c r="C200" s="23">
        <v>3.0</v>
      </c>
      <c r="D200" s="23" t="s">
        <v>1677</v>
      </c>
      <c r="I200" s="31"/>
      <c r="K200" s="21"/>
      <c r="M200" s="27"/>
      <c r="N200" s="28"/>
      <c r="O200" s="23">
        <v>3.0</v>
      </c>
      <c r="P200" s="23" t="s">
        <v>1677</v>
      </c>
      <c r="U200" s="31"/>
    </row>
    <row r="201" ht="15.75" customHeight="1">
      <c r="A201" s="27"/>
      <c r="B201" s="28"/>
      <c r="C201" s="23">
        <v>4.0</v>
      </c>
      <c r="D201" s="23" t="s">
        <v>1678</v>
      </c>
      <c r="I201" s="31"/>
      <c r="K201" s="21"/>
      <c r="M201" s="27"/>
      <c r="N201" s="28"/>
      <c r="O201" s="23">
        <v>4.0</v>
      </c>
      <c r="P201" s="23" t="s">
        <v>1678</v>
      </c>
      <c r="U201" s="31"/>
    </row>
    <row r="202">
      <c r="B202" s="28"/>
      <c r="C202" s="27"/>
      <c r="D202" s="27"/>
      <c r="E202" s="27"/>
      <c r="F202" s="27"/>
      <c r="G202" s="27"/>
      <c r="H202" s="27"/>
      <c r="I202" s="30"/>
      <c r="K202" s="21"/>
      <c r="N202" s="28"/>
      <c r="O202" s="27"/>
      <c r="P202" s="27"/>
      <c r="Q202" s="27"/>
      <c r="R202" s="27"/>
      <c r="S202" s="27"/>
      <c r="T202" s="27"/>
      <c r="U202" s="30"/>
    </row>
    <row r="203">
      <c r="A203" s="27"/>
      <c r="B203" s="28"/>
      <c r="C203" s="27"/>
      <c r="D203" s="27"/>
      <c r="E203" s="27"/>
      <c r="F203" s="27"/>
      <c r="G203" s="27"/>
      <c r="H203" s="27"/>
      <c r="I203" s="30"/>
      <c r="K203" s="21"/>
      <c r="M203" s="27"/>
      <c r="N203" s="28"/>
      <c r="O203" s="27"/>
      <c r="P203" s="27"/>
      <c r="Q203" s="27"/>
      <c r="R203" s="27"/>
      <c r="S203" s="27"/>
      <c r="T203" s="27"/>
      <c r="U203" s="30"/>
    </row>
    <row r="204">
      <c r="A204" s="27" t="str">
        <f>A196</f>
        <v>Question</v>
      </c>
      <c r="B204" s="28">
        <f>B196+1</f>
        <v>26</v>
      </c>
      <c r="C204" s="35" t="s">
        <v>51</v>
      </c>
      <c r="I204" s="30"/>
      <c r="K204" s="21"/>
      <c r="M204" s="27" t="str">
        <f>M196</f>
        <v>Question</v>
      </c>
      <c r="N204" s="28">
        <f>N196+1</f>
        <v>26</v>
      </c>
      <c r="O204" s="35" t="s">
        <v>51</v>
      </c>
      <c r="U204" s="30"/>
    </row>
    <row r="205" ht="47.25" customHeight="1">
      <c r="B205" s="28"/>
      <c r="C205" s="34" t="str">
        <f>IMAGE("https://media.zecodeek-it.com/dtc/ss-share/questions/question-4220.png",1)</f>
        <v/>
      </c>
      <c r="I205" s="30"/>
      <c r="K205" s="21"/>
      <c r="N205" s="28"/>
      <c r="O205" s="34" t="str">
        <f>IMAGE("https://media.zecodeek-it.com/dtc/ss-share/questions/question-4220.png",1)</f>
        <v/>
      </c>
      <c r="U205" s="30"/>
    </row>
    <row r="206" ht="15.75" customHeight="1">
      <c r="A206" s="27"/>
      <c r="B206" s="28"/>
      <c r="C206" s="23">
        <v>1.0</v>
      </c>
      <c r="D206" s="23" t="s">
        <v>1679</v>
      </c>
      <c r="I206" s="31"/>
      <c r="K206" s="21"/>
      <c r="M206" s="27"/>
      <c r="N206" s="28"/>
      <c r="O206" s="23">
        <v>1.0</v>
      </c>
      <c r="P206" s="23" t="s">
        <v>1679</v>
      </c>
      <c r="U206" s="31"/>
    </row>
    <row r="207">
      <c r="A207" s="27"/>
      <c r="B207" s="28"/>
      <c r="C207" s="23">
        <v>2.0</v>
      </c>
      <c r="D207" s="23" t="s">
        <v>1680</v>
      </c>
      <c r="I207" s="31"/>
      <c r="K207" s="21"/>
      <c r="M207" s="27"/>
      <c r="N207" s="28"/>
      <c r="O207" s="23">
        <v>2.0</v>
      </c>
      <c r="P207" s="23" t="s">
        <v>1680</v>
      </c>
      <c r="U207" s="31"/>
    </row>
    <row r="208" ht="15.75" customHeight="1">
      <c r="A208" s="27"/>
      <c r="B208" s="28"/>
      <c r="C208" s="23">
        <v>3.0</v>
      </c>
      <c r="D208" s="23" t="s">
        <v>1681</v>
      </c>
      <c r="I208" s="31"/>
      <c r="K208" s="21"/>
      <c r="M208" s="27"/>
      <c r="N208" s="28"/>
      <c r="O208" s="23">
        <v>3.0</v>
      </c>
      <c r="P208" s="23" t="s">
        <v>1681</v>
      </c>
      <c r="U208" s="31"/>
    </row>
    <row r="209" ht="15.75" customHeight="1">
      <c r="A209" s="27"/>
      <c r="B209" s="28"/>
      <c r="C209" s="23">
        <v>4.0</v>
      </c>
      <c r="D209" s="23" t="s">
        <v>1682</v>
      </c>
      <c r="I209" s="31" t="s">
        <v>38</v>
      </c>
      <c r="K209" s="21"/>
      <c r="M209" s="27"/>
      <c r="N209" s="28"/>
      <c r="O209" s="23">
        <v>4.0</v>
      </c>
      <c r="P209" s="23" t="s">
        <v>1682</v>
      </c>
      <c r="U209" s="31" t="s">
        <v>38</v>
      </c>
    </row>
    <row r="210">
      <c r="B210" s="28"/>
      <c r="C210" s="27"/>
      <c r="D210" s="27"/>
      <c r="E210" s="27"/>
      <c r="F210" s="27"/>
      <c r="G210" s="27"/>
      <c r="H210" s="27"/>
      <c r="I210" s="30"/>
      <c r="K210" s="21"/>
      <c r="N210" s="28"/>
      <c r="O210" s="27"/>
      <c r="P210" s="27"/>
      <c r="Q210" s="27"/>
      <c r="R210" s="27"/>
      <c r="S210" s="27"/>
      <c r="T210" s="27"/>
      <c r="U210" s="30"/>
    </row>
    <row r="211">
      <c r="A211" s="27"/>
      <c r="B211" s="28"/>
      <c r="C211" s="27"/>
      <c r="D211" s="27"/>
      <c r="E211" s="27"/>
      <c r="F211" s="27"/>
      <c r="G211" s="27"/>
      <c r="H211" s="27"/>
      <c r="I211" s="30"/>
      <c r="K211" s="21"/>
      <c r="M211" s="27"/>
      <c r="N211" s="28"/>
      <c r="O211" s="27"/>
      <c r="P211" s="27"/>
      <c r="Q211" s="27"/>
      <c r="R211" s="27"/>
      <c r="S211" s="27"/>
      <c r="T211" s="27"/>
      <c r="U211" s="30"/>
    </row>
    <row r="212">
      <c r="A212" s="27" t="str">
        <f>A204</f>
        <v>Question</v>
      </c>
      <c r="B212" s="28">
        <f>B204+1</f>
        <v>27</v>
      </c>
      <c r="C212" s="35" t="s">
        <v>51</v>
      </c>
      <c r="I212" s="30"/>
      <c r="K212" s="21"/>
      <c r="M212" s="27" t="str">
        <f>M204</f>
        <v>Question</v>
      </c>
      <c r="N212" s="28">
        <f>N204+1</f>
        <v>27</v>
      </c>
      <c r="O212" s="35" t="s">
        <v>51</v>
      </c>
      <c r="U212" s="30"/>
    </row>
    <row r="213" ht="47.25" customHeight="1">
      <c r="B213" s="28"/>
      <c r="C213" s="34" t="str">
        <f>IMAGE("https://media.zecodeek-it.com/dtc/ss-share/questions/question-4206.png",1)</f>
        <v/>
      </c>
      <c r="I213" s="30"/>
      <c r="K213" s="21"/>
      <c r="N213" s="28"/>
      <c r="O213" s="34" t="str">
        <f>IMAGE("https://media.zecodeek-it.com/dtc/ss-share/questions/question-4206.png",1)</f>
        <v/>
      </c>
      <c r="U213" s="30"/>
    </row>
    <row r="214" ht="15.75" customHeight="1">
      <c r="A214" s="27"/>
      <c r="B214" s="28"/>
      <c r="C214" s="23">
        <v>1.0</v>
      </c>
      <c r="D214" s="23" t="s">
        <v>1683</v>
      </c>
      <c r="I214" s="31"/>
      <c r="K214" s="21"/>
      <c r="M214" s="27"/>
      <c r="N214" s="28"/>
      <c r="O214" s="23">
        <v>1.0</v>
      </c>
      <c r="P214" s="23" t="s">
        <v>1683</v>
      </c>
      <c r="U214" s="31"/>
    </row>
    <row r="215">
      <c r="A215" s="27"/>
      <c r="B215" s="28"/>
      <c r="C215" s="23">
        <v>2.0</v>
      </c>
      <c r="D215" s="23" t="s">
        <v>1684</v>
      </c>
      <c r="I215" s="31" t="s">
        <v>38</v>
      </c>
      <c r="K215" s="21"/>
      <c r="M215" s="27"/>
      <c r="N215" s="28"/>
      <c r="O215" s="23">
        <v>2.0</v>
      </c>
      <c r="P215" s="23" t="s">
        <v>1684</v>
      </c>
      <c r="U215" s="31" t="s">
        <v>38</v>
      </c>
    </row>
    <row r="216" ht="15.75" customHeight="1">
      <c r="A216" s="27"/>
      <c r="B216" s="28"/>
      <c r="C216" s="23">
        <v>3.0</v>
      </c>
      <c r="D216" s="23" t="s">
        <v>1685</v>
      </c>
      <c r="I216" s="31"/>
      <c r="K216" s="21"/>
      <c r="M216" s="27"/>
      <c r="N216" s="28"/>
      <c r="O216" s="23">
        <v>3.0</v>
      </c>
      <c r="P216" s="23" t="s">
        <v>1685</v>
      </c>
      <c r="U216" s="31"/>
    </row>
    <row r="217" ht="15.75" customHeight="1">
      <c r="A217" s="27"/>
      <c r="B217" s="28"/>
      <c r="C217" s="23">
        <v>4.0</v>
      </c>
      <c r="D217" s="23" t="s">
        <v>1686</v>
      </c>
      <c r="I217" s="31"/>
      <c r="K217" s="21"/>
      <c r="M217" s="27"/>
      <c r="N217" s="28"/>
      <c r="O217" s="23">
        <v>4.0</v>
      </c>
      <c r="P217" s="23" t="s">
        <v>1686</v>
      </c>
      <c r="U217" s="31"/>
    </row>
    <row r="218">
      <c r="B218" s="28"/>
      <c r="C218" s="27"/>
      <c r="D218" s="27"/>
      <c r="E218" s="27"/>
      <c r="F218" s="27"/>
      <c r="G218" s="27"/>
      <c r="H218" s="27"/>
      <c r="I218" s="30"/>
      <c r="K218" s="21"/>
      <c r="N218" s="28"/>
      <c r="O218" s="27"/>
      <c r="P218" s="27"/>
      <c r="Q218" s="27"/>
      <c r="R218" s="27"/>
      <c r="S218" s="27"/>
      <c r="T218" s="27"/>
      <c r="U218" s="30"/>
    </row>
    <row r="219">
      <c r="A219" s="27"/>
      <c r="B219" s="28"/>
      <c r="C219" s="27"/>
      <c r="D219" s="27"/>
      <c r="E219" s="27"/>
      <c r="F219" s="27"/>
      <c r="G219" s="27"/>
      <c r="H219" s="27"/>
      <c r="I219" s="30"/>
      <c r="K219" s="21"/>
      <c r="M219" s="27"/>
      <c r="N219" s="28"/>
      <c r="O219" s="27"/>
      <c r="P219" s="27"/>
      <c r="Q219" s="27"/>
      <c r="R219" s="27"/>
      <c r="S219" s="27"/>
      <c r="T219" s="27"/>
      <c r="U219" s="30"/>
    </row>
    <row r="220">
      <c r="A220" s="27" t="str">
        <f>A212</f>
        <v>Question</v>
      </c>
      <c r="B220" s="28">
        <f>B212+1</f>
        <v>28</v>
      </c>
      <c r="C220" s="35" t="s">
        <v>51</v>
      </c>
      <c r="I220" s="30"/>
      <c r="K220" s="21"/>
      <c r="M220" s="27" t="str">
        <f>M212</f>
        <v>Question</v>
      </c>
      <c r="N220" s="28">
        <f>N212+1</f>
        <v>28</v>
      </c>
      <c r="O220" s="35" t="s">
        <v>51</v>
      </c>
      <c r="U220" s="30"/>
    </row>
    <row r="221" ht="47.25" customHeight="1">
      <c r="B221" s="28"/>
      <c r="C221" s="34" t="str">
        <f>IMAGE("https://media.zecodeek-it.com/dtc/ss-share/questions/question-589.png",1)</f>
        <v/>
      </c>
      <c r="I221" s="30"/>
      <c r="K221" s="21"/>
      <c r="N221" s="28"/>
      <c r="O221" s="34" t="str">
        <f>IMAGE("https://media.zecodeek-it.com/dtc/ss-share/questions/question-589.png",1)</f>
        <v/>
      </c>
      <c r="U221" s="30"/>
    </row>
    <row r="222" ht="15.75" customHeight="1">
      <c r="A222" s="27"/>
      <c r="B222" s="28"/>
      <c r="C222" s="23">
        <v>1.0</v>
      </c>
      <c r="D222" s="23" t="s">
        <v>154</v>
      </c>
      <c r="I222" s="31"/>
      <c r="K222" s="21"/>
      <c r="M222" s="27"/>
      <c r="N222" s="28"/>
      <c r="O222" s="23">
        <v>1.0</v>
      </c>
      <c r="P222" s="23" t="s">
        <v>154</v>
      </c>
      <c r="U222" s="31"/>
    </row>
    <row r="223">
      <c r="A223" s="27"/>
      <c r="B223" s="28"/>
      <c r="C223" s="23">
        <v>2.0</v>
      </c>
      <c r="D223" s="23" t="s">
        <v>139</v>
      </c>
      <c r="I223" s="31"/>
      <c r="K223" s="21"/>
      <c r="M223" s="27"/>
      <c r="N223" s="28"/>
      <c r="O223" s="23">
        <v>2.0</v>
      </c>
      <c r="P223" s="23" t="s">
        <v>139</v>
      </c>
      <c r="U223" s="31"/>
    </row>
    <row r="224" ht="15.75" customHeight="1">
      <c r="A224" s="27"/>
      <c r="B224" s="28"/>
      <c r="C224" s="23">
        <v>3.0</v>
      </c>
      <c r="D224" s="23" t="s">
        <v>155</v>
      </c>
      <c r="I224" s="31"/>
      <c r="K224" s="21"/>
      <c r="M224" s="27"/>
      <c r="N224" s="28"/>
      <c r="O224" s="23">
        <v>3.0</v>
      </c>
      <c r="P224" s="23" t="s">
        <v>155</v>
      </c>
      <c r="U224" s="31"/>
    </row>
    <row r="225" ht="15.75" customHeight="1">
      <c r="A225" s="27"/>
      <c r="B225" s="28"/>
      <c r="C225" s="23">
        <v>4.0</v>
      </c>
      <c r="D225" s="23" t="s">
        <v>156</v>
      </c>
      <c r="I225" s="31" t="s">
        <v>38</v>
      </c>
      <c r="K225" s="21"/>
      <c r="M225" s="27"/>
      <c r="N225" s="28"/>
      <c r="O225" s="23">
        <v>4.0</v>
      </c>
      <c r="P225" s="23" t="s">
        <v>156</v>
      </c>
      <c r="U225" s="31" t="s">
        <v>38</v>
      </c>
    </row>
    <row r="226">
      <c r="B226" s="28"/>
      <c r="C226" s="27"/>
      <c r="D226" s="27"/>
      <c r="E226" s="27"/>
      <c r="F226" s="27"/>
      <c r="G226" s="27"/>
      <c r="H226" s="27"/>
      <c r="I226" s="30"/>
      <c r="K226" s="21"/>
      <c r="N226" s="28"/>
      <c r="O226" s="27"/>
      <c r="P226" s="27"/>
      <c r="Q226" s="27"/>
      <c r="R226" s="27"/>
      <c r="S226" s="27"/>
      <c r="T226" s="27"/>
      <c r="U226" s="30"/>
    </row>
    <row r="227">
      <c r="A227" s="27"/>
      <c r="B227" s="28"/>
      <c r="C227" s="27"/>
      <c r="D227" s="27"/>
      <c r="E227" s="27"/>
      <c r="F227" s="27"/>
      <c r="G227" s="27"/>
      <c r="H227" s="27"/>
      <c r="I227" s="30"/>
      <c r="K227" s="21"/>
      <c r="M227" s="27"/>
      <c r="N227" s="28"/>
      <c r="O227" s="27"/>
      <c r="P227" s="27"/>
      <c r="Q227" s="27"/>
      <c r="R227" s="27"/>
      <c r="S227" s="27"/>
      <c r="T227" s="27"/>
      <c r="U227" s="30"/>
    </row>
    <row r="228">
      <c r="A228" s="27" t="str">
        <f>A220</f>
        <v>Question</v>
      </c>
      <c r="B228" s="28">
        <f>B220+1</f>
        <v>29</v>
      </c>
      <c r="C228" s="35" t="s">
        <v>51</v>
      </c>
      <c r="I228" s="30"/>
      <c r="K228" s="21"/>
      <c r="M228" s="27" t="str">
        <f>M220</f>
        <v>Question</v>
      </c>
      <c r="N228" s="28">
        <f>N220+1</f>
        <v>29</v>
      </c>
      <c r="O228" s="35" t="s">
        <v>51</v>
      </c>
      <c r="U228" s="30"/>
    </row>
    <row r="229" ht="47.25" customHeight="1">
      <c r="B229" s="28"/>
      <c r="C229" s="34" t="str">
        <f>IMAGE("https://media.zecodeek-it.com/dtc/ss-share/questions/question-577.png",1)</f>
        <v/>
      </c>
      <c r="I229" s="30"/>
      <c r="K229" s="21"/>
      <c r="N229" s="28"/>
      <c r="O229" s="34" t="str">
        <f>IMAGE("https://media.zecodeek-it.com/dtc/ss-share/questions/question-577.png",1)</f>
        <v/>
      </c>
      <c r="U229" s="30"/>
    </row>
    <row r="230" ht="15.75" customHeight="1">
      <c r="A230" s="27"/>
      <c r="B230" s="28"/>
      <c r="C230" s="23">
        <v>1.0</v>
      </c>
      <c r="D230" s="23" t="s">
        <v>157</v>
      </c>
      <c r="I230" s="31"/>
      <c r="K230" s="21"/>
      <c r="M230" s="27"/>
      <c r="N230" s="28"/>
      <c r="O230" s="23">
        <v>1.0</v>
      </c>
      <c r="P230" s="23" t="s">
        <v>157</v>
      </c>
      <c r="U230" s="31"/>
    </row>
    <row r="231" ht="15.75" customHeight="1">
      <c r="A231" s="27"/>
      <c r="B231" s="28"/>
      <c r="C231" s="23">
        <v>2.0</v>
      </c>
      <c r="D231" s="23" t="s">
        <v>158</v>
      </c>
      <c r="I231" s="31" t="s">
        <v>38</v>
      </c>
      <c r="K231" s="21"/>
      <c r="M231" s="27"/>
      <c r="N231" s="28"/>
      <c r="O231" s="23">
        <v>2.0</v>
      </c>
      <c r="P231" s="23" t="s">
        <v>158</v>
      </c>
      <c r="U231" s="31" t="s">
        <v>38</v>
      </c>
    </row>
    <row r="232" ht="15.75" customHeight="1">
      <c r="A232" s="27"/>
      <c r="B232" s="28"/>
      <c r="C232" s="23">
        <v>3.0</v>
      </c>
      <c r="D232" s="23" t="s">
        <v>159</v>
      </c>
      <c r="I232" s="31"/>
      <c r="K232" s="21"/>
      <c r="M232" s="27"/>
      <c r="N232" s="28"/>
      <c r="O232" s="23">
        <v>3.0</v>
      </c>
      <c r="P232" s="23" t="s">
        <v>159</v>
      </c>
      <c r="U232" s="31"/>
    </row>
    <row r="233" ht="15.75" customHeight="1">
      <c r="A233" s="27"/>
      <c r="B233" s="28"/>
      <c r="C233" s="23">
        <v>4.0</v>
      </c>
      <c r="D233" s="23" t="s">
        <v>160</v>
      </c>
      <c r="I233" s="31"/>
      <c r="K233" s="21"/>
      <c r="M233" s="27"/>
      <c r="N233" s="28"/>
      <c r="O233" s="23">
        <v>4.0</v>
      </c>
      <c r="P233" s="23" t="s">
        <v>160</v>
      </c>
      <c r="U233" s="31"/>
    </row>
    <row r="234">
      <c r="B234" s="28"/>
      <c r="C234" s="27"/>
      <c r="D234" s="27"/>
      <c r="E234" s="27"/>
      <c r="F234" s="27"/>
      <c r="G234" s="27"/>
      <c r="H234" s="27"/>
      <c r="I234" s="30"/>
      <c r="K234" s="21"/>
      <c r="N234" s="28"/>
      <c r="O234" s="27"/>
      <c r="P234" s="27"/>
      <c r="Q234" s="27"/>
      <c r="R234" s="27"/>
      <c r="S234" s="27"/>
      <c r="T234" s="27"/>
      <c r="U234" s="30"/>
    </row>
    <row r="235">
      <c r="A235" s="27"/>
      <c r="B235" s="28"/>
      <c r="C235" s="27"/>
      <c r="D235" s="27"/>
      <c r="E235" s="27"/>
      <c r="F235" s="27"/>
      <c r="G235" s="27"/>
      <c r="H235" s="27"/>
      <c r="I235" s="30"/>
      <c r="K235" s="21"/>
      <c r="M235" s="27"/>
      <c r="N235" s="28"/>
      <c r="O235" s="27"/>
      <c r="P235" s="27"/>
      <c r="Q235" s="27"/>
      <c r="R235" s="27"/>
      <c r="S235" s="27"/>
      <c r="T235" s="27"/>
      <c r="U235" s="30"/>
    </row>
    <row r="236">
      <c r="A236" s="27" t="str">
        <f>A228</f>
        <v>Question</v>
      </c>
      <c r="B236" s="28">
        <f>B228+1</f>
        <v>30</v>
      </c>
      <c r="C236" s="35" t="s">
        <v>51</v>
      </c>
      <c r="I236" s="30"/>
      <c r="K236" s="21"/>
      <c r="M236" s="27" t="str">
        <f>M228</f>
        <v>Question</v>
      </c>
      <c r="N236" s="28">
        <f>N228+1</f>
        <v>30</v>
      </c>
      <c r="O236" s="35" t="s">
        <v>51</v>
      </c>
      <c r="U236" s="30"/>
    </row>
    <row r="237" ht="47.25" customHeight="1">
      <c r="B237" s="28"/>
      <c r="C237" s="34" t="str">
        <f>IMAGE("https://media.zecodeek-it.com/dtc/ss-share/questions/question-656.png",1)</f>
        <v/>
      </c>
      <c r="I237" s="30"/>
      <c r="K237" s="21"/>
      <c r="N237" s="28"/>
      <c r="O237" s="34" t="str">
        <f>IMAGE("https://media.zecodeek-it.com/dtc/ss-share/questions/question-656.png",1)</f>
        <v/>
      </c>
      <c r="U237" s="30"/>
    </row>
    <row r="238" ht="15.75" customHeight="1">
      <c r="A238" s="27"/>
      <c r="B238" s="28"/>
      <c r="C238" s="23">
        <v>1.0</v>
      </c>
      <c r="D238" s="23" t="s">
        <v>161</v>
      </c>
      <c r="I238" s="31"/>
      <c r="K238" s="21"/>
      <c r="M238" s="27"/>
      <c r="N238" s="28"/>
      <c r="O238" s="23">
        <v>1.0</v>
      </c>
      <c r="P238" s="23" t="s">
        <v>161</v>
      </c>
      <c r="U238" s="31"/>
    </row>
    <row r="239" ht="15.75" customHeight="1">
      <c r="A239" s="27"/>
      <c r="B239" s="28"/>
      <c r="C239" s="23">
        <v>2.0</v>
      </c>
      <c r="D239" s="23" t="s">
        <v>162</v>
      </c>
      <c r="I239" s="31"/>
      <c r="K239" s="21"/>
      <c r="M239" s="27"/>
      <c r="N239" s="28"/>
      <c r="O239" s="23">
        <v>2.0</v>
      </c>
      <c r="P239" s="23" t="s">
        <v>162</v>
      </c>
      <c r="U239" s="31"/>
    </row>
    <row r="240" ht="15.75" customHeight="1">
      <c r="A240" s="27"/>
      <c r="B240" s="28"/>
      <c r="C240" s="23">
        <v>3.0</v>
      </c>
      <c r="D240" s="23" t="s">
        <v>105</v>
      </c>
      <c r="I240" s="31"/>
      <c r="K240" s="21"/>
      <c r="M240" s="27"/>
      <c r="N240" s="28"/>
      <c r="O240" s="23">
        <v>3.0</v>
      </c>
      <c r="P240" s="23" t="s">
        <v>105</v>
      </c>
      <c r="U240" s="31"/>
    </row>
    <row r="241" ht="15.75" customHeight="1">
      <c r="A241" s="27"/>
      <c r="B241" s="28"/>
      <c r="C241" s="23">
        <v>4.0</v>
      </c>
      <c r="D241" s="23" t="s">
        <v>163</v>
      </c>
      <c r="I241" s="31" t="s">
        <v>38</v>
      </c>
      <c r="K241" s="21"/>
      <c r="M241" s="27"/>
      <c r="N241" s="28"/>
      <c r="O241" s="23">
        <v>4.0</v>
      </c>
      <c r="P241" s="23" t="s">
        <v>163</v>
      </c>
      <c r="U241" s="31" t="s">
        <v>38</v>
      </c>
    </row>
    <row r="242">
      <c r="B242" s="28"/>
      <c r="C242" s="27"/>
      <c r="D242" s="27"/>
      <c r="E242" s="27"/>
      <c r="F242" s="27"/>
      <c r="G242" s="27"/>
      <c r="H242" s="27"/>
      <c r="I242" s="30"/>
      <c r="K242" s="21"/>
      <c r="N242" s="28"/>
      <c r="O242" s="27"/>
      <c r="P242" s="27"/>
      <c r="Q242" s="27"/>
      <c r="R242" s="27"/>
      <c r="S242" s="27"/>
      <c r="T242" s="27"/>
      <c r="U242" s="30"/>
    </row>
    <row r="243">
      <c r="A243" s="27"/>
      <c r="B243" s="28"/>
      <c r="C243" s="27"/>
      <c r="D243" s="27"/>
      <c r="E243" s="27"/>
      <c r="F243" s="27"/>
      <c r="G243" s="27"/>
      <c r="H243" s="27"/>
      <c r="I243" s="30"/>
      <c r="K243" s="21"/>
      <c r="M243" s="27"/>
      <c r="N243" s="28"/>
      <c r="O243" s="27"/>
      <c r="P243" s="27"/>
      <c r="Q243" s="27"/>
      <c r="R243" s="27"/>
      <c r="S243" s="27"/>
      <c r="T243" s="27"/>
      <c r="U243" s="30"/>
    </row>
    <row r="244">
      <c r="A244" s="27" t="str">
        <f>A236</f>
        <v>Question</v>
      </c>
      <c r="B244" s="28">
        <f>B236+1</f>
        <v>31</v>
      </c>
      <c r="C244" s="35" t="s">
        <v>51</v>
      </c>
      <c r="I244" s="30"/>
      <c r="K244" s="21"/>
      <c r="M244" s="27" t="str">
        <f>M236</f>
        <v>Question</v>
      </c>
      <c r="N244" s="28">
        <f>N236+1</f>
        <v>31</v>
      </c>
      <c r="O244" s="35" t="s">
        <v>51</v>
      </c>
      <c r="U244" s="30"/>
    </row>
    <row r="245" ht="47.25" customHeight="1">
      <c r="B245" s="28"/>
      <c r="C245" s="34" t="str">
        <f>IMAGE("https://media.zecodeek-it.com/dtc/ss-share/questions/question-5647.png",1)</f>
        <v/>
      </c>
      <c r="I245" s="30"/>
      <c r="K245" s="21"/>
      <c r="N245" s="28"/>
      <c r="O245" s="34" t="str">
        <f>IMAGE("https://media.zecodeek-it.com/dtc/ss-share/questions/question-5647.png",1)</f>
        <v/>
      </c>
      <c r="U245" s="30"/>
    </row>
    <row r="246" ht="15.75" customHeight="1">
      <c r="A246" s="27"/>
      <c r="B246" s="28"/>
      <c r="C246" s="23">
        <v>1.0</v>
      </c>
      <c r="D246" s="23" t="s">
        <v>164</v>
      </c>
      <c r="I246" s="31" t="s">
        <v>38</v>
      </c>
      <c r="K246" s="21"/>
      <c r="M246" s="27"/>
      <c r="N246" s="28"/>
      <c r="O246" s="23">
        <v>1.0</v>
      </c>
      <c r="P246" s="23" t="s">
        <v>164</v>
      </c>
      <c r="U246" s="31" t="s">
        <v>38</v>
      </c>
    </row>
    <row r="247">
      <c r="A247" s="27"/>
      <c r="B247" s="28"/>
      <c r="C247" s="23">
        <v>2.0</v>
      </c>
      <c r="D247" s="23" t="s">
        <v>165</v>
      </c>
      <c r="I247" s="31"/>
      <c r="K247" s="21"/>
      <c r="M247" s="27"/>
      <c r="N247" s="28"/>
      <c r="O247" s="23">
        <v>2.0</v>
      </c>
      <c r="P247" s="23" t="s">
        <v>165</v>
      </c>
      <c r="U247" s="31"/>
    </row>
    <row r="248" ht="15.75" customHeight="1">
      <c r="A248" s="27"/>
      <c r="B248" s="28"/>
      <c r="C248" s="23">
        <v>3.0</v>
      </c>
      <c r="D248" s="23" t="s">
        <v>166</v>
      </c>
      <c r="I248" s="31"/>
      <c r="K248" s="21"/>
      <c r="M248" s="27"/>
      <c r="N248" s="28"/>
      <c r="O248" s="23">
        <v>3.0</v>
      </c>
      <c r="P248" s="23" t="s">
        <v>166</v>
      </c>
      <c r="U248" s="31"/>
    </row>
    <row r="249" ht="15.75" customHeight="1">
      <c r="A249" s="27"/>
      <c r="B249" s="28"/>
      <c r="C249" s="23">
        <v>4.0</v>
      </c>
      <c r="D249" s="23" t="s">
        <v>167</v>
      </c>
      <c r="I249" s="31"/>
      <c r="K249" s="21"/>
      <c r="M249" s="27"/>
      <c r="N249" s="28"/>
      <c r="O249" s="23">
        <v>4.0</v>
      </c>
      <c r="P249" s="23" t="s">
        <v>167</v>
      </c>
      <c r="U249" s="31"/>
    </row>
    <row r="250">
      <c r="B250" s="28"/>
      <c r="C250" s="27"/>
      <c r="D250" s="27"/>
      <c r="E250" s="27"/>
      <c r="F250" s="27"/>
      <c r="G250" s="27"/>
      <c r="H250" s="27"/>
      <c r="I250" s="30"/>
      <c r="K250" s="21"/>
      <c r="N250" s="28"/>
      <c r="O250" s="27"/>
      <c r="P250" s="27"/>
      <c r="Q250" s="27"/>
      <c r="R250" s="27"/>
      <c r="S250" s="27"/>
      <c r="T250" s="27"/>
      <c r="U250" s="30"/>
    </row>
    <row r="251">
      <c r="A251" s="27"/>
      <c r="B251" s="28"/>
      <c r="C251" s="27"/>
      <c r="D251" s="27"/>
      <c r="E251" s="27"/>
      <c r="F251" s="27"/>
      <c r="G251" s="27"/>
      <c r="H251" s="27"/>
      <c r="I251" s="30"/>
      <c r="K251" s="21"/>
      <c r="M251" s="27"/>
      <c r="N251" s="28"/>
      <c r="O251" s="27"/>
      <c r="P251" s="27"/>
      <c r="Q251" s="27"/>
      <c r="R251" s="27"/>
      <c r="S251" s="27"/>
      <c r="T251" s="27"/>
      <c r="U251" s="30"/>
    </row>
    <row r="252">
      <c r="A252" s="27" t="str">
        <f>A244</f>
        <v>Question</v>
      </c>
      <c r="B252" s="28">
        <f>B244+1</f>
        <v>32</v>
      </c>
      <c r="C252" s="35" t="s">
        <v>51</v>
      </c>
      <c r="I252" s="30"/>
      <c r="K252" s="21"/>
      <c r="M252" s="27" t="str">
        <f>M244</f>
        <v>Question</v>
      </c>
      <c r="N252" s="28">
        <f>N244+1</f>
        <v>32</v>
      </c>
      <c r="O252" s="35" t="s">
        <v>51</v>
      </c>
      <c r="U252" s="30"/>
    </row>
    <row r="253" ht="47.25" customHeight="1">
      <c r="B253" s="28"/>
      <c r="C253" s="34" t="str">
        <f>IMAGE("https://media.zecodeek-it.com/dtc/ss-share/questions/question-654.png",1)</f>
        <v/>
      </c>
      <c r="I253" s="30"/>
      <c r="K253" s="21"/>
      <c r="N253" s="28"/>
      <c r="O253" s="34" t="str">
        <f>IMAGE("https://media.zecodeek-it.com/dtc/ss-share/questions/question-654.png",1)</f>
        <v/>
      </c>
      <c r="U253" s="30"/>
    </row>
    <row r="254" ht="15.75" customHeight="1">
      <c r="A254" s="27"/>
      <c r="B254" s="28"/>
      <c r="C254" s="23">
        <v>1.0</v>
      </c>
      <c r="D254" s="23" t="s">
        <v>168</v>
      </c>
      <c r="I254" s="31" t="s">
        <v>38</v>
      </c>
      <c r="K254" s="21"/>
      <c r="M254" s="27"/>
      <c r="N254" s="28"/>
      <c r="O254" s="23">
        <v>1.0</v>
      </c>
      <c r="P254" s="23" t="s">
        <v>168</v>
      </c>
      <c r="U254" s="31" t="s">
        <v>38</v>
      </c>
    </row>
    <row r="255">
      <c r="A255" s="27"/>
      <c r="B255" s="28"/>
      <c r="C255" s="23">
        <v>2.0</v>
      </c>
      <c r="D255" s="23" t="s">
        <v>169</v>
      </c>
      <c r="I255" s="31"/>
      <c r="K255" s="21"/>
      <c r="M255" s="27"/>
      <c r="N255" s="28"/>
      <c r="O255" s="23">
        <v>2.0</v>
      </c>
      <c r="P255" s="23" t="s">
        <v>169</v>
      </c>
      <c r="U255" s="31"/>
    </row>
    <row r="256" ht="15.75" customHeight="1">
      <c r="A256" s="27"/>
      <c r="B256" s="28"/>
      <c r="C256" s="23">
        <v>3.0</v>
      </c>
      <c r="D256" s="23" t="s">
        <v>170</v>
      </c>
      <c r="I256" s="31"/>
      <c r="K256" s="21"/>
      <c r="M256" s="27"/>
      <c r="N256" s="28"/>
      <c r="O256" s="23">
        <v>3.0</v>
      </c>
      <c r="P256" s="23" t="s">
        <v>170</v>
      </c>
      <c r="U256" s="31"/>
    </row>
    <row r="257" ht="15.75" customHeight="1">
      <c r="A257" s="27"/>
      <c r="B257" s="28"/>
      <c r="C257" s="23">
        <v>4.0</v>
      </c>
      <c r="D257" s="23" t="s">
        <v>171</v>
      </c>
      <c r="I257" s="31"/>
      <c r="K257" s="21"/>
      <c r="M257" s="27"/>
      <c r="N257" s="28"/>
      <c r="O257" s="23">
        <v>4.0</v>
      </c>
      <c r="P257" s="23" t="s">
        <v>171</v>
      </c>
      <c r="U257" s="31"/>
    </row>
    <row r="258">
      <c r="B258" s="28"/>
      <c r="C258" s="27"/>
      <c r="D258" s="27"/>
      <c r="E258" s="27"/>
      <c r="F258" s="27"/>
      <c r="G258" s="27"/>
      <c r="H258" s="27"/>
      <c r="I258" s="30"/>
      <c r="K258" s="21"/>
      <c r="N258" s="28"/>
      <c r="O258" s="27"/>
      <c r="P258" s="27"/>
      <c r="Q258" s="27"/>
      <c r="R258" s="27"/>
      <c r="S258" s="27"/>
      <c r="T258" s="27"/>
      <c r="U258" s="30"/>
    </row>
    <row r="259">
      <c r="A259" s="27"/>
      <c r="B259" s="28"/>
      <c r="C259" s="27"/>
      <c r="D259" s="27"/>
      <c r="E259" s="27"/>
      <c r="F259" s="27"/>
      <c r="G259" s="27"/>
      <c r="H259" s="27"/>
      <c r="I259" s="30"/>
      <c r="K259" s="21"/>
      <c r="M259" s="27"/>
      <c r="N259" s="28"/>
      <c r="O259" s="27"/>
      <c r="P259" s="27"/>
      <c r="Q259" s="27"/>
      <c r="R259" s="27"/>
      <c r="S259" s="27"/>
      <c r="T259" s="27"/>
      <c r="U259" s="30"/>
    </row>
    <row r="260">
      <c r="A260" s="27" t="str">
        <f>A252</f>
        <v>Question</v>
      </c>
      <c r="B260" s="28">
        <f>B252+1</f>
        <v>33</v>
      </c>
      <c r="C260" s="35" t="s">
        <v>51</v>
      </c>
      <c r="I260" s="30"/>
      <c r="K260" s="21"/>
      <c r="M260" s="27" t="str">
        <f>M252</f>
        <v>Question</v>
      </c>
      <c r="N260" s="28">
        <f>N252+1</f>
        <v>33</v>
      </c>
      <c r="O260" s="35" t="s">
        <v>51</v>
      </c>
      <c r="U260" s="30"/>
    </row>
    <row r="261" ht="47.25" customHeight="1">
      <c r="B261" s="28"/>
      <c r="C261" s="34" t="str">
        <f>IMAGE("https://media.zecodeek-it.com/dtc/ss-share/questions/question-611.png",1)</f>
        <v/>
      </c>
      <c r="I261" s="30"/>
      <c r="K261" s="21"/>
      <c r="N261" s="28"/>
      <c r="O261" s="34" t="str">
        <f>IMAGE("https://media.zecodeek-it.com/dtc/ss-share/questions/question-611.png",1)</f>
        <v/>
      </c>
      <c r="U261" s="30"/>
    </row>
    <row r="262" ht="15.75" customHeight="1">
      <c r="A262" s="27"/>
      <c r="B262" s="28"/>
      <c r="C262" s="23">
        <v>1.0</v>
      </c>
      <c r="D262" s="23" t="s">
        <v>1687</v>
      </c>
      <c r="I262" s="31" t="s">
        <v>38</v>
      </c>
      <c r="K262" s="21"/>
      <c r="M262" s="27"/>
      <c r="N262" s="28"/>
      <c r="O262" s="23">
        <v>1.0</v>
      </c>
      <c r="P262" s="23" t="s">
        <v>1687</v>
      </c>
      <c r="U262" s="31" t="s">
        <v>38</v>
      </c>
    </row>
    <row r="263" ht="15.75" customHeight="1">
      <c r="A263" s="27"/>
      <c r="B263" s="28"/>
      <c r="C263" s="23">
        <v>2.0</v>
      </c>
      <c r="D263" s="23" t="s">
        <v>1682</v>
      </c>
      <c r="I263" s="31"/>
      <c r="K263" s="21"/>
      <c r="M263" s="27"/>
      <c r="N263" s="28"/>
      <c r="O263" s="23">
        <v>2.0</v>
      </c>
      <c r="P263" s="23" t="s">
        <v>1682</v>
      </c>
      <c r="U263" s="31"/>
    </row>
    <row r="264" ht="15.75" customHeight="1">
      <c r="A264" s="27"/>
      <c r="B264" s="28"/>
      <c r="C264" s="23">
        <v>3.0</v>
      </c>
      <c r="D264" s="23" t="s">
        <v>1681</v>
      </c>
      <c r="I264" s="31"/>
      <c r="K264" s="21"/>
      <c r="M264" s="27"/>
      <c r="N264" s="28"/>
      <c r="O264" s="23">
        <v>3.0</v>
      </c>
      <c r="P264" s="23" t="s">
        <v>1681</v>
      </c>
      <c r="U264" s="31"/>
    </row>
    <row r="265" ht="15.75" customHeight="1">
      <c r="A265" s="27"/>
      <c r="B265" s="28"/>
      <c r="C265" s="23">
        <v>4.0</v>
      </c>
      <c r="D265" s="23" t="s">
        <v>1688</v>
      </c>
      <c r="I265" s="31"/>
      <c r="K265" s="21"/>
      <c r="M265" s="27"/>
      <c r="N265" s="28"/>
      <c r="O265" s="23">
        <v>4.0</v>
      </c>
      <c r="P265" s="23" t="s">
        <v>1688</v>
      </c>
      <c r="U265" s="31"/>
    </row>
    <row r="266">
      <c r="B266" s="28"/>
      <c r="C266" s="27"/>
      <c r="D266" s="27"/>
      <c r="E266" s="27"/>
      <c r="F266" s="27"/>
      <c r="G266" s="27"/>
      <c r="H266" s="27"/>
      <c r="I266" s="30"/>
      <c r="K266" s="21"/>
      <c r="N266" s="28"/>
      <c r="O266" s="27"/>
      <c r="P266" s="27"/>
      <c r="Q266" s="27"/>
      <c r="R266" s="27"/>
      <c r="S266" s="27"/>
      <c r="T266" s="27"/>
      <c r="U266" s="30"/>
    </row>
    <row r="267">
      <c r="A267" s="27"/>
      <c r="B267" s="28"/>
      <c r="C267" s="27"/>
      <c r="D267" s="27"/>
      <c r="E267" s="27"/>
      <c r="F267" s="27"/>
      <c r="G267" s="27"/>
      <c r="H267" s="27"/>
      <c r="I267" s="30"/>
      <c r="K267" s="21"/>
      <c r="M267" s="27"/>
      <c r="N267" s="28"/>
      <c r="O267" s="27"/>
      <c r="P267" s="27"/>
      <c r="Q267" s="27"/>
      <c r="R267" s="27"/>
      <c r="S267" s="27"/>
      <c r="T267" s="27"/>
      <c r="U267" s="30"/>
    </row>
    <row r="268">
      <c r="A268" s="27" t="str">
        <f>A260</f>
        <v>Question</v>
      </c>
      <c r="B268" s="28">
        <f>B260+1</f>
        <v>34</v>
      </c>
      <c r="C268" s="35" t="s">
        <v>51</v>
      </c>
      <c r="I268" s="30"/>
      <c r="K268" s="21"/>
      <c r="M268" s="27" t="str">
        <f>M260</f>
        <v>Question</v>
      </c>
      <c r="N268" s="28">
        <f>N260+1</f>
        <v>34</v>
      </c>
      <c r="O268" s="35" t="s">
        <v>51</v>
      </c>
      <c r="U268" s="30"/>
    </row>
    <row r="269" ht="47.25" customHeight="1">
      <c r="B269" s="28"/>
      <c r="C269" s="38" t="str">
        <f>IMAGE("https://media.zecodeek-it.com/dtc/ss-share/questions/question-595.png",1)</f>
        <v/>
      </c>
      <c r="I269" s="30"/>
      <c r="K269" s="21"/>
      <c r="N269" s="28"/>
      <c r="O269" s="34" t="str">
        <f>IMAGE("https://media.zecodeek-it.com/dtc/ss-share/questions/question-595.png",1)</f>
        <v/>
      </c>
      <c r="U269" s="30"/>
    </row>
    <row r="270" ht="15.75" customHeight="1">
      <c r="A270" s="27"/>
      <c r="B270" s="28"/>
      <c r="C270" s="23">
        <v>1.0</v>
      </c>
      <c r="D270" s="23" t="s">
        <v>1689</v>
      </c>
      <c r="I270" s="31"/>
      <c r="K270" s="21"/>
      <c r="M270" s="27"/>
      <c r="N270" s="28"/>
      <c r="O270" s="23">
        <v>1.0</v>
      </c>
      <c r="P270" s="23" t="s">
        <v>1689</v>
      </c>
      <c r="U270" s="31"/>
    </row>
    <row r="271" ht="15.75" customHeight="1">
      <c r="A271" s="27"/>
      <c r="B271" s="28"/>
      <c r="C271" s="23">
        <v>2.0</v>
      </c>
      <c r="D271" s="23" t="s">
        <v>1690</v>
      </c>
      <c r="I271" s="31"/>
      <c r="K271" s="21"/>
      <c r="M271" s="27"/>
      <c r="N271" s="28"/>
      <c r="O271" s="23">
        <v>2.0</v>
      </c>
      <c r="P271" s="23" t="s">
        <v>1690</v>
      </c>
      <c r="U271" s="31"/>
    </row>
    <row r="272" ht="15.75" customHeight="1">
      <c r="A272" s="27"/>
      <c r="B272" s="28"/>
      <c r="C272" s="23">
        <v>3.0</v>
      </c>
      <c r="D272" s="23" t="s">
        <v>1691</v>
      </c>
      <c r="I272" s="31"/>
      <c r="K272" s="21"/>
      <c r="M272" s="27"/>
      <c r="N272" s="28"/>
      <c r="O272" s="23">
        <v>3.0</v>
      </c>
      <c r="P272" s="23" t="s">
        <v>1691</v>
      </c>
      <c r="U272" s="31"/>
    </row>
    <row r="273" ht="15.75" customHeight="1">
      <c r="A273" s="27"/>
      <c r="B273" s="28"/>
      <c r="C273" s="23">
        <v>4.0</v>
      </c>
      <c r="D273" s="23" t="s">
        <v>1633</v>
      </c>
      <c r="I273" s="31" t="s">
        <v>38</v>
      </c>
      <c r="K273" s="21"/>
      <c r="M273" s="27"/>
      <c r="N273" s="28"/>
      <c r="O273" s="23">
        <v>4.0</v>
      </c>
      <c r="P273" s="23" t="s">
        <v>1633</v>
      </c>
      <c r="U273" s="31" t="s">
        <v>38</v>
      </c>
    </row>
    <row r="274">
      <c r="B274" s="28"/>
      <c r="C274" s="27"/>
      <c r="D274" s="27"/>
      <c r="E274" s="27"/>
      <c r="F274" s="27"/>
      <c r="G274" s="27"/>
      <c r="H274" s="27"/>
      <c r="I274" s="30"/>
      <c r="K274" s="21"/>
      <c r="N274" s="28"/>
      <c r="O274" s="27"/>
      <c r="P274" s="27"/>
      <c r="Q274" s="27"/>
      <c r="R274" s="27"/>
      <c r="S274" s="27"/>
      <c r="T274" s="27"/>
      <c r="U274" s="30"/>
    </row>
    <row r="275">
      <c r="A275" s="27"/>
      <c r="B275" s="28"/>
      <c r="C275" s="27"/>
      <c r="D275" s="27"/>
      <c r="E275" s="27"/>
      <c r="F275" s="27"/>
      <c r="G275" s="27"/>
      <c r="H275" s="27"/>
      <c r="I275" s="30"/>
      <c r="K275" s="21"/>
      <c r="M275" s="27"/>
      <c r="N275" s="28"/>
      <c r="O275" s="27"/>
      <c r="P275" s="27"/>
      <c r="Q275" s="27"/>
      <c r="R275" s="27"/>
      <c r="S275" s="27"/>
      <c r="T275" s="27"/>
      <c r="U275" s="30"/>
    </row>
    <row r="276">
      <c r="A276" s="27" t="str">
        <f>A268</f>
        <v>Question</v>
      </c>
      <c r="B276" s="28">
        <f>B268+1</f>
        <v>35</v>
      </c>
      <c r="C276" s="35" t="s">
        <v>51</v>
      </c>
      <c r="I276" s="30"/>
      <c r="K276" s="21"/>
      <c r="M276" s="27" t="str">
        <f>M268</f>
        <v>Question</v>
      </c>
      <c r="N276" s="28">
        <f>N268+1</f>
        <v>35</v>
      </c>
      <c r="O276" s="35" t="s">
        <v>51</v>
      </c>
      <c r="U276" s="30"/>
    </row>
    <row r="277" ht="47.25" customHeight="1">
      <c r="B277" s="28"/>
      <c r="C277" s="34" t="str">
        <f>IMAGE("https://media.zecodeek-it.com/dtc/ss-share/questions/question-4183.jpg",1)</f>
        <v/>
      </c>
      <c r="I277" s="30"/>
      <c r="K277" s="21"/>
      <c r="N277" s="28"/>
      <c r="O277" s="34" t="str">
        <f>IMAGE("https://media.zecodeek-it.com/dtc/ss-share/questions/question-4183.jpg",1)</f>
        <v/>
      </c>
      <c r="U277" s="30"/>
    </row>
    <row r="278" ht="15.75" customHeight="1">
      <c r="A278" s="27"/>
      <c r="B278" s="28"/>
      <c r="C278" s="23">
        <v>1.0</v>
      </c>
      <c r="D278" s="23" t="s">
        <v>1692</v>
      </c>
      <c r="I278" s="31" t="s">
        <v>38</v>
      </c>
      <c r="K278" s="21"/>
      <c r="M278" s="27"/>
      <c r="N278" s="28"/>
      <c r="O278" s="23">
        <v>1.0</v>
      </c>
      <c r="P278" s="23" t="s">
        <v>1692</v>
      </c>
      <c r="U278" s="31" t="s">
        <v>38</v>
      </c>
    </row>
    <row r="279" ht="15.75" customHeight="1">
      <c r="A279" s="27"/>
      <c r="B279" s="28"/>
      <c r="C279" s="23">
        <v>2.0</v>
      </c>
      <c r="D279" s="23" t="s">
        <v>1693</v>
      </c>
      <c r="I279" s="31"/>
      <c r="K279" s="21"/>
      <c r="M279" s="27"/>
      <c r="N279" s="28"/>
      <c r="O279" s="23">
        <v>2.0</v>
      </c>
      <c r="P279" s="23" t="s">
        <v>1693</v>
      </c>
      <c r="U279" s="31"/>
    </row>
    <row r="280" ht="15.75" customHeight="1">
      <c r="A280" s="27"/>
      <c r="B280" s="28"/>
      <c r="C280" s="23">
        <v>3.0</v>
      </c>
      <c r="D280" s="23" t="s">
        <v>1694</v>
      </c>
      <c r="I280" s="31"/>
      <c r="K280" s="21"/>
      <c r="M280" s="27"/>
      <c r="N280" s="28"/>
      <c r="O280" s="23">
        <v>3.0</v>
      </c>
      <c r="P280" s="23" t="s">
        <v>1694</v>
      </c>
      <c r="U280" s="31"/>
    </row>
    <row r="281" ht="15.75" customHeight="1">
      <c r="A281" s="27"/>
      <c r="B281" s="28"/>
      <c r="C281" s="23">
        <v>4.0</v>
      </c>
      <c r="D281" s="23" t="s">
        <v>1695</v>
      </c>
      <c r="I281" s="31"/>
      <c r="K281" s="21"/>
      <c r="M281" s="27"/>
      <c r="N281" s="28"/>
      <c r="O281" s="23">
        <v>4.0</v>
      </c>
      <c r="P281" s="23" t="s">
        <v>1696</v>
      </c>
      <c r="U281" s="31"/>
    </row>
    <row r="282">
      <c r="B282" s="28"/>
      <c r="C282" s="27"/>
      <c r="D282" s="27"/>
      <c r="E282" s="27"/>
      <c r="F282" s="27"/>
      <c r="G282" s="27"/>
      <c r="H282" s="27"/>
      <c r="I282" s="30"/>
      <c r="K282" s="21"/>
      <c r="N282" s="28"/>
      <c r="O282" s="27"/>
      <c r="P282" s="27"/>
      <c r="Q282" s="27"/>
      <c r="R282" s="27"/>
      <c r="S282" s="27"/>
      <c r="T282" s="27"/>
      <c r="U282" s="30"/>
    </row>
    <row r="283">
      <c r="A283" s="27"/>
      <c r="B283" s="28"/>
      <c r="C283" s="27"/>
      <c r="D283" s="27"/>
      <c r="E283" s="27"/>
      <c r="F283" s="27"/>
      <c r="G283" s="27"/>
      <c r="H283" s="27"/>
      <c r="I283" s="30"/>
      <c r="K283" s="21"/>
      <c r="M283" s="27"/>
      <c r="N283" s="28"/>
      <c r="O283" s="27"/>
      <c r="P283" s="27"/>
      <c r="Q283" s="27"/>
      <c r="R283" s="27"/>
      <c r="S283" s="27"/>
      <c r="T283" s="27"/>
      <c r="U283" s="30"/>
    </row>
    <row r="284">
      <c r="A284" s="27" t="str">
        <f>A276</f>
        <v>Question</v>
      </c>
      <c r="B284" s="28">
        <f>B276+1</f>
        <v>36</v>
      </c>
      <c r="C284" s="35" t="s">
        <v>51</v>
      </c>
      <c r="I284" s="30"/>
      <c r="K284" s="21"/>
      <c r="M284" s="27" t="str">
        <f>M276</f>
        <v>Question</v>
      </c>
      <c r="N284" s="28">
        <f>N276+1</f>
        <v>36</v>
      </c>
      <c r="O284" s="35" t="s">
        <v>51</v>
      </c>
      <c r="U284" s="30"/>
    </row>
    <row r="285" ht="47.25" customHeight="1">
      <c r="B285" s="28"/>
      <c r="C285" s="34" t="str">
        <f>IMAGE("https://media.zecodeek-it.com/dtc/ss-share/questions/question-640.png",1)</f>
        <v/>
      </c>
      <c r="I285" s="30"/>
      <c r="K285" s="21"/>
      <c r="N285" s="28"/>
      <c r="O285" s="34" t="str">
        <f>IMAGE("https://media.zecodeek-it.com/dtc/ss-share/questions/question-640.png",1)</f>
        <v/>
      </c>
      <c r="U285" s="30"/>
    </row>
    <row r="286" ht="15.75" customHeight="1">
      <c r="A286" s="27"/>
      <c r="B286" s="28"/>
      <c r="C286" s="23">
        <v>1.0</v>
      </c>
      <c r="D286" s="23" t="s">
        <v>181</v>
      </c>
      <c r="I286" s="31" t="s">
        <v>38</v>
      </c>
      <c r="K286" s="21"/>
      <c r="M286" s="27"/>
      <c r="N286" s="28"/>
      <c r="O286" s="23">
        <v>1.0</v>
      </c>
      <c r="P286" s="23" t="s">
        <v>181</v>
      </c>
      <c r="U286" s="31" t="s">
        <v>38</v>
      </c>
    </row>
    <row r="287" ht="15.75" customHeight="1">
      <c r="A287" s="27"/>
      <c r="B287" s="28"/>
      <c r="C287" s="23">
        <v>2.0</v>
      </c>
      <c r="D287" s="23" t="s">
        <v>182</v>
      </c>
      <c r="I287" s="31"/>
      <c r="K287" s="21"/>
      <c r="M287" s="27"/>
      <c r="N287" s="28"/>
      <c r="O287" s="23">
        <v>2.0</v>
      </c>
      <c r="P287" s="23" t="s">
        <v>182</v>
      </c>
      <c r="U287" s="31"/>
    </row>
    <row r="288" ht="15.75" customHeight="1">
      <c r="A288" s="27"/>
      <c r="B288" s="28"/>
      <c r="C288" s="23">
        <v>3.0</v>
      </c>
      <c r="D288" s="23" t="s">
        <v>183</v>
      </c>
      <c r="I288" s="31"/>
      <c r="K288" s="21"/>
      <c r="M288" s="27"/>
      <c r="N288" s="28"/>
      <c r="O288" s="23">
        <v>3.0</v>
      </c>
      <c r="P288" s="23" t="s">
        <v>183</v>
      </c>
      <c r="U288" s="31"/>
    </row>
    <row r="289" ht="15.75" customHeight="1">
      <c r="A289" s="27"/>
      <c r="B289" s="28"/>
      <c r="C289" s="23">
        <v>4.0</v>
      </c>
      <c r="D289" s="23" t="s">
        <v>184</v>
      </c>
      <c r="I289" s="31"/>
      <c r="K289" s="21"/>
      <c r="M289" s="27"/>
      <c r="N289" s="28"/>
      <c r="O289" s="23">
        <v>4.0</v>
      </c>
      <c r="P289" s="23" t="s">
        <v>184</v>
      </c>
      <c r="U289" s="31"/>
    </row>
    <row r="290">
      <c r="B290" s="28"/>
      <c r="C290" s="27"/>
      <c r="D290" s="27"/>
      <c r="E290" s="27"/>
      <c r="F290" s="27"/>
      <c r="G290" s="27"/>
      <c r="H290" s="27"/>
      <c r="I290" s="30"/>
      <c r="K290" s="21"/>
      <c r="N290" s="28"/>
      <c r="O290" s="27"/>
      <c r="P290" s="27"/>
      <c r="Q290" s="27"/>
      <c r="R290" s="27"/>
      <c r="S290" s="27"/>
      <c r="T290" s="27"/>
      <c r="U290" s="30"/>
    </row>
    <row r="291">
      <c r="A291" s="27"/>
      <c r="B291" s="28"/>
      <c r="C291" s="27"/>
      <c r="D291" s="27"/>
      <c r="E291" s="27"/>
      <c r="F291" s="27"/>
      <c r="G291" s="27"/>
      <c r="H291" s="27"/>
      <c r="I291" s="30"/>
      <c r="K291" s="21"/>
      <c r="M291" s="27"/>
      <c r="N291" s="28"/>
      <c r="O291" s="27"/>
      <c r="P291" s="27"/>
      <c r="Q291" s="27"/>
      <c r="R291" s="27"/>
      <c r="S291" s="27"/>
      <c r="T291" s="27"/>
      <c r="U291" s="30"/>
    </row>
    <row r="292">
      <c r="A292" s="27" t="str">
        <f>A284</f>
        <v>Question</v>
      </c>
      <c r="B292" s="28">
        <f>B284+1</f>
        <v>37</v>
      </c>
      <c r="C292" s="35" t="s">
        <v>51</v>
      </c>
      <c r="I292" s="30"/>
      <c r="K292" s="21"/>
      <c r="M292" s="27" t="str">
        <f>M284</f>
        <v>Question</v>
      </c>
      <c r="N292" s="28">
        <f>N284+1</f>
        <v>37</v>
      </c>
      <c r="O292" s="35" t="s">
        <v>51</v>
      </c>
      <c r="U292" s="30"/>
    </row>
    <row r="293" ht="47.25" customHeight="1">
      <c r="B293" s="28"/>
      <c r="C293" s="34" t="str">
        <f>IMAGE("https://media.zecodeek-it.com/dtc/ss-share/questions/question-634.png",1)</f>
        <v/>
      </c>
      <c r="I293" s="30"/>
      <c r="K293" s="21"/>
      <c r="N293" s="28"/>
      <c r="O293" s="34" t="str">
        <f>IMAGE("https://media.zecodeek-it.com/dtc/ss-share/questions/question-634.png",1)</f>
        <v/>
      </c>
      <c r="U293" s="30"/>
    </row>
    <row r="294" ht="15.75" customHeight="1">
      <c r="A294" s="27"/>
      <c r="B294" s="28"/>
      <c r="C294" s="23">
        <v>1.0</v>
      </c>
      <c r="D294" s="23" t="s">
        <v>185</v>
      </c>
      <c r="I294" s="31"/>
      <c r="K294" s="21"/>
      <c r="M294" s="27"/>
      <c r="N294" s="28"/>
      <c r="O294" s="23">
        <v>1.0</v>
      </c>
      <c r="P294" s="23" t="s">
        <v>185</v>
      </c>
      <c r="U294" s="31"/>
    </row>
    <row r="295" ht="15.75" customHeight="1">
      <c r="A295" s="27"/>
      <c r="B295" s="28"/>
      <c r="C295" s="23">
        <v>2.0</v>
      </c>
      <c r="D295" s="23" t="s">
        <v>186</v>
      </c>
      <c r="I295" s="31"/>
      <c r="K295" s="21"/>
      <c r="M295" s="27"/>
      <c r="N295" s="28"/>
      <c r="O295" s="23">
        <v>2.0</v>
      </c>
      <c r="P295" s="23" t="s">
        <v>186</v>
      </c>
      <c r="U295" s="31"/>
    </row>
    <row r="296" ht="15.75" customHeight="1">
      <c r="A296" s="27"/>
      <c r="B296" s="28"/>
      <c r="C296" s="23">
        <v>3.0</v>
      </c>
      <c r="D296" s="23" t="s">
        <v>187</v>
      </c>
      <c r="I296" s="31"/>
      <c r="K296" s="21"/>
      <c r="M296" s="27"/>
      <c r="N296" s="28"/>
      <c r="O296" s="23">
        <v>3.0</v>
      </c>
      <c r="P296" s="23" t="s">
        <v>187</v>
      </c>
      <c r="U296" s="31"/>
    </row>
    <row r="297" ht="15.75" customHeight="1">
      <c r="A297" s="27"/>
      <c r="B297" s="28"/>
      <c r="C297" s="23">
        <v>4.0</v>
      </c>
      <c r="D297" s="23" t="s">
        <v>188</v>
      </c>
      <c r="I297" s="31" t="s">
        <v>38</v>
      </c>
      <c r="K297" s="21"/>
      <c r="M297" s="27"/>
      <c r="N297" s="28"/>
      <c r="O297" s="23">
        <v>4.0</v>
      </c>
      <c r="P297" s="23" t="s">
        <v>188</v>
      </c>
      <c r="U297" s="31" t="s">
        <v>38</v>
      </c>
    </row>
    <row r="298">
      <c r="B298" s="28"/>
      <c r="C298" s="27"/>
      <c r="D298" s="27"/>
      <c r="E298" s="27"/>
      <c r="F298" s="27"/>
      <c r="G298" s="27"/>
      <c r="H298" s="27"/>
      <c r="I298" s="30"/>
      <c r="K298" s="21"/>
      <c r="N298" s="28"/>
      <c r="O298" s="27"/>
      <c r="P298" s="27"/>
      <c r="Q298" s="27"/>
      <c r="R298" s="27"/>
      <c r="S298" s="27"/>
      <c r="T298" s="27"/>
      <c r="U298" s="30"/>
    </row>
    <row r="299">
      <c r="A299" s="27"/>
      <c r="B299" s="28"/>
      <c r="C299" s="27"/>
      <c r="D299" s="27"/>
      <c r="E299" s="27"/>
      <c r="F299" s="27"/>
      <c r="G299" s="27"/>
      <c r="H299" s="27"/>
      <c r="I299" s="30"/>
      <c r="K299" s="21"/>
      <c r="M299" s="27"/>
      <c r="N299" s="28"/>
      <c r="O299" s="27"/>
      <c r="P299" s="27"/>
      <c r="Q299" s="27"/>
      <c r="R299" s="27"/>
      <c r="S299" s="27"/>
      <c r="T299" s="27"/>
      <c r="U299" s="30"/>
    </row>
    <row r="300">
      <c r="A300" s="27" t="str">
        <f>A292</f>
        <v>Question</v>
      </c>
      <c r="B300" s="28">
        <f>B292+1</f>
        <v>38</v>
      </c>
      <c r="C300" s="35" t="s">
        <v>51</v>
      </c>
      <c r="I300" s="30"/>
      <c r="K300" s="21"/>
      <c r="M300" s="27" t="str">
        <f>M292</f>
        <v>Question</v>
      </c>
      <c r="N300" s="28">
        <f>N292+1</f>
        <v>38</v>
      </c>
      <c r="O300" s="35" t="s">
        <v>51</v>
      </c>
      <c r="U300" s="30"/>
    </row>
    <row r="301" ht="47.25" customHeight="1">
      <c r="B301" s="28"/>
      <c r="C301" s="34" t="str">
        <f>IMAGE("https://media.zecodeek-it.com/dtc/ss-share/questions/question-4223.png",1)</f>
        <v/>
      </c>
      <c r="I301" s="30"/>
      <c r="K301" s="21"/>
      <c r="N301" s="28"/>
      <c r="O301" s="34" t="str">
        <f>IMAGE("https://media.zecodeek-it.com/dtc/ss-share/questions/question-4223.png",1)</f>
        <v/>
      </c>
      <c r="U301" s="30"/>
    </row>
    <row r="302" ht="15.75" customHeight="1">
      <c r="A302" s="27"/>
      <c r="B302" s="28"/>
      <c r="C302" s="23">
        <v>1.0</v>
      </c>
      <c r="D302" s="23" t="s">
        <v>1697</v>
      </c>
      <c r="I302" s="31"/>
      <c r="K302" s="21"/>
      <c r="M302" s="27"/>
      <c r="N302" s="28"/>
      <c r="O302" s="23">
        <v>1.0</v>
      </c>
      <c r="P302" s="23" t="s">
        <v>1697</v>
      </c>
      <c r="U302" s="31"/>
    </row>
    <row r="303" ht="15.75" customHeight="1">
      <c r="A303" s="27"/>
      <c r="B303" s="28"/>
      <c r="C303" s="23">
        <v>2.0</v>
      </c>
      <c r="D303" s="23" t="s">
        <v>1698</v>
      </c>
      <c r="I303" s="31" t="s">
        <v>38</v>
      </c>
      <c r="K303" s="21"/>
      <c r="M303" s="27"/>
      <c r="N303" s="28"/>
      <c r="O303" s="23">
        <v>2.0</v>
      </c>
      <c r="P303" s="23" t="s">
        <v>1699</v>
      </c>
      <c r="U303" s="31" t="s">
        <v>38</v>
      </c>
    </row>
    <row r="304" ht="15.75" customHeight="1">
      <c r="A304" s="27"/>
      <c r="B304" s="28"/>
      <c r="C304" s="23">
        <v>3.0</v>
      </c>
      <c r="D304" s="23" t="s">
        <v>1700</v>
      </c>
      <c r="I304" s="31"/>
      <c r="K304" s="21"/>
      <c r="M304" s="27"/>
      <c r="N304" s="28"/>
      <c r="O304" s="23">
        <v>3.0</v>
      </c>
      <c r="P304" s="23" t="s">
        <v>1700</v>
      </c>
      <c r="U304" s="31"/>
    </row>
    <row r="305" ht="15.75" customHeight="1">
      <c r="A305" s="27"/>
      <c r="B305" s="28"/>
      <c r="C305" s="23">
        <v>4.0</v>
      </c>
      <c r="D305" s="23" t="s">
        <v>133</v>
      </c>
      <c r="I305" s="31"/>
      <c r="K305" s="21"/>
      <c r="M305" s="27"/>
      <c r="N305" s="28"/>
      <c r="O305" s="23">
        <v>4.0</v>
      </c>
      <c r="P305" s="23" t="s">
        <v>133</v>
      </c>
      <c r="U305" s="31"/>
    </row>
    <row r="306">
      <c r="B306" s="28"/>
      <c r="C306" s="27"/>
      <c r="D306" s="27"/>
      <c r="E306" s="27"/>
      <c r="F306" s="27"/>
      <c r="G306" s="27"/>
      <c r="H306" s="27"/>
      <c r="I306" s="30"/>
      <c r="K306" s="21"/>
      <c r="N306" s="28"/>
      <c r="O306" s="27"/>
      <c r="P306" s="27"/>
      <c r="Q306" s="27"/>
      <c r="R306" s="27"/>
      <c r="S306" s="27"/>
      <c r="T306" s="27"/>
      <c r="U306" s="30"/>
    </row>
    <row r="307">
      <c r="A307" s="27"/>
      <c r="B307" s="28"/>
      <c r="C307" s="27"/>
      <c r="D307" s="27"/>
      <c r="E307" s="27"/>
      <c r="F307" s="27"/>
      <c r="G307" s="27"/>
      <c r="H307" s="27"/>
      <c r="I307" s="30"/>
      <c r="K307" s="21"/>
      <c r="M307" s="27"/>
      <c r="N307" s="28"/>
      <c r="O307" s="27"/>
      <c r="P307" s="27"/>
      <c r="Q307" s="27"/>
      <c r="R307" s="27"/>
      <c r="S307" s="27"/>
      <c r="T307" s="27"/>
      <c r="U307" s="30"/>
    </row>
    <row r="308">
      <c r="A308" s="27" t="str">
        <f>A300</f>
        <v>Question</v>
      </c>
      <c r="B308" s="28">
        <f>B300+1</f>
        <v>39</v>
      </c>
      <c r="C308" s="35" t="s">
        <v>51</v>
      </c>
      <c r="I308" s="30"/>
      <c r="K308" s="21"/>
      <c r="M308" s="27" t="str">
        <f>M300</f>
        <v>Question</v>
      </c>
      <c r="N308" s="28">
        <f>N300+1</f>
        <v>39</v>
      </c>
      <c r="O308" s="35" t="s">
        <v>51</v>
      </c>
      <c r="U308" s="30"/>
    </row>
    <row r="309" ht="47.25" customHeight="1">
      <c r="B309" s="28"/>
      <c r="C309" s="34" t="str">
        <f>IMAGE("https://media.zecodeek-it.com/dtc/ss-share/questions/question-4673.png",1)</f>
        <v/>
      </c>
      <c r="I309" s="30"/>
      <c r="K309" s="21"/>
      <c r="N309" s="28"/>
      <c r="O309" s="34" t="str">
        <f>IMAGE("https://media.zecodeek-it.com/dtc/ss-share/questions/question-4673.png",1)</f>
        <v/>
      </c>
      <c r="U309" s="30"/>
    </row>
    <row r="310" ht="15.75" customHeight="1">
      <c r="A310" s="27"/>
      <c r="B310" s="28"/>
      <c r="C310" s="23">
        <v>1.0</v>
      </c>
      <c r="D310" s="23" t="s">
        <v>1701</v>
      </c>
      <c r="I310" s="31"/>
      <c r="K310" s="21"/>
      <c r="M310" s="27"/>
      <c r="N310" s="28"/>
      <c r="O310" s="23">
        <v>1.0</v>
      </c>
      <c r="P310" s="23" t="s">
        <v>1701</v>
      </c>
      <c r="U310" s="31"/>
    </row>
    <row r="311" ht="15.75" customHeight="1">
      <c r="A311" s="27"/>
      <c r="B311" s="28"/>
      <c r="C311" s="23">
        <v>2.0</v>
      </c>
      <c r="D311" s="23" t="s">
        <v>1702</v>
      </c>
      <c r="I311" s="31" t="s">
        <v>38</v>
      </c>
      <c r="K311" s="21"/>
      <c r="M311" s="27"/>
      <c r="N311" s="28"/>
      <c r="O311" s="23">
        <v>2.0</v>
      </c>
      <c r="P311" s="23" t="s">
        <v>1702</v>
      </c>
      <c r="U311" s="31" t="s">
        <v>38</v>
      </c>
    </row>
    <row r="312" ht="15.75" customHeight="1">
      <c r="A312" s="27"/>
      <c r="B312" s="28"/>
      <c r="C312" s="23">
        <v>3.0</v>
      </c>
      <c r="D312" s="23" t="s">
        <v>1703</v>
      </c>
      <c r="I312" s="31"/>
      <c r="K312" s="21"/>
      <c r="M312" s="27"/>
      <c r="N312" s="28"/>
      <c r="O312" s="23">
        <v>3.0</v>
      </c>
      <c r="P312" s="23" t="s">
        <v>1703</v>
      </c>
      <c r="U312" s="31"/>
    </row>
    <row r="313" ht="15.75" customHeight="1">
      <c r="A313" s="27"/>
      <c r="B313" s="28"/>
      <c r="C313" s="23">
        <v>4.0</v>
      </c>
      <c r="D313" s="23" t="s">
        <v>133</v>
      </c>
      <c r="I313" s="31"/>
      <c r="K313" s="21"/>
      <c r="M313" s="27"/>
      <c r="N313" s="28"/>
      <c r="O313" s="23">
        <v>4.0</v>
      </c>
      <c r="P313" s="23" t="s">
        <v>133</v>
      </c>
      <c r="U313" s="31"/>
    </row>
    <row r="314">
      <c r="B314" s="28"/>
      <c r="C314" s="27"/>
      <c r="D314" s="27"/>
      <c r="E314" s="27"/>
      <c r="F314" s="27"/>
      <c r="G314" s="27"/>
      <c r="H314" s="27"/>
      <c r="I314" s="30"/>
      <c r="K314" s="21"/>
      <c r="N314" s="28"/>
      <c r="O314" s="27"/>
      <c r="P314" s="27"/>
      <c r="Q314" s="27"/>
      <c r="R314" s="27"/>
      <c r="S314" s="27"/>
      <c r="T314" s="27"/>
      <c r="U314" s="30"/>
    </row>
    <row r="315">
      <c r="A315" s="27"/>
      <c r="B315" s="28"/>
      <c r="C315" s="27"/>
      <c r="D315" s="27"/>
      <c r="E315" s="27"/>
      <c r="F315" s="27"/>
      <c r="G315" s="27"/>
      <c r="H315" s="27"/>
      <c r="I315" s="30"/>
      <c r="K315" s="21"/>
      <c r="M315" s="27"/>
      <c r="N315" s="28"/>
      <c r="O315" s="27"/>
      <c r="P315" s="27"/>
      <c r="Q315" s="27"/>
      <c r="R315" s="27"/>
      <c r="S315" s="27"/>
      <c r="T315" s="27"/>
      <c r="U315" s="30"/>
    </row>
    <row r="316">
      <c r="A316" s="27" t="str">
        <f>A308</f>
        <v>Question</v>
      </c>
      <c r="B316" s="28">
        <f>B308+1</f>
        <v>40</v>
      </c>
      <c r="C316" s="35" t="s">
        <v>51</v>
      </c>
      <c r="I316" s="30"/>
      <c r="K316" s="21"/>
      <c r="M316" s="27" t="str">
        <f>M308</f>
        <v>Question</v>
      </c>
      <c r="N316" s="28">
        <f>N308+1</f>
        <v>40</v>
      </c>
      <c r="O316" s="35" t="s">
        <v>51</v>
      </c>
      <c r="U316" s="30"/>
    </row>
    <row r="317" ht="47.25" customHeight="1">
      <c r="B317" s="28"/>
      <c r="C317" s="34" t="str">
        <f>IMAGE("https://media.zecodeek-it.com/dtc/ss-share/questions/question-4267.png",1)</f>
        <v/>
      </c>
      <c r="I317" s="30"/>
      <c r="K317" s="21"/>
      <c r="N317" s="28"/>
      <c r="O317" s="34" t="str">
        <f>IMAGE("https://media.zecodeek-it.com/dtc/ss-share/questions/question-4267.png",1)</f>
        <v/>
      </c>
      <c r="U317" s="30"/>
    </row>
    <row r="318" ht="15.75" customHeight="1">
      <c r="A318" s="27"/>
      <c r="B318" s="28"/>
      <c r="C318" s="23">
        <v>1.0</v>
      </c>
      <c r="D318" s="23" t="s">
        <v>1704</v>
      </c>
      <c r="I318" s="31" t="s">
        <v>38</v>
      </c>
      <c r="K318" s="21"/>
      <c r="M318" s="27"/>
      <c r="N318" s="28"/>
      <c r="O318" s="23">
        <v>1.0</v>
      </c>
      <c r="P318" s="23" t="s">
        <v>1704</v>
      </c>
      <c r="U318" s="31" t="s">
        <v>38</v>
      </c>
    </row>
    <row r="319" ht="15.75" customHeight="1">
      <c r="A319" s="27"/>
      <c r="B319" s="28"/>
      <c r="C319" s="23">
        <v>2.0</v>
      </c>
      <c r="D319" s="23" t="s">
        <v>1705</v>
      </c>
      <c r="I319" s="31"/>
      <c r="K319" s="21"/>
      <c r="M319" s="27"/>
      <c r="N319" s="28"/>
      <c r="O319" s="23">
        <v>2.0</v>
      </c>
      <c r="P319" s="23" t="s">
        <v>1706</v>
      </c>
      <c r="U319" s="31"/>
    </row>
    <row r="320" ht="15.75" customHeight="1">
      <c r="A320" s="27"/>
      <c r="B320" s="28"/>
      <c r="C320" s="23">
        <v>3.0</v>
      </c>
      <c r="D320" s="23" t="s">
        <v>1707</v>
      </c>
      <c r="I320" s="31"/>
      <c r="K320" s="21"/>
      <c r="M320" s="27"/>
      <c r="N320" s="28"/>
      <c r="O320" s="23">
        <v>3.0</v>
      </c>
      <c r="P320" s="23" t="s">
        <v>1707</v>
      </c>
      <c r="U320" s="31"/>
    </row>
    <row r="321" ht="15.75" customHeight="1">
      <c r="A321" s="27"/>
      <c r="B321" s="28"/>
      <c r="C321" s="23">
        <v>4.0</v>
      </c>
      <c r="D321" s="23" t="s">
        <v>1708</v>
      </c>
      <c r="I321" s="31"/>
      <c r="K321" s="21"/>
      <c r="M321" s="27"/>
      <c r="N321" s="28"/>
      <c r="O321" s="23">
        <v>4.0</v>
      </c>
      <c r="P321" s="23" t="s">
        <v>1708</v>
      </c>
      <c r="U321" s="31"/>
    </row>
    <row r="322">
      <c r="B322" s="28"/>
      <c r="C322" s="27"/>
      <c r="D322" s="27"/>
      <c r="E322" s="27"/>
      <c r="F322" s="27"/>
      <c r="G322" s="27"/>
      <c r="H322" s="27"/>
      <c r="I322" s="30"/>
      <c r="K322" s="21"/>
      <c r="N322" s="28"/>
      <c r="O322" s="27"/>
      <c r="P322" s="27"/>
      <c r="Q322" s="27"/>
      <c r="R322" s="27"/>
      <c r="S322" s="27"/>
      <c r="T322" s="27"/>
      <c r="U322" s="30"/>
    </row>
    <row r="323">
      <c r="A323" s="27"/>
      <c r="B323" s="28"/>
      <c r="C323" s="27"/>
      <c r="D323" s="27"/>
      <c r="E323" s="27"/>
      <c r="F323" s="27"/>
      <c r="G323" s="27"/>
      <c r="H323" s="27"/>
      <c r="I323" s="30"/>
      <c r="K323" s="21"/>
      <c r="M323" s="27"/>
      <c r="N323" s="28"/>
      <c r="O323" s="27"/>
      <c r="P323" s="27"/>
      <c r="Q323" s="27"/>
      <c r="R323" s="27"/>
      <c r="S323" s="27"/>
      <c r="T323" s="27"/>
      <c r="U323" s="30"/>
    </row>
    <row r="324">
      <c r="A324" s="27" t="str">
        <f>A316</f>
        <v>Question</v>
      </c>
      <c r="B324" s="28">
        <f>B316+1</f>
        <v>41</v>
      </c>
      <c r="C324" s="35" t="s">
        <v>51</v>
      </c>
      <c r="I324" s="30"/>
      <c r="K324" s="21"/>
      <c r="M324" s="27" t="str">
        <f>M316</f>
        <v>Question</v>
      </c>
      <c r="N324" s="28">
        <f>N316+1</f>
        <v>41</v>
      </c>
      <c r="O324" s="35" t="s">
        <v>51</v>
      </c>
      <c r="U324" s="30"/>
    </row>
    <row r="325" ht="47.25" customHeight="1">
      <c r="B325" s="28"/>
      <c r="C325" s="34" t="str">
        <f>IMAGE("https://media.zecodeek-it.com/dtc/ss-share/questions/question-4173.png",1)</f>
        <v/>
      </c>
      <c r="I325" s="30"/>
      <c r="K325" s="21"/>
      <c r="N325" s="28"/>
      <c r="O325" s="34" t="str">
        <f>IMAGE("https://media.zecodeek-it.com/dtc/ss-share/questions/question-4173.png",1)</f>
        <v/>
      </c>
      <c r="U325" s="30"/>
    </row>
    <row r="326" ht="15.75" customHeight="1">
      <c r="A326" s="27"/>
      <c r="B326" s="28"/>
      <c r="C326" s="23">
        <v>1.0</v>
      </c>
      <c r="D326" s="23" t="s">
        <v>93</v>
      </c>
      <c r="I326" s="31"/>
      <c r="K326" s="21"/>
      <c r="M326" s="27"/>
      <c r="N326" s="28"/>
      <c r="O326" s="23">
        <v>1.0</v>
      </c>
      <c r="P326" s="23" t="s">
        <v>93</v>
      </c>
      <c r="U326" s="31"/>
    </row>
    <row r="327" ht="15.75" customHeight="1">
      <c r="A327" s="27"/>
      <c r="B327" s="28"/>
      <c r="C327" s="23">
        <v>2.0</v>
      </c>
      <c r="D327" s="23" t="s">
        <v>1709</v>
      </c>
      <c r="I327" s="31"/>
      <c r="K327" s="21"/>
      <c r="M327" s="27"/>
      <c r="N327" s="28"/>
      <c r="O327" s="23">
        <v>2.0</v>
      </c>
      <c r="P327" s="23" t="s">
        <v>1709</v>
      </c>
      <c r="U327" s="31"/>
    </row>
    <row r="328" ht="15.75" customHeight="1">
      <c r="A328" s="27"/>
      <c r="B328" s="28"/>
      <c r="C328" s="23">
        <v>3.0</v>
      </c>
      <c r="D328" s="23" t="s">
        <v>1710</v>
      </c>
      <c r="I328" s="31"/>
      <c r="K328" s="21"/>
      <c r="M328" s="27"/>
      <c r="N328" s="28"/>
      <c r="O328" s="23">
        <v>3.0</v>
      </c>
      <c r="P328" s="23" t="s">
        <v>1710</v>
      </c>
      <c r="U328" s="31"/>
    </row>
    <row r="329" ht="15.75" customHeight="1">
      <c r="A329" s="27"/>
      <c r="B329" s="28"/>
      <c r="C329" s="23">
        <v>4.0</v>
      </c>
      <c r="D329" s="23" t="s">
        <v>1711</v>
      </c>
      <c r="I329" s="31" t="s">
        <v>38</v>
      </c>
      <c r="K329" s="21"/>
      <c r="M329" s="27"/>
      <c r="N329" s="28"/>
      <c r="O329" s="23">
        <v>4.0</v>
      </c>
      <c r="P329" s="23" t="s">
        <v>1711</v>
      </c>
      <c r="U329" s="31" t="s">
        <v>38</v>
      </c>
    </row>
    <row r="330">
      <c r="B330" s="28"/>
      <c r="C330" s="27"/>
      <c r="D330" s="27"/>
      <c r="E330" s="27"/>
      <c r="F330" s="27"/>
      <c r="G330" s="27"/>
      <c r="H330" s="27"/>
      <c r="I330" s="30"/>
      <c r="K330" s="21"/>
      <c r="N330" s="28"/>
      <c r="O330" s="27"/>
      <c r="P330" s="27"/>
      <c r="Q330" s="27"/>
      <c r="R330" s="27"/>
      <c r="S330" s="27"/>
      <c r="T330" s="27"/>
      <c r="U330" s="30"/>
    </row>
    <row r="331">
      <c r="A331" s="27"/>
      <c r="B331" s="28"/>
      <c r="C331" s="27"/>
      <c r="D331" s="27"/>
      <c r="E331" s="27"/>
      <c r="F331" s="27"/>
      <c r="G331" s="27"/>
      <c r="H331" s="27"/>
      <c r="I331" s="30"/>
      <c r="K331" s="21"/>
      <c r="M331" s="27"/>
      <c r="N331" s="28"/>
      <c r="O331" s="27"/>
      <c r="P331" s="27"/>
      <c r="Q331" s="27"/>
      <c r="R331" s="27"/>
      <c r="S331" s="27"/>
      <c r="T331" s="27"/>
      <c r="U331" s="30"/>
    </row>
    <row r="332">
      <c r="A332" s="27" t="str">
        <f>A324</f>
        <v>Question</v>
      </c>
      <c r="B332" s="28">
        <f>B324+1</f>
        <v>42</v>
      </c>
      <c r="C332" s="35" t="s">
        <v>51</v>
      </c>
      <c r="I332" s="30"/>
      <c r="K332" s="21"/>
      <c r="M332" s="27" t="str">
        <f>M324</f>
        <v>Question</v>
      </c>
      <c r="N332" s="28">
        <f>N324+1</f>
        <v>42</v>
      </c>
      <c r="O332" s="35" t="s">
        <v>51</v>
      </c>
      <c r="U332" s="30"/>
    </row>
    <row r="333" ht="47.25" customHeight="1">
      <c r="B333" s="28"/>
      <c r="C333" s="34" t="str">
        <f>IMAGE("https://media.zecodeek-it.com/dtc/ss-share/questions/question-659.jpg",1)</f>
        <v/>
      </c>
      <c r="I333" s="30"/>
      <c r="K333" s="21"/>
      <c r="N333" s="28"/>
      <c r="O333" s="34" t="str">
        <f>IMAGE("https://media.zecodeek-it.com/dtc/ss-share/questions/question-659.jpg",1)</f>
        <v/>
      </c>
      <c r="U333" s="30"/>
    </row>
    <row r="334" ht="15.75" customHeight="1">
      <c r="A334" s="27"/>
      <c r="B334" s="28"/>
      <c r="C334" s="23">
        <v>1.0</v>
      </c>
      <c r="D334" s="23" t="s">
        <v>203</v>
      </c>
      <c r="I334" s="31" t="s">
        <v>38</v>
      </c>
      <c r="K334" s="21"/>
      <c r="M334" s="27"/>
      <c r="N334" s="28"/>
      <c r="O334" s="23">
        <v>1.0</v>
      </c>
      <c r="P334" s="23" t="s">
        <v>203</v>
      </c>
      <c r="U334" s="31" t="s">
        <v>38</v>
      </c>
    </row>
    <row r="335" ht="15.75" customHeight="1">
      <c r="A335" s="27"/>
      <c r="B335" s="28"/>
      <c r="C335" s="23">
        <v>2.0</v>
      </c>
      <c r="D335" s="23" t="s">
        <v>204</v>
      </c>
      <c r="I335" s="31"/>
      <c r="K335" s="21"/>
      <c r="M335" s="27"/>
      <c r="N335" s="28"/>
      <c r="O335" s="23">
        <v>2.0</v>
      </c>
      <c r="P335" s="23" t="s">
        <v>204</v>
      </c>
      <c r="U335" s="31"/>
    </row>
    <row r="336" ht="15.75" customHeight="1">
      <c r="A336" s="27"/>
      <c r="B336" s="28"/>
      <c r="C336" s="23">
        <v>3.0</v>
      </c>
      <c r="D336" s="23" t="s">
        <v>205</v>
      </c>
      <c r="I336" s="31"/>
      <c r="K336" s="21"/>
      <c r="M336" s="27"/>
      <c r="N336" s="28"/>
      <c r="O336" s="23">
        <v>3.0</v>
      </c>
      <c r="P336" s="23" t="s">
        <v>205</v>
      </c>
      <c r="U336" s="31"/>
    </row>
    <row r="337" ht="15.75" customHeight="1">
      <c r="A337" s="27"/>
      <c r="B337" s="28"/>
      <c r="C337" s="23">
        <v>4.0</v>
      </c>
      <c r="D337" s="23" t="s">
        <v>206</v>
      </c>
      <c r="I337" s="31"/>
      <c r="K337" s="21"/>
      <c r="M337" s="27"/>
      <c r="N337" s="28"/>
      <c r="O337" s="23">
        <v>4.0</v>
      </c>
      <c r="P337" s="23" t="s">
        <v>206</v>
      </c>
      <c r="U337" s="31"/>
    </row>
    <row r="338">
      <c r="B338" s="28"/>
      <c r="C338" s="27"/>
      <c r="D338" s="27"/>
      <c r="E338" s="27"/>
      <c r="F338" s="27"/>
      <c r="G338" s="27"/>
      <c r="H338" s="27"/>
      <c r="I338" s="30"/>
      <c r="K338" s="21"/>
      <c r="N338" s="28"/>
      <c r="O338" s="27"/>
      <c r="P338" s="27"/>
      <c r="Q338" s="27"/>
      <c r="R338" s="27"/>
      <c r="S338" s="27"/>
      <c r="T338" s="27"/>
      <c r="U338" s="30"/>
    </row>
    <row r="339">
      <c r="A339" s="27"/>
      <c r="B339" s="28"/>
      <c r="C339" s="27"/>
      <c r="D339" s="27"/>
      <c r="E339" s="27"/>
      <c r="F339" s="27"/>
      <c r="G339" s="27"/>
      <c r="H339" s="27"/>
      <c r="I339" s="30"/>
      <c r="K339" s="21"/>
      <c r="M339" s="27"/>
      <c r="N339" s="28"/>
      <c r="O339" s="27"/>
      <c r="P339" s="27"/>
      <c r="Q339" s="27"/>
      <c r="R339" s="27"/>
      <c r="S339" s="27"/>
      <c r="T339" s="27"/>
      <c r="U339" s="30"/>
    </row>
    <row r="340">
      <c r="A340" s="27" t="str">
        <f>A332</f>
        <v>Question</v>
      </c>
      <c r="B340" s="28">
        <f>B332+1</f>
        <v>43</v>
      </c>
      <c r="C340" s="35" t="s">
        <v>51</v>
      </c>
      <c r="I340" s="30"/>
      <c r="K340" s="21"/>
      <c r="M340" s="27" t="str">
        <f>M332</f>
        <v>Question</v>
      </c>
      <c r="N340" s="28">
        <f>N332+1</f>
        <v>43</v>
      </c>
      <c r="O340" s="35" t="s">
        <v>51</v>
      </c>
      <c r="U340" s="30"/>
    </row>
    <row r="341" ht="47.25" customHeight="1">
      <c r="B341" s="28"/>
      <c r="C341" s="34" t="str">
        <f>IMAGE("https://media.zecodeek-it.com/dtc/ss-share/questions/question-638.png",1)</f>
        <v/>
      </c>
      <c r="I341" s="30"/>
      <c r="K341" s="21"/>
      <c r="N341" s="28"/>
      <c r="O341" s="34" t="str">
        <f>IMAGE("https://media.zecodeek-it.com/dtc/ss-share/questions/question-638.png",1)</f>
        <v/>
      </c>
      <c r="U341" s="30"/>
    </row>
    <row r="342" ht="15.75" customHeight="1">
      <c r="A342" s="27"/>
      <c r="B342" s="28"/>
      <c r="C342" s="23">
        <v>1.0</v>
      </c>
      <c r="D342" s="23" t="s">
        <v>207</v>
      </c>
      <c r="I342" s="31"/>
      <c r="K342" s="21"/>
      <c r="M342" s="27"/>
      <c r="N342" s="28"/>
      <c r="O342" s="23">
        <v>1.0</v>
      </c>
      <c r="P342" s="23" t="s">
        <v>207</v>
      </c>
      <c r="U342" s="31"/>
    </row>
    <row r="343" ht="15.75" customHeight="1">
      <c r="A343" s="27"/>
      <c r="B343" s="28"/>
      <c r="C343" s="23">
        <v>2.0</v>
      </c>
      <c r="D343" s="23" t="s">
        <v>208</v>
      </c>
      <c r="I343" s="31" t="s">
        <v>38</v>
      </c>
      <c r="K343" s="21"/>
      <c r="M343" s="27"/>
      <c r="N343" s="28"/>
      <c r="O343" s="23">
        <v>2.0</v>
      </c>
      <c r="P343" s="23" t="s">
        <v>208</v>
      </c>
      <c r="U343" s="31" t="s">
        <v>38</v>
      </c>
    </row>
    <row r="344" ht="15.75" customHeight="1">
      <c r="A344" s="27"/>
      <c r="B344" s="28"/>
      <c r="C344" s="23">
        <v>3.0</v>
      </c>
      <c r="D344" s="23" t="s">
        <v>209</v>
      </c>
      <c r="I344" s="31"/>
      <c r="K344" s="21"/>
      <c r="M344" s="27"/>
      <c r="N344" s="28"/>
      <c r="O344" s="23">
        <v>3.0</v>
      </c>
      <c r="P344" s="23" t="s">
        <v>209</v>
      </c>
      <c r="U344" s="31"/>
    </row>
    <row r="345" ht="15.75" customHeight="1">
      <c r="A345" s="27"/>
      <c r="B345" s="28"/>
      <c r="C345" s="23">
        <v>4.0</v>
      </c>
      <c r="D345" s="23" t="s">
        <v>210</v>
      </c>
      <c r="I345" s="31"/>
      <c r="K345" s="21"/>
      <c r="M345" s="27"/>
      <c r="N345" s="28"/>
      <c r="O345" s="23">
        <v>4.0</v>
      </c>
      <c r="P345" s="23" t="s">
        <v>210</v>
      </c>
      <c r="U345" s="31"/>
    </row>
    <row r="346">
      <c r="B346" s="28"/>
      <c r="C346" s="27"/>
      <c r="D346" s="27"/>
      <c r="E346" s="27"/>
      <c r="F346" s="27"/>
      <c r="G346" s="27"/>
      <c r="H346" s="27"/>
      <c r="I346" s="30"/>
      <c r="K346" s="21"/>
      <c r="N346" s="28"/>
      <c r="O346" s="27"/>
      <c r="P346" s="27"/>
      <c r="Q346" s="27"/>
      <c r="R346" s="27"/>
      <c r="S346" s="27"/>
      <c r="T346" s="27"/>
      <c r="U346" s="30"/>
    </row>
    <row r="347">
      <c r="A347" s="27"/>
      <c r="B347" s="28"/>
      <c r="C347" s="27"/>
      <c r="D347" s="27"/>
      <c r="E347" s="27"/>
      <c r="F347" s="27"/>
      <c r="G347" s="27"/>
      <c r="H347" s="27"/>
      <c r="I347" s="30"/>
      <c r="K347" s="21"/>
      <c r="M347" s="27"/>
      <c r="N347" s="28"/>
      <c r="O347" s="27"/>
      <c r="P347" s="27"/>
      <c r="Q347" s="27"/>
      <c r="R347" s="27"/>
      <c r="S347" s="27"/>
      <c r="T347" s="27"/>
      <c r="U347" s="30"/>
    </row>
    <row r="348">
      <c r="A348" s="27" t="str">
        <f>A340</f>
        <v>Question</v>
      </c>
      <c r="B348" s="28">
        <f>B340+1</f>
        <v>44</v>
      </c>
      <c r="C348" s="35" t="s">
        <v>51</v>
      </c>
      <c r="I348" s="30"/>
      <c r="K348" s="21"/>
      <c r="M348" s="27" t="str">
        <f>M340</f>
        <v>Question</v>
      </c>
      <c r="N348" s="28">
        <f>N340+1</f>
        <v>44</v>
      </c>
      <c r="O348" s="35" t="s">
        <v>51</v>
      </c>
      <c r="U348" s="30"/>
    </row>
    <row r="349" ht="47.25" customHeight="1">
      <c r="B349" s="28"/>
      <c r="C349" s="38" t="str">
        <f>IMAGE("https://media.zecodeek-it.com/dtc/ss-share/questions/question-630.png",1)</f>
        <v/>
      </c>
      <c r="I349" s="30"/>
      <c r="K349" s="21"/>
      <c r="N349" s="28"/>
      <c r="O349" s="38" t="str">
        <f>IMAGE("https://media.zecodeek-it.com/dtc/ss-share/questions/question-630.png",1)</f>
        <v/>
      </c>
      <c r="U349" s="30"/>
    </row>
    <row r="350" ht="15.75" customHeight="1">
      <c r="A350" s="27"/>
      <c r="B350" s="28"/>
      <c r="C350" s="23">
        <v>1.0</v>
      </c>
      <c r="D350" s="23" t="s">
        <v>211</v>
      </c>
      <c r="I350" s="31" t="s">
        <v>38</v>
      </c>
      <c r="K350" s="21"/>
      <c r="M350" s="27"/>
      <c r="N350" s="28"/>
      <c r="O350" s="23">
        <v>1.0</v>
      </c>
      <c r="P350" s="23" t="s">
        <v>211</v>
      </c>
      <c r="U350" s="31" t="s">
        <v>38</v>
      </c>
    </row>
    <row r="351" ht="15.75" customHeight="1">
      <c r="A351" s="27"/>
      <c r="B351" s="28"/>
      <c r="C351" s="23">
        <v>2.0</v>
      </c>
      <c r="D351" s="23" t="s">
        <v>212</v>
      </c>
      <c r="I351" s="31"/>
      <c r="K351" s="21"/>
      <c r="M351" s="27"/>
      <c r="N351" s="28"/>
      <c r="O351" s="23">
        <v>2.0</v>
      </c>
      <c r="P351" s="23" t="s">
        <v>212</v>
      </c>
      <c r="U351" s="31"/>
    </row>
    <row r="352" ht="15.75" customHeight="1">
      <c r="A352" s="27"/>
      <c r="B352" s="28"/>
      <c r="C352" s="23">
        <v>3.0</v>
      </c>
      <c r="D352" s="23" t="s">
        <v>93</v>
      </c>
      <c r="I352" s="31"/>
      <c r="K352" s="21"/>
      <c r="M352" s="27"/>
      <c r="N352" s="28"/>
      <c r="O352" s="23">
        <v>3.0</v>
      </c>
      <c r="P352" s="23" t="s">
        <v>93</v>
      </c>
      <c r="U352" s="31"/>
    </row>
    <row r="353" ht="15.75" customHeight="1">
      <c r="A353" s="27"/>
      <c r="B353" s="28"/>
      <c r="C353" s="23">
        <v>4.0</v>
      </c>
      <c r="D353" s="23" t="s">
        <v>206</v>
      </c>
      <c r="I353" s="31"/>
      <c r="K353" s="21"/>
      <c r="M353" s="27"/>
      <c r="N353" s="28"/>
      <c r="O353" s="23">
        <v>4.0</v>
      </c>
      <c r="P353" s="23" t="s">
        <v>206</v>
      </c>
      <c r="U353" s="31"/>
    </row>
    <row r="354">
      <c r="B354" s="28"/>
      <c r="C354" s="27"/>
      <c r="D354" s="27"/>
      <c r="E354" s="27"/>
      <c r="F354" s="27"/>
      <c r="G354" s="27"/>
      <c r="H354" s="27"/>
      <c r="I354" s="30"/>
      <c r="K354" s="21"/>
      <c r="N354" s="28"/>
      <c r="O354" s="27"/>
      <c r="P354" s="27"/>
      <c r="Q354" s="27"/>
      <c r="R354" s="27"/>
      <c r="S354" s="27"/>
      <c r="T354" s="27"/>
      <c r="U354" s="30"/>
    </row>
    <row r="355">
      <c r="A355" s="27"/>
      <c r="B355" s="28"/>
      <c r="C355" s="27"/>
      <c r="D355" s="27"/>
      <c r="E355" s="27"/>
      <c r="F355" s="27"/>
      <c r="G355" s="27"/>
      <c r="H355" s="27"/>
      <c r="I355" s="30"/>
      <c r="K355" s="21"/>
      <c r="M355" s="27"/>
      <c r="N355" s="28"/>
      <c r="O355" s="27"/>
      <c r="P355" s="27"/>
      <c r="Q355" s="27"/>
      <c r="R355" s="27"/>
      <c r="S355" s="27"/>
      <c r="T355" s="27"/>
      <c r="U355" s="30"/>
    </row>
    <row r="356">
      <c r="A356" s="27" t="str">
        <f>A348</f>
        <v>Question</v>
      </c>
      <c r="B356" s="28">
        <f>B348+1</f>
        <v>45</v>
      </c>
      <c r="C356" s="35" t="s">
        <v>51</v>
      </c>
      <c r="I356" s="30"/>
      <c r="K356" s="21"/>
      <c r="M356" s="27" t="str">
        <f>M348</f>
        <v>Question</v>
      </c>
      <c r="N356" s="28">
        <f>N348+1</f>
        <v>45</v>
      </c>
      <c r="O356" s="35" t="s">
        <v>51</v>
      </c>
      <c r="U356" s="30"/>
    </row>
    <row r="357" ht="47.25" customHeight="1">
      <c r="B357" s="28"/>
      <c r="C357" s="38" t="str">
        <f>IMAGE("https://media.zecodeek-it.com/dtc/ss-share/questions/question-5634.png",1)</f>
        <v/>
      </c>
      <c r="I357" s="30"/>
      <c r="K357" s="21"/>
      <c r="N357" s="28"/>
      <c r="O357" s="38" t="str">
        <f>IMAGE("https://media.zecodeek-it.com/dtc/ss-share/questions/question-5634.png",1)</f>
        <v/>
      </c>
      <c r="U357" s="30"/>
    </row>
    <row r="358" ht="15.75" customHeight="1">
      <c r="A358" s="27"/>
      <c r="B358" s="28"/>
      <c r="C358" s="23">
        <v>1.0</v>
      </c>
      <c r="D358" s="23" t="s">
        <v>180</v>
      </c>
      <c r="I358" s="31"/>
      <c r="K358" s="21"/>
      <c r="M358" s="27"/>
      <c r="N358" s="28"/>
      <c r="O358" s="23">
        <v>1.0</v>
      </c>
      <c r="P358" s="23" t="s">
        <v>180</v>
      </c>
      <c r="U358" s="31"/>
    </row>
    <row r="359" ht="15.75" customHeight="1">
      <c r="A359" s="27"/>
      <c r="B359" s="28"/>
      <c r="C359" s="23">
        <v>2.0</v>
      </c>
      <c r="D359" s="23" t="s">
        <v>213</v>
      </c>
      <c r="I359" s="31"/>
      <c r="K359" s="21"/>
      <c r="M359" s="27"/>
      <c r="N359" s="28"/>
      <c r="O359" s="23">
        <v>2.0</v>
      </c>
      <c r="P359" s="23" t="s">
        <v>213</v>
      </c>
      <c r="U359" s="31"/>
    </row>
    <row r="360" ht="15.75" customHeight="1">
      <c r="A360" s="27"/>
      <c r="B360" s="28"/>
      <c r="C360" s="23">
        <v>3.0</v>
      </c>
      <c r="D360" s="23" t="s">
        <v>180</v>
      </c>
      <c r="I360" s="31"/>
      <c r="K360" s="21"/>
      <c r="M360" s="27"/>
      <c r="N360" s="28"/>
      <c r="O360" s="23">
        <v>3.0</v>
      </c>
      <c r="P360" s="23" t="s">
        <v>180</v>
      </c>
      <c r="U360" s="31"/>
    </row>
    <row r="361" ht="15.75" customHeight="1">
      <c r="A361" s="27"/>
      <c r="B361" s="28"/>
      <c r="C361" s="23">
        <v>4.0</v>
      </c>
      <c r="D361" s="23" t="s">
        <v>214</v>
      </c>
      <c r="I361" s="31" t="s">
        <v>38</v>
      </c>
      <c r="K361" s="21"/>
      <c r="M361" s="27"/>
      <c r="N361" s="28"/>
      <c r="O361" s="23">
        <v>4.0</v>
      </c>
      <c r="P361" s="23" t="s">
        <v>214</v>
      </c>
      <c r="U361" s="31" t="s">
        <v>38</v>
      </c>
    </row>
    <row r="362">
      <c r="A362" s="39"/>
      <c r="B362" s="40"/>
      <c r="C362" s="40"/>
      <c r="D362" s="40"/>
      <c r="E362" s="40"/>
      <c r="F362" s="40"/>
      <c r="G362" s="40"/>
      <c r="H362" s="40"/>
      <c r="I362" s="41"/>
      <c r="K362" s="21"/>
      <c r="M362" s="39"/>
      <c r="N362" s="40"/>
      <c r="O362" s="40"/>
      <c r="P362" s="40"/>
      <c r="Q362" s="40"/>
      <c r="R362" s="40"/>
      <c r="S362" s="40"/>
      <c r="T362" s="40"/>
      <c r="U362" s="41"/>
    </row>
    <row r="363">
      <c r="A363" s="40"/>
      <c r="B363" s="40"/>
      <c r="C363" s="40"/>
      <c r="D363" s="40"/>
      <c r="E363" s="40"/>
      <c r="F363" s="40"/>
      <c r="G363" s="40"/>
      <c r="H363" s="40"/>
      <c r="I363" s="41"/>
      <c r="K363" s="21"/>
      <c r="M363" s="40"/>
      <c r="N363" s="40"/>
      <c r="O363" s="40"/>
      <c r="P363" s="40"/>
      <c r="Q363" s="40"/>
      <c r="R363" s="40"/>
      <c r="S363" s="40"/>
      <c r="T363" s="40"/>
      <c r="U363" s="41"/>
    </row>
    <row r="364">
      <c r="A364" s="42" t="str">
        <f>A356</f>
        <v>Question</v>
      </c>
      <c r="B364" s="43">
        <f>B356+1</f>
        <v>46</v>
      </c>
      <c r="C364" s="44" t="s">
        <v>51</v>
      </c>
      <c r="I364" s="30"/>
      <c r="K364" s="21"/>
      <c r="M364" s="42" t="str">
        <f>M356</f>
        <v>Question</v>
      </c>
      <c r="N364" s="43">
        <f>N356+1</f>
        <v>46</v>
      </c>
      <c r="O364" s="44" t="s">
        <v>51</v>
      </c>
      <c r="U364" s="30"/>
    </row>
    <row r="365" ht="47.25" customHeight="1">
      <c r="A365" s="39"/>
      <c r="B365" s="40"/>
      <c r="C365" s="45" t="str">
        <f>IMAGE("https://media.zecodeek-it.com/dtc/ss-share/questions/question-4175.png",1)</f>
        <v/>
      </c>
      <c r="I365" s="30"/>
      <c r="K365" s="21"/>
      <c r="M365" s="39"/>
      <c r="N365" s="40"/>
      <c r="O365" s="45" t="str">
        <f>IMAGE("https://media.zecodeek-it.com/dtc/ss-share/questions/question-4175.png",1)</f>
        <v/>
      </c>
      <c r="U365" s="30"/>
    </row>
    <row r="366" ht="15.75" customHeight="1">
      <c r="A366" s="40"/>
      <c r="B366" s="40"/>
      <c r="C366" s="46">
        <v>1.0</v>
      </c>
      <c r="D366" s="47" t="s">
        <v>105</v>
      </c>
      <c r="I366" s="31"/>
      <c r="K366" s="21"/>
      <c r="M366" s="40"/>
      <c r="N366" s="40"/>
      <c r="O366" s="46">
        <v>1.0</v>
      </c>
      <c r="P366" s="47" t="s">
        <v>105</v>
      </c>
      <c r="U366" s="31"/>
    </row>
    <row r="367" ht="15.75" customHeight="1">
      <c r="A367" s="40"/>
      <c r="B367" s="40"/>
      <c r="C367" s="46">
        <v>2.0</v>
      </c>
      <c r="D367" s="47" t="s">
        <v>1712</v>
      </c>
      <c r="I367" s="31"/>
      <c r="K367" s="21"/>
      <c r="M367" s="40"/>
      <c r="N367" s="40"/>
      <c r="O367" s="46">
        <v>2.0</v>
      </c>
      <c r="P367" s="47" t="s">
        <v>1712</v>
      </c>
      <c r="U367" s="31"/>
    </row>
    <row r="368" ht="15.75" customHeight="1">
      <c r="A368" s="40"/>
      <c r="B368" s="40"/>
      <c r="C368" s="46">
        <v>3.0</v>
      </c>
      <c r="D368" s="47" t="s">
        <v>105</v>
      </c>
      <c r="I368" s="31"/>
      <c r="K368" s="21"/>
      <c r="M368" s="40"/>
      <c r="N368" s="40"/>
      <c r="O368" s="46">
        <v>3.0</v>
      </c>
      <c r="P368" s="47" t="s">
        <v>105</v>
      </c>
      <c r="U368" s="31"/>
    </row>
    <row r="369" ht="15.75" customHeight="1">
      <c r="A369" s="40"/>
      <c r="B369" s="40"/>
      <c r="C369" s="46">
        <v>4.0</v>
      </c>
      <c r="D369" s="48" t="s">
        <v>1713</v>
      </c>
      <c r="I369" s="31" t="s">
        <v>38</v>
      </c>
      <c r="K369" s="21"/>
      <c r="M369" s="40"/>
      <c r="N369" s="40"/>
      <c r="O369" s="46">
        <v>4.0</v>
      </c>
      <c r="P369" s="48" t="s">
        <v>1713</v>
      </c>
      <c r="U369" s="31" t="s">
        <v>38</v>
      </c>
    </row>
    <row r="370">
      <c r="B370" s="28"/>
      <c r="C370" s="27"/>
      <c r="D370" s="27"/>
      <c r="E370" s="27"/>
      <c r="F370" s="27"/>
      <c r="G370" s="27"/>
      <c r="H370" s="27"/>
      <c r="I370" s="30"/>
      <c r="K370" s="21"/>
      <c r="N370" s="28"/>
      <c r="O370" s="27"/>
      <c r="P370" s="27"/>
      <c r="Q370" s="27"/>
      <c r="R370" s="27"/>
      <c r="S370" s="27"/>
      <c r="T370" s="27"/>
      <c r="U370" s="30"/>
    </row>
    <row r="371">
      <c r="A371" s="27"/>
      <c r="B371" s="28"/>
      <c r="C371" s="27"/>
      <c r="D371" s="27"/>
      <c r="E371" s="27"/>
      <c r="F371" s="27"/>
      <c r="G371" s="27"/>
      <c r="H371" s="27"/>
      <c r="I371" s="30"/>
      <c r="K371" s="21"/>
      <c r="M371" s="27"/>
      <c r="N371" s="28"/>
      <c r="O371" s="27"/>
      <c r="P371" s="27"/>
      <c r="Q371" s="27"/>
      <c r="R371" s="27"/>
      <c r="S371" s="27"/>
      <c r="T371" s="27"/>
      <c r="U371" s="30"/>
    </row>
    <row r="372">
      <c r="A372" s="27" t="str">
        <f>A364</f>
        <v>Question</v>
      </c>
      <c r="B372" s="28">
        <f>B364+1</f>
        <v>47</v>
      </c>
      <c r="C372" s="35" t="s">
        <v>51</v>
      </c>
      <c r="I372" s="30"/>
      <c r="K372" s="21"/>
      <c r="M372" s="27" t="str">
        <f>M364</f>
        <v>Question</v>
      </c>
      <c r="N372" s="28">
        <f>N364+1</f>
        <v>47</v>
      </c>
      <c r="O372" s="35" t="s">
        <v>51</v>
      </c>
      <c r="U372" s="30"/>
    </row>
    <row r="373" ht="47.25" customHeight="1">
      <c r="B373" s="28"/>
      <c r="C373" s="38" t="str">
        <f>IMAGE("https://media.zecodeek-it.com/dtc/ss-share/questions/question-645.png",1)</f>
        <v/>
      </c>
      <c r="I373" s="30"/>
      <c r="K373" s="21"/>
      <c r="N373" s="28"/>
      <c r="O373" s="38" t="str">
        <f>IMAGE("https://media.zecodeek-it.com/dtc/ss-share/questions/question-645.png",1)</f>
        <v/>
      </c>
      <c r="U373" s="30"/>
    </row>
    <row r="374" ht="15.75" customHeight="1">
      <c r="A374" s="27"/>
      <c r="B374" s="28"/>
      <c r="C374" s="23">
        <v>1.0</v>
      </c>
      <c r="D374" s="23" t="s">
        <v>218</v>
      </c>
      <c r="I374" s="31" t="s">
        <v>38</v>
      </c>
      <c r="K374" s="21"/>
      <c r="M374" s="27"/>
      <c r="N374" s="28"/>
      <c r="O374" s="23">
        <v>1.0</v>
      </c>
      <c r="P374" s="23" t="s">
        <v>218</v>
      </c>
      <c r="U374" s="31" t="s">
        <v>38</v>
      </c>
    </row>
    <row r="375" ht="15.75" customHeight="1">
      <c r="A375" s="27"/>
      <c r="B375" s="28"/>
      <c r="C375" s="23">
        <v>2.0</v>
      </c>
      <c r="D375" s="23" t="s">
        <v>219</v>
      </c>
      <c r="I375" s="31"/>
      <c r="K375" s="21"/>
      <c r="M375" s="27"/>
      <c r="N375" s="28"/>
      <c r="O375" s="23">
        <v>2.0</v>
      </c>
      <c r="P375" s="23" t="s">
        <v>219</v>
      </c>
      <c r="U375" s="31"/>
    </row>
    <row r="376" ht="15.75" customHeight="1">
      <c r="A376" s="27"/>
      <c r="B376" s="28"/>
      <c r="C376" s="23">
        <v>3.0</v>
      </c>
      <c r="D376" s="23" t="s">
        <v>220</v>
      </c>
      <c r="I376" s="31"/>
      <c r="K376" s="21"/>
      <c r="M376" s="27"/>
      <c r="N376" s="28"/>
      <c r="O376" s="23">
        <v>3.0</v>
      </c>
      <c r="P376" s="23" t="s">
        <v>220</v>
      </c>
      <c r="U376" s="31"/>
    </row>
    <row r="377" ht="15.75" customHeight="1">
      <c r="A377" s="27"/>
      <c r="B377" s="28"/>
      <c r="C377" s="23">
        <v>4.0</v>
      </c>
      <c r="D377" s="23" t="s">
        <v>221</v>
      </c>
      <c r="I377" s="31"/>
      <c r="K377" s="21"/>
      <c r="M377" s="27"/>
      <c r="N377" s="28"/>
      <c r="O377" s="23">
        <v>4.0</v>
      </c>
      <c r="P377" s="23" t="s">
        <v>221</v>
      </c>
      <c r="U377" s="31"/>
    </row>
    <row r="378">
      <c r="B378" s="28"/>
      <c r="C378" s="27"/>
      <c r="D378" s="27"/>
      <c r="E378" s="27"/>
      <c r="F378" s="27"/>
      <c r="G378" s="27"/>
      <c r="H378" s="27"/>
      <c r="I378" s="30"/>
      <c r="K378" s="21"/>
      <c r="N378" s="28"/>
      <c r="O378" s="27"/>
      <c r="P378" s="27"/>
      <c r="Q378" s="27"/>
      <c r="R378" s="27"/>
      <c r="S378" s="27"/>
      <c r="T378" s="27"/>
      <c r="U378" s="30"/>
    </row>
    <row r="379">
      <c r="A379" s="27"/>
      <c r="B379" s="28"/>
      <c r="C379" s="27"/>
      <c r="D379" s="27"/>
      <c r="E379" s="27"/>
      <c r="F379" s="27"/>
      <c r="G379" s="27"/>
      <c r="H379" s="27"/>
      <c r="I379" s="30"/>
      <c r="K379" s="21"/>
      <c r="M379" s="27"/>
      <c r="N379" s="28"/>
      <c r="O379" s="27"/>
      <c r="P379" s="27"/>
      <c r="Q379" s="27"/>
      <c r="R379" s="27"/>
      <c r="S379" s="27"/>
      <c r="T379" s="27"/>
      <c r="U379" s="30"/>
    </row>
    <row r="380">
      <c r="A380" s="27" t="str">
        <f>A372</f>
        <v>Question</v>
      </c>
      <c r="B380" s="28">
        <f>B372+1</f>
        <v>48</v>
      </c>
      <c r="C380" s="35" t="s">
        <v>51</v>
      </c>
      <c r="I380" s="30"/>
      <c r="K380" s="21"/>
      <c r="M380" s="27" t="str">
        <f>M372</f>
        <v>Question</v>
      </c>
      <c r="N380" s="28">
        <f>N372+1</f>
        <v>48</v>
      </c>
      <c r="O380" s="35" t="s">
        <v>51</v>
      </c>
      <c r="U380" s="30"/>
    </row>
    <row r="381" ht="47.25" customHeight="1">
      <c r="B381" s="28"/>
      <c r="C381" s="38" t="str">
        <f>IMAGE("https://media.zecodeek-it.com/dtc/ss-share/questions/question-642.png",1)</f>
        <v/>
      </c>
      <c r="I381" s="30"/>
      <c r="K381" s="21"/>
      <c r="N381" s="28"/>
      <c r="O381" s="38" t="str">
        <f>IMAGE("https://media.zecodeek-it.com/dtc/ss-share/questions/question-642.png",1)</f>
        <v/>
      </c>
      <c r="U381" s="30"/>
    </row>
    <row r="382" ht="15.75" customHeight="1">
      <c r="A382" s="27"/>
      <c r="B382" s="28"/>
      <c r="C382" s="23">
        <v>1.0</v>
      </c>
      <c r="D382" s="23" t="s">
        <v>222</v>
      </c>
      <c r="I382" s="31"/>
      <c r="K382" s="21"/>
      <c r="M382" s="27"/>
      <c r="N382" s="28"/>
      <c r="O382" s="23">
        <v>1.0</v>
      </c>
      <c r="P382" s="23" t="s">
        <v>222</v>
      </c>
      <c r="U382" s="31"/>
    </row>
    <row r="383" ht="15.75" customHeight="1">
      <c r="A383" s="27"/>
      <c r="B383" s="28"/>
      <c r="C383" s="23">
        <v>2.0</v>
      </c>
      <c r="D383" s="23" t="s">
        <v>223</v>
      </c>
      <c r="I383" s="31" t="s">
        <v>38</v>
      </c>
      <c r="K383" s="21"/>
      <c r="M383" s="27"/>
      <c r="N383" s="28"/>
      <c r="O383" s="23">
        <v>2.0</v>
      </c>
      <c r="P383" s="23" t="s">
        <v>223</v>
      </c>
      <c r="U383" s="31" t="s">
        <v>38</v>
      </c>
    </row>
    <row r="384" ht="15.75" customHeight="1">
      <c r="A384" s="27"/>
      <c r="B384" s="28"/>
      <c r="C384" s="23">
        <v>3.0</v>
      </c>
      <c r="D384" s="23" t="s">
        <v>224</v>
      </c>
      <c r="I384" s="31"/>
      <c r="K384" s="21"/>
      <c r="M384" s="27"/>
      <c r="N384" s="28"/>
      <c r="O384" s="23">
        <v>3.0</v>
      </c>
      <c r="P384" s="23" t="s">
        <v>224</v>
      </c>
      <c r="U384" s="31"/>
    </row>
    <row r="385" ht="15.75" customHeight="1">
      <c r="A385" s="27"/>
      <c r="B385" s="28"/>
      <c r="C385" s="23">
        <v>4.0</v>
      </c>
      <c r="D385" s="23" t="s">
        <v>225</v>
      </c>
      <c r="I385" s="31"/>
      <c r="K385" s="21"/>
      <c r="M385" s="27"/>
      <c r="N385" s="28"/>
      <c r="O385" s="23">
        <v>4.0</v>
      </c>
      <c r="P385" s="23" t="s">
        <v>225</v>
      </c>
      <c r="U385" s="31"/>
    </row>
    <row r="386">
      <c r="B386" s="28"/>
      <c r="C386" s="27"/>
      <c r="D386" s="27"/>
      <c r="E386" s="27"/>
      <c r="F386" s="27"/>
      <c r="G386" s="27"/>
      <c r="H386" s="27"/>
      <c r="I386" s="30"/>
      <c r="K386" s="21"/>
      <c r="N386" s="28"/>
      <c r="O386" s="27"/>
      <c r="P386" s="27"/>
      <c r="Q386" s="27"/>
      <c r="R386" s="27"/>
      <c r="S386" s="27"/>
      <c r="T386" s="27"/>
      <c r="U386" s="30"/>
    </row>
    <row r="387">
      <c r="A387" s="27"/>
      <c r="B387" s="28"/>
      <c r="C387" s="27"/>
      <c r="D387" s="27"/>
      <c r="E387" s="27"/>
      <c r="F387" s="27"/>
      <c r="G387" s="27"/>
      <c r="H387" s="27"/>
      <c r="I387" s="30"/>
      <c r="K387" s="21"/>
      <c r="M387" s="27"/>
      <c r="N387" s="28"/>
      <c r="O387" s="27"/>
      <c r="P387" s="27"/>
      <c r="Q387" s="27"/>
      <c r="R387" s="27"/>
      <c r="S387" s="27"/>
      <c r="T387" s="27"/>
      <c r="U387" s="30"/>
    </row>
    <row r="388">
      <c r="A388" s="27" t="str">
        <f>A380</f>
        <v>Question</v>
      </c>
      <c r="B388" s="28">
        <f>B380+1</f>
        <v>49</v>
      </c>
      <c r="C388" s="35" t="s">
        <v>51</v>
      </c>
      <c r="I388" s="30"/>
      <c r="K388" s="21"/>
      <c r="M388" s="27" t="str">
        <f>M380</f>
        <v>Question</v>
      </c>
      <c r="N388" s="28">
        <f>N380+1</f>
        <v>49</v>
      </c>
      <c r="O388" s="35" t="s">
        <v>51</v>
      </c>
      <c r="U388" s="30"/>
    </row>
    <row r="389" ht="47.25" customHeight="1">
      <c r="B389" s="28"/>
      <c r="C389" s="38" t="str">
        <f>IMAGE("https://media.zecodeek-it.com/dtc/ss-share/questions/question-662.png",1)</f>
        <v/>
      </c>
      <c r="I389" s="30"/>
      <c r="K389" s="21"/>
      <c r="N389" s="28"/>
      <c r="O389" s="38" t="str">
        <f>IMAGE("https://media.zecodeek-it.com/dtc/ss-share/questions/question-662.png",1)</f>
        <v/>
      </c>
      <c r="U389" s="30"/>
    </row>
    <row r="390" ht="15.75" customHeight="1">
      <c r="A390" s="27"/>
      <c r="B390" s="28"/>
      <c r="C390" s="23">
        <v>1.0</v>
      </c>
      <c r="D390" s="23" t="s">
        <v>226</v>
      </c>
      <c r="I390" s="31" t="s">
        <v>38</v>
      </c>
      <c r="K390" s="21"/>
      <c r="M390" s="27"/>
      <c r="N390" s="28"/>
      <c r="O390" s="23">
        <v>1.0</v>
      </c>
      <c r="P390" s="23" t="s">
        <v>226</v>
      </c>
      <c r="U390" s="31" t="s">
        <v>38</v>
      </c>
    </row>
    <row r="391" ht="15.75" customHeight="1">
      <c r="A391" s="27"/>
      <c r="B391" s="28"/>
      <c r="C391" s="23">
        <v>2.0</v>
      </c>
      <c r="D391" s="23" t="s">
        <v>227</v>
      </c>
      <c r="I391" s="31"/>
      <c r="K391" s="21"/>
      <c r="M391" s="27"/>
      <c r="N391" s="28"/>
      <c r="O391" s="23">
        <v>2.0</v>
      </c>
      <c r="P391" s="23" t="s">
        <v>227</v>
      </c>
      <c r="U391" s="31"/>
    </row>
    <row r="392" ht="15.75" customHeight="1">
      <c r="A392" s="27"/>
      <c r="B392" s="28"/>
      <c r="C392" s="23">
        <v>3.0</v>
      </c>
      <c r="D392" s="23" t="s">
        <v>105</v>
      </c>
      <c r="I392" s="31"/>
      <c r="K392" s="21"/>
      <c r="M392" s="27"/>
      <c r="N392" s="28"/>
      <c r="O392" s="23">
        <v>3.0</v>
      </c>
      <c r="P392" s="23" t="s">
        <v>105</v>
      </c>
      <c r="U392" s="31"/>
    </row>
    <row r="393" ht="15.75" customHeight="1">
      <c r="A393" s="27"/>
      <c r="B393" s="28"/>
      <c r="C393" s="23">
        <v>4.0</v>
      </c>
      <c r="D393" s="23" t="s">
        <v>228</v>
      </c>
      <c r="I393" s="31"/>
      <c r="K393" s="21"/>
      <c r="M393" s="27"/>
      <c r="N393" s="28"/>
      <c r="O393" s="23">
        <v>4.0</v>
      </c>
      <c r="P393" s="23" t="s">
        <v>228</v>
      </c>
      <c r="U393" s="31"/>
    </row>
    <row r="394">
      <c r="B394" s="28"/>
      <c r="C394" s="27"/>
      <c r="D394" s="27"/>
      <c r="E394" s="27"/>
      <c r="F394" s="27"/>
      <c r="G394" s="27"/>
      <c r="H394" s="27"/>
      <c r="I394" s="30"/>
      <c r="K394" s="21"/>
      <c r="N394" s="28"/>
      <c r="O394" s="27"/>
      <c r="P394" s="27"/>
      <c r="Q394" s="27"/>
      <c r="R394" s="27"/>
      <c r="S394" s="27"/>
      <c r="T394" s="27"/>
      <c r="U394" s="30"/>
    </row>
    <row r="395">
      <c r="A395" s="27"/>
      <c r="B395" s="28"/>
      <c r="C395" s="27"/>
      <c r="D395" s="27"/>
      <c r="E395" s="27"/>
      <c r="F395" s="27"/>
      <c r="G395" s="27"/>
      <c r="H395" s="27"/>
      <c r="I395" s="30"/>
      <c r="K395" s="21"/>
      <c r="M395" s="27"/>
      <c r="N395" s="28"/>
      <c r="O395" s="27"/>
      <c r="P395" s="27"/>
      <c r="Q395" s="27"/>
      <c r="R395" s="27"/>
      <c r="S395" s="27"/>
      <c r="T395" s="27"/>
      <c r="U395" s="30"/>
    </row>
    <row r="396">
      <c r="A396" s="27" t="str">
        <f>A388</f>
        <v>Question</v>
      </c>
      <c r="B396" s="28">
        <f>B388+1</f>
        <v>50</v>
      </c>
      <c r="C396" s="35" t="s">
        <v>51</v>
      </c>
      <c r="I396" s="30"/>
      <c r="K396" s="21"/>
      <c r="M396" s="27" t="str">
        <f>M388</f>
        <v>Question</v>
      </c>
      <c r="N396" s="28">
        <f>N388+1</f>
        <v>50</v>
      </c>
      <c r="O396" s="35" t="s">
        <v>51</v>
      </c>
      <c r="U396" s="30"/>
    </row>
    <row r="397" ht="47.25" customHeight="1">
      <c r="B397" s="28"/>
      <c r="C397" s="38" t="str">
        <f>IMAGE("https://media.zecodeek-it.com/dtc/ss-share/questions/question-5636.png",1)</f>
        <v/>
      </c>
      <c r="I397" s="30"/>
      <c r="K397" s="21"/>
      <c r="N397" s="28"/>
      <c r="O397" s="38" t="str">
        <f>IMAGE("https://media.zecodeek-it.com/dtc/ss-share/questions/question-5636.png",1)</f>
        <v/>
      </c>
      <c r="U397" s="30"/>
    </row>
    <row r="398" ht="15.75" customHeight="1">
      <c r="A398" s="27"/>
      <c r="B398" s="28"/>
      <c r="C398" s="23">
        <v>1.0</v>
      </c>
      <c r="D398" s="23" t="s">
        <v>229</v>
      </c>
      <c r="I398" s="31"/>
      <c r="K398" s="21"/>
      <c r="M398" s="27"/>
      <c r="N398" s="28"/>
      <c r="O398" s="23">
        <v>1.0</v>
      </c>
      <c r="P398" s="23" t="s">
        <v>229</v>
      </c>
      <c r="U398" s="31"/>
    </row>
    <row r="399" ht="15.75" customHeight="1">
      <c r="A399" s="27"/>
      <c r="B399" s="28"/>
      <c r="C399" s="23">
        <v>2.0</v>
      </c>
      <c r="D399" s="23" t="s">
        <v>230</v>
      </c>
      <c r="I399" s="31"/>
      <c r="K399" s="21"/>
      <c r="M399" s="27"/>
      <c r="N399" s="28"/>
      <c r="O399" s="23">
        <v>2.0</v>
      </c>
      <c r="P399" s="23" t="s">
        <v>230</v>
      </c>
      <c r="U399" s="31"/>
    </row>
    <row r="400" ht="15.75" customHeight="1">
      <c r="A400" s="27"/>
      <c r="B400" s="28"/>
      <c r="C400" s="23">
        <v>3.0</v>
      </c>
      <c r="D400" s="23" t="s">
        <v>231</v>
      </c>
      <c r="I400" s="31"/>
      <c r="K400" s="21"/>
      <c r="M400" s="27"/>
      <c r="N400" s="28"/>
      <c r="O400" s="23">
        <v>3.0</v>
      </c>
      <c r="P400" s="23" t="s">
        <v>231</v>
      </c>
      <c r="U400" s="31"/>
    </row>
    <row r="401" ht="15.75" customHeight="1">
      <c r="A401" s="27"/>
      <c r="B401" s="28"/>
      <c r="C401" s="23">
        <v>4.0</v>
      </c>
      <c r="D401" s="23" t="s">
        <v>232</v>
      </c>
      <c r="I401" s="31" t="s">
        <v>38</v>
      </c>
      <c r="K401" s="21"/>
      <c r="M401" s="27"/>
      <c r="N401" s="28"/>
      <c r="O401" s="23">
        <v>4.0</v>
      </c>
      <c r="P401" s="23" t="s">
        <v>232</v>
      </c>
      <c r="U401" s="31" t="s">
        <v>38</v>
      </c>
    </row>
    <row r="402">
      <c r="B402" s="28"/>
      <c r="C402" s="27"/>
      <c r="D402" s="27"/>
      <c r="E402" s="27"/>
      <c r="F402" s="27"/>
      <c r="G402" s="27"/>
      <c r="H402" s="27"/>
      <c r="I402" s="30"/>
      <c r="K402" s="21"/>
      <c r="N402" s="28"/>
      <c r="O402" s="27"/>
      <c r="P402" s="27"/>
      <c r="Q402" s="27"/>
      <c r="R402" s="27"/>
      <c r="S402" s="27"/>
      <c r="T402" s="27"/>
      <c r="U402" s="30"/>
    </row>
    <row r="403">
      <c r="A403" s="27"/>
      <c r="B403" s="28"/>
      <c r="C403" s="27"/>
      <c r="D403" s="27"/>
      <c r="E403" s="27"/>
      <c r="F403" s="27"/>
      <c r="G403" s="27"/>
      <c r="H403" s="27"/>
      <c r="I403" s="30"/>
      <c r="K403" s="21"/>
      <c r="M403" s="27"/>
      <c r="N403" s="28"/>
      <c r="O403" s="27"/>
      <c r="P403" s="27"/>
      <c r="Q403" s="27"/>
      <c r="R403" s="27"/>
      <c r="S403" s="27"/>
      <c r="T403" s="27"/>
      <c r="U403" s="30"/>
    </row>
    <row r="404">
      <c r="A404" s="27" t="str">
        <f>A396</f>
        <v>Question</v>
      </c>
      <c r="B404" s="28">
        <f>B396+1</f>
        <v>51</v>
      </c>
      <c r="C404" s="35" t="s">
        <v>51</v>
      </c>
      <c r="I404" s="30"/>
      <c r="K404" s="21"/>
      <c r="M404" s="27" t="str">
        <f>M396</f>
        <v>Question</v>
      </c>
      <c r="N404" s="28">
        <f>N396+1</f>
        <v>51</v>
      </c>
      <c r="O404" s="35" t="s">
        <v>51</v>
      </c>
      <c r="U404" s="30"/>
    </row>
    <row r="405" ht="47.25" customHeight="1">
      <c r="B405" s="28"/>
      <c r="C405" s="38" t="str">
        <f>IMAGE("https://media.zecodeek-it.com/dtc/ss-share/questions/question-663.png",1)</f>
        <v/>
      </c>
      <c r="I405" s="30"/>
      <c r="K405" s="21"/>
      <c r="N405" s="28"/>
      <c r="O405" s="38" t="str">
        <f>IMAGE("https://media.zecodeek-it.com/dtc/ss-share/questions/question-663.png",1)</f>
        <v/>
      </c>
      <c r="U405" s="30"/>
    </row>
    <row r="406" ht="15.75" customHeight="1">
      <c r="A406" s="27"/>
      <c r="B406" s="28"/>
      <c r="C406" s="23">
        <v>1.0</v>
      </c>
      <c r="D406" s="23" t="s">
        <v>105</v>
      </c>
      <c r="I406" s="31"/>
      <c r="K406" s="21"/>
      <c r="M406" s="27"/>
      <c r="N406" s="28"/>
      <c r="O406" s="23">
        <v>1.0</v>
      </c>
      <c r="P406" s="23" t="s">
        <v>105</v>
      </c>
      <c r="U406" s="31"/>
    </row>
    <row r="407" ht="15.75" customHeight="1">
      <c r="A407" s="27"/>
      <c r="B407" s="28"/>
      <c r="C407" s="23">
        <v>2.0</v>
      </c>
      <c r="D407" s="23" t="s">
        <v>233</v>
      </c>
      <c r="I407" s="31"/>
      <c r="K407" s="21"/>
      <c r="M407" s="27"/>
      <c r="N407" s="28"/>
      <c r="O407" s="23">
        <v>2.0</v>
      </c>
      <c r="P407" s="23" t="s">
        <v>233</v>
      </c>
      <c r="U407" s="31"/>
    </row>
    <row r="408" ht="15.75" customHeight="1">
      <c r="A408" s="27"/>
      <c r="B408" s="28"/>
      <c r="C408" s="23">
        <v>3.0</v>
      </c>
      <c r="D408" s="23" t="s">
        <v>105</v>
      </c>
      <c r="I408" s="31"/>
      <c r="K408" s="21"/>
      <c r="M408" s="27"/>
      <c r="N408" s="28"/>
      <c r="O408" s="23">
        <v>3.0</v>
      </c>
      <c r="P408" s="23" t="s">
        <v>105</v>
      </c>
      <c r="U408" s="31"/>
    </row>
    <row r="409" ht="15.75" customHeight="1">
      <c r="A409" s="27"/>
      <c r="B409" s="28"/>
      <c r="C409" s="23">
        <v>4.0</v>
      </c>
      <c r="D409" s="23" t="s">
        <v>234</v>
      </c>
      <c r="I409" s="31" t="s">
        <v>38</v>
      </c>
      <c r="K409" s="21"/>
      <c r="M409" s="27"/>
      <c r="N409" s="28"/>
      <c r="O409" s="23">
        <v>4.0</v>
      </c>
      <c r="P409" s="23" t="s">
        <v>234</v>
      </c>
      <c r="U409" s="31" t="s">
        <v>38</v>
      </c>
    </row>
    <row r="410">
      <c r="B410" s="28"/>
      <c r="C410" s="27"/>
      <c r="D410" s="27"/>
      <c r="E410" s="27"/>
      <c r="F410" s="27"/>
      <c r="G410" s="27"/>
      <c r="H410" s="27"/>
      <c r="I410" s="30"/>
      <c r="K410" s="21"/>
      <c r="N410" s="28"/>
      <c r="O410" s="27"/>
      <c r="P410" s="27"/>
      <c r="Q410" s="27"/>
      <c r="R410" s="27"/>
      <c r="S410" s="27"/>
      <c r="T410" s="27"/>
      <c r="U410" s="30"/>
    </row>
    <row r="411">
      <c r="A411" s="27"/>
      <c r="B411" s="28"/>
      <c r="C411" s="27"/>
      <c r="D411" s="27"/>
      <c r="E411" s="27"/>
      <c r="F411" s="27"/>
      <c r="G411" s="27"/>
      <c r="H411" s="27"/>
      <c r="I411" s="30"/>
      <c r="K411" s="21"/>
      <c r="M411" s="27"/>
      <c r="N411" s="28"/>
      <c r="O411" s="27"/>
      <c r="P411" s="27"/>
      <c r="Q411" s="27"/>
      <c r="R411" s="27"/>
      <c r="S411" s="27"/>
      <c r="T411" s="27"/>
      <c r="U411" s="30"/>
    </row>
    <row r="412">
      <c r="A412" s="27" t="str">
        <f>A404</f>
        <v>Question</v>
      </c>
      <c r="B412" s="28">
        <f>B404+1</f>
        <v>52</v>
      </c>
      <c r="C412" s="35" t="s">
        <v>51</v>
      </c>
      <c r="I412" s="30"/>
      <c r="K412" s="21"/>
      <c r="M412" s="27" t="str">
        <f>M404</f>
        <v>Question</v>
      </c>
      <c r="N412" s="28">
        <f>N404+1</f>
        <v>52</v>
      </c>
      <c r="O412" s="35" t="s">
        <v>51</v>
      </c>
      <c r="U412" s="30"/>
    </row>
    <row r="413" ht="47.25" customHeight="1">
      <c r="B413" s="28"/>
      <c r="C413" s="38" t="str">
        <f>IMAGE("https://media.zecodeek-it.com/dtc/ss-share/questions/question-588.png",1)</f>
        <v/>
      </c>
      <c r="I413" s="30"/>
      <c r="K413" s="21"/>
      <c r="N413" s="28"/>
      <c r="O413" s="38" t="str">
        <f>IMAGE("https://media.zecodeek-it.com/dtc/ss-share/questions/question-588.png",1)</f>
        <v/>
      </c>
      <c r="U413" s="30"/>
    </row>
    <row r="414" ht="15.75" customHeight="1">
      <c r="A414" s="27"/>
      <c r="B414" s="28"/>
      <c r="C414" s="23">
        <v>1.0</v>
      </c>
      <c r="D414" s="23" t="s">
        <v>235</v>
      </c>
      <c r="I414" s="31"/>
      <c r="K414" s="21"/>
      <c r="M414" s="27"/>
      <c r="N414" s="28"/>
      <c r="O414" s="23">
        <v>1.0</v>
      </c>
      <c r="P414" s="23" t="s">
        <v>235</v>
      </c>
      <c r="U414" s="31"/>
    </row>
    <row r="415" ht="15.75" customHeight="1">
      <c r="A415" s="27"/>
      <c r="B415" s="28"/>
      <c r="C415" s="23">
        <v>2.0</v>
      </c>
      <c r="D415" s="23" t="s">
        <v>129</v>
      </c>
      <c r="I415" s="31"/>
      <c r="K415" s="21"/>
      <c r="M415" s="27"/>
      <c r="N415" s="28"/>
      <c r="O415" s="23">
        <v>2.0</v>
      </c>
      <c r="P415" s="23" t="s">
        <v>129</v>
      </c>
      <c r="U415" s="31"/>
    </row>
    <row r="416" ht="15.75" customHeight="1">
      <c r="A416" s="27"/>
      <c r="B416" s="28"/>
      <c r="C416" s="23">
        <v>3.0</v>
      </c>
      <c r="D416" s="23" t="s">
        <v>236</v>
      </c>
      <c r="I416" s="31"/>
      <c r="K416" s="21"/>
      <c r="M416" s="27"/>
      <c r="N416" s="28"/>
      <c r="O416" s="23">
        <v>3.0</v>
      </c>
      <c r="P416" s="23" t="s">
        <v>236</v>
      </c>
      <c r="U416" s="31"/>
    </row>
    <row r="417" ht="15.75" customHeight="1">
      <c r="A417" s="27"/>
      <c r="B417" s="28"/>
      <c r="C417" s="23">
        <v>4.0</v>
      </c>
      <c r="D417" s="23" t="s">
        <v>237</v>
      </c>
      <c r="I417" s="31" t="s">
        <v>38</v>
      </c>
      <c r="K417" s="21"/>
      <c r="M417" s="27"/>
      <c r="N417" s="28"/>
      <c r="O417" s="23">
        <v>4.0</v>
      </c>
      <c r="P417" s="23" t="s">
        <v>237</v>
      </c>
      <c r="U417" s="31" t="s">
        <v>38</v>
      </c>
    </row>
    <row r="418">
      <c r="B418" s="28"/>
      <c r="C418" s="27"/>
      <c r="D418" s="27"/>
      <c r="E418" s="27"/>
      <c r="F418" s="27"/>
      <c r="G418" s="27"/>
      <c r="H418" s="27"/>
      <c r="I418" s="30"/>
      <c r="K418" s="21"/>
      <c r="N418" s="28"/>
      <c r="O418" s="27"/>
      <c r="P418" s="27"/>
      <c r="Q418" s="27"/>
      <c r="R418" s="27"/>
      <c r="S418" s="27"/>
      <c r="T418" s="27"/>
      <c r="U418" s="30"/>
    </row>
    <row r="419">
      <c r="A419" s="27"/>
      <c r="B419" s="28"/>
      <c r="C419" s="27"/>
      <c r="D419" s="27"/>
      <c r="E419" s="27"/>
      <c r="F419" s="27"/>
      <c r="G419" s="27"/>
      <c r="H419" s="27"/>
      <c r="I419" s="30"/>
      <c r="K419" s="21"/>
      <c r="M419" s="27"/>
      <c r="N419" s="28"/>
      <c r="O419" s="27"/>
      <c r="P419" s="27"/>
      <c r="Q419" s="27"/>
      <c r="R419" s="27"/>
      <c r="S419" s="27"/>
      <c r="T419" s="27"/>
      <c r="U419" s="30"/>
    </row>
    <row r="420">
      <c r="A420" s="27" t="str">
        <f>A412</f>
        <v>Question</v>
      </c>
      <c r="B420" s="28">
        <f>B412+1</f>
        <v>53</v>
      </c>
      <c r="C420" s="35" t="s">
        <v>51</v>
      </c>
      <c r="I420" s="30"/>
      <c r="K420" s="21"/>
      <c r="M420" s="27" t="str">
        <f>M412</f>
        <v>Question</v>
      </c>
      <c r="N420" s="28">
        <f>N412+1</f>
        <v>53</v>
      </c>
      <c r="O420" s="35" t="s">
        <v>51</v>
      </c>
      <c r="U420" s="30"/>
    </row>
    <row r="421" ht="47.25" customHeight="1">
      <c r="B421" s="28"/>
      <c r="C421" s="38" t="str">
        <f>IMAGE("https://media.zecodeek-it.com/dtc/ss-share/questions/question-646.png",1)</f>
        <v/>
      </c>
      <c r="I421" s="30"/>
      <c r="K421" s="21"/>
      <c r="N421" s="28"/>
      <c r="O421" s="38" t="str">
        <f>IMAGE("https://media.zecodeek-it.com/dtc/ss-share/questions/question-646.png",1)</f>
        <v/>
      </c>
      <c r="U421" s="30"/>
    </row>
    <row r="422" ht="15.75" customHeight="1">
      <c r="A422" s="27"/>
      <c r="B422" s="28"/>
      <c r="C422" s="23">
        <v>1.0</v>
      </c>
      <c r="D422" s="23" t="s">
        <v>238</v>
      </c>
      <c r="I422" s="31" t="s">
        <v>38</v>
      </c>
      <c r="K422" s="21"/>
      <c r="M422" s="27"/>
      <c r="N422" s="28"/>
      <c r="O422" s="23">
        <v>1.0</v>
      </c>
      <c r="P422" s="23" t="s">
        <v>238</v>
      </c>
      <c r="U422" s="31" t="s">
        <v>38</v>
      </c>
    </row>
    <row r="423" ht="15.75" customHeight="1">
      <c r="A423" s="27"/>
      <c r="B423" s="28"/>
      <c r="C423" s="23">
        <v>2.0</v>
      </c>
      <c r="D423" s="23" t="s">
        <v>144</v>
      </c>
      <c r="I423" s="31"/>
      <c r="K423" s="21"/>
      <c r="M423" s="27"/>
      <c r="N423" s="28"/>
      <c r="O423" s="23">
        <v>2.0</v>
      </c>
      <c r="P423" s="23" t="s">
        <v>144</v>
      </c>
      <c r="U423" s="31"/>
    </row>
    <row r="424" ht="15.75" customHeight="1">
      <c r="A424" s="27"/>
      <c r="B424" s="28"/>
      <c r="C424" s="23">
        <v>3.0</v>
      </c>
      <c r="D424" s="23" t="s">
        <v>170</v>
      </c>
      <c r="I424" s="31"/>
      <c r="K424" s="21"/>
      <c r="M424" s="27"/>
      <c r="N424" s="28"/>
      <c r="O424" s="23">
        <v>3.0</v>
      </c>
      <c r="P424" s="23" t="s">
        <v>170</v>
      </c>
      <c r="U424" s="31"/>
    </row>
    <row r="425" ht="15.75" customHeight="1">
      <c r="A425" s="27"/>
      <c r="B425" s="28"/>
      <c r="C425" s="23">
        <v>4.0</v>
      </c>
      <c r="D425" s="23" t="s">
        <v>239</v>
      </c>
      <c r="I425" s="31"/>
      <c r="K425" s="21"/>
      <c r="M425" s="27"/>
      <c r="N425" s="28"/>
      <c r="O425" s="23">
        <v>4.0</v>
      </c>
      <c r="P425" s="23" t="s">
        <v>239</v>
      </c>
      <c r="U425" s="31"/>
    </row>
    <row r="426">
      <c r="B426" s="28"/>
      <c r="C426" s="27"/>
      <c r="D426" s="27"/>
      <c r="E426" s="27"/>
      <c r="F426" s="27"/>
      <c r="G426" s="27"/>
      <c r="H426" s="27"/>
      <c r="I426" s="30"/>
      <c r="K426" s="21"/>
      <c r="N426" s="28"/>
      <c r="O426" s="27"/>
      <c r="P426" s="27"/>
      <c r="Q426" s="27"/>
      <c r="R426" s="27"/>
      <c r="S426" s="27"/>
      <c r="T426" s="27"/>
      <c r="U426" s="30"/>
    </row>
    <row r="427">
      <c r="A427" s="27"/>
      <c r="B427" s="28"/>
      <c r="C427" s="27"/>
      <c r="D427" s="27"/>
      <c r="E427" s="27"/>
      <c r="F427" s="27"/>
      <c r="G427" s="27"/>
      <c r="H427" s="27"/>
      <c r="I427" s="30"/>
      <c r="K427" s="21"/>
      <c r="M427" s="27"/>
      <c r="N427" s="28"/>
      <c r="O427" s="27"/>
      <c r="P427" s="27"/>
      <c r="Q427" s="27"/>
      <c r="R427" s="27"/>
      <c r="S427" s="27"/>
      <c r="T427" s="27"/>
      <c r="U427" s="30"/>
    </row>
    <row r="428">
      <c r="A428" s="27" t="str">
        <f>A420</f>
        <v>Question</v>
      </c>
      <c r="B428" s="28">
        <f>B420+1</f>
        <v>54</v>
      </c>
      <c r="C428" s="35" t="s">
        <v>51</v>
      </c>
      <c r="I428" s="30"/>
      <c r="K428" s="21"/>
      <c r="M428" s="27" t="str">
        <f>M420</f>
        <v>Question</v>
      </c>
      <c r="N428" s="28">
        <f>N420+1</f>
        <v>54</v>
      </c>
      <c r="O428" s="35" t="s">
        <v>51</v>
      </c>
      <c r="U428" s="30"/>
    </row>
    <row r="429" ht="47.25" customHeight="1">
      <c r="B429" s="28"/>
      <c r="C429" s="38" t="str">
        <f>IMAGE("https://media.zecodeek-it.com/dtc/ss-share/questions/question-614.png",1)</f>
        <v/>
      </c>
      <c r="I429" s="30"/>
      <c r="K429" s="21"/>
      <c r="N429" s="28"/>
      <c r="O429" s="38" t="str">
        <f>IMAGE("https://media.zecodeek-it.com/dtc/ss-share/questions/question-614.png",1)</f>
        <v/>
      </c>
      <c r="U429" s="30"/>
    </row>
    <row r="430" ht="15.75" customHeight="1">
      <c r="A430" s="27"/>
      <c r="B430" s="28"/>
      <c r="C430" s="23">
        <v>1.0</v>
      </c>
      <c r="D430" s="23" t="s">
        <v>240</v>
      </c>
      <c r="I430" s="31" t="s">
        <v>38</v>
      </c>
      <c r="K430" s="21"/>
      <c r="M430" s="27"/>
      <c r="N430" s="28"/>
      <c r="O430" s="23">
        <v>1.0</v>
      </c>
      <c r="P430" s="23" t="s">
        <v>240</v>
      </c>
      <c r="U430" s="31" t="s">
        <v>38</v>
      </c>
    </row>
    <row r="431" ht="15.75" customHeight="1">
      <c r="A431" s="27"/>
      <c r="B431" s="28"/>
      <c r="C431" s="23">
        <v>2.0</v>
      </c>
      <c r="D431" s="23" t="s">
        <v>241</v>
      </c>
      <c r="I431" s="31"/>
      <c r="K431" s="21"/>
      <c r="M431" s="27"/>
      <c r="N431" s="28"/>
      <c r="O431" s="23">
        <v>2.0</v>
      </c>
      <c r="P431" s="23" t="s">
        <v>241</v>
      </c>
      <c r="U431" s="31"/>
    </row>
    <row r="432" ht="15.75" customHeight="1">
      <c r="A432" s="27"/>
      <c r="B432" s="28"/>
      <c r="C432" s="23">
        <v>3.0</v>
      </c>
      <c r="D432" s="23" t="s">
        <v>242</v>
      </c>
      <c r="I432" s="31"/>
      <c r="K432" s="21"/>
      <c r="M432" s="27"/>
      <c r="N432" s="28"/>
      <c r="O432" s="23">
        <v>3.0</v>
      </c>
      <c r="P432" s="23" t="s">
        <v>242</v>
      </c>
      <c r="U432" s="31"/>
    </row>
    <row r="433" ht="15.75" customHeight="1">
      <c r="A433" s="27"/>
      <c r="B433" s="28"/>
      <c r="C433" s="23">
        <v>4.0</v>
      </c>
      <c r="D433" s="23" t="s">
        <v>243</v>
      </c>
      <c r="I433" s="31"/>
      <c r="K433" s="21"/>
      <c r="M433" s="27"/>
      <c r="N433" s="28"/>
      <c r="O433" s="23">
        <v>4.0</v>
      </c>
      <c r="P433" s="23" t="s">
        <v>243</v>
      </c>
      <c r="U433" s="31"/>
    </row>
    <row r="434">
      <c r="B434" s="28"/>
      <c r="C434" s="27"/>
      <c r="D434" s="27"/>
      <c r="E434" s="27"/>
      <c r="F434" s="27"/>
      <c r="G434" s="27"/>
      <c r="H434" s="27"/>
      <c r="I434" s="30"/>
      <c r="K434" s="21"/>
      <c r="N434" s="28"/>
      <c r="O434" s="27"/>
      <c r="P434" s="27"/>
      <c r="Q434" s="27"/>
      <c r="R434" s="27"/>
      <c r="S434" s="27"/>
      <c r="T434" s="27"/>
      <c r="U434" s="30"/>
    </row>
    <row r="435">
      <c r="A435" s="27"/>
      <c r="B435" s="28"/>
      <c r="C435" s="27"/>
      <c r="D435" s="27"/>
      <c r="E435" s="27"/>
      <c r="F435" s="27"/>
      <c r="G435" s="27"/>
      <c r="H435" s="27"/>
      <c r="I435" s="30"/>
      <c r="K435" s="21"/>
      <c r="M435" s="27"/>
      <c r="N435" s="28"/>
      <c r="O435" s="27"/>
      <c r="P435" s="27"/>
      <c r="Q435" s="27"/>
      <c r="R435" s="27"/>
      <c r="S435" s="27"/>
      <c r="T435" s="27"/>
      <c r="U435" s="30"/>
    </row>
    <row r="436">
      <c r="A436" s="27" t="str">
        <f>A428</f>
        <v>Question</v>
      </c>
      <c r="B436" s="28">
        <f>B428+1</f>
        <v>55</v>
      </c>
      <c r="C436" s="35" t="s">
        <v>51</v>
      </c>
      <c r="I436" s="30"/>
      <c r="K436" s="21"/>
      <c r="M436" s="27" t="str">
        <f>M428</f>
        <v>Question</v>
      </c>
      <c r="N436" s="28">
        <f>N428+1</f>
        <v>55</v>
      </c>
      <c r="O436" s="35" t="s">
        <v>51</v>
      </c>
      <c r="U436" s="30"/>
    </row>
    <row r="437" ht="47.25" customHeight="1">
      <c r="B437" s="28"/>
      <c r="C437" s="38" t="str">
        <f>IMAGE("https://media.zecodeek-it.com/dtc/ss-share/questions/question-4172.png",1)</f>
        <v/>
      </c>
      <c r="I437" s="30"/>
      <c r="K437" s="21"/>
      <c r="N437" s="28"/>
      <c r="O437" s="38" t="str">
        <f>IMAGE("https://media.zecodeek-it.com/dtc/ss-share/questions/question-4172.png",1)</f>
        <v/>
      </c>
      <c r="U437" s="30"/>
    </row>
    <row r="438" ht="15.75" customHeight="1">
      <c r="A438" s="27"/>
      <c r="B438" s="28"/>
      <c r="C438" s="23">
        <v>1.0</v>
      </c>
      <c r="D438" s="23" t="s">
        <v>1714</v>
      </c>
      <c r="I438" s="31" t="s">
        <v>38</v>
      </c>
      <c r="K438" s="21"/>
      <c r="M438" s="27"/>
      <c r="N438" s="28"/>
      <c r="O438" s="23">
        <v>1.0</v>
      </c>
      <c r="P438" s="23" t="s">
        <v>1714</v>
      </c>
      <c r="U438" s="31" t="s">
        <v>38</v>
      </c>
    </row>
    <row r="439" ht="15.75" customHeight="1">
      <c r="A439" s="27"/>
      <c r="B439" s="28"/>
      <c r="C439" s="23">
        <v>2.0</v>
      </c>
      <c r="D439" s="23" t="s">
        <v>93</v>
      </c>
      <c r="I439" s="31"/>
      <c r="K439" s="21"/>
      <c r="M439" s="27"/>
      <c r="N439" s="28"/>
      <c r="O439" s="23">
        <v>2.0</v>
      </c>
      <c r="P439" s="23" t="s">
        <v>93</v>
      </c>
      <c r="U439" s="31"/>
    </row>
    <row r="440" ht="15.75" customHeight="1">
      <c r="A440" s="27"/>
      <c r="B440" s="28"/>
      <c r="C440" s="23">
        <v>3.0</v>
      </c>
      <c r="D440" s="23" t="s">
        <v>1715</v>
      </c>
      <c r="I440" s="31"/>
      <c r="K440" s="21"/>
      <c r="M440" s="27"/>
      <c r="N440" s="28"/>
      <c r="O440" s="23">
        <v>3.0</v>
      </c>
      <c r="P440" s="23" t="s">
        <v>1715</v>
      </c>
      <c r="U440" s="31"/>
    </row>
    <row r="441" ht="15.75" customHeight="1">
      <c r="A441" s="27"/>
      <c r="B441" s="28"/>
      <c r="C441" s="23">
        <v>4.0</v>
      </c>
      <c r="D441" s="23" t="s">
        <v>1716</v>
      </c>
      <c r="I441" s="31"/>
      <c r="K441" s="21"/>
      <c r="M441" s="27"/>
      <c r="N441" s="28"/>
      <c r="O441" s="23">
        <v>4.0</v>
      </c>
      <c r="P441" s="23" t="s">
        <v>1716</v>
      </c>
      <c r="U441" s="31"/>
    </row>
    <row r="442">
      <c r="B442" s="28"/>
      <c r="C442" s="27"/>
      <c r="D442" s="27"/>
      <c r="E442" s="27"/>
      <c r="F442" s="27"/>
      <c r="G442" s="27"/>
      <c r="H442" s="27"/>
      <c r="I442" s="30"/>
      <c r="K442" s="21"/>
      <c r="N442" s="28"/>
      <c r="O442" s="27"/>
      <c r="P442" s="27"/>
      <c r="Q442" s="27"/>
      <c r="R442" s="27"/>
      <c r="S442" s="27"/>
      <c r="T442" s="27"/>
      <c r="U442" s="30"/>
    </row>
    <row r="443">
      <c r="A443" s="27"/>
      <c r="B443" s="28"/>
      <c r="C443" s="27"/>
      <c r="D443" s="27"/>
      <c r="E443" s="27"/>
      <c r="F443" s="27"/>
      <c r="G443" s="27"/>
      <c r="H443" s="27"/>
      <c r="I443" s="30"/>
      <c r="K443" s="21"/>
      <c r="M443" s="27"/>
      <c r="N443" s="28"/>
      <c r="O443" s="27"/>
      <c r="P443" s="27"/>
      <c r="Q443" s="27"/>
      <c r="R443" s="27"/>
      <c r="S443" s="27"/>
      <c r="T443" s="27"/>
      <c r="U443" s="30"/>
    </row>
    <row r="444">
      <c r="A444" s="27" t="str">
        <f>A436</f>
        <v>Question</v>
      </c>
      <c r="B444" s="28">
        <f>B436+1</f>
        <v>56</v>
      </c>
      <c r="C444" s="35" t="s">
        <v>51</v>
      </c>
      <c r="I444" s="30"/>
      <c r="K444" s="21"/>
      <c r="M444" s="27" t="str">
        <f>M436</f>
        <v>Question</v>
      </c>
      <c r="N444" s="28">
        <f>N436+1</f>
        <v>56</v>
      </c>
      <c r="O444" s="35" t="s">
        <v>51</v>
      </c>
      <c r="U444" s="30"/>
    </row>
    <row r="445" ht="47.25" customHeight="1">
      <c r="B445" s="28"/>
      <c r="C445" s="38" t="str">
        <f>IMAGE("https://media.zecodeek-it.com/dtc/ss-share/questions/question-627.png",1)</f>
        <v/>
      </c>
      <c r="I445" s="30"/>
      <c r="K445" s="21"/>
      <c r="N445" s="28"/>
      <c r="O445" s="38" t="str">
        <f>IMAGE("https://media.zecodeek-it.com/dtc/ss-share/questions/question-627.png",1)</f>
        <v/>
      </c>
      <c r="U445" s="30"/>
    </row>
    <row r="446" ht="15.75" customHeight="1">
      <c r="A446" s="27"/>
      <c r="B446" s="28"/>
      <c r="C446" s="23">
        <v>1.0</v>
      </c>
      <c r="D446" s="23" t="s">
        <v>246</v>
      </c>
      <c r="I446" s="31"/>
      <c r="K446" s="21"/>
      <c r="M446" s="27"/>
      <c r="N446" s="28"/>
      <c r="O446" s="23">
        <v>1.0</v>
      </c>
      <c r="P446" s="23" t="s">
        <v>246</v>
      </c>
      <c r="U446" s="31"/>
    </row>
    <row r="447" ht="15.75" customHeight="1">
      <c r="A447" s="27"/>
      <c r="B447" s="28"/>
      <c r="C447" s="23">
        <v>2.0</v>
      </c>
      <c r="D447" s="23" t="s">
        <v>247</v>
      </c>
      <c r="I447" s="31"/>
      <c r="K447" s="21"/>
      <c r="M447" s="27"/>
      <c r="N447" s="28"/>
      <c r="O447" s="23">
        <v>2.0</v>
      </c>
      <c r="P447" s="23" t="s">
        <v>247</v>
      </c>
      <c r="U447" s="31"/>
    </row>
    <row r="448" ht="15.75" customHeight="1">
      <c r="A448" s="27"/>
      <c r="B448" s="28"/>
      <c r="C448" s="23">
        <v>3.0</v>
      </c>
      <c r="D448" s="23" t="s">
        <v>246</v>
      </c>
      <c r="I448" s="31"/>
      <c r="K448" s="21"/>
      <c r="M448" s="27"/>
      <c r="N448" s="28"/>
      <c r="O448" s="23">
        <v>3.0</v>
      </c>
      <c r="P448" s="23" t="s">
        <v>246</v>
      </c>
      <c r="U448" s="31"/>
    </row>
    <row r="449" ht="15.75" customHeight="1">
      <c r="A449" s="27"/>
      <c r="B449" s="28"/>
      <c r="C449" s="23">
        <v>4.0</v>
      </c>
      <c r="D449" s="23" t="s">
        <v>248</v>
      </c>
      <c r="I449" s="31" t="s">
        <v>38</v>
      </c>
      <c r="K449" s="21"/>
      <c r="M449" s="27"/>
      <c r="N449" s="28"/>
      <c r="O449" s="23">
        <v>4.0</v>
      </c>
      <c r="P449" s="23" t="s">
        <v>248</v>
      </c>
      <c r="U449" s="31" t="s">
        <v>38</v>
      </c>
    </row>
    <row r="450">
      <c r="B450" s="28"/>
      <c r="C450" s="27"/>
      <c r="D450" s="27"/>
      <c r="E450" s="27"/>
      <c r="F450" s="27"/>
      <c r="G450" s="27"/>
      <c r="H450" s="27"/>
      <c r="I450" s="30"/>
      <c r="K450" s="21"/>
      <c r="N450" s="28"/>
      <c r="O450" s="27"/>
      <c r="P450" s="27"/>
      <c r="Q450" s="27"/>
      <c r="R450" s="27"/>
      <c r="S450" s="27"/>
      <c r="T450" s="27"/>
      <c r="U450" s="30"/>
    </row>
    <row r="451">
      <c r="A451" s="27"/>
      <c r="B451" s="28"/>
      <c r="C451" s="27"/>
      <c r="D451" s="27"/>
      <c r="E451" s="27"/>
      <c r="F451" s="27"/>
      <c r="G451" s="27"/>
      <c r="H451" s="27"/>
      <c r="I451" s="30"/>
      <c r="K451" s="21"/>
      <c r="M451" s="27"/>
      <c r="N451" s="28"/>
      <c r="O451" s="27"/>
      <c r="P451" s="27"/>
      <c r="Q451" s="27"/>
      <c r="R451" s="27"/>
      <c r="S451" s="27"/>
      <c r="T451" s="27"/>
      <c r="U451" s="30"/>
    </row>
    <row r="452">
      <c r="A452" s="27" t="str">
        <f>A444</f>
        <v>Question</v>
      </c>
      <c r="B452" s="28">
        <f>B444+1</f>
        <v>57</v>
      </c>
      <c r="C452" s="35" t="s">
        <v>51</v>
      </c>
      <c r="I452" s="30"/>
      <c r="K452" s="21"/>
      <c r="M452" s="27" t="str">
        <f>M444</f>
        <v>Question</v>
      </c>
      <c r="N452" s="28">
        <f>N444+1</f>
        <v>57</v>
      </c>
      <c r="O452" s="35" t="s">
        <v>51</v>
      </c>
      <c r="U452" s="30"/>
    </row>
    <row r="453" ht="47.25" customHeight="1">
      <c r="B453" s="28"/>
      <c r="C453" s="38" t="str">
        <f>IMAGE("https://media.zecodeek-it.com/dtc/ss-share/questions/question-628.png",1)</f>
        <v/>
      </c>
      <c r="I453" s="30"/>
      <c r="K453" s="21"/>
      <c r="N453" s="28"/>
      <c r="O453" s="38" t="str">
        <f>IMAGE("https://media.zecodeek-it.com/dtc/ss-share/questions/question-628.png",1)</f>
        <v/>
      </c>
      <c r="U453" s="30"/>
    </row>
    <row r="454" ht="15.75" customHeight="1">
      <c r="A454" s="27"/>
      <c r="B454" s="28"/>
      <c r="C454" s="23">
        <v>1.0</v>
      </c>
      <c r="D454" s="23" t="s">
        <v>249</v>
      </c>
      <c r="I454" s="31" t="s">
        <v>38</v>
      </c>
      <c r="K454" s="21"/>
      <c r="M454" s="27"/>
      <c r="N454" s="28"/>
      <c r="O454" s="23">
        <v>1.0</v>
      </c>
      <c r="P454" s="23" t="s">
        <v>249</v>
      </c>
      <c r="U454" s="31" t="s">
        <v>38</v>
      </c>
    </row>
    <row r="455" ht="15.75" customHeight="1">
      <c r="A455" s="27"/>
      <c r="B455" s="28"/>
      <c r="C455" s="23">
        <v>2.0</v>
      </c>
      <c r="D455" s="23" t="s">
        <v>220</v>
      </c>
      <c r="I455" s="31"/>
      <c r="K455" s="21"/>
      <c r="M455" s="27"/>
      <c r="N455" s="28"/>
      <c r="O455" s="23">
        <v>2.0</v>
      </c>
      <c r="P455" s="23" t="s">
        <v>220</v>
      </c>
      <c r="U455" s="31"/>
    </row>
    <row r="456" ht="15.75" customHeight="1">
      <c r="A456" s="27"/>
      <c r="B456" s="28"/>
      <c r="C456" s="23">
        <v>3.0</v>
      </c>
      <c r="D456" s="23" t="s">
        <v>250</v>
      </c>
      <c r="I456" s="31"/>
      <c r="K456" s="21"/>
      <c r="M456" s="27"/>
      <c r="N456" s="28"/>
      <c r="O456" s="23">
        <v>3.0</v>
      </c>
      <c r="P456" s="23" t="s">
        <v>250</v>
      </c>
      <c r="U456" s="31"/>
    </row>
    <row r="457" ht="15.75" customHeight="1">
      <c r="A457" s="27"/>
      <c r="B457" s="28"/>
      <c r="C457" s="23">
        <v>4.0</v>
      </c>
      <c r="D457" s="23" t="s">
        <v>251</v>
      </c>
      <c r="I457" s="31"/>
      <c r="K457" s="21"/>
      <c r="M457" s="27"/>
      <c r="N457" s="28"/>
      <c r="O457" s="23">
        <v>4.0</v>
      </c>
      <c r="P457" s="23" t="s">
        <v>251</v>
      </c>
      <c r="U457" s="31"/>
    </row>
    <row r="458">
      <c r="B458" s="28"/>
      <c r="C458" s="27"/>
      <c r="D458" s="27"/>
      <c r="E458" s="27"/>
      <c r="F458" s="27"/>
      <c r="G458" s="27"/>
      <c r="H458" s="27"/>
      <c r="I458" s="30"/>
      <c r="K458" s="21"/>
      <c r="N458" s="28"/>
      <c r="O458" s="27"/>
      <c r="P458" s="27"/>
      <c r="Q458" s="27"/>
      <c r="R458" s="27"/>
      <c r="S458" s="27"/>
      <c r="T458" s="27"/>
      <c r="U458" s="30"/>
    </row>
    <row r="459">
      <c r="A459" s="27"/>
      <c r="B459" s="28"/>
      <c r="C459" s="27"/>
      <c r="D459" s="27"/>
      <c r="E459" s="27"/>
      <c r="F459" s="27"/>
      <c r="G459" s="27"/>
      <c r="H459" s="27"/>
      <c r="I459" s="30"/>
      <c r="K459" s="21"/>
      <c r="M459" s="27"/>
      <c r="N459" s="28"/>
      <c r="O459" s="27"/>
      <c r="P459" s="27"/>
      <c r="Q459" s="27"/>
      <c r="R459" s="27"/>
      <c r="S459" s="27"/>
      <c r="T459" s="27"/>
      <c r="U459" s="30"/>
    </row>
    <row r="460">
      <c r="A460" s="27" t="str">
        <f>A452</f>
        <v>Question</v>
      </c>
      <c r="B460" s="28">
        <f>B452+1</f>
        <v>58</v>
      </c>
      <c r="C460" s="35" t="s">
        <v>51</v>
      </c>
      <c r="I460" s="30"/>
      <c r="K460" s="21"/>
      <c r="M460" s="27" t="str">
        <f>M452</f>
        <v>Question</v>
      </c>
      <c r="N460" s="28">
        <f>N452+1</f>
        <v>58</v>
      </c>
      <c r="O460" s="35" t="s">
        <v>51</v>
      </c>
      <c r="U460" s="30"/>
    </row>
    <row r="461" ht="47.25" customHeight="1">
      <c r="B461" s="28"/>
      <c r="C461" s="38" t="str">
        <f>IMAGE("https://media.zecodeek-it.com/dtc/ss-share/questions/question-600.png",1)</f>
        <v/>
      </c>
      <c r="I461" s="30"/>
      <c r="K461" s="21"/>
      <c r="N461" s="28"/>
      <c r="O461" s="38" t="str">
        <f>IMAGE("https://media.zecodeek-it.com/dtc/ss-share/questions/question-600.png",1)</f>
        <v/>
      </c>
      <c r="U461" s="30"/>
    </row>
    <row r="462" ht="15.75" customHeight="1">
      <c r="A462" s="27"/>
      <c r="B462" s="28"/>
      <c r="C462" s="23">
        <v>1.0</v>
      </c>
      <c r="D462" s="23" t="s">
        <v>252</v>
      </c>
      <c r="I462" s="31" t="s">
        <v>38</v>
      </c>
      <c r="K462" s="21"/>
      <c r="M462" s="27"/>
      <c r="N462" s="28"/>
      <c r="O462" s="23">
        <v>1.0</v>
      </c>
      <c r="P462" s="23" t="s">
        <v>252</v>
      </c>
      <c r="U462" s="31" t="s">
        <v>38</v>
      </c>
    </row>
    <row r="463" ht="15.75" customHeight="1">
      <c r="A463" s="27"/>
      <c r="B463" s="28"/>
      <c r="C463" s="23">
        <v>2.0</v>
      </c>
      <c r="D463" s="23" t="s">
        <v>253</v>
      </c>
      <c r="I463" s="31"/>
      <c r="K463" s="21"/>
      <c r="M463" s="27"/>
      <c r="N463" s="28"/>
      <c r="O463" s="23">
        <v>2.0</v>
      </c>
      <c r="P463" s="23" t="s">
        <v>253</v>
      </c>
      <c r="U463" s="31"/>
    </row>
    <row r="464" ht="15.75" customHeight="1">
      <c r="A464" s="27"/>
      <c r="B464" s="28"/>
      <c r="C464" s="23">
        <v>3.0</v>
      </c>
      <c r="D464" s="23" t="s">
        <v>254</v>
      </c>
      <c r="I464" s="31"/>
      <c r="K464" s="21"/>
      <c r="M464" s="27"/>
      <c r="N464" s="28"/>
      <c r="O464" s="23">
        <v>3.0</v>
      </c>
      <c r="P464" s="23" t="s">
        <v>254</v>
      </c>
      <c r="U464" s="31"/>
    </row>
    <row r="465" ht="15.75" customHeight="1">
      <c r="A465" s="27"/>
      <c r="B465" s="28"/>
      <c r="C465" s="23">
        <v>4.0</v>
      </c>
      <c r="D465" s="23" t="s">
        <v>255</v>
      </c>
      <c r="I465" s="31"/>
      <c r="K465" s="21"/>
      <c r="M465" s="27"/>
      <c r="N465" s="28"/>
      <c r="O465" s="23">
        <v>4.0</v>
      </c>
      <c r="P465" s="23" t="s">
        <v>255</v>
      </c>
      <c r="U465" s="31"/>
    </row>
    <row r="466">
      <c r="B466" s="28"/>
      <c r="C466" s="27"/>
      <c r="D466" s="27"/>
      <c r="E466" s="27"/>
      <c r="F466" s="27"/>
      <c r="G466" s="27"/>
      <c r="H466" s="27"/>
      <c r="I466" s="30"/>
      <c r="K466" s="21"/>
      <c r="N466" s="28"/>
      <c r="O466" s="27"/>
      <c r="P466" s="27"/>
      <c r="Q466" s="27"/>
      <c r="R466" s="27"/>
      <c r="S466" s="27"/>
      <c r="T466" s="27"/>
      <c r="U466" s="30"/>
    </row>
    <row r="467">
      <c r="A467" s="27"/>
      <c r="B467" s="28"/>
      <c r="C467" s="27"/>
      <c r="D467" s="27"/>
      <c r="E467" s="27"/>
      <c r="F467" s="27"/>
      <c r="G467" s="27"/>
      <c r="H467" s="27"/>
      <c r="I467" s="30"/>
      <c r="K467" s="21"/>
      <c r="M467" s="27"/>
      <c r="N467" s="28"/>
      <c r="O467" s="27"/>
      <c r="P467" s="27"/>
      <c r="Q467" s="27"/>
      <c r="R467" s="27"/>
      <c r="S467" s="27"/>
      <c r="T467" s="27"/>
      <c r="U467" s="30"/>
    </row>
    <row r="468">
      <c r="A468" s="27" t="str">
        <f>A460</f>
        <v>Question</v>
      </c>
      <c r="B468" s="28">
        <f>B460+1</f>
        <v>59</v>
      </c>
      <c r="C468" s="35" t="s">
        <v>51</v>
      </c>
      <c r="I468" s="30"/>
      <c r="K468" s="21"/>
      <c r="M468" s="27" t="str">
        <f>M460</f>
        <v>Question</v>
      </c>
      <c r="N468" s="28">
        <f>N460+1</f>
        <v>59</v>
      </c>
      <c r="O468" s="35" t="s">
        <v>51</v>
      </c>
      <c r="U468" s="30"/>
    </row>
    <row r="469" ht="47.25" customHeight="1">
      <c r="B469" s="28"/>
      <c r="C469" s="38" t="str">
        <f>IMAGE("https://media.zecodeek-it.com/dtc/ss-share/questions/question-690.png",1)</f>
        <v/>
      </c>
      <c r="I469" s="30"/>
      <c r="K469" s="21"/>
      <c r="N469" s="24" t="s">
        <v>256</v>
      </c>
      <c r="O469" s="38" t="str">
        <f>IMAGE("https://media.zecodeek-it.com/dtc/ss-share/questions/question-690.png",1)</f>
        <v/>
      </c>
      <c r="U469" s="30"/>
    </row>
    <row r="470" ht="15.75" customHeight="1">
      <c r="A470" s="27"/>
      <c r="B470" s="28"/>
      <c r="C470" s="23">
        <v>1.0</v>
      </c>
      <c r="D470" s="23" t="s">
        <v>257</v>
      </c>
      <c r="I470" s="31"/>
      <c r="K470" s="21"/>
      <c r="M470" s="27"/>
      <c r="N470" s="28"/>
      <c r="O470" s="23">
        <v>1.0</v>
      </c>
      <c r="P470" s="23" t="s">
        <v>257</v>
      </c>
      <c r="U470" s="31"/>
    </row>
    <row r="471" ht="15.75" customHeight="1">
      <c r="A471" s="27"/>
      <c r="B471" s="28"/>
      <c r="C471" s="23">
        <v>2.0</v>
      </c>
      <c r="D471" s="23" t="s">
        <v>258</v>
      </c>
      <c r="I471" s="31"/>
      <c r="K471" s="21"/>
      <c r="M471" s="27"/>
      <c r="N471" s="28"/>
      <c r="O471" s="23">
        <v>2.0</v>
      </c>
      <c r="P471" s="23" t="s">
        <v>258</v>
      </c>
      <c r="U471" s="31"/>
    </row>
    <row r="472" ht="15.75" customHeight="1">
      <c r="A472" s="27"/>
      <c r="B472" s="28"/>
      <c r="C472" s="23">
        <v>3.0</v>
      </c>
      <c r="D472" s="23" t="s">
        <v>259</v>
      </c>
      <c r="I472" s="31"/>
      <c r="K472" s="21"/>
      <c r="M472" s="27"/>
      <c r="N472" s="28"/>
      <c r="O472" s="23">
        <v>3.0</v>
      </c>
      <c r="P472" s="23" t="s">
        <v>259</v>
      </c>
      <c r="U472" s="31"/>
    </row>
    <row r="473" ht="15.75" customHeight="1">
      <c r="A473" s="27"/>
      <c r="B473" s="28"/>
      <c r="C473" s="23">
        <v>4.0</v>
      </c>
      <c r="D473" s="23" t="s">
        <v>260</v>
      </c>
      <c r="I473" s="31" t="s">
        <v>38</v>
      </c>
      <c r="K473" s="21"/>
      <c r="M473" s="27"/>
      <c r="N473" s="28"/>
      <c r="O473" s="23">
        <v>4.0</v>
      </c>
      <c r="P473" s="23" t="s">
        <v>260</v>
      </c>
      <c r="U473" s="31" t="s">
        <v>38</v>
      </c>
    </row>
    <row r="474">
      <c r="B474" s="28"/>
      <c r="C474" s="27"/>
      <c r="D474" s="27"/>
      <c r="E474" s="27"/>
      <c r="F474" s="27"/>
      <c r="G474" s="27"/>
      <c r="H474" s="27"/>
      <c r="I474" s="30"/>
      <c r="K474" s="21"/>
      <c r="N474" s="28"/>
      <c r="O474" s="27"/>
      <c r="P474" s="27"/>
      <c r="Q474" s="27"/>
      <c r="R474" s="27"/>
      <c r="S474" s="27"/>
      <c r="T474" s="27"/>
      <c r="U474" s="30"/>
    </row>
    <row r="475">
      <c r="A475" s="27"/>
      <c r="B475" s="28"/>
      <c r="C475" s="27"/>
      <c r="D475" s="27"/>
      <c r="E475" s="27"/>
      <c r="F475" s="27"/>
      <c r="G475" s="27"/>
      <c r="H475" s="27"/>
      <c r="I475" s="30"/>
      <c r="K475" s="21"/>
      <c r="M475" s="27"/>
      <c r="N475" s="28"/>
      <c r="O475" s="27"/>
      <c r="P475" s="27"/>
      <c r="Q475" s="27"/>
      <c r="R475" s="27"/>
      <c r="S475" s="27"/>
      <c r="T475" s="27"/>
      <c r="U475" s="30"/>
    </row>
    <row r="476">
      <c r="A476" s="27" t="str">
        <f>A468</f>
        <v>Question</v>
      </c>
      <c r="B476" s="28">
        <f>B468+1</f>
        <v>60</v>
      </c>
      <c r="C476" s="35" t="s">
        <v>51</v>
      </c>
      <c r="I476" s="30"/>
      <c r="K476" s="21"/>
      <c r="M476" s="27" t="str">
        <f>M468</f>
        <v>Question</v>
      </c>
      <c r="N476" s="28">
        <f>N468+1</f>
        <v>60</v>
      </c>
      <c r="O476" s="35" t="s">
        <v>51</v>
      </c>
      <c r="U476" s="30"/>
    </row>
    <row r="477" ht="47.25" customHeight="1">
      <c r="B477" s="28"/>
      <c r="C477" s="38" t="str">
        <f>IMAGE("https://media.zecodeek-it.com/dtc/ss-share/questions/question-585.png",1)</f>
        <v/>
      </c>
      <c r="I477" s="30"/>
      <c r="K477" s="21"/>
      <c r="N477" s="28"/>
      <c r="O477" s="38" t="str">
        <f>IMAGE("https://media.zecodeek-it.com/dtc/ss-share/questions/question-585.png",1)</f>
        <v/>
      </c>
      <c r="U477" s="30"/>
    </row>
    <row r="478" ht="15.75" customHeight="1">
      <c r="A478" s="27"/>
      <c r="B478" s="28"/>
      <c r="C478" s="23">
        <v>1.0</v>
      </c>
      <c r="D478" s="23" t="s">
        <v>261</v>
      </c>
      <c r="I478" s="31" t="s">
        <v>38</v>
      </c>
      <c r="K478" s="21"/>
      <c r="M478" s="27"/>
      <c r="N478" s="28"/>
      <c r="O478" s="23">
        <v>1.0</v>
      </c>
      <c r="P478" s="23" t="s">
        <v>261</v>
      </c>
      <c r="U478" s="31" t="s">
        <v>38</v>
      </c>
    </row>
    <row r="479" ht="15.75" customHeight="1">
      <c r="A479" s="27"/>
      <c r="B479" s="28"/>
      <c r="C479" s="23">
        <v>2.0</v>
      </c>
      <c r="D479" s="23" t="s">
        <v>262</v>
      </c>
      <c r="I479" s="31"/>
      <c r="K479" s="21"/>
      <c r="M479" s="27"/>
      <c r="N479" s="28"/>
      <c r="O479" s="23">
        <v>2.0</v>
      </c>
      <c r="P479" s="23" t="s">
        <v>262</v>
      </c>
      <c r="U479" s="31"/>
    </row>
    <row r="480" ht="15.75" customHeight="1">
      <c r="A480" s="27"/>
      <c r="B480" s="28"/>
      <c r="C480" s="23">
        <v>3.0</v>
      </c>
      <c r="D480" s="23" t="s">
        <v>263</v>
      </c>
      <c r="I480" s="31"/>
      <c r="K480" s="21"/>
      <c r="M480" s="27"/>
      <c r="N480" s="28"/>
      <c r="O480" s="23">
        <v>3.0</v>
      </c>
      <c r="P480" s="23" t="s">
        <v>263</v>
      </c>
      <c r="U480" s="31"/>
    </row>
    <row r="481" ht="15.75" customHeight="1">
      <c r="A481" s="27"/>
      <c r="B481" s="28"/>
      <c r="C481" s="23">
        <v>4.0</v>
      </c>
      <c r="D481" s="23" t="s">
        <v>264</v>
      </c>
      <c r="I481" s="31"/>
      <c r="K481" s="21"/>
      <c r="M481" s="27"/>
      <c r="N481" s="28"/>
      <c r="O481" s="23">
        <v>4.0</v>
      </c>
      <c r="P481" s="23" t="s">
        <v>264</v>
      </c>
      <c r="U481" s="31"/>
    </row>
    <row r="482">
      <c r="B482" s="28"/>
      <c r="C482" s="27"/>
      <c r="D482" s="27"/>
      <c r="E482" s="27"/>
      <c r="F482" s="27"/>
      <c r="G482" s="27"/>
      <c r="H482" s="27"/>
      <c r="I482" s="30"/>
      <c r="K482" s="21"/>
      <c r="N482" s="28"/>
      <c r="O482" s="27"/>
      <c r="P482" s="27"/>
      <c r="Q482" s="27"/>
      <c r="R482" s="27"/>
      <c r="S482" s="27"/>
      <c r="T482" s="27"/>
      <c r="U482" s="30"/>
    </row>
    <row r="483">
      <c r="A483" s="27"/>
      <c r="B483" s="28"/>
      <c r="C483" s="27"/>
      <c r="D483" s="27"/>
      <c r="E483" s="27"/>
      <c r="F483" s="27"/>
      <c r="G483" s="27"/>
      <c r="H483" s="27"/>
      <c r="I483" s="30"/>
      <c r="K483" s="21"/>
      <c r="M483" s="27"/>
      <c r="N483" s="28"/>
      <c r="O483" s="27"/>
      <c r="P483" s="27"/>
      <c r="Q483" s="27"/>
      <c r="R483" s="27"/>
      <c r="S483" s="27"/>
      <c r="T483" s="27"/>
      <c r="U483" s="30"/>
    </row>
    <row r="484">
      <c r="A484" s="27" t="str">
        <f>A476</f>
        <v>Question</v>
      </c>
      <c r="B484" s="28">
        <f>B476+1</f>
        <v>61</v>
      </c>
      <c r="C484" s="35" t="s">
        <v>51</v>
      </c>
      <c r="I484" s="30"/>
      <c r="K484" s="21"/>
      <c r="M484" s="27" t="str">
        <f>M476</f>
        <v>Question</v>
      </c>
      <c r="N484" s="28">
        <f>N476+1</f>
        <v>61</v>
      </c>
      <c r="O484" s="35" t="s">
        <v>51</v>
      </c>
      <c r="U484" s="30"/>
    </row>
    <row r="485" ht="47.25" customHeight="1">
      <c r="B485" s="28"/>
      <c r="C485" s="38" t="str">
        <f>IMAGE("https://media.zecodeek-it.com/dtc/ss-share/questions/question-667.png",1)</f>
        <v/>
      </c>
      <c r="I485" s="30"/>
      <c r="K485" s="21"/>
      <c r="N485" s="28"/>
      <c r="O485" s="38" t="str">
        <f>IMAGE("https://media.zecodeek-it.com/dtc/ss-share/questions/question-667.png",1)</f>
        <v/>
      </c>
      <c r="U485" s="30"/>
    </row>
    <row r="486" ht="15.75" customHeight="1">
      <c r="A486" s="27"/>
      <c r="B486" s="28"/>
      <c r="C486" s="23">
        <v>1.0</v>
      </c>
      <c r="D486" s="23" t="s">
        <v>265</v>
      </c>
      <c r="I486" s="31"/>
      <c r="K486" s="21"/>
      <c r="M486" s="27"/>
      <c r="N486" s="28"/>
      <c r="O486" s="23">
        <v>1.0</v>
      </c>
      <c r="P486" s="23" t="s">
        <v>265</v>
      </c>
      <c r="U486" s="31"/>
    </row>
    <row r="487" ht="15.75" customHeight="1">
      <c r="A487" s="27"/>
      <c r="B487" s="28"/>
      <c r="C487" s="23">
        <v>2.0</v>
      </c>
      <c r="D487" s="23" t="s">
        <v>266</v>
      </c>
      <c r="I487" s="31"/>
      <c r="K487" s="21"/>
      <c r="M487" s="27"/>
      <c r="N487" s="28"/>
      <c r="O487" s="23">
        <v>2.0</v>
      </c>
      <c r="P487" s="23" t="s">
        <v>266</v>
      </c>
      <c r="U487" s="31"/>
    </row>
    <row r="488" ht="15.75" customHeight="1">
      <c r="A488" s="27"/>
      <c r="B488" s="28"/>
      <c r="C488" s="23">
        <v>3.0</v>
      </c>
      <c r="D488" s="23" t="s">
        <v>267</v>
      </c>
      <c r="I488" s="31" t="s">
        <v>38</v>
      </c>
      <c r="K488" s="21"/>
      <c r="M488" s="27"/>
      <c r="N488" s="28"/>
      <c r="O488" s="23">
        <v>3.0</v>
      </c>
      <c r="P488" s="23" t="s">
        <v>267</v>
      </c>
      <c r="U488" s="31" t="s">
        <v>38</v>
      </c>
    </row>
    <row r="489" ht="15.75" customHeight="1">
      <c r="A489" s="27"/>
      <c r="B489" s="28"/>
      <c r="C489" s="23">
        <v>4.0</v>
      </c>
      <c r="D489" s="23" t="s">
        <v>268</v>
      </c>
      <c r="I489" s="31"/>
      <c r="K489" s="21"/>
      <c r="M489" s="27"/>
      <c r="N489" s="28"/>
      <c r="O489" s="23">
        <v>4.0</v>
      </c>
      <c r="P489" s="23" t="s">
        <v>268</v>
      </c>
      <c r="U489" s="31"/>
    </row>
    <row r="490">
      <c r="B490" s="28"/>
      <c r="C490" s="27"/>
      <c r="D490" s="27"/>
      <c r="E490" s="27"/>
      <c r="F490" s="27"/>
      <c r="G490" s="27"/>
      <c r="H490" s="27"/>
      <c r="I490" s="30"/>
      <c r="K490" s="21"/>
      <c r="N490" s="28"/>
      <c r="O490" s="27"/>
      <c r="P490" s="27"/>
      <c r="Q490" s="27"/>
      <c r="R490" s="27"/>
      <c r="S490" s="27"/>
      <c r="T490" s="27"/>
      <c r="U490" s="30"/>
    </row>
    <row r="491">
      <c r="A491" s="27"/>
      <c r="B491" s="28"/>
      <c r="C491" s="27"/>
      <c r="D491" s="27"/>
      <c r="E491" s="27"/>
      <c r="F491" s="27"/>
      <c r="G491" s="27"/>
      <c r="H491" s="27"/>
      <c r="I491" s="30"/>
      <c r="K491" s="21"/>
      <c r="M491" s="27"/>
      <c r="N491" s="28"/>
      <c r="O491" s="27"/>
      <c r="P491" s="27"/>
      <c r="Q491" s="27"/>
      <c r="R491" s="27"/>
      <c r="S491" s="27"/>
      <c r="T491" s="27"/>
      <c r="U491" s="30"/>
    </row>
    <row r="492">
      <c r="A492" s="27" t="str">
        <f>A484</f>
        <v>Question</v>
      </c>
      <c r="B492" s="28">
        <f>B484+1</f>
        <v>62</v>
      </c>
      <c r="C492" s="35" t="s">
        <v>51</v>
      </c>
      <c r="I492" s="30"/>
      <c r="K492" s="21"/>
      <c r="M492" s="27" t="str">
        <f>M484</f>
        <v>Question</v>
      </c>
      <c r="N492" s="28">
        <f>N484+1</f>
        <v>62</v>
      </c>
      <c r="O492" s="35" t="s">
        <v>51</v>
      </c>
      <c r="U492" s="30"/>
    </row>
    <row r="493" ht="47.25" customHeight="1">
      <c r="B493" s="28"/>
      <c r="C493" s="38" t="str">
        <f>IMAGE("https://media.zecodeek-it.com/dtc/ss-share/questions/question-668.png",1)</f>
        <v/>
      </c>
      <c r="I493" s="30"/>
      <c r="K493" s="21"/>
      <c r="N493" s="28"/>
      <c r="O493" s="38" t="str">
        <f>IMAGE("https://media.zecodeek-it.com/dtc/ss-share/questions/question-668.png",1)</f>
        <v/>
      </c>
      <c r="U493" s="30"/>
    </row>
    <row r="494" ht="15.75" customHeight="1">
      <c r="A494" s="27"/>
      <c r="B494" s="28"/>
      <c r="C494" s="23">
        <v>1.0</v>
      </c>
      <c r="D494" s="23" t="s">
        <v>269</v>
      </c>
      <c r="I494" s="31" t="s">
        <v>38</v>
      </c>
      <c r="K494" s="21"/>
      <c r="M494" s="27"/>
      <c r="N494" s="28"/>
      <c r="O494" s="23">
        <v>1.0</v>
      </c>
      <c r="P494" s="23" t="s">
        <v>269</v>
      </c>
      <c r="U494" s="31" t="s">
        <v>38</v>
      </c>
    </row>
    <row r="495" ht="15.75" customHeight="1">
      <c r="A495" s="27"/>
      <c r="B495" s="28"/>
      <c r="C495" s="23">
        <v>2.0</v>
      </c>
      <c r="D495" s="23" t="s">
        <v>270</v>
      </c>
      <c r="I495" s="31"/>
      <c r="K495" s="21"/>
      <c r="M495" s="27"/>
      <c r="N495" s="28"/>
      <c r="O495" s="23">
        <v>2.0</v>
      </c>
      <c r="P495" s="23" t="s">
        <v>270</v>
      </c>
      <c r="U495" s="31"/>
    </row>
    <row r="496" ht="15.75" customHeight="1">
      <c r="A496" s="27"/>
      <c r="B496" s="28"/>
      <c r="C496" s="23">
        <v>3.0</v>
      </c>
      <c r="D496" s="23" t="s">
        <v>271</v>
      </c>
      <c r="I496" s="31"/>
      <c r="K496" s="21"/>
      <c r="M496" s="27"/>
      <c r="N496" s="28"/>
      <c r="O496" s="23">
        <v>3.0</v>
      </c>
      <c r="P496" s="23" t="s">
        <v>271</v>
      </c>
      <c r="U496" s="31"/>
    </row>
    <row r="497" ht="15.75" customHeight="1">
      <c r="A497" s="27"/>
      <c r="B497" s="28"/>
      <c r="C497" s="23">
        <v>4.0</v>
      </c>
      <c r="D497" s="23" t="s">
        <v>272</v>
      </c>
      <c r="I497" s="31"/>
      <c r="K497" s="21"/>
      <c r="M497" s="27"/>
      <c r="N497" s="28"/>
      <c r="O497" s="23">
        <v>4.0</v>
      </c>
      <c r="P497" s="23" t="s">
        <v>272</v>
      </c>
      <c r="U497" s="31"/>
    </row>
    <row r="498">
      <c r="B498" s="28"/>
      <c r="C498" s="27"/>
      <c r="D498" s="27"/>
      <c r="E498" s="27"/>
      <c r="F498" s="27"/>
      <c r="G498" s="27"/>
      <c r="H498" s="27"/>
      <c r="I498" s="30"/>
      <c r="K498" s="21"/>
      <c r="N498" s="28"/>
      <c r="O498" s="27"/>
      <c r="P498" s="27"/>
      <c r="Q498" s="27"/>
      <c r="R498" s="27"/>
      <c r="S498" s="27"/>
      <c r="T498" s="27"/>
      <c r="U498" s="30"/>
    </row>
    <row r="499">
      <c r="A499" s="27"/>
      <c r="B499" s="28"/>
      <c r="C499" s="27"/>
      <c r="D499" s="27"/>
      <c r="E499" s="27"/>
      <c r="F499" s="27"/>
      <c r="G499" s="27"/>
      <c r="H499" s="27"/>
      <c r="I499" s="30"/>
      <c r="K499" s="21"/>
      <c r="M499" s="27"/>
      <c r="N499" s="28"/>
      <c r="O499" s="27"/>
      <c r="P499" s="27"/>
      <c r="Q499" s="27"/>
      <c r="R499" s="27"/>
      <c r="S499" s="27"/>
      <c r="T499" s="27"/>
      <c r="U499" s="30"/>
    </row>
    <row r="500">
      <c r="A500" s="27" t="str">
        <f>A492</f>
        <v>Question</v>
      </c>
      <c r="B500" s="28">
        <f>B492+1</f>
        <v>63</v>
      </c>
      <c r="C500" s="35" t="s">
        <v>51</v>
      </c>
      <c r="I500" s="30"/>
      <c r="K500" s="21"/>
      <c r="M500" s="27" t="str">
        <f>M492</f>
        <v>Question</v>
      </c>
      <c r="N500" s="28">
        <f>N492+1</f>
        <v>63</v>
      </c>
      <c r="O500" s="35" t="s">
        <v>51</v>
      </c>
      <c r="U500" s="30"/>
    </row>
    <row r="501" ht="47.25" customHeight="1">
      <c r="B501" s="28"/>
      <c r="C501" s="38" t="str">
        <f>IMAGE("https://media.zecodeek-it.com/dtc/ss-share/questions/question-637.png",1)</f>
        <v/>
      </c>
      <c r="I501" s="30"/>
      <c r="K501" s="21"/>
      <c r="N501" s="28"/>
      <c r="O501" s="38" t="str">
        <f>IMAGE("https://media.zecodeek-it.com/dtc/ss-share/questions/question-637.png",1)</f>
        <v/>
      </c>
      <c r="U501" s="30"/>
    </row>
    <row r="502" ht="15.75" customHeight="1">
      <c r="A502" s="27"/>
      <c r="B502" s="28"/>
      <c r="C502" s="23">
        <v>1.0</v>
      </c>
      <c r="D502" s="23" t="s">
        <v>273</v>
      </c>
      <c r="I502" s="31" t="s">
        <v>38</v>
      </c>
      <c r="K502" s="21"/>
      <c r="M502" s="27"/>
      <c r="N502" s="28"/>
      <c r="O502" s="23">
        <v>1.0</v>
      </c>
      <c r="P502" s="23" t="s">
        <v>273</v>
      </c>
      <c r="U502" s="31" t="s">
        <v>38</v>
      </c>
    </row>
    <row r="503" ht="15.75" customHeight="1">
      <c r="A503" s="27"/>
      <c r="B503" s="28"/>
      <c r="C503" s="23">
        <v>2.0</v>
      </c>
      <c r="D503" s="23" t="s">
        <v>274</v>
      </c>
      <c r="I503" s="31"/>
      <c r="K503" s="21"/>
      <c r="M503" s="27"/>
      <c r="N503" s="28"/>
      <c r="O503" s="23">
        <v>2.0</v>
      </c>
      <c r="P503" s="23" t="s">
        <v>274</v>
      </c>
      <c r="U503" s="31"/>
    </row>
    <row r="504" ht="15.75" customHeight="1">
      <c r="A504" s="27"/>
      <c r="B504" s="28"/>
      <c r="C504" s="23">
        <v>3.0</v>
      </c>
      <c r="D504" s="23" t="s">
        <v>250</v>
      </c>
      <c r="I504" s="31"/>
      <c r="K504" s="21"/>
      <c r="M504" s="27"/>
      <c r="N504" s="28"/>
      <c r="O504" s="23">
        <v>3.0</v>
      </c>
      <c r="P504" s="23" t="s">
        <v>250</v>
      </c>
      <c r="U504" s="31"/>
    </row>
    <row r="505" ht="15.75" customHeight="1">
      <c r="A505" s="27"/>
      <c r="B505" s="28"/>
      <c r="C505" s="23">
        <v>4.0</v>
      </c>
      <c r="D505" s="23" t="s">
        <v>275</v>
      </c>
      <c r="I505" s="31"/>
      <c r="K505" s="21"/>
      <c r="M505" s="27"/>
      <c r="N505" s="28"/>
      <c r="O505" s="23">
        <v>4.0</v>
      </c>
      <c r="P505" s="23" t="s">
        <v>275</v>
      </c>
      <c r="U505" s="31"/>
    </row>
    <row r="506">
      <c r="B506" s="28"/>
      <c r="C506" s="27"/>
      <c r="D506" s="27"/>
      <c r="E506" s="27"/>
      <c r="F506" s="27"/>
      <c r="G506" s="27"/>
      <c r="H506" s="27"/>
      <c r="I506" s="30"/>
      <c r="K506" s="21"/>
      <c r="N506" s="28"/>
      <c r="O506" s="27"/>
      <c r="P506" s="27"/>
      <c r="Q506" s="27"/>
      <c r="R506" s="27"/>
      <c r="S506" s="27"/>
      <c r="T506" s="27"/>
      <c r="U506" s="30"/>
    </row>
    <row r="507">
      <c r="A507" s="27"/>
      <c r="B507" s="28"/>
      <c r="C507" s="27"/>
      <c r="D507" s="27"/>
      <c r="E507" s="27"/>
      <c r="F507" s="27"/>
      <c r="G507" s="27"/>
      <c r="H507" s="27"/>
      <c r="I507" s="30"/>
      <c r="K507" s="21"/>
      <c r="M507" s="27"/>
      <c r="N507" s="28"/>
      <c r="O507" s="27"/>
      <c r="P507" s="27"/>
      <c r="Q507" s="27"/>
      <c r="R507" s="27"/>
      <c r="S507" s="27"/>
      <c r="T507" s="27"/>
      <c r="U507" s="30"/>
    </row>
    <row r="508">
      <c r="A508" s="27" t="str">
        <f>A500</f>
        <v>Question</v>
      </c>
      <c r="B508" s="28">
        <f>B500+1</f>
        <v>64</v>
      </c>
      <c r="C508" s="35" t="s">
        <v>51</v>
      </c>
      <c r="I508" s="30"/>
      <c r="K508" s="21"/>
      <c r="M508" s="27" t="str">
        <f>M500</f>
        <v>Question</v>
      </c>
      <c r="N508" s="28">
        <f>N500+1</f>
        <v>64</v>
      </c>
      <c r="O508" s="35" t="s">
        <v>51</v>
      </c>
      <c r="U508" s="30"/>
    </row>
    <row r="509" ht="47.25" customHeight="1">
      <c r="B509" s="28"/>
      <c r="C509" s="38" t="str">
        <f>IMAGE("https://media.zecodeek-it.com/dtc/ss-share/questions/question-633.png",1)</f>
        <v/>
      </c>
      <c r="I509" s="30"/>
      <c r="K509" s="21"/>
      <c r="N509" s="28"/>
      <c r="O509" s="38" t="str">
        <f>IMAGE(W506"https://media.zecodeek-it.com/dtc/ss-share/questions/question-633.png",1)</f>
        <v>#ERROR!</v>
      </c>
      <c r="U509" s="30"/>
    </row>
    <row r="510" ht="15.75" customHeight="1">
      <c r="A510" s="27"/>
      <c r="B510" s="28"/>
      <c r="C510" s="23">
        <v>1.0</v>
      </c>
      <c r="D510" s="23" t="s">
        <v>276</v>
      </c>
      <c r="I510" s="31"/>
      <c r="K510" s="21"/>
      <c r="M510" s="27"/>
      <c r="N510" s="28"/>
      <c r="O510" s="23">
        <v>1.0</v>
      </c>
      <c r="P510" s="23" t="s">
        <v>276</v>
      </c>
      <c r="U510" s="31"/>
    </row>
    <row r="511" ht="15.75" customHeight="1">
      <c r="A511" s="27"/>
      <c r="B511" s="28"/>
      <c r="C511" s="23">
        <v>2.0</v>
      </c>
      <c r="D511" s="23" t="s">
        <v>277</v>
      </c>
      <c r="I511" s="31"/>
      <c r="K511" s="21"/>
      <c r="M511" s="27"/>
      <c r="N511" s="28"/>
      <c r="O511" s="23">
        <v>2.0</v>
      </c>
      <c r="P511" s="23" t="s">
        <v>277</v>
      </c>
      <c r="U511" s="31"/>
    </row>
    <row r="512" ht="15.75" customHeight="1">
      <c r="A512" s="27"/>
      <c r="B512" s="28"/>
      <c r="C512" s="23">
        <v>3.0</v>
      </c>
      <c r="D512" s="23" t="s">
        <v>278</v>
      </c>
      <c r="I512" s="31"/>
      <c r="K512" s="21"/>
      <c r="M512" s="27"/>
      <c r="N512" s="28"/>
      <c r="O512" s="23">
        <v>3.0</v>
      </c>
      <c r="P512" s="23" t="s">
        <v>278</v>
      </c>
      <c r="U512" s="31"/>
    </row>
    <row r="513" ht="15.75" customHeight="1">
      <c r="A513" s="27"/>
      <c r="B513" s="28"/>
      <c r="C513" s="23">
        <v>4.0</v>
      </c>
      <c r="D513" s="23" t="s">
        <v>279</v>
      </c>
      <c r="I513" s="31" t="s">
        <v>38</v>
      </c>
      <c r="K513" s="21"/>
      <c r="M513" s="27"/>
      <c r="N513" s="28"/>
      <c r="O513" s="23">
        <v>4.0</v>
      </c>
      <c r="P513" s="23" t="s">
        <v>279</v>
      </c>
      <c r="U513" s="31" t="s">
        <v>38</v>
      </c>
    </row>
    <row r="514">
      <c r="B514" s="28"/>
      <c r="C514" s="27"/>
      <c r="D514" s="27"/>
      <c r="E514" s="27"/>
      <c r="F514" s="27"/>
      <c r="G514" s="27"/>
      <c r="H514" s="27"/>
      <c r="I514" s="30"/>
      <c r="K514" s="21"/>
      <c r="N514" s="28"/>
      <c r="O514" s="27"/>
      <c r="P514" s="27"/>
      <c r="Q514" s="27"/>
      <c r="R514" s="27"/>
      <c r="S514" s="27"/>
      <c r="T514" s="27"/>
      <c r="U514" s="30"/>
    </row>
    <row r="515">
      <c r="A515" s="27"/>
      <c r="B515" s="28"/>
      <c r="C515" s="27"/>
      <c r="D515" s="27"/>
      <c r="E515" s="27"/>
      <c r="F515" s="27"/>
      <c r="G515" s="27"/>
      <c r="H515" s="27"/>
      <c r="I515" s="30"/>
      <c r="K515" s="21"/>
      <c r="M515" s="27"/>
      <c r="N515" s="28"/>
      <c r="O515" s="27"/>
      <c r="P515" s="27"/>
      <c r="Q515" s="27"/>
      <c r="R515" s="27"/>
      <c r="S515" s="27"/>
      <c r="T515" s="27"/>
      <c r="U515" s="30"/>
    </row>
    <row r="516">
      <c r="A516" s="27" t="str">
        <f>A508</f>
        <v>Question</v>
      </c>
      <c r="B516" s="28">
        <f>B508+1</f>
        <v>65</v>
      </c>
      <c r="C516" s="35" t="s">
        <v>51</v>
      </c>
      <c r="I516" s="30"/>
      <c r="K516" s="21"/>
      <c r="M516" s="27" t="str">
        <f>M508</f>
        <v>Question</v>
      </c>
      <c r="N516" s="28">
        <f>N508+1</f>
        <v>65</v>
      </c>
      <c r="O516" s="35" t="s">
        <v>51</v>
      </c>
      <c r="U516" s="30"/>
    </row>
    <row r="517" ht="47.25" customHeight="1">
      <c r="B517" s="28"/>
      <c r="C517" s="38" t="str">
        <f>IMAGE("https://media.zecodeek-it.com/dtc/ss-share/questions/question-597.png",1)</f>
        <v/>
      </c>
      <c r="I517" s="30"/>
      <c r="K517" s="21"/>
      <c r="N517" s="28"/>
      <c r="O517" s="38" t="str">
        <f>IMAGE("https://media.zecodeek-it.com/dtc/ss-share/questions/question-597.png",1)</f>
        <v/>
      </c>
      <c r="U517" s="30"/>
    </row>
    <row r="518" ht="15.75" customHeight="1">
      <c r="A518" s="27"/>
      <c r="B518" s="28"/>
      <c r="C518" s="23">
        <v>1.0</v>
      </c>
      <c r="D518" s="23" t="s">
        <v>280</v>
      </c>
      <c r="I518" s="31"/>
      <c r="K518" s="21"/>
      <c r="M518" s="27"/>
      <c r="N518" s="28"/>
      <c r="O518" s="23">
        <v>1.0</v>
      </c>
      <c r="P518" s="23" t="s">
        <v>280</v>
      </c>
      <c r="U518" s="31"/>
    </row>
    <row r="519" ht="15.75" customHeight="1">
      <c r="A519" s="27"/>
      <c r="B519" s="28"/>
      <c r="C519" s="23">
        <v>2.0</v>
      </c>
      <c r="D519" s="23" t="s">
        <v>241</v>
      </c>
      <c r="I519" s="31" t="s">
        <v>38</v>
      </c>
      <c r="K519" s="21"/>
      <c r="M519" s="27"/>
      <c r="N519" s="28"/>
      <c r="O519" s="23">
        <v>2.0</v>
      </c>
      <c r="P519" s="23" t="s">
        <v>241</v>
      </c>
      <c r="U519" s="31" t="s">
        <v>38</v>
      </c>
    </row>
    <row r="520" ht="15.75" customHeight="1">
      <c r="A520" s="27"/>
      <c r="B520" s="28"/>
      <c r="C520" s="23">
        <v>3.0</v>
      </c>
      <c r="D520" s="23" t="s">
        <v>281</v>
      </c>
      <c r="I520" s="31"/>
      <c r="K520" s="21"/>
      <c r="M520" s="27"/>
      <c r="N520" s="28"/>
      <c r="O520" s="23">
        <v>3.0</v>
      </c>
      <c r="P520" s="23" t="s">
        <v>281</v>
      </c>
      <c r="U520" s="31"/>
    </row>
    <row r="521" ht="15.75" customHeight="1">
      <c r="A521" s="27"/>
      <c r="B521" s="28"/>
      <c r="C521" s="23">
        <v>4.0</v>
      </c>
      <c r="D521" s="23" t="s">
        <v>282</v>
      </c>
      <c r="I521" s="31"/>
      <c r="K521" s="21"/>
      <c r="M521" s="27"/>
      <c r="N521" s="28"/>
      <c r="O521" s="23">
        <v>4.0</v>
      </c>
      <c r="P521" s="23" t="s">
        <v>282</v>
      </c>
      <c r="U521" s="31"/>
    </row>
    <row r="522">
      <c r="B522" s="28"/>
      <c r="C522" s="27"/>
      <c r="D522" s="27"/>
      <c r="E522" s="27"/>
      <c r="F522" s="27"/>
      <c r="G522" s="27"/>
      <c r="H522" s="27"/>
      <c r="I522" s="30"/>
      <c r="K522" s="21"/>
      <c r="N522" s="28"/>
      <c r="O522" s="27"/>
      <c r="P522" s="27"/>
      <c r="Q522" s="27"/>
      <c r="R522" s="27"/>
      <c r="S522" s="27"/>
      <c r="T522" s="27"/>
      <c r="U522" s="30"/>
    </row>
    <row r="523">
      <c r="A523" s="27"/>
      <c r="B523" s="28"/>
      <c r="C523" s="27"/>
      <c r="D523" s="27"/>
      <c r="E523" s="27"/>
      <c r="F523" s="27"/>
      <c r="G523" s="27"/>
      <c r="H523" s="27"/>
      <c r="I523" s="30"/>
      <c r="K523" s="21"/>
      <c r="M523" s="27"/>
      <c r="N523" s="28"/>
      <c r="O523" s="27"/>
      <c r="P523" s="27"/>
      <c r="Q523" s="27"/>
      <c r="R523" s="27"/>
      <c r="S523" s="27"/>
      <c r="T523" s="27"/>
      <c r="U523" s="30"/>
    </row>
    <row r="524">
      <c r="A524" s="27" t="str">
        <f>A516</f>
        <v>Question</v>
      </c>
      <c r="B524" s="28">
        <f>B516+1</f>
        <v>66</v>
      </c>
      <c r="C524" s="35" t="s">
        <v>51</v>
      </c>
      <c r="I524" s="30"/>
      <c r="K524" s="21"/>
      <c r="M524" s="27" t="str">
        <f>M516</f>
        <v>Question</v>
      </c>
      <c r="N524" s="28">
        <f>N516+1</f>
        <v>66</v>
      </c>
      <c r="O524" s="35" t="s">
        <v>51</v>
      </c>
      <c r="U524" s="30"/>
    </row>
    <row r="525" ht="47.25" customHeight="1">
      <c r="B525" s="28"/>
      <c r="C525" s="38" t="str">
        <f>IMAGE("https://media.zecodeek-it.com/dtc/ss-share/questions/question-4275.png",1)</f>
        <v/>
      </c>
      <c r="I525" s="30"/>
      <c r="K525" s="21"/>
      <c r="N525" s="28"/>
      <c r="O525" s="38" t="str">
        <f>IMAGE("https://media.zecodeek-it.com/dtc/ss-share/questions/question-4275.png",1)</f>
        <v/>
      </c>
      <c r="U525" s="30"/>
    </row>
    <row r="526" ht="15.75" customHeight="1">
      <c r="B526" s="28"/>
      <c r="C526" s="23">
        <v>1.0</v>
      </c>
      <c r="D526" s="23" t="s">
        <v>1717</v>
      </c>
      <c r="I526" s="31"/>
      <c r="K526" s="21"/>
      <c r="M526" s="27"/>
      <c r="N526" s="28"/>
      <c r="O526" s="23">
        <v>1.0</v>
      </c>
      <c r="P526" s="23" t="s">
        <v>1717</v>
      </c>
      <c r="U526" s="31"/>
    </row>
    <row r="527" ht="15.75" customHeight="1">
      <c r="A527" s="27"/>
      <c r="B527" s="28"/>
      <c r="C527" s="23">
        <v>2.0</v>
      </c>
      <c r="D527" s="23" t="s">
        <v>1718</v>
      </c>
      <c r="I527" s="31" t="s">
        <v>38</v>
      </c>
      <c r="K527" s="21"/>
      <c r="M527" s="27"/>
      <c r="N527" s="28"/>
      <c r="O527" s="23">
        <v>2.0</v>
      </c>
      <c r="P527" s="23" t="s">
        <v>1718</v>
      </c>
      <c r="U527" s="31" t="s">
        <v>38</v>
      </c>
    </row>
    <row r="528" ht="15.75" customHeight="1">
      <c r="A528" s="27"/>
      <c r="B528" s="28"/>
      <c r="C528" s="23">
        <v>3.0</v>
      </c>
      <c r="D528" s="23" t="s">
        <v>1719</v>
      </c>
      <c r="I528" s="31"/>
      <c r="K528" s="21"/>
      <c r="M528" s="27"/>
      <c r="N528" s="28"/>
      <c r="O528" s="23">
        <v>3.0</v>
      </c>
      <c r="P528" s="23" t="s">
        <v>1719</v>
      </c>
      <c r="U528" s="31"/>
    </row>
    <row r="529" ht="15.75" customHeight="1">
      <c r="A529" s="27"/>
      <c r="B529" s="28"/>
      <c r="C529" s="23">
        <v>4.0</v>
      </c>
      <c r="D529" s="23" t="s">
        <v>1720</v>
      </c>
      <c r="I529" s="31"/>
      <c r="K529" s="21"/>
      <c r="M529" s="27"/>
      <c r="N529" s="28"/>
      <c r="O529" s="23">
        <v>4.0</v>
      </c>
      <c r="P529" s="23" t="s">
        <v>1720</v>
      </c>
      <c r="U529" s="31"/>
    </row>
    <row r="530">
      <c r="B530" s="28"/>
      <c r="C530" s="27"/>
      <c r="D530" s="27"/>
      <c r="E530" s="27"/>
      <c r="F530" s="27"/>
      <c r="G530" s="27"/>
      <c r="H530" s="27"/>
      <c r="I530" s="30"/>
      <c r="K530" s="21"/>
      <c r="N530" s="28"/>
      <c r="O530" s="27"/>
      <c r="P530" s="27"/>
      <c r="Q530" s="27"/>
      <c r="R530" s="27"/>
      <c r="S530" s="27"/>
      <c r="T530" s="27"/>
      <c r="U530" s="30"/>
    </row>
    <row r="531">
      <c r="A531" s="27"/>
      <c r="B531" s="28"/>
      <c r="C531" s="27"/>
      <c r="D531" s="27"/>
      <c r="E531" s="27"/>
      <c r="F531" s="27"/>
      <c r="G531" s="27"/>
      <c r="H531" s="27"/>
      <c r="I531" s="30"/>
      <c r="K531" s="21"/>
      <c r="M531" s="27"/>
      <c r="N531" s="28"/>
      <c r="O531" s="27"/>
      <c r="P531" s="27"/>
      <c r="Q531" s="27"/>
      <c r="R531" s="27"/>
      <c r="S531" s="27"/>
      <c r="T531" s="27"/>
      <c r="U531" s="30"/>
    </row>
    <row r="532">
      <c r="A532" s="27" t="str">
        <f>A524</f>
        <v>Question</v>
      </c>
      <c r="B532" s="28">
        <f>B524+1</f>
        <v>67</v>
      </c>
      <c r="C532" s="35" t="s">
        <v>51</v>
      </c>
      <c r="I532" s="30"/>
      <c r="K532" s="21"/>
      <c r="M532" s="27" t="str">
        <f>M524</f>
        <v>Question</v>
      </c>
      <c r="N532" s="28">
        <f>N524+1</f>
        <v>67</v>
      </c>
      <c r="O532" s="35" t="s">
        <v>51</v>
      </c>
      <c r="U532" s="30"/>
    </row>
    <row r="533" ht="47.25" customHeight="1">
      <c r="B533" s="28"/>
      <c r="C533" s="38" t="str">
        <f>IMAGE("https://media.zecodeek-it.com/dtc/ss-share/questions/question-606.png",1)</f>
        <v/>
      </c>
      <c r="I533" s="30"/>
      <c r="K533" s="21"/>
      <c r="N533" s="28"/>
      <c r="O533" s="38" t="str">
        <f>IMAGE("https://media.zecodeek-it.com/dtc/ss-share/questions/question-606.png",1)</f>
        <v/>
      </c>
      <c r="U533" s="30"/>
    </row>
    <row r="534" ht="15.75" customHeight="1">
      <c r="B534" s="28"/>
      <c r="C534" s="23">
        <v>1.0</v>
      </c>
      <c r="D534" s="23" t="s">
        <v>287</v>
      </c>
      <c r="I534" s="31"/>
      <c r="K534" s="21"/>
      <c r="N534" s="28"/>
      <c r="O534" s="23">
        <v>1.0</v>
      </c>
      <c r="P534" s="23" t="s">
        <v>287</v>
      </c>
      <c r="U534" s="31"/>
    </row>
    <row r="535" ht="15.75" customHeight="1">
      <c r="A535" s="27"/>
      <c r="B535" s="28"/>
      <c r="C535" s="23">
        <v>2.0</v>
      </c>
      <c r="D535" s="23" t="s">
        <v>288</v>
      </c>
      <c r="I535" s="31"/>
      <c r="K535" s="21"/>
      <c r="M535" s="27"/>
      <c r="N535" s="28"/>
      <c r="O535" s="23">
        <v>2.0</v>
      </c>
      <c r="P535" s="23" t="s">
        <v>288</v>
      </c>
      <c r="U535" s="31"/>
    </row>
    <row r="536" ht="15.75" customHeight="1">
      <c r="A536" s="27"/>
      <c r="B536" s="28"/>
      <c r="C536" s="23">
        <v>3.0</v>
      </c>
      <c r="D536" s="23" t="s">
        <v>289</v>
      </c>
      <c r="I536" s="31"/>
      <c r="K536" s="21"/>
      <c r="M536" s="27"/>
      <c r="N536" s="28"/>
      <c r="O536" s="23">
        <v>3.0</v>
      </c>
      <c r="P536" s="23" t="s">
        <v>289</v>
      </c>
      <c r="U536" s="31"/>
    </row>
    <row r="537" ht="15.75" customHeight="1">
      <c r="A537" s="27"/>
      <c r="B537" s="28"/>
      <c r="C537" s="23">
        <v>4.0</v>
      </c>
      <c r="D537" s="23" t="s">
        <v>290</v>
      </c>
      <c r="I537" s="31" t="s">
        <v>38</v>
      </c>
      <c r="K537" s="21"/>
      <c r="M537" s="27"/>
      <c r="N537" s="28"/>
      <c r="O537" s="23">
        <v>4.0</v>
      </c>
      <c r="P537" s="23" t="s">
        <v>290</v>
      </c>
      <c r="U537" s="31" t="s">
        <v>38</v>
      </c>
    </row>
    <row r="538">
      <c r="B538" s="28"/>
      <c r="C538" s="27"/>
      <c r="D538" s="27"/>
      <c r="E538" s="27"/>
      <c r="F538" s="27"/>
      <c r="G538" s="27"/>
      <c r="H538" s="27"/>
      <c r="I538" s="30"/>
      <c r="K538" s="21"/>
      <c r="N538" s="28"/>
      <c r="O538" s="27"/>
      <c r="P538" s="27"/>
      <c r="Q538" s="27"/>
      <c r="R538" s="27"/>
      <c r="S538" s="27"/>
      <c r="T538" s="27"/>
      <c r="U538" s="30"/>
    </row>
    <row r="539">
      <c r="A539" s="27"/>
      <c r="B539" s="28"/>
      <c r="C539" s="27"/>
      <c r="D539" s="27"/>
      <c r="E539" s="27"/>
      <c r="F539" s="27"/>
      <c r="G539" s="27"/>
      <c r="H539" s="27"/>
      <c r="I539" s="30"/>
      <c r="K539" s="21"/>
      <c r="M539" s="27"/>
      <c r="N539" s="28"/>
      <c r="O539" s="27"/>
      <c r="P539" s="27"/>
      <c r="Q539" s="27"/>
      <c r="R539" s="27"/>
      <c r="S539" s="27"/>
      <c r="T539" s="27"/>
      <c r="U539" s="30"/>
    </row>
    <row r="540">
      <c r="A540" s="27" t="str">
        <f>A532</f>
        <v>Question</v>
      </c>
      <c r="B540" s="28">
        <f>B532+1</f>
        <v>68</v>
      </c>
      <c r="C540" s="35" t="s">
        <v>51</v>
      </c>
      <c r="I540" s="30"/>
      <c r="K540" s="21"/>
      <c r="M540" s="27" t="str">
        <f>M532</f>
        <v>Question</v>
      </c>
      <c r="N540" s="28">
        <f>N532+1</f>
        <v>68</v>
      </c>
      <c r="O540" s="35" t="s">
        <v>51</v>
      </c>
      <c r="U540" s="30"/>
    </row>
    <row r="541" ht="47.25" customHeight="1">
      <c r="B541" s="28"/>
      <c r="C541" s="38" t="str">
        <f>IMAGE("https://media.zecodeek-it.com/dtc/ss-share/questions/question-655.png",1)</f>
        <v/>
      </c>
      <c r="I541" s="30"/>
      <c r="K541" s="21"/>
      <c r="N541" s="28"/>
      <c r="O541" s="38" t="str">
        <f>IMAGE("https://media.zecodeek-it.com/dtc/ss-share/questions/question-655.png",1)</f>
        <v/>
      </c>
      <c r="U541" s="30"/>
    </row>
    <row r="542" ht="15.75" customHeight="1">
      <c r="B542" s="28"/>
      <c r="C542" s="23">
        <v>1.0</v>
      </c>
      <c r="D542" s="23" t="s">
        <v>291</v>
      </c>
      <c r="I542" s="31" t="s">
        <v>38</v>
      </c>
      <c r="K542" s="21"/>
      <c r="N542" s="28"/>
      <c r="O542" s="23">
        <v>1.0</v>
      </c>
      <c r="P542" s="23" t="s">
        <v>291</v>
      </c>
      <c r="U542" s="31" t="s">
        <v>38</v>
      </c>
    </row>
    <row r="543" ht="15.75" customHeight="1">
      <c r="A543" s="27"/>
      <c r="B543" s="28"/>
      <c r="C543" s="23">
        <v>2.0</v>
      </c>
      <c r="D543" s="23" t="s">
        <v>292</v>
      </c>
      <c r="I543" s="31"/>
      <c r="K543" s="21"/>
      <c r="M543" s="27"/>
      <c r="N543" s="28"/>
      <c r="O543" s="23">
        <v>2.0</v>
      </c>
      <c r="P543" s="23" t="s">
        <v>292</v>
      </c>
      <c r="U543" s="31"/>
    </row>
    <row r="544" ht="15.75" customHeight="1">
      <c r="A544" s="27"/>
      <c r="B544" s="28"/>
      <c r="C544" s="23">
        <v>3.0</v>
      </c>
      <c r="D544" s="23" t="s">
        <v>293</v>
      </c>
      <c r="I544" s="31"/>
      <c r="K544" s="21"/>
      <c r="M544" s="27"/>
      <c r="N544" s="28"/>
      <c r="O544" s="23">
        <v>3.0</v>
      </c>
      <c r="P544" s="23" t="s">
        <v>293</v>
      </c>
      <c r="U544" s="31"/>
    </row>
    <row r="545" ht="15.75" customHeight="1">
      <c r="A545" s="27"/>
      <c r="B545" s="28"/>
      <c r="C545" s="23">
        <v>4.0</v>
      </c>
      <c r="D545" s="23" t="s">
        <v>294</v>
      </c>
      <c r="I545" s="31"/>
      <c r="K545" s="21"/>
      <c r="M545" s="27"/>
      <c r="N545" s="28"/>
      <c r="O545" s="23">
        <v>4.0</v>
      </c>
      <c r="P545" s="23" t="s">
        <v>294</v>
      </c>
      <c r="U545" s="31"/>
    </row>
    <row r="546">
      <c r="B546" s="28"/>
      <c r="C546" s="27"/>
      <c r="D546" s="27"/>
      <c r="E546" s="27"/>
      <c r="F546" s="27"/>
      <c r="G546" s="27"/>
      <c r="H546" s="27"/>
      <c r="I546" s="30"/>
      <c r="K546" s="21"/>
      <c r="N546" s="28"/>
      <c r="O546" s="27"/>
      <c r="P546" s="27"/>
      <c r="Q546" s="27"/>
      <c r="R546" s="27"/>
      <c r="S546" s="27"/>
      <c r="T546" s="27"/>
      <c r="U546" s="30"/>
    </row>
    <row r="547">
      <c r="A547" s="27"/>
      <c r="B547" s="28"/>
      <c r="C547" s="27"/>
      <c r="D547" s="27"/>
      <c r="E547" s="27"/>
      <c r="F547" s="27"/>
      <c r="G547" s="27"/>
      <c r="H547" s="27"/>
      <c r="I547" s="30"/>
      <c r="K547" s="21"/>
      <c r="M547" s="27"/>
      <c r="N547" s="28"/>
      <c r="O547" s="27"/>
      <c r="P547" s="27"/>
      <c r="Q547" s="27"/>
      <c r="R547" s="27"/>
      <c r="S547" s="27"/>
      <c r="T547" s="27"/>
      <c r="U547" s="30"/>
    </row>
    <row r="548">
      <c r="A548" s="27" t="str">
        <f>A540</f>
        <v>Question</v>
      </c>
      <c r="B548" s="28">
        <f>B540+1</f>
        <v>69</v>
      </c>
      <c r="C548" s="35" t="s">
        <v>51</v>
      </c>
      <c r="I548" s="30"/>
      <c r="K548" s="21"/>
      <c r="M548" s="27" t="str">
        <f>M540</f>
        <v>Question</v>
      </c>
      <c r="N548" s="28">
        <f>N540+1</f>
        <v>69</v>
      </c>
      <c r="O548" s="35" t="s">
        <v>51</v>
      </c>
      <c r="U548" s="30"/>
    </row>
    <row r="549" ht="47.25" customHeight="1">
      <c r="B549" s="28"/>
      <c r="C549" s="38" t="str">
        <f>IMAGE("https://media.zecodeek-it.com/dtc/ss-share/questions/question-647.png",1)</f>
        <v/>
      </c>
      <c r="I549" s="30"/>
      <c r="K549" s="21"/>
      <c r="N549" s="28"/>
      <c r="O549" s="38" t="str">
        <f>IMAGE("https://media.zecodeek-it.com/dtc/ss-share/questions/question-647.png",1)</f>
        <v/>
      </c>
      <c r="U549" s="30"/>
    </row>
    <row r="550" ht="15.75" customHeight="1">
      <c r="B550" s="28"/>
      <c r="C550" s="23">
        <v>1.0</v>
      </c>
      <c r="D550" s="23" t="s">
        <v>295</v>
      </c>
      <c r="I550" s="31"/>
      <c r="K550" s="21"/>
      <c r="N550" s="28"/>
      <c r="O550" s="23">
        <v>1.0</v>
      </c>
      <c r="P550" s="23" t="s">
        <v>295</v>
      </c>
      <c r="U550" s="31"/>
    </row>
    <row r="551" ht="15.75" customHeight="1">
      <c r="A551" s="27"/>
      <c r="B551" s="28"/>
      <c r="C551" s="23">
        <v>2.0</v>
      </c>
      <c r="D551" s="23" t="s">
        <v>296</v>
      </c>
      <c r="I551" s="31" t="s">
        <v>38</v>
      </c>
      <c r="K551" s="21"/>
      <c r="M551" s="27"/>
      <c r="N551" s="28"/>
      <c r="O551" s="23">
        <v>2.0</v>
      </c>
      <c r="P551" s="23" t="s">
        <v>296</v>
      </c>
      <c r="U551" s="31" t="s">
        <v>38</v>
      </c>
    </row>
    <row r="552" ht="15.75" customHeight="1">
      <c r="A552" s="27"/>
      <c r="B552" s="28"/>
      <c r="C552" s="23">
        <v>3.0</v>
      </c>
      <c r="D552" s="23" t="s">
        <v>297</v>
      </c>
      <c r="I552" s="31"/>
      <c r="K552" s="21"/>
      <c r="M552" s="27"/>
      <c r="N552" s="28"/>
      <c r="O552" s="23">
        <v>3.0</v>
      </c>
      <c r="P552" s="23" t="s">
        <v>297</v>
      </c>
      <c r="U552" s="31"/>
    </row>
    <row r="553" ht="15.75" customHeight="1">
      <c r="A553" s="27"/>
      <c r="B553" s="28"/>
      <c r="C553" s="23">
        <v>4.0</v>
      </c>
      <c r="D553" s="23" t="s">
        <v>298</v>
      </c>
      <c r="I553" s="31"/>
      <c r="K553" s="21"/>
      <c r="M553" s="27"/>
      <c r="N553" s="28"/>
      <c r="O553" s="23">
        <v>4.0</v>
      </c>
      <c r="P553" s="23" t="s">
        <v>298</v>
      </c>
      <c r="U553" s="31"/>
    </row>
    <row r="554">
      <c r="B554" s="28"/>
      <c r="C554" s="27"/>
      <c r="D554" s="27"/>
      <c r="E554" s="27"/>
      <c r="F554" s="27"/>
      <c r="G554" s="27"/>
      <c r="H554" s="27"/>
      <c r="I554" s="30"/>
      <c r="K554" s="21"/>
      <c r="N554" s="28"/>
      <c r="O554" s="27"/>
      <c r="P554" s="27"/>
      <c r="Q554" s="27"/>
      <c r="R554" s="27"/>
      <c r="S554" s="27"/>
      <c r="T554" s="27"/>
      <c r="U554" s="30"/>
    </row>
    <row r="555">
      <c r="A555" s="27"/>
      <c r="B555" s="28"/>
      <c r="C555" s="27"/>
      <c r="D555" s="27"/>
      <c r="E555" s="27"/>
      <c r="F555" s="27"/>
      <c r="G555" s="27"/>
      <c r="H555" s="27"/>
      <c r="I555" s="30"/>
      <c r="K555" s="21"/>
      <c r="M555" s="27"/>
      <c r="N555" s="28"/>
      <c r="O555" s="27"/>
      <c r="P555" s="27"/>
      <c r="Q555" s="27"/>
      <c r="R555" s="27"/>
      <c r="S555" s="27"/>
      <c r="T555" s="27"/>
      <c r="U555" s="30"/>
    </row>
    <row r="556">
      <c r="A556" s="27" t="str">
        <f>A548</f>
        <v>Question</v>
      </c>
      <c r="B556" s="28">
        <f>B548+1</f>
        <v>70</v>
      </c>
      <c r="C556" s="35" t="s">
        <v>51</v>
      </c>
      <c r="I556" s="30"/>
      <c r="K556" s="21"/>
      <c r="M556" s="27" t="str">
        <f>M548</f>
        <v>Question</v>
      </c>
      <c r="N556" s="28">
        <f>N548+1</f>
        <v>70</v>
      </c>
      <c r="O556" s="35" t="s">
        <v>51</v>
      </c>
      <c r="U556" s="30"/>
    </row>
    <row r="557" ht="47.25" customHeight="1">
      <c r="B557" s="28"/>
      <c r="C557" s="38" t="str">
        <f>IMAGE("https://media.zecodeek-it.com/dtc/ss-share/questions/question-609.jpg",1)</f>
        <v/>
      </c>
      <c r="I557" s="30"/>
      <c r="K557" s="21"/>
      <c r="N557" s="28"/>
      <c r="O557" s="38" t="str">
        <f>IMAGE("https://media.zecodeek-it.com/dtc/ss-share/questions/question-609.jpg",1)</f>
        <v/>
      </c>
      <c r="U557" s="30"/>
    </row>
    <row r="558" ht="15.75" customHeight="1">
      <c r="B558" s="28"/>
      <c r="C558" s="23">
        <v>1.0</v>
      </c>
      <c r="D558" s="23" t="s">
        <v>299</v>
      </c>
      <c r="I558" s="31"/>
      <c r="K558" s="21"/>
      <c r="N558" s="28"/>
      <c r="O558" s="23">
        <v>1.0</v>
      </c>
      <c r="P558" s="23" t="s">
        <v>299</v>
      </c>
      <c r="U558" s="31"/>
    </row>
    <row r="559" ht="15.75" customHeight="1">
      <c r="A559" s="27"/>
      <c r="B559" s="28"/>
      <c r="C559" s="23">
        <v>2.0</v>
      </c>
      <c r="D559" s="23" t="s">
        <v>300</v>
      </c>
      <c r="I559" s="31" t="s">
        <v>38</v>
      </c>
      <c r="K559" s="21"/>
      <c r="M559" s="27"/>
      <c r="N559" s="28"/>
      <c r="O559" s="23">
        <v>2.0</v>
      </c>
      <c r="P559" s="23" t="s">
        <v>300</v>
      </c>
      <c r="U559" s="31" t="s">
        <v>38</v>
      </c>
    </row>
    <row r="560" ht="15.75" customHeight="1">
      <c r="A560" s="27"/>
      <c r="B560" s="28"/>
      <c r="C560" s="23">
        <v>3.0</v>
      </c>
      <c r="D560" s="23" t="s">
        <v>301</v>
      </c>
      <c r="I560" s="31"/>
      <c r="K560" s="21"/>
      <c r="M560" s="27"/>
      <c r="N560" s="28"/>
      <c r="O560" s="23">
        <v>3.0</v>
      </c>
      <c r="P560" s="23" t="s">
        <v>301</v>
      </c>
      <c r="U560" s="31"/>
    </row>
    <row r="561" ht="15.75" customHeight="1">
      <c r="A561" s="27"/>
      <c r="B561" s="28"/>
      <c r="C561" s="23">
        <v>4.0</v>
      </c>
      <c r="D561" s="23" t="s">
        <v>302</v>
      </c>
      <c r="I561" s="31"/>
      <c r="K561" s="21"/>
      <c r="M561" s="27"/>
      <c r="N561" s="28"/>
      <c r="O561" s="23">
        <v>4.0</v>
      </c>
      <c r="P561" s="23" t="s">
        <v>302</v>
      </c>
      <c r="U561" s="31"/>
    </row>
    <row r="562">
      <c r="B562" s="28"/>
      <c r="C562" s="27"/>
      <c r="D562" s="27"/>
      <c r="E562" s="27"/>
      <c r="F562" s="27"/>
      <c r="G562" s="27"/>
      <c r="H562" s="27"/>
      <c r="I562" s="30"/>
      <c r="K562" s="21"/>
      <c r="N562" s="28"/>
      <c r="O562" s="27"/>
      <c r="P562" s="27"/>
      <c r="Q562" s="27"/>
      <c r="R562" s="27"/>
      <c r="S562" s="27"/>
      <c r="T562" s="27"/>
      <c r="U562" s="30"/>
    </row>
    <row r="563">
      <c r="A563" s="27"/>
      <c r="B563" s="28"/>
      <c r="C563" s="27"/>
      <c r="D563" s="27"/>
      <c r="E563" s="27"/>
      <c r="F563" s="27"/>
      <c r="G563" s="27"/>
      <c r="H563" s="27"/>
      <c r="I563" s="30"/>
      <c r="K563" s="21"/>
      <c r="M563" s="27"/>
      <c r="N563" s="28"/>
      <c r="O563" s="27"/>
      <c r="P563" s="27"/>
      <c r="Q563" s="27"/>
      <c r="R563" s="27"/>
      <c r="S563" s="27"/>
      <c r="T563" s="27"/>
      <c r="U563" s="30"/>
    </row>
    <row r="564">
      <c r="A564" s="27" t="str">
        <f>A556</f>
        <v>Question</v>
      </c>
      <c r="B564" s="28">
        <f>B556+1</f>
        <v>71</v>
      </c>
      <c r="C564" s="35" t="s">
        <v>51</v>
      </c>
      <c r="I564" s="30"/>
      <c r="K564" s="21"/>
      <c r="M564" s="27" t="str">
        <f>M556</f>
        <v>Question</v>
      </c>
      <c r="N564" s="28">
        <f>N556+1</f>
        <v>71</v>
      </c>
      <c r="O564" s="35" t="s">
        <v>51</v>
      </c>
      <c r="U564" s="30"/>
    </row>
    <row r="565" ht="47.25" customHeight="1">
      <c r="B565" s="28"/>
      <c r="C565" s="38" t="str">
        <f>IMAGE("https://media.zecodeek-it.com/dtc/ss-share/questions/question-619.png",1)</f>
        <v/>
      </c>
      <c r="I565" s="30"/>
      <c r="K565" s="21"/>
      <c r="N565" s="28"/>
      <c r="O565" s="38" t="str">
        <f>IMAGE("https://media.zecodeek-it.com/dtc/ss-share/questions/question-619.png",1)</f>
        <v/>
      </c>
      <c r="U565" s="30"/>
    </row>
    <row r="566" ht="15.75" customHeight="1">
      <c r="B566" s="28"/>
      <c r="C566" s="23">
        <v>1.0</v>
      </c>
      <c r="D566" s="23" t="s">
        <v>303</v>
      </c>
      <c r="I566" s="31" t="s">
        <v>38</v>
      </c>
      <c r="K566" s="21"/>
      <c r="N566" s="28"/>
      <c r="O566" s="23">
        <v>1.0</v>
      </c>
      <c r="P566" s="23" t="s">
        <v>303</v>
      </c>
      <c r="U566" s="31" t="s">
        <v>38</v>
      </c>
    </row>
    <row r="567" ht="15.75" customHeight="1">
      <c r="A567" s="27"/>
      <c r="B567" s="28"/>
      <c r="C567" s="23">
        <v>2.0</v>
      </c>
      <c r="D567" s="23" t="s">
        <v>304</v>
      </c>
      <c r="I567" s="31"/>
      <c r="K567" s="21"/>
      <c r="M567" s="27"/>
      <c r="N567" s="28"/>
      <c r="O567" s="23">
        <v>2.0</v>
      </c>
      <c r="P567" s="23" t="s">
        <v>304</v>
      </c>
      <c r="U567" s="31"/>
    </row>
    <row r="568" ht="15.75" customHeight="1">
      <c r="A568" s="27"/>
      <c r="B568" s="28"/>
      <c r="C568" s="23">
        <v>3.0</v>
      </c>
      <c r="D568" s="23" t="s">
        <v>305</v>
      </c>
      <c r="I568" s="31"/>
      <c r="K568" s="21"/>
      <c r="M568" s="27"/>
      <c r="N568" s="28"/>
      <c r="O568" s="23">
        <v>3.0</v>
      </c>
      <c r="P568" s="23" t="s">
        <v>305</v>
      </c>
      <c r="U568" s="31"/>
    </row>
    <row r="569" ht="15.75" customHeight="1">
      <c r="A569" s="27"/>
      <c r="B569" s="28"/>
      <c r="C569" s="23">
        <v>4.0</v>
      </c>
      <c r="D569" s="23" t="s">
        <v>306</v>
      </c>
      <c r="I569" s="31"/>
      <c r="K569" s="21"/>
      <c r="M569" s="27"/>
      <c r="N569" s="28"/>
      <c r="O569" s="23">
        <v>4.0</v>
      </c>
      <c r="P569" s="23" t="s">
        <v>306</v>
      </c>
      <c r="U569" s="31"/>
    </row>
    <row r="570">
      <c r="B570" s="28"/>
      <c r="C570" s="27"/>
      <c r="D570" s="27"/>
      <c r="E570" s="27"/>
      <c r="F570" s="27"/>
      <c r="G570" s="27"/>
      <c r="H570" s="27"/>
      <c r="I570" s="30"/>
      <c r="K570" s="21"/>
      <c r="N570" s="28"/>
      <c r="O570" s="27"/>
      <c r="P570" s="27"/>
      <c r="Q570" s="27"/>
      <c r="R570" s="27"/>
      <c r="S570" s="27"/>
      <c r="T570" s="27"/>
      <c r="U570" s="30"/>
    </row>
    <row r="571">
      <c r="A571" s="27"/>
      <c r="B571" s="28"/>
      <c r="C571" s="27"/>
      <c r="D571" s="27"/>
      <c r="E571" s="27"/>
      <c r="F571" s="27"/>
      <c r="G571" s="27"/>
      <c r="H571" s="27"/>
      <c r="I571" s="30"/>
      <c r="K571" s="21"/>
      <c r="M571" s="27"/>
      <c r="N571" s="28"/>
      <c r="O571" s="27"/>
      <c r="P571" s="27"/>
      <c r="Q571" s="27"/>
      <c r="R571" s="27"/>
      <c r="S571" s="27"/>
      <c r="T571" s="27"/>
      <c r="U571" s="30"/>
    </row>
    <row r="572">
      <c r="A572" s="27" t="str">
        <f>A564</f>
        <v>Question</v>
      </c>
      <c r="B572" s="28">
        <f>B564+1</f>
        <v>72</v>
      </c>
      <c r="C572" s="35" t="s">
        <v>51</v>
      </c>
      <c r="I572" s="30"/>
      <c r="K572" s="21"/>
      <c r="M572" s="27" t="str">
        <f>M564</f>
        <v>Question</v>
      </c>
      <c r="N572" s="28">
        <f>N564+1</f>
        <v>72</v>
      </c>
      <c r="O572" s="35" t="s">
        <v>51</v>
      </c>
      <c r="U572" s="30"/>
    </row>
    <row r="573" ht="47.25" customHeight="1">
      <c r="B573" s="28"/>
      <c r="C573" s="38" t="str">
        <f>IMAGE("https://media.zecodeek-it.com/dtc/ss-share/questions/question-624.png",1)</f>
        <v/>
      </c>
      <c r="I573" s="30"/>
      <c r="K573" s="21"/>
      <c r="N573" s="28"/>
      <c r="O573" s="38" t="str">
        <f>IMAGE("https://media.zecodeek-it.com/dtc/ss-share/questions/question-624.png",1)</f>
        <v/>
      </c>
      <c r="U573" s="30"/>
    </row>
    <row r="574" ht="15.75" customHeight="1">
      <c r="B574" s="28"/>
      <c r="C574" s="23">
        <v>1.0</v>
      </c>
      <c r="D574" s="23" t="s">
        <v>307</v>
      </c>
      <c r="I574" s="31" t="s">
        <v>38</v>
      </c>
      <c r="K574" s="21"/>
      <c r="N574" s="28"/>
      <c r="O574" s="23">
        <v>1.0</v>
      </c>
      <c r="P574" s="23" t="s">
        <v>307</v>
      </c>
      <c r="U574" s="31" t="s">
        <v>38</v>
      </c>
    </row>
    <row r="575" ht="15.75" customHeight="1">
      <c r="A575" s="27"/>
      <c r="B575" s="28"/>
      <c r="C575" s="23">
        <v>2.0</v>
      </c>
      <c r="D575" s="23" t="s">
        <v>308</v>
      </c>
      <c r="I575" s="31"/>
      <c r="K575" s="21"/>
      <c r="M575" s="27"/>
      <c r="N575" s="28"/>
      <c r="O575" s="23">
        <v>2.0</v>
      </c>
      <c r="P575" s="23" t="s">
        <v>308</v>
      </c>
      <c r="U575" s="31"/>
    </row>
    <row r="576" ht="15.75" customHeight="1">
      <c r="A576" s="27"/>
      <c r="B576" s="28"/>
      <c r="C576" s="23">
        <v>3.0</v>
      </c>
      <c r="D576" s="23" t="s">
        <v>209</v>
      </c>
      <c r="I576" s="31"/>
      <c r="K576" s="21"/>
      <c r="M576" s="27"/>
      <c r="N576" s="28"/>
      <c r="O576" s="23">
        <v>3.0</v>
      </c>
      <c r="P576" s="23" t="s">
        <v>209</v>
      </c>
      <c r="U576" s="31"/>
    </row>
    <row r="577" ht="15.75" customHeight="1">
      <c r="A577" s="27"/>
      <c r="B577" s="28"/>
      <c r="C577" s="23">
        <v>4.0</v>
      </c>
      <c r="D577" s="23" t="s">
        <v>309</v>
      </c>
      <c r="I577" s="31"/>
      <c r="K577" s="21"/>
      <c r="M577" s="27"/>
      <c r="N577" s="28"/>
      <c r="O577" s="23">
        <v>4.0</v>
      </c>
      <c r="P577" s="23" t="s">
        <v>309</v>
      </c>
      <c r="U577" s="31"/>
    </row>
    <row r="578">
      <c r="B578" s="28"/>
      <c r="C578" s="27"/>
      <c r="D578" s="27"/>
      <c r="E578" s="27"/>
      <c r="F578" s="27"/>
      <c r="G578" s="27"/>
      <c r="H578" s="27"/>
      <c r="I578" s="30"/>
      <c r="K578" s="21"/>
      <c r="N578" s="28"/>
      <c r="O578" s="27"/>
      <c r="P578" s="27"/>
      <c r="Q578" s="27"/>
      <c r="R578" s="27"/>
      <c r="S578" s="27"/>
      <c r="T578" s="27"/>
      <c r="U578" s="30"/>
    </row>
    <row r="579">
      <c r="A579" s="27"/>
      <c r="B579" s="28"/>
      <c r="C579" s="27"/>
      <c r="D579" s="27"/>
      <c r="E579" s="27"/>
      <c r="F579" s="27"/>
      <c r="G579" s="27"/>
      <c r="H579" s="27"/>
      <c r="I579" s="30"/>
      <c r="K579" s="21"/>
      <c r="M579" s="27"/>
      <c r="N579" s="28"/>
      <c r="O579" s="27"/>
      <c r="P579" s="27"/>
      <c r="Q579" s="27"/>
      <c r="R579" s="27"/>
      <c r="S579" s="27"/>
      <c r="T579" s="27"/>
      <c r="U579" s="30"/>
    </row>
    <row r="580">
      <c r="A580" s="27" t="str">
        <f>A572</f>
        <v>Question</v>
      </c>
      <c r="B580" s="28">
        <f>B572+1</f>
        <v>73</v>
      </c>
      <c r="C580" s="35" t="s">
        <v>51</v>
      </c>
      <c r="I580" s="30"/>
      <c r="K580" s="21"/>
      <c r="M580" s="27" t="str">
        <f>M572</f>
        <v>Question</v>
      </c>
      <c r="N580" s="28">
        <f>N572+1</f>
        <v>73</v>
      </c>
      <c r="O580" s="35" t="s">
        <v>51</v>
      </c>
      <c r="U580" s="30"/>
    </row>
    <row r="581" ht="47.25" customHeight="1">
      <c r="B581" s="28"/>
      <c r="C581" s="38" t="str">
        <f>IMAGE("https://media.zecodeek-it.com/dtc/ss-share/questions/question-629.png",1)</f>
        <v/>
      </c>
      <c r="I581" s="30"/>
      <c r="K581" s="21"/>
      <c r="N581" s="28"/>
      <c r="O581" s="38" t="str">
        <f>IMAGE("https://media.zecodeek-it.com/dtc/ss-share/questions/question-629.png",1)</f>
        <v/>
      </c>
      <c r="U581" s="30"/>
    </row>
    <row r="582" ht="15.75" customHeight="1">
      <c r="B582" s="28"/>
      <c r="C582" s="23">
        <v>1.0</v>
      </c>
      <c r="D582" s="23" t="s">
        <v>310</v>
      </c>
      <c r="I582" s="31"/>
      <c r="K582" s="21"/>
      <c r="N582" s="28"/>
      <c r="O582" s="23">
        <v>1.0</v>
      </c>
      <c r="P582" s="23" t="s">
        <v>310</v>
      </c>
      <c r="U582" s="31"/>
    </row>
    <row r="583" ht="15.75" customHeight="1">
      <c r="A583" s="27"/>
      <c r="B583" s="28"/>
      <c r="C583" s="23">
        <v>2.0</v>
      </c>
      <c r="D583" s="23" t="s">
        <v>311</v>
      </c>
      <c r="I583" s="31"/>
      <c r="K583" s="21"/>
      <c r="M583" s="27"/>
      <c r="N583" s="28"/>
      <c r="O583" s="23">
        <v>2.0</v>
      </c>
      <c r="P583" s="23" t="s">
        <v>311</v>
      </c>
      <c r="U583" s="31"/>
    </row>
    <row r="584" ht="15.75" customHeight="1">
      <c r="A584" s="27"/>
      <c r="B584" s="28"/>
      <c r="C584" s="23">
        <v>3.0</v>
      </c>
      <c r="D584" s="23" t="s">
        <v>105</v>
      </c>
      <c r="I584" s="31"/>
      <c r="K584" s="21"/>
      <c r="M584" s="27"/>
      <c r="N584" s="28"/>
      <c r="O584" s="23">
        <v>3.0</v>
      </c>
      <c r="P584" s="23" t="s">
        <v>105</v>
      </c>
      <c r="U584" s="31"/>
    </row>
    <row r="585" ht="15.75" customHeight="1">
      <c r="A585" s="27"/>
      <c r="B585" s="28"/>
      <c r="C585" s="23">
        <v>4.0</v>
      </c>
      <c r="D585" s="23" t="s">
        <v>312</v>
      </c>
      <c r="I585" s="31" t="s">
        <v>38</v>
      </c>
      <c r="K585" s="21"/>
      <c r="M585" s="27"/>
      <c r="N585" s="28"/>
      <c r="O585" s="23">
        <v>4.0</v>
      </c>
      <c r="P585" s="23" t="s">
        <v>312</v>
      </c>
      <c r="U585" s="31" t="s">
        <v>38</v>
      </c>
    </row>
    <row r="586">
      <c r="B586" s="28"/>
      <c r="C586" s="27"/>
      <c r="D586" s="27"/>
      <c r="E586" s="27"/>
      <c r="F586" s="27"/>
      <c r="G586" s="27"/>
      <c r="H586" s="27"/>
      <c r="I586" s="30"/>
      <c r="K586" s="21"/>
      <c r="N586" s="28"/>
      <c r="O586" s="27"/>
      <c r="P586" s="27"/>
      <c r="Q586" s="27"/>
      <c r="R586" s="27"/>
      <c r="S586" s="27"/>
      <c r="T586" s="27"/>
      <c r="U586" s="30"/>
    </row>
    <row r="587">
      <c r="A587" s="27"/>
      <c r="B587" s="28"/>
      <c r="C587" s="27"/>
      <c r="D587" s="27"/>
      <c r="E587" s="27"/>
      <c r="F587" s="27"/>
      <c r="G587" s="27"/>
      <c r="H587" s="27"/>
      <c r="I587" s="30"/>
      <c r="K587" s="21"/>
      <c r="M587" s="27"/>
      <c r="N587" s="28"/>
      <c r="O587" s="27"/>
      <c r="P587" s="27"/>
      <c r="Q587" s="27"/>
      <c r="R587" s="27"/>
      <c r="S587" s="27"/>
      <c r="T587" s="27"/>
      <c r="U587" s="30"/>
    </row>
    <row r="588">
      <c r="A588" s="27" t="str">
        <f>A580</f>
        <v>Question</v>
      </c>
      <c r="B588" s="28">
        <f>B580+1</f>
        <v>74</v>
      </c>
      <c r="C588" s="35" t="s">
        <v>51</v>
      </c>
      <c r="I588" s="30"/>
      <c r="K588" s="21"/>
      <c r="M588" s="27" t="str">
        <f>M580</f>
        <v>Question</v>
      </c>
      <c r="N588" s="28">
        <f>N580+1</f>
        <v>74</v>
      </c>
      <c r="O588" s="35" t="s">
        <v>51</v>
      </c>
      <c r="U588" s="30"/>
    </row>
    <row r="589" ht="47.25" customHeight="1">
      <c r="B589" s="28"/>
      <c r="C589" s="38" t="str">
        <f>IMAGE("https://media.zecodeek-it.com/dtc/ss-share/questions/question-4222.png",1)</f>
        <v/>
      </c>
      <c r="I589" s="30"/>
      <c r="K589" s="21"/>
      <c r="N589" s="28"/>
      <c r="O589" s="38" t="str">
        <f>IMAGE("https://media.zecodeek-it.com/dtc/ss-share/questions/question-4222.png",1)</f>
        <v/>
      </c>
      <c r="U589" s="30"/>
    </row>
    <row r="590" ht="15.75" customHeight="1">
      <c r="B590" s="28"/>
      <c r="C590" s="23">
        <v>1.0</v>
      </c>
      <c r="D590" s="23" t="s">
        <v>1721</v>
      </c>
      <c r="I590" s="31"/>
      <c r="K590" s="21"/>
      <c r="N590" s="28"/>
      <c r="O590" s="23">
        <v>1.0</v>
      </c>
      <c r="P590" s="23" t="s">
        <v>1721</v>
      </c>
      <c r="U590" s="31"/>
    </row>
    <row r="591" ht="15.75" customHeight="1">
      <c r="A591" s="27"/>
      <c r="B591" s="28"/>
      <c r="C591" s="23">
        <v>2.0</v>
      </c>
      <c r="D591" s="23" t="s">
        <v>1722</v>
      </c>
      <c r="I591" s="31"/>
      <c r="K591" s="21"/>
      <c r="M591" s="27"/>
      <c r="N591" s="28"/>
      <c r="O591" s="23">
        <v>2.0</v>
      </c>
      <c r="P591" s="23" t="s">
        <v>1722</v>
      </c>
      <c r="U591" s="31"/>
    </row>
    <row r="592" ht="15.75" customHeight="1">
      <c r="A592" s="27"/>
      <c r="B592" s="28"/>
      <c r="C592" s="23">
        <v>3.0</v>
      </c>
      <c r="D592" s="23" t="s">
        <v>1723</v>
      </c>
      <c r="I592" s="31"/>
      <c r="K592" s="21"/>
      <c r="M592" s="27"/>
      <c r="N592" s="28"/>
      <c r="O592" s="23">
        <v>3.0</v>
      </c>
      <c r="P592" s="23" t="s">
        <v>1723</v>
      </c>
      <c r="U592" s="31"/>
    </row>
    <row r="593" ht="15.75" customHeight="1">
      <c r="A593" s="27"/>
      <c r="B593" s="28"/>
      <c r="C593" s="23">
        <v>4.0</v>
      </c>
      <c r="D593" s="23" t="s">
        <v>1724</v>
      </c>
      <c r="I593" s="31" t="s">
        <v>38</v>
      </c>
      <c r="K593" s="21"/>
      <c r="M593" s="27"/>
      <c r="N593" s="28"/>
      <c r="O593" s="23">
        <v>4.0</v>
      </c>
      <c r="P593" s="23" t="s">
        <v>1724</v>
      </c>
      <c r="U593" s="31" t="s">
        <v>38</v>
      </c>
    </row>
    <row r="594">
      <c r="B594" s="28"/>
      <c r="C594" s="27"/>
      <c r="D594" s="27"/>
      <c r="E594" s="27"/>
      <c r="F594" s="27"/>
      <c r="G594" s="27"/>
      <c r="H594" s="27"/>
      <c r="I594" s="30"/>
      <c r="K594" s="21"/>
      <c r="N594" s="28"/>
      <c r="O594" s="27"/>
      <c r="P594" s="27"/>
      <c r="Q594" s="27"/>
      <c r="R594" s="27"/>
      <c r="S594" s="27"/>
      <c r="T594" s="27"/>
      <c r="U594" s="30"/>
    </row>
    <row r="595">
      <c r="A595" s="27"/>
      <c r="B595" s="28"/>
      <c r="C595" s="27"/>
      <c r="D595" s="27"/>
      <c r="E595" s="27"/>
      <c r="F595" s="27"/>
      <c r="G595" s="27"/>
      <c r="H595" s="27"/>
      <c r="I595" s="30"/>
      <c r="K595" s="21"/>
      <c r="M595" s="27"/>
      <c r="N595" s="28"/>
      <c r="O595" s="27"/>
      <c r="P595" s="27"/>
      <c r="Q595" s="27"/>
      <c r="R595" s="27"/>
      <c r="S595" s="27"/>
      <c r="T595" s="27"/>
      <c r="U595" s="30"/>
    </row>
    <row r="596">
      <c r="A596" s="27" t="str">
        <f>A588</f>
        <v>Question</v>
      </c>
      <c r="B596" s="28">
        <f>B588+1</f>
        <v>75</v>
      </c>
      <c r="C596" s="35" t="s">
        <v>51</v>
      </c>
      <c r="I596" s="31"/>
      <c r="K596" s="21"/>
      <c r="M596" s="27" t="str">
        <f>M588</f>
        <v>Question</v>
      </c>
      <c r="N596" s="28">
        <f>N588+1</f>
        <v>75</v>
      </c>
      <c r="O596" s="35" t="s">
        <v>51</v>
      </c>
      <c r="U596" s="30"/>
    </row>
    <row r="597" ht="47.25" customHeight="1">
      <c r="B597" s="28"/>
      <c r="C597" s="38" t="str">
        <f>IMAGE("https://media.zecodeek-it.com/dtc/ss-share/questions/question-579.png",1)</f>
        <v/>
      </c>
      <c r="I597" s="30"/>
      <c r="K597" s="21"/>
      <c r="N597" s="28"/>
      <c r="O597" s="38" t="str">
        <f>IMAGE("https://media.zecodeek-it.com/dtc/ss-share/questions/question-579.png",1)</f>
        <v/>
      </c>
      <c r="U597" s="30"/>
    </row>
    <row r="598" ht="15.75" customHeight="1">
      <c r="B598" s="28"/>
      <c r="C598" s="23">
        <v>1.0</v>
      </c>
      <c r="D598" s="23" t="s">
        <v>317</v>
      </c>
      <c r="I598" s="31"/>
      <c r="K598" s="21"/>
      <c r="N598" s="28"/>
      <c r="O598" s="23">
        <v>1.0</v>
      </c>
      <c r="P598" s="23" t="s">
        <v>317</v>
      </c>
      <c r="U598" s="31"/>
    </row>
    <row r="599" ht="15.75" customHeight="1">
      <c r="A599" s="27"/>
      <c r="B599" s="28"/>
      <c r="C599" s="23">
        <v>2.0</v>
      </c>
      <c r="D599" s="23" t="s">
        <v>129</v>
      </c>
      <c r="I599" s="31"/>
      <c r="K599" s="21"/>
      <c r="M599" s="27"/>
      <c r="N599" s="28"/>
      <c r="O599" s="23">
        <v>2.0</v>
      </c>
      <c r="P599" s="23" t="s">
        <v>129</v>
      </c>
      <c r="U599" s="31"/>
    </row>
    <row r="600" ht="15.75" customHeight="1">
      <c r="A600" s="27"/>
      <c r="B600" s="28"/>
      <c r="C600" s="23">
        <v>3.0</v>
      </c>
      <c r="D600" s="23" t="s">
        <v>318</v>
      </c>
      <c r="I600" s="31" t="s">
        <v>38</v>
      </c>
      <c r="K600" s="21"/>
      <c r="M600" s="27"/>
      <c r="N600" s="28"/>
      <c r="O600" s="23">
        <v>3.0</v>
      </c>
      <c r="P600" s="23" t="s">
        <v>318</v>
      </c>
      <c r="U600" s="31" t="s">
        <v>38</v>
      </c>
    </row>
    <row r="601" ht="15.75" customHeight="1">
      <c r="A601" s="27"/>
      <c r="B601" s="28"/>
      <c r="C601" s="23">
        <v>4.0</v>
      </c>
      <c r="D601" s="23" t="s">
        <v>319</v>
      </c>
      <c r="I601" s="31"/>
      <c r="K601" s="21"/>
      <c r="M601" s="27"/>
      <c r="N601" s="28"/>
      <c r="O601" s="23">
        <v>4.0</v>
      </c>
      <c r="P601" s="23" t="s">
        <v>319</v>
      </c>
      <c r="U601" s="31"/>
    </row>
    <row r="602">
      <c r="B602" s="28"/>
      <c r="C602" s="27"/>
      <c r="D602" s="27"/>
      <c r="E602" s="27"/>
      <c r="F602" s="27"/>
      <c r="G602" s="27"/>
      <c r="H602" s="27"/>
      <c r="I602" s="30"/>
      <c r="K602" s="21"/>
      <c r="N602" s="28"/>
      <c r="O602" s="27"/>
      <c r="P602" s="27"/>
      <c r="Q602" s="27"/>
      <c r="R602" s="27"/>
      <c r="S602" s="27"/>
      <c r="T602" s="27"/>
      <c r="U602" s="30"/>
    </row>
    <row r="603">
      <c r="A603" s="27"/>
      <c r="B603" s="28"/>
      <c r="C603" s="27"/>
      <c r="D603" s="27"/>
      <c r="E603" s="27"/>
      <c r="F603" s="27"/>
      <c r="G603" s="27"/>
      <c r="H603" s="27"/>
      <c r="I603" s="30"/>
      <c r="K603" s="21"/>
      <c r="M603" s="27"/>
      <c r="N603" s="28"/>
      <c r="O603" s="27"/>
      <c r="P603" s="27"/>
      <c r="Q603" s="27"/>
      <c r="R603" s="27"/>
      <c r="S603" s="27"/>
      <c r="T603" s="27"/>
      <c r="U603" s="30"/>
    </row>
    <row r="604">
      <c r="A604" s="27" t="str">
        <f>A596</f>
        <v>Question</v>
      </c>
      <c r="B604" s="28">
        <f>B596+1</f>
        <v>76</v>
      </c>
      <c r="C604" s="35" t="s">
        <v>51</v>
      </c>
      <c r="I604" s="30"/>
      <c r="K604" s="21"/>
      <c r="M604" s="27" t="str">
        <f>M596</f>
        <v>Question</v>
      </c>
      <c r="N604" s="28">
        <f>N596+1</f>
        <v>76</v>
      </c>
      <c r="O604" s="35" t="s">
        <v>51</v>
      </c>
      <c r="U604" s="30"/>
    </row>
    <row r="605" ht="47.25" customHeight="1">
      <c r="B605" s="28"/>
      <c r="C605" s="38" t="str">
        <f>IMAGE("https://media.zecodeek-it.com/dtc/ss-share/questions/question-5660.png",1)</f>
        <v/>
      </c>
      <c r="I605" s="30"/>
      <c r="K605" s="21"/>
      <c r="N605" s="28"/>
      <c r="O605" s="38" t="str">
        <f>IMAGE("https://media.zecodeek-it.com/dtc/ss-share/questions/question-5660.png",1)</f>
        <v/>
      </c>
      <c r="U605" s="30"/>
    </row>
    <row r="606" ht="15.75" customHeight="1">
      <c r="B606" s="28"/>
      <c r="C606" s="23">
        <v>1.0</v>
      </c>
      <c r="D606" s="23" t="s">
        <v>320</v>
      </c>
      <c r="I606" s="31"/>
      <c r="K606" s="21"/>
      <c r="N606" s="28"/>
      <c r="O606" s="23">
        <v>1.0</v>
      </c>
      <c r="P606" s="23" t="s">
        <v>320</v>
      </c>
      <c r="U606" s="31"/>
    </row>
    <row r="607" ht="15.75" customHeight="1">
      <c r="A607" s="27"/>
      <c r="B607" s="28"/>
      <c r="C607" s="23">
        <v>2.0</v>
      </c>
      <c r="D607" s="23" t="s">
        <v>321</v>
      </c>
      <c r="I607" s="31"/>
      <c r="K607" s="21"/>
      <c r="M607" s="27"/>
      <c r="N607" s="28"/>
      <c r="O607" s="23">
        <v>2.0</v>
      </c>
      <c r="P607" s="23" t="s">
        <v>321</v>
      </c>
      <c r="U607" s="31"/>
    </row>
    <row r="608" ht="15.75" customHeight="1">
      <c r="A608" s="27"/>
      <c r="B608" s="28"/>
      <c r="C608" s="23">
        <v>3.0</v>
      </c>
      <c r="D608" s="23" t="s">
        <v>322</v>
      </c>
      <c r="I608" s="31" t="s">
        <v>38</v>
      </c>
      <c r="K608" s="21"/>
      <c r="M608" s="27"/>
      <c r="N608" s="28"/>
      <c r="O608" s="23">
        <v>3.0</v>
      </c>
      <c r="P608" s="23" t="s">
        <v>322</v>
      </c>
      <c r="U608" s="31" t="s">
        <v>38</v>
      </c>
    </row>
    <row r="609" ht="15.75" customHeight="1">
      <c r="A609" s="27"/>
      <c r="B609" s="28"/>
      <c r="C609" s="23">
        <v>4.0</v>
      </c>
      <c r="D609" s="23" t="s">
        <v>323</v>
      </c>
      <c r="I609" s="31"/>
      <c r="K609" s="21"/>
      <c r="M609" s="27"/>
      <c r="N609" s="28"/>
      <c r="O609" s="23">
        <v>4.0</v>
      </c>
      <c r="P609" s="23" t="s">
        <v>323</v>
      </c>
      <c r="U609" s="31"/>
    </row>
    <row r="610">
      <c r="B610" s="28"/>
      <c r="C610" s="27"/>
      <c r="D610" s="27"/>
      <c r="E610" s="27"/>
      <c r="F610" s="27"/>
      <c r="G610" s="27"/>
      <c r="H610" s="27"/>
      <c r="I610" s="30"/>
      <c r="K610" s="21"/>
      <c r="N610" s="28"/>
      <c r="O610" s="27"/>
      <c r="P610" s="27"/>
      <c r="Q610" s="27"/>
      <c r="R610" s="27"/>
      <c r="S610" s="27"/>
      <c r="T610" s="27"/>
      <c r="U610" s="30"/>
    </row>
    <row r="611">
      <c r="A611" s="27"/>
      <c r="B611" s="28"/>
      <c r="C611" s="27"/>
      <c r="D611" s="27"/>
      <c r="E611" s="27"/>
      <c r="F611" s="27"/>
      <c r="G611" s="27"/>
      <c r="H611" s="27"/>
      <c r="I611" s="30"/>
      <c r="K611" s="21"/>
      <c r="M611" s="27"/>
      <c r="N611" s="28"/>
      <c r="O611" s="27"/>
      <c r="P611" s="27"/>
      <c r="Q611" s="27"/>
      <c r="R611" s="27"/>
      <c r="S611" s="27"/>
      <c r="T611" s="27"/>
      <c r="U611" s="30"/>
    </row>
    <row r="612">
      <c r="A612" s="27" t="str">
        <f>A604</f>
        <v>Question</v>
      </c>
      <c r="B612" s="28">
        <f>B604+1</f>
        <v>77</v>
      </c>
      <c r="C612" s="35" t="s">
        <v>51</v>
      </c>
      <c r="I612" s="30"/>
      <c r="K612" s="21"/>
      <c r="M612" s="27" t="str">
        <f>M604</f>
        <v>Question</v>
      </c>
      <c r="N612" s="28">
        <f>N604+1</f>
        <v>77</v>
      </c>
      <c r="O612" s="35" t="s">
        <v>51</v>
      </c>
      <c r="U612" s="30"/>
    </row>
    <row r="613" ht="47.25" customHeight="1">
      <c r="B613" s="28"/>
      <c r="C613" s="38" t="str">
        <f>IMAGE("https://media.zecodeek-it.com/dtc/ss-share/questions/question-641.png",1)</f>
        <v/>
      </c>
      <c r="I613" s="30"/>
      <c r="K613" s="21"/>
      <c r="N613" s="28"/>
      <c r="O613" s="38" t="str">
        <f>IMAGE("https://media.zecodeek-it.com/dtc/ss-share/questions/question-641.png",1)</f>
        <v/>
      </c>
      <c r="U613" s="30"/>
    </row>
    <row r="614" ht="15.75" customHeight="1">
      <c r="B614" s="28"/>
      <c r="C614" s="23">
        <v>1.0</v>
      </c>
      <c r="D614" s="23" t="s">
        <v>324</v>
      </c>
      <c r="I614" s="31" t="s">
        <v>38</v>
      </c>
      <c r="K614" s="21"/>
      <c r="N614" s="28"/>
      <c r="O614" s="23">
        <v>1.0</v>
      </c>
      <c r="P614" s="23" t="s">
        <v>324</v>
      </c>
      <c r="U614" s="31" t="s">
        <v>38</v>
      </c>
    </row>
    <row r="615" ht="15.75" customHeight="1">
      <c r="A615" s="27"/>
      <c r="B615" s="28"/>
      <c r="C615" s="23">
        <v>2.0</v>
      </c>
      <c r="D615" s="23" t="s">
        <v>325</v>
      </c>
      <c r="I615" s="31"/>
      <c r="K615" s="21"/>
      <c r="M615" s="27"/>
      <c r="N615" s="28"/>
      <c r="O615" s="23">
        <v>2.0</v>
      </c>
      <c r="P615" s="23" t="s">
        <v>325</v>
      </c>
      <c r="U615" s="31"/>
    </row>
    <row r="616" ht="15.75" customHeight="1">
      <c r="A616" s="27"/>
      <c r="B616" s="28"/>
      <c r="C616" s="23">
        <v>3.0</v>
      </c>
      <c r="D616" s="23" t="s">
        <v>326</v>
      </c>
      <c r="I616" s="31"/>
      <c r="K616" s="21"/>
      <c r="M616" s="27"/>
      <c r="N616" s="28"/>
      <c r="O616" s="23">
        <v>3.0</v>
      </c>
      <c r="P616" s="23" t="s">
        <v>326</v>
      </c>
      <c r="U616" s="31"/>
    </row>
    <row r="617" ht="15.75" customHeight="1">
      <c r="A617" s="27"/>
      <c r="B617" s="28"/>
      <c r="C617" s="23">
        <v>4.0</v>
      </c>
      <c r="D617" s="23" t="s">
        <v>327</v>
      </c>
      <c r="I617" s="31"/>
      <c r="K617" s="21"/>
      <c r="M617" s="27"/>
      <c r="N617" s="28"/>
      <c r="O617" s="23">
        <v>4.0</v>
      </c>
      <c r="P617" s="23" t="s">
        <v>327</v>
      </c>
      <c r="U617" s="31"/>
    </row>
    <row r="618">
      <c r="B618" s="28"/>
      <c r="C618" s="27"/>
      <c r="D618" s="27"/>
      <c r="E618" s="27"/>
      <c r="F618" s="27"/>
      <c r="G618" s="27"/>
      <c r="H618" s="27"/>
      <c r="I618" s="30"/>
      <c r="K618" s="21"/>
      <c r="N618" s="28"/>
      <c r="O618" s="27"/>
      <c r="P618" s="27"/>
      <c r="Q618" s="27"/>
      <c r="R618" s="27"/>
      <c r="S618" s="27"/>
      <c r="T618" s="27"/>
      <c r="U618" s="30"/>
    </row>
    <row r="619">
      <c r="A619" s="27"/>
      <c r="B619" s="28"/>
      <c r="C619" s="27"/>
      <c r="D619" s="27"/>
      <c r="E619" s="27"/>
      <c r="F619" s="27"/>
      <c r="G619" s="27"/>
      <c r="H619" s="27"/>
      <c r="I619" s="30"/>
      <c r="K619" s="21"/>
      <c r="M619" s="27"/>
      <c r="N619" s="28"/>
      <c r="O619" s="27"/>
      <c r="P619" s="27"/>
      <c r="Q619" s="27"/>
      <c r="R619" s="27"/>
      <c r="S619" s="27"/>
      <c r="T619" s="27"/>
      <c r="U619" s="30"/>
    </row>
    <row r="620">
      <c r="A620" s="27" t="str">
        <f>A612</f>
        <v>Question</v>
      </c>
      <c r="B620" s="28">
        <f>B612+1</f>
        <v>78</v>
      </c>
      <c r="C620" s="35" t="s">
        <v>51</v>
      </c>
      <c r="I620" s="30"/>
      <c r="K620" s="21"/>
      <c r="M620" s="27" t="str">
        <f>M612</f>
        <v>Question</v>
      </c>
      <c r="N620" s="28">
        <f>N612+1</f>
        <v>78</v>
      </c>
      <c r="O620" s="35" t="s">
        <v>51</v>
      </c>
      <c r="U620" s="30"/>
    </row>
    <row r="621" ht="47.25" customHeight="1">
      <c r="B621" s="28"/>
      <c r="C621" s="38" t="str">
        <f>IMAGE("https://media.zecodeek-it.com/dtc/ss-share/questions/question-622.png",1)</f>
        <v/>
      </c>
      <c r="I621" s="30"/>
      <c r="K621" s="21"/>
      <c r="N621" s="28"/>
      <c r="O621" s="38" t="str">
        <f>IMAGE("https://media.zecodeek-it.com/dtc/ss-share/questions/question-622.png",1)</f>
        <v/>
      </c>
      <c r="U621" s="30"/>
    </row>
    <row r="622" ht="15.75" customHeight="1">
      <c r="B622" s="28"/>
      <c r="C622" s="23">
        <v>1.0</v>
      </c>
      <c r="D622" s="23" t="s">
        <v>328</v>
      </c>
      <c r="I622" s="31"/>
      <c r="K622" s="21"/>
      <c r="N622" s="28"/>
      <c r="O622" s="23">
        <v>1.0</v>
      </c>
      <c r="P622" s="23" t="s">
        <v>328</v>
      </c>
      <c r="U622" s="31"/>
    </row>
    <row r="623" ht="15.75" customHeight="1">
      <c r="A623" s="27"/>
      <c r="B623" s="28"/>
      <c r="C623" s="23">
        <v>2.0</v>
      </c>
      <c r="D623" s="23" t="s">
        <v>329</v>
      </c>
      <c r="I623" s="31" t="s">
        <v>38</v>
      </c>
      <c r="K623" s="21"/>
      <c r="M623" s="27"/>
      <c r="N623" s="28"/>
      <c r="O623" s="23">
        <v>2.0</v>
      </c>
      <c r="P623" s="23" t="s">
        <v>329</v>
      </c>
      <c r="U623" s="31" t="s">
        <v>38</v>
      </c>
    </row>
    <row r="624" ht="15.75" customHeight="1">
      <c r="A624" s="27"/>
      <c r="B624" s="28"/>
      <c r="C624" s="23">
        <v>3.0</v>
      </c>
      <c r="D624" s="23" t="s">
        <v>330</v>
      </c>
      <c r="I624" s="31"/>
      <c r="K624" s="21"/>
      <c r="M624" s="27"/>
      <c r="N624" s="28"/>
      <c r="O624" s="23">
        <v>3.0</v>
      </c>
      <c r="P624" s="23" t="s">
        <v>330</v>
      </c>
      <c r="U624" s="31"/>
    </row>
    <row r="625" ht="15.75" customHeight="1">
      <c r="A625" s="27"/>
      <c r="B625" s="28"/>
      <c r="C625" s="23">
        <v>4.0</v>
      </c>
      <c r="D625" s="23" t="s">
        <v>331</v>
      </c>
      <c r="I625" s="31"/>
      <c r="K625" s="21"/>
      <c r="M625" s="27"/>
      <c r="N625" s="28"/>
      <c r="O625" s="23">
        <v>4.0</v>
      </c>
      <c r="P625" s="23" t="s">
        <v>331</v>
      </c>
      <c r="U625" s="31"/>
    </row>
    <row r="626">
      <c r="B626" s="28"/>
      <c r="C626" s="27"/>
      <c r="D626" s="27"/>
      <c r="E626" s="27"/>
      <c r="F626" s="27"/>
      <c r="G626" s="27"/>
      <c r="H626" s="27"/>
      <c r="I626" s="30"/>
      <c r="K626" s="21"/>
      <c r="N626" s="28"/>
      <c r="O626" s="27"/>
      <c r="P626" s="27"/>
      <c r="Q626" s="27"/>
      <c r="R626" s="27"/>
      <c r="S626" s="27"/>
      <c r="T626" s="27"/>
      <c r="U626" s="30"/>
    </row>
    <row r="627">
      <c r="A627" s="27"/>
      <c r="B627" s="28"/>
      <c r="C627" s="27"/>
      <c r="D627" s="27"/>
      <c r="E627" s="27"/>
      <c r="F627" s="27"/>
      <c r="G627" s="27"/>
      <c r="H627" s="27"/>
      <c r="I627" s="30"/>
      <c r="K627" s="21"/>
      <c r="M627" s="27"/>
      <c r="N627" s="28"/>
      <c r="O627" s="27"/>
      <c r="P627" s="27"/>
      <c r="Q627" s="27"/>
      <c r="R627" s="27"/>
      <c r="S627" s="27"/>
      <c r="T627" s="27"/>
      <c r="U627" s="30"/>
    </row>
    <row r="628">
      <c r="A628" s="27" t="str">
        <f>A620</f>
        <v>Question</v>
      </c>
      <c r="B628" s="28">
        <f>B620+1</f>
        <v>79</v>
      </c>
      <c r="C628" s="35" t="s">
        <v>51</v>
      </c>
      <c r="I628" s="30"/>
      <c r="K628" s="21"/>
      <c r="M628" s="27" t="str">
        <f>M620</f>
        <v>Question</v>
      </c>
      <c r="N628" s="28">
        <f>N620+1</f>
        <v>79</v>
      </c>
      <c r="O628" s="35" t="s">
        <v>51</v>
      </c>
      <c r="U628" s="30"/>
    </row>
    <row r="629" ht="47.25" customHeight="1">
      <c r="B629" s="28"/>
      <c r="C629" s="38" t="str">
        <f>IMAGE("https://media.zecodeek-it.com/dtc/ss-share/questions/question-620.png",1)</f>
        <v/>
      </c>
      <c r="I629" s="30"/>
      <c r="K629" s="21"/>
      <c r="N629" s="28"/>
      <c r="O629" s="38" t="str">
        <f>IMAGE("https://media.zecodeek-it.com/dtc/ss-share/questions/question-620.png",1)</f>
        <v/>
      </c>
      <c r="U629" s="30"/>
    </row>
    <row r="630" ht="15.75" customHeight="1">
      <c r="B630" s="28"/>
      <c r="C630" s="23">
        <v>1.0</v>
      </c>
      <c r="D630" s="23" t="s">
        <v>332</v>
      </c>
      <c r="I630" s="31"/>
      <c r="K630" s="21"/>
      <c r="N630" s="28"/>
      <c r="O630" s="23">
        <v>1.0</v>
      </c>
      <c r="P630" s="23" t="s">
        <v>332</v>
      </c>
      <c r="U630" s="31"/>
    </row>
    <row r="631" ht="15.75" customHeight="1">
      <c r="A631" s="27"/>
      <c r="B631" s="28"/>
      <c r="C631" s="23">
        <v>2.0</v>
      </c>
      <c r="D631" s="23" t="s">
        <v>333</v>
      </c>
      <c r="I631" s="31"/>
      <c r="K631" s="21"/>
      <c r="M631" s="27"/>
      <c r="N631" s="28"/>
      <c r="O631" s="23">
        <v>2.0</v>
      </c>
      <c r="P631" s="23" t="s">
        <v>333</v>
      </c>
      <c r="U631" s="31"/>
    </row>
    <row r="632" ht="15.75" customHeight="1">
      <c r="A632" s="27"/>
      <c r="B632" s="28"/>
      <c r="C632" s="23">
        <v>3.0</v>
      </c>
      <c r="D632" s="49" t="s">
        <v>334</v>
      </c>
      <c r="I632" s="31"/>
      <c r="K632" s="21"/>
      <c r="M632" s="27"/>
      <c r="N632" s="28"/>
      <c r="O632" s="23">
        <v>3.0</v>
      </c>
      <c r="P632" s="49" t="s">
        <v>334</v>
      </c>
      <c r="U632" s="31"/>
    </row>
    <row r="633" ht="15.75" customHeight="1">
      <c r="A633" s="27"/>
      <c r="B633" s="28"/>
      <c r="C633" s="23">
        <v>4.0</v>
      </c>
      <c r="D633" s="23" t="s">
        <v>335</v>
      </c>
      <c r="I633" s="31" t="s">
        <v>38</v>
      </c>
      <c r="K633" s="21"/>
      <c r="M633" s="27"/>
      <c r="N633" s="28"/>
      <c r="O633" s="23">
        <v>4.0</v>
      </c>
      <c r="P633" s="23" t="s">
        <v>335</v>
      </c>
      <c r="U633" s="31" t="s">
        <v>38</v>
      </c>
    </row>
    <row r="634">
      <c r="B634" s="28"/>
      <c r="C634" s="27"/>
      <c r="D634" s="27"/>
      <c r="E634" s="27"/>
      <c r="F634" s="27"/>
      <c r="G634" s="27"/>
      <c r="H634" s="27"/>
      <c r="I634" s="30"/>
      <c r="K634" s="21"/>
      <c r="N634" s="28"/>
      <c r="O634" s="27"/>
      <c r="P634" s="27"/>
      <c r="Q634" s="27"/>
      <c r="R634" s="27"/>
      <c r="S634" s="27"/>
      <c r="T634" s="27"/>
      <c r="U634" s="30"/>
    </row>
    <row r="635">
      <c r="A635" s="27"/>
      <c r="B635" s="28"/>
      <c r="C635" s="27"/>
      <c r="D635" s="27"/>
      <c r="E635" s="27"/>
      <c r="F635" s="27"/>
      <c r="G635" s="27"/>
      <c r="H635" s="27"/>
      <c r="I635" s="30"/>
      <c r="K635" s="21"/>
      <c r="M635" s="27"/>
      <c r="N635" s="28"/>
      <c r="O635" s="27"/>
      <c r="P635" s="27"/>
      <c r="Q635" s="27"/>
      <c r="R635" s="27"/>
      <c r="S635" s="27"/>
      <c r="T635" s="27"/>
      <c r="U635" s="30"/>
    </row>
    <row r="636">
      <c r="A636" s="27" t="str">
        <f>A628</f>
        <v>Question</v>
      </c>
      <c r="B636" s="28">
        <f>B628+1</f>
        <v>80</v>
      </c>
      <c r="C636" s="35" t="s">
        <v>51</v>
      </c>
      <c r="I636" s="30"/>
      <c r="K636" s="21"/>
      <c r="M636" s="27" t="str">
        <f>M628</f>
        <v>Question</v>
      </c>
      <c r="N636" s="28">
        <f>N628+1</f>
        <v>80</v>
      </c>
      <c r="O636" s="35" t="s">
        <v>51</v>
      </c>
      <c r="U636" s="30"/>
    </row>
    <row r="637" ht="47.25" customHeight="1">
      <c r="B637" s="28"/>
      <c r="C637" s="38" t="str">
        <f>IMAGE("https://media.zecodeek-it.com/dtc/ss-share/questions/question-5649.png",1)</f>
        <v/>
      </c>
      <c r="I637" s="30"/>
      <c r="K637" s="21"/>
      <c r="N637" s="28"/>
      <c r="O637" s="38" t="str">
        <f>IMAGE("https://media.zecodeek-it.com/dtc/ss-share/questions/question-5649.png",1)</f>
        <v/>
      </c>
      <c r="U637" s="30"/>
    </row>
    <row r="638" ht="15.75" customHeight="1">
      <c r="B638" s="28"/>
      <c r="C638" s="23">
        <v>1.0</v>
      </c>
      <c r="D638" s="23" t="s">
        <v>336</v>
      </c>
      <c r="I638" s="31" t="s">
        <v>38</v>
      </c>
      <c r="K638" s="21"/>
      <c r="N638" s="28"/>
      <c r="O638" s="23">
        <v>1.0</v>
      </c>
      <c r="P638" s="23" t="s">
        <v>336</v>
      </c>
      <c r="U638" s="31" t="s">
        <v>38</v>
      </c>
    </row>
    <row r="639" ht="15.75" customHeight="1">
      <c r="A639" s="27"/>
      <c r="B639" s="28"/>
      <c r="C639" s="23">
        <v>2.0</v>
      </c>
      <c r="D639" s="23" t="s">
        <v>337</v>
      </c>
      <c r="I639" s="31"/>
      <c r="K639" s="21"/>
      <c r="M639" s="27"/>
      <c r="N639" s="28"/>
      <c r="O639" s="23">
        <v>2.0</v>
      </c>
      <c r="P639" s="23" t="s">
        <v>337</v>
      </c>
      <c r="U639" s="31"/>
    </row>
    <row r="640" ht="15.75" customHeight="1">
      <c r="A640" s="27"/>
      <c r="B640" s="28"/>
      <c r="C640" s="23">
        <v>3.0</v>
      </c>
      <c r="D640" s="49" t="s">
        <v>338</v>
      </c>
      <c r="I640" s="31"/>
      <c r="K640" s="21"/>
      <c r="M640" s="27"/>
      <c r="N640" s="28"/>
      <c r="O640" s="23">
        <v>3.0</v>
      </c>
      <c r="P640" s="49" t="s">
        <v>338</v>
      </c>
      <c r="U640" s="31"/>
    </row>
    <row r="641" ht="15.75" customHeight="1">
      <c r="A641" s="27"/>
      <c r="B641" s="28"/>
      <c r="C641" s="23">
        <v>4.0</v>
      </c>
      <c r="D641" s="23" t="s">
        <v>339</v>
      </c>
      <c r="I641" s="31"/>
      <c r="K641" s="21"/>
      <c r="M641" s="27"/>
      <c r="N641" s="28"/>
      <c r="O641" s="23">
        <v>4.0</v>
      </c>
      <c r="P641" s="23" t="s">
        <v>339</v>
      </c>
      <c r="U641" s="31"/>
    </row>
    <row r="642">
      <c r="B642" s="28"/>
      <c r="C642" s="27"/>
      <c r="D642" s="27"/>
      <c r="E642" s="27"/>
      <c r="F642" s="27"/>
      <c r="G642" s="27"/>
      <c r="H642" s="27"/>
      <c r="I642" s="30"/>
      <c r="K642" s="21"/>
      <c r="N642" s="28"/>
      <c r="O642" s="27"/>
      <c r="P642" s="27"/>
      <c r="Q642" s="27"/>
      <c r="R642" s="27"/>
      <c r="S642" s="27"/>
      <c r="T642" s="27"/>
      <c r="U642" s="30"/>
    </row>
    <row r="643">
      <c r="A643" s="27"/>
      <c r="B643" s="28"/>
      <c r="C643" s="27"/>
      <c r="D643" s="27"/>
      <c r="E643" s="27"/>
      <c r="F643" s="27"/>
      <c r="G643" s="27"/>
      <c r="H643" s="27"/>
      <c r="I643" s="30"/>
      <c r="K643" s="21"/>
      <c r="M643" s="27"/>
      <c r="N643" s="28"/>
      <c r="O643" s="27"/>
      <c r="P643" s="27"/>
      <c r="Q643" s="27"/>
      <c r="R643" s="27"/>
      <c r="S643" s="27"/>
      <c r="T643" s="27"/>
      <c r="U643" s="30"/>
    </row>
    <row r="644">
      <c r="A644" s="27" t="str">
        <f>A636</f>
        <v>Question</v>
      </c>
      <c r="B644" s="28">
        <f>B636+1</f>
        <v>81</v>
      </c>
      <c r="C644" s="35" t="s">
        <v>51</v>
      </c>
      <c r="I644" s="30"/>
      <c r="K644" s="21"/>
      <c r="M644" s="27" t="str">
        <f>M636</f>
        <v>Question</v>
      </c>
      <c r="N644" s="28">
        <f>N636+1</f>
        <v>81</v>
      </c>
      <c r="O644" s="35" t="s">
        <v>51</v>
      </c>
      <c r="U644" s="30"/>
    </row>
    <row r="645" ht="47.25" customHeight="1">
      <c r="B645" s="28"/>
      <c r="C645" s="38" t="str">
        <f>IMAGE("https://media.zecodeek-it.com/dtc/ss-share/questions/question-626.png",1)</f>
        <v/>
      </c>
      <c r="I645" s="30"/>
      <c r="K645" s="21"/>
      <c r="N645" s="28"/>
      <c r="O645" s="38" t="str">
        <f>IMAGE("https://media.zecodeek-it.com/dtc/ss-share/questions/question-626.png",1)</f>
        <v/>
      </c>
      <c r="U645" s="30"/>
    </row>
    <row r="646" ht="15.75" customHeight="1">
      <c r="B646" s="28"/>
      <c r="C646" s="23">
        <v>1.0</v>
      </c>
      <c r="D646" s="23" t="s">
        <v>340</v>
      </c>
      <c r="I646" s="31"/>
      <c r="K646" s="21"/>
      <c r="N646" s="28"/>
      <c r="O646" s="23">
        <v>1.0</v>
      </c>
      <c r="P646" s="23" t="s">
        <v>340</v>
      </c>
      <c r="U646" s="31"/>
    </row>
    <row r="647" ht="15.75" customHeight="1">
      <c r="A647" s="27"/>
      <c r="B647" s="28"/>
      <c r="C647" s="23">
        <v>2.0</v>
      </c>
      <c r="D647" s="23" t="s">
        <v>341</v>
      </c>
      <c r="I647" s="31"/>
      <c r="K647" s="21"/>
      <c r="M647" s="27"/>
      <c r="N647" s="28"/>
      <c r="O647" s="23">
        <v>2.0</v>
      </c>
      <c r="P647" s="23" t="s">
        <v>341</v>
      </c>
      <c r="U647" s="31"/>
    </row>
    <row r="648" ht="15.75" customHeight="1">
      <c r="A648" s="27"/>
      <c r="B648" s="28"/>
      <c r="C648" s="23">
        <v>3.0</v>
      </c>
      <c r="D648" s="49" t="s">
        <v>180</v>
      </c>
      <c r="I648" s="31" t="s">
        <v>38</v>
      </c>
      <c r="K648" s="21"/>
      <c r="M648" s="27"/>
      <c r="N648" s="28"/>
      <c r="O648" s="23">
        <v>3.0</v>
      </c>
      <c r="P648" s="49" t="s">
        <v>180</v>
      </c>
      <c r="U648" s="31" t="s">
        <v>38</v>
      </c>
    </row>
    <row r="649" ht="15.75" customHeight="1">
      <c r="A649" s="27"/>
      <c r="B649" s="28"/>
      <c r="C649" s="23">
        <v>4.0</v>
      </c>
      <c r="D649" s="23" t="s">
        <v>342</v>
      </c>
      <c r="I649" s="31"/>
      <c r="K649" s="21"/>
      <c r="M649" s="27"/>
      <c r="N649" s="28"/>
      <c r="O649" s="23">
        <v>4.0</v>
      </c>
      <c r="P649" s="23" t="s">
        <v>342</v>
      </c>
      <c r="U649" s="31"/>
    </row>
    <row r="650">
      <c r="B650" s="28"/>
      <c r="C650" s="27"/>
      <c r="D650" s="27"/>
      <c r="E650" s="27"/>
      <c r="F650" s="27"/>
      <c r="G650" s="27"/>
      <c r="H650" s="27"/>
      <c r="I650" s="30"/>
      <c r="K650" s="21"/>
      <c r="N650" s="28"/>
      <c r="O650" s="27"/>
      <c r="P650" s="27"/>
      <c r="Q650" s="27"/>
      <c r="R650" s="27"/>
      <c r="S650" s="27"/>
      <c r="T650" s="27"/>
      <c r="U650" s="30"/>
    </row>
    <row r="651">
      <c r="A651" s="27"/>
      <c r="B651" s="28"/>
      <c r="C651" s="27"/>
      <c r="D651" s="27"/>
      <c r="E651" s="27"/>
      <c r="F651" s="27"/>
      <c r="G651" s="27"/>
      <c r="H651" s="27"/>
      <c r="I651" s="30"/>
      <c r="K651" s="21"/>
      <c r="M651" s="27"/>
      <c r="N651" s="28"/>
      <c r="O651" s="27"/>
      <c r="P651" s="27"/>
      <c r="Q651" s="27"/>
      <c r="R651" s="27"/>
      <c r="S651" s="27"/>
      <c r="T651" s="27"/>
      <c r="U651" s="30"/>
    </row>
    <row r="652">
      <c r="A652" s="27" t="str">
        <f>A644</f>
        <v>Question</v>
      </c>
      <c r="B652" s="28">
        <f>B644+1</f>
        <v>82</v>
      </c>
      <c r="C652" s="35" t="s">
        <v>51</v>
      </c>
      <c r="I652" s="30"/>
      <c r="K652" s="21"/>
      <c r="M652" s="27" t="str">
        <f>M644</f>
        <v>Question</v>
      </c>
      <c r="N652" s="28">
        <f>N644+1</f>
        <v>82</v>
      </c>
      <c r="O652" s="35" t="s">
        <v>51</v>
      </c>
      <c r="U652" s="30"/>
    </row>
    <row r="653" ht="47.25" customHeight="1">
      <c r="B653" s="28"/>
      <c r="C653" s="38" t="str">
        <f>IMAGE("https://media.zecodeek-it.com/dtc/ss-share/questions/question-644.png",1)</f>
        <v/>
      </c>
      <c r="I653" s="30"/>
      <c r="K653" s="21"/>
      <c r="N653" s="28"/>
      <c r="O653" s="38" t="str">
        <f>IMAGE("https://media.zecodeek-it.com/dtc/ss-share/questions/question-644.png",1)</f>
        <v/>
      </c>
      <c r="U653" s="30"/>
    </row>
    <row r="654" ht="15.75" customHeight="1">
      <c r="B654" s="28"/>
      <c r="C654" s="23">
        <v>1.0</v>
      </c>
      <c r="D654" s="23" t="s">
        <v>343</v>
      </c>
      <c r="I654" s="31" t="s">
        <v>38</v>
      </c>
      <c r="K654" s="21"/>
      <c r="N654" s="28"/>
      <c r="O654" s="23">
        <v>1.0</v>
      </c>
      <c r="P654" s="23" t="s">
        <v>343</v>
      </c>
      <c r="U654" s="31" t="s">
        <v>38</v>
      </c>
    </row>
    <row r="655" ht="15.75" customHeight="1">
      <c r="A655" s="27"/>
      <c r="B655" s="28"/>
      <c r="C655" s="23">
        <v>2.0</v>
      </c>
      <c r="D655" s="23" t="s">
        <v>344</v>
      </c>
      <c r="I655" s="31"/>
      <c r="K655" s="21"/>
      <c r="M655" s="27"/>
      <c r="N655" s="28"/>
      <c r="O655" s="23">
        <v>2.0</v>
      </c>
      <c r="P655" s="23" t="s">
        <v>344</v>
      </c>
      <c r="U655" s="31"/>
    </row>
    <row r="656" ht="15.75" customHeight="1">
      <c r="A656" s="27"/>
      <c r="B656" s="28"/>
      <c r="C656" s="23">
        <v>3.0</v>
      </c>
      <c r="D656" s="49" t="s">
        <v>345</v>
      </c>
      <c r="I656" s="31"/>
      <c r="K656" s="21"/>
      <c r="M656" s="27"/>
      <c r="N656" s="28"/>
      <c r="O656" s="23">
        <v>3.0</v>
      </c>
      <c r="P656" s="49" t="s">
        <v>345</v>
      </c>
      <c r="U656" s="31"/>
    </row>
    <row r="657" ht="15.75" customHeight="1">
      <c r="A657" s="27"/>
      <c r="B657" s="28"/>
      <c r="C657" s="23">
        <v>4.0</v>
      </c>
      <c r="D657" s="23" t="s">
        <v>346</v>
      </c>
      <c r="I657" s="31"/>
      <c r="K657" s="21"/>
      <c r="M657" s="27"/>
      <c r="N657" s="28"/>
      <c r="O657" s="23">
        <v>4.0</v>
      </c>
      <c r="P657" s="23" t="s">
        <v>346</v>
      </c>
      <c r="U657" s="31"/>
    </row>
    <row r="658">
      <c r="B658" s="28"/>
      <c r="C658" s="27"/>
      <c r="D658" s="27"/>
      <c r="E658" s="27"/>
      <c r="F658" s="27"/>
      <c r="G658" s="27"/>
      <c r="H658" s="27"/>
      <c r="I658" s="30"/>
      <c r="K658" s="21"/>
      <c r="N658" s="28"/>
      <c r="O658" s="27"/>
      <c r="P658" s="27"/>
      <c r="Q658" s="27"/>
      <c r="R658" s="27"/>
      <c r="S658" s="27"/>
      <c r="T658" s="27"/>
      <c r="U658" s="30"/>
    </row>
    <row r="659">
      <c r="A659" s="27"/>
      <c r="B659" s="28"/>
      <c r="C659" s="27"/>
      <c r="D659" s="27"/>
      <c r="E659" s="27"/>
      <c r="F659" s="27"/>
      <c r="G659" s="27"/>
      <c r="H659" s="27"/>
      <c r="I659" s="30"/>
      <c r="K659" s="21"/>
      <c r="M659" s="27"/>
      <c r="N659" s="28"/>
      <c r="O659" s="27"/>
      <c r="P659" s="27"/>
      <c r="Q659" s="27"/>
      <c r="R659" s="27"/>
      <c r="S659" s="27"/>
      <c r="T659" s="27"/>
      <c r="U659" s="30"/>
    </row>
    <row r="660">
      <c r="A660" s="27" t="str">
        <f>A652</f>
        <v>Question</v>
      </c>
      <c r="B660" s="28">
        <f>B652+1</f>
        <v>83</v>
      </c>
      <c r="C660" s="35" t="s">
        <v>51</v>
      </c>
      <c r="I660" s="30"/>
      <c r="K660" s="21"/>
      <c r="M660" s="27" t="str">
        <f>M652</f>
        <v>Question</v>
      </c>
      <c r="N660" s="28">
        <f>N652+1</f>
        <v>83</v>
      </c>
      <c r="O660" s="35" t="s">
        <v>51</v>
      </c>
      <c r="U660" s="30"/>
    </row>
    <row r="661" ht="47.25" customHeight="1">
      <c r="B661" s="28"/>
      <c r="C661" s="38" t="str">
        <f>IMAGE("https://media.zecodeek-it.com/dtc/ss-share/questions/question-582.png",1)</f>
        <v/>
      </c>
      <c r="I661" s="30"/>
      <c r="K661" s="21"/>
      <c r="N661" s="28"/>
      <c r="O661" s="38" t="str">
        <f>IMAGE("https://media.zecodeek-it.com/dtc/ss-share/questions/question-582.png",1)</f>
        <v/>
      </c>
      <c r="U661" s="30"/>
    </row>
    <row r="662" ht="15.75" customHeight="1">
      <c r="B662" s="28"/>
      <c r="C662" s="23">
        <v>1.0</v>
      </c>
      <c r="D662" s="23" t="s">
        <v>347</v>
      </c>
      <c r="I662" s="31"/>
      <c r="K662" s="21"/>
      <c r="N662" s="28"/>
      <c r="O662" s="23">
        <v>1.0</v>
      </c>
      <c r="P662" s="23" t="s">
        <v>347</v>
      </c>
      <c r="U662" s="31"/>
    </row>
    <row r="663" ht="15.75" customHeight="1">
      <c r="A663" s="27"/>
      <c r="B663" s="28"/>
      <c r="C663" s="23">
        <v>2.0</v>
      </c>
      <c r="D663" s="23" t="s">
        <v>348</v>
      </c>
      <c r="I663" s="31" t="s">
        <v>38</v>
      </c>
      <c r="K663" s="21"/>
      <c r="M663" s="27"/>
      <c r="N663" s="28"/>
      <c r="O663" s="23">
        <v>2.0</v>
      </c>
      <c r="P663" s="23" t="s">
        <v>348</v>
      </c>
      <c r="U663" s="31" t="s">
        <v>38</v>
      </c>
    </row>
    <row r="664" ht="15.75" customHeight="1">
      <c r="A664" s="27"/>
      <c r="B664" s="28"/>
      <c r="C664" s="23">
        <v>3.0</v>
      </c>
      <c r="D664" s="49" t="s">
        <v>349</v>
      </c>
      <c r="I664" s="31"/>
      <c r="K664" s="21"/>
      <c r="M664" s="27"/>
      <c r="N664" s="28"/>
      <c r="O664" s="23">
        <v>3.0</v>
      </c>
      <c r="P664" s="49" t="s">
        <v>349</v>
      </c>
      <c r="U664" s="31"/>
    </row>
    <row r="665" ht="15.75" customHeight="1">
      <c r="A665" s="27"/>
      <c r="B665" s="28"/>
      <c r="C665" s="23">
        <v>4.0</v>
      </c>
      <c r="D665" s="23" t="s">
        <v>350</v>
      </c>
      <c r="I665" s="31"/>
      <c r="K665" s="21"/>
      <c r="M665" s="27"/>
      <c r="N665" s="28"/>
      <c r="O665" s="23">
        <v>4.0</v>
      </c>
      <c r="P665" s="23" t="s">
        <v>350</v>
      </c>
      <c r="U665" s="31"/>
    </row>
    <row r="666">
      <c r="B666" s="28"/>
      <c r="C666" s="27"/>
      <c r="D666" s="27"/>
      <c r="E666" s="27"/>
      <c r="F666" s="27"/>
      <c r="G666" s="27"/>
      <c r="H666" s="27"/>
      <c r="I666" s="30"/>
      <c r="K666" s="21"/>
      <c r="N666" s="28"/>
      <c r="O666" s="27"/>
      <c r="P666" s="27"/>
      <c r="Q666" s="27"/>
      <c r="R666" s="27"/>
      <c r="S666" s="27"/>
      <c r="T666" s="27"/>
      <c r="U666" s="30"/>
    </row>
    <row r="667">
      <c r="A667" s="27"/>
      <c r="B667" s="28"/>
      <c r="C667" s="27"/>
      <c r="D667" s="27"/>
      <c r="E667" s="27"/>
      <c r="F667" s="27"/>
      <c r="G667" s="27"/>
      <c r="H667" s="27"/>
      <c r="I667" s="30"/>
      <c r="K667" s="21"/>
      <c r="M667" s="27"/>
      <c r="N667" s="28"/>
      <c r="O667" s="27"/>
      <c r="P667" s="27"/>
      <c r="Q667" s="27"/>
      <c r="R667" s="27"/>
      <c r="S667" s="27"/>
      <c r="T667" s="27"/>
      <c r="U667" s="30"/>
    </row>
    <row r="668">
      <c r="A668" s="27" t="str">
        <f>A660</f>
        <v>Question</v>
      </c>
      <c r="B668" s="28">
        <f>B660+1</f>
        <v>84</v>
      </c>
      <c r="C668" s="35" t="s">
        <v>51</v>
      </c>
      <c r="I668" s="30"/>
      <c r="K668" s="21"/>
      <c r="M668" s="27" t="str">
        <f>M660</f>
        <v>Question</v>
      </c>
      <c r="N668" s="28">
        <f>N660+1</f>
        <v>84</v>
      </c>
      <c r="O668" s="35" t="s">
        <v>51</v>
      </c>
      <c r="U668" s="30"/>
    </row>
    <row r="669" ht="47.25" customHeight="1">
      <c r="B669" s="28"/>
      <c r="C669" s="38" t="str">
        <f>IMAGE("https://media.zecodeek-it.com/dtc/ss-share/questions/question-639.png",1)</f>
        <v/>
      </c>
      <c r="I669" s="30"/>
      <c r="K669" s="21"/>
      <c r="N669" s="28"/>
      <c r="O669" s="38" t="str">
        <f>IMAGE("https://media.zecodeek-it.com/dtc/ss-share/questions/question-639.png",1)</f>
        <v/>
      </c>
      <c r="U669" s="30"/>
    </row>
    <row r="670" ht="15.75" customHeight="1">
      <c r="B670" s="28"/>
      <c r="C670" s="23">
        <v>1.0</v>
      </c>
      <c r="D670" s="23" t="s">
        <v>351</v>
      </c>
      <c r="I670" s="31"/>
      <c r="K670" s="21"/>
      <c r="N670" s="28"/>
      <c r="O670" s="23">
        <v>1.0</v>
      </c>
      <c r="P670" s="23" t="s">
        <v>351</v>
      </c>
      <c r="U670" s="31"/>
    </row>
    <row r="671" ht="15.75" customHeight="1">
      <c r="A671" s="27"/>
      <c r="B671" s="28"/>
      <c r="C671" s="23">
        <v>2.0</v>
      </c>
      <c r="D671" s="23" t="s">
        <v>170</v>
      </c>
      <c r="I671" s="31"/>
      <c r="K671" s="21"/>
      <c r="M671" s="27"/>
      <c r="N671" s="28"/>
      <c r="O671" s="23">
        <v>2.0</v>
      </c>
      <c r="P671" s="23" t="s">
        <v>170</v>
      </c>
      <c r="U671" s="31"/>
    </row>
    <row r="672" ht="15.75" customHeight="1">
      <c r="A672" s="27"/>
      <c r="B672" s="28"/>
      <c r="C672" s="23">
        <v>3.0</v>
      </c>
      <c r="D672" s="49" t="s">
        <v>352</v>
      </c>
      <c r="I672" s="31"/>
      <c r="K672" s="21"/>
      <c r="M672" s="27"/>
      <c r="N672" s="28"/>
      <c r="O672" s="23">
        <v>3.0</v>
      </c>
      <c r="P672" s="49" t="s">
        <v>352</v>
      </c>
      <c r="U672" s="31"/>
    </row>
    <row r="673" ht="15.75" customHeight="1">
      <c r="A673" s="27"/>
      <c r="B673" s="28"/>
      <c r="C673" s="23">
        <v>4.0</v>
      </c>
      <c r="D673" s="23" t="s">
        <v>353</v>
      </c>
      <c r="I673" s="31" t="s">
        <v>38</v>
      </c>
      <c r="K673" s="21"/>
      <c r="M673" s="27"/>
      <c r="N673" s="28"/>
      <c r="O673" s="23">
        <v>4.0</v>
      </c>
      <c r="P673" s="23" t="s">
        <v>353</v>
      </c>
      <c r="U673" s="31" t="s">
        <v>38</v>
      </c>
    </row>
    <row r="674">
      <c r="B674" s="28"/>
      <c r="C674" s="27"/>
      <c r="D674" s="27"/>
      <c r="E674" s="27"/>
      <c r="F674" s="27"/>
      <c r="G674" s="27"/>
      <c r="H674" s="27"/>
      <c r="I674" s="30"/>
      <c r="K674" s="21"/>
      <c r="N674" s="28"/>
      <c r="O674" s="27"/>
      <c r="P674" s="27"/>
      <c r="Q674" s="27"/>
      <c r="R674" s="27"/>
      <c r="S674" s="27"/>
      <c r="T674" s="27"/>
      <c r="U674" s="30"/>
    </row>
    <row r="675">
      <c r="A675" s="27"/>
      <c r="B675" s="28"/>
      <c r="C675" s="27"/>
      <c r="D675" s="27"/>
      <c r="E675" s="27"/>
      <c r="F675" s="27"/>
      <c r="G675" s="27"/>
      <c r="H675" s="27"/>
      <c r="I675" s="30"/>
      <c r="K675" s="21"/>
      <c r="M675" s="27"/>
      <c r="N675" s="28"/>
      <c r="O675" s="27"/>
      <c r="P675" s="27"/>
      <c r="Q675" s="27"/>
      <c r="R675" s="27"/>
      <c r="S675" s="27"/>
      <c r="T675" s="27"/>
      <c r="U675" s="30"/>
    </row>
    <row r="676">
      <c r="A676" s="27" t="str">
        <f>A668</f>
        <v>Question</v>
      </c>
      <c r="B676" s="28">
        <f>B668+1</f>
        <v>85</v>
      </c>
      <c r="C676" s="35" t="s">
        <v>51</v>
      </c>
      <c r="I676" s="30"/>
      <c r="K676" s="21"/>
      <c r="M676" s="27" t="str">
        <f>M668</f>
        <v>Question</v>
      </c>
      <c r="N676" s="28">
        <f>N668+1</f>
        <v>85</v>
      </c>
      <c r="O676" s="35" t="s">
        <v>51</v>
      </c>
      <c r="U676" s="30"/>
    </row>
    <row r="677" ht="47.25" customHeight="1">
      <c r="B677" s="28"/>
      <c r="C677" s="38" t="str">
        <f>IMAGE("https://media.zecodeek-it.com/dtc/ss-share/questions/question-4171.png",1)</f>
        <v/>
      </c>
      <c r="I677" s="30"/>
      <c r="K677" s="21"/>
      <c r="N677" s="28"/>
      <c r="O677" s="38" t="str">
        <f>IMAGE("https://media.zecodeek-it.com/dtc/ss-share/questions/question-4171.png",1)</f>
        <v/>
      </c>
      <c r="U677" s="30"/>
    </row>
    <row r="678" ht="15.75" customHeight="1">
      <c r="B678" s="28"/>
      <c r="C678" s="23">
        <v>1.0</v>
      </c>
      <c r="D678" s="23" t="s">
        <v>1725</v>
      </c>
      <c r="I678" s="31"/>
      <c r="K678" s="21"/>
      <c r="N678" s="28"/>
      <c r="O678" s="23">
        <v>1.0</v>
      </c>
      <c r="P678" s="23" t="s">
        <v>1725</v>
      </c>
      <c r="U678" s="31"/>
    </row>
    <row r="679" ht="15.75" customHeight="1">
      <c r="A679" s="27"/>
      <c r="B679" s="28"/>
      <c r="C679" s="23">
        <v>2.0</v>
      </c>
      <c r="D679" s="23" t="s">
        <v>1656</v>
      </c>
      <c r="I679" s="31"/>
      <c r="K679" s="21"/>
      <c r="M679" s="27"/>
      <c r="N679" s="28"/>
      <c r="O679" s="23">
        <v>2.0</v>
      </c>
      <c r="P679" s="23" t="s">
        <v>1656</v>
      </c>
      <c r="U679" s="31"/>
    </row>
    <row r="680" ht="15.75" customHeight="1">
      <c r="A680" s="27"/>
      <c r="B680" s="28"/>
      <c r="C680" s="23">
        <v>3.0</v>
      </c>
      <c r="D680" s="49" t="s">
        <v>1726</v>
      </c>
      <c r="I680" s="31"/>
      <c r="K680" s="21"/>
      <c r="M680" s="27"/>
      <c r="N680" s="28"/>
      <c r="O680" s="23">
        <v>3.0</v>
      </c>
      <c r="P680" s="49" t="s">
        <v>1726</v>
      </c>
      <c r="U680" s="31"/>
    </row>
    <row r="681" ht="15.75" customHeight="1">
      <c r="A681" s="27"/>
      <c r="B681" s="28"/>
      <c r="C681" s="23">
        <v>4.0</v>
      </c>
      <c r="D681" s="23" t="s">
        <v>1727</v>
      </c>
      <c r="I681" s="31" t="s">
        <v>38</v>
      </c>
      <c r="K681" s="21"/>
      <c r="M681" s="27"/>
      <c r="N681" s="28"/>
      <c r="O681" s="23">
        <v>4.0</v>
      </c>
      <c r="P681" s="23" t="s">
        <v>1727</v>
      </c>
      <c r="U681" s="31" t="s">
        <v>38</v>
      </c>
    </row>
    <row r="682">
      <c r="B682" s="28"/>
      <c r="C682" s="27"/>
      <c r="D682" s="27"/>
      <c r="E682" s="27"/>
      <c r="F682" s="27"/>
      <c r="G682" s="27"/>
      <c r="H682" s="27"/>
      <c r="I682" s="30"/>
      <c r="K682" s="21"/>
      <c r="N682" s="28"/>
      <c r="O682" s="27"/>
      <c r="P682" s="27"/>
      <c r="Q682" s="27"/>
      <c r="R682" s="27"/>
      <c r="S682" s="27"/>
      <c r="T682" s="27"/>
      <c r="U682" s="30"/>
    </row>
    <row r="683">
      <c r="A683" s="27"/>
      <c r="B683" s="28"/>
      <c r="C683" s="27"/>
      <c r="D683" s="27"/>
      <c r="E683" s="27"/>
      <c r="F683" s="27"/>
      <c r="G683" s="27"/>
      <c r="H683" s="27"/>
      <c r="I683" s="30"/>
      <c r="K683" s="21"/>
      <c r="M683" s="27"/>
      <c r="N683" s="28"/>
      <c r="O683" s="27"/>
      <c r="P683" s="27"/>
      <c r="Q683" s="27"/>
      <c r="R683" s="27"/>
      <c r="S683" s="27"/>
      <c r="T683" s="27"/>
      <c r="U683" s="30"/>
    </row>
    <row r="684">
      <c r="A684" s="27" t="str">
        <f>A676</f>
        <v>Question</v>
      </c>
      <c r="B684" s="28">
        <f>B676+1</f>
        <v>86</v>
      </c>
      <c r="C684" s="35" t="s">
        <v>51</v>
      </c>
      <c r="I684" s="30"/>
      <c r="K684" s="21"/>
      <c r="M684" s="27" t="str">
        <f>M676</f>
        <v>Question</v>
      </c>
      <c r="N684" s="28">
        <f>N676+1</f>
        <v>86</v>
      </c>
      <c r="O684" s="35" t="s">
        <v>51</v>
      </c>
      <c r="U684" s="30"/>
    </row>
    <row r="685" ht="47.25" customHeight="1">
      <c r="B685" s="28"/>
      <c r="C685" s="38" t="str">
        <f>IMAGE("https://media.zecodeek-it.com/dtc/ss-share/questions/question-5648.png",1)</f>
        <v/>
      </c>
      <c r="I685" s="30"/>
      <c r="K685" s="21"/>
      <c r="N685" s="28"/>
      <c r="O685" s="38" t="str">
        <f>IMAGE("https://media.zecodeek-it.com/dtc/ss-share/questions/question-5648.png",1)</f>
        <v/>
      </c>
      <c r="U685" s="30"/>
    </row>
    <row r="686" ht="15.75" customHeight="1">
      <c r="B686" s="28"/>
      <c r="C686" s="23">
        <v>1.0</v>
      </c>
      <c r="D686" s="23" t="s">
        <v>358</v>
      </c>
      <c r="I686" s="31"/>
      <c r="K686" s="21"/>
      <c r="N686" s="28"/>
      <c r="O686" s="23">
        <v>1.0</v>
      </c>
      <c r="P686" s="23" t="s">
        <v>358</v>
      </c>
      <c r="U686" s="31"/>
    </row>
    <row r="687" ht="15.75" customHeight="1">
      <c r="A687" s="27"/>
      <c r="B687" s="28"/>
      <c r="C687" s="23">
        <v>2.0</v>
      </c>
      <c r="D687" s="23" t="s">
        <v>166</v>
      </c>
      <c r="I687" s="31"/>
      <c r="K687" s="21"/>
      <c r="M687" s="27"/>
      <c r="N687" s="28"/>
      <c r="O687" s="23">
        <v>2.0</v>
      </c>
      <c r="P687" s="23" t="s">
        <v>166</v>
      </c>
      <c r="U687" s="31"/>
    </row>
    <row r="688" ht="15.75" customHeight="1">
      <c r="A688" s="27"/>
      <c r="B688" s="28"/>
      <c r="C688" s="23">
        <v>3.0</v>
      </c>
      <c r="D688" s="49" t="s">
        <v>359</v>
      </c>
      <c r="I688" s="31" t="s">
        <v>38</v>
      </c>
      <c r="K688" s="21"/>
      <c r="M688" s="27"/>
      <c r="N688" s="28"/>
      <c r="O688" s="23">
        <v>3.0</v>
      </c>
      <c r="P688" s="49" t="s">
        <v>359</v>
      </c>
      <c r="U688" s="31" t="s">
        <v>38</v>
      </c>
    </row>
    <row r="689" ht="15.75" customHeight="1">
      <c r="A689" s="27"/>
      <c r="B689" s="28"/>
      <c r="C689" s="23">
        <v>4.0</v>
      </c>
      <c r="D689" s="23" t="s">
        <v>360</v>
      </c>
      <c r="I689" s="31"/>
      <c r="K689" s="21"/>
      <c r="M689" s="27"/>
      <c r="N689" s="28"/>
      <c r="O689" s="23">
        <v>4.0</v>
      </c>
      <c r="P689" s="23" t="s">
        <v>360</v>
      </c>
      <c r="U689" s="31"/>
    </row>
    <row r="690">
      <c r="B690" s="28"/>
      <c r="C690" s="27"/>
      <c r="D690" s="27"/>
      <c r="E690" s="27"/>
      <c r="F690" s="27"/>
      <c r="G690" s="27"/>
      <c r="H690" s="27"/>
      <c r="I690" s="30"/>
      <c r="K690" s="21"/>
      <c r="N690" s="28"/>
      <c r="O690" s="27"/>
      <c r="P690" s="27"/>
      <c r="Q690" s="27"/>
      <c r="R690" s="27"/>
      <c r="S690" s="27"/>
      <c r="T690" s="27"/>
      <c r="U690" s="30"/>
    </row>
    <row r="691">
      <c r="A691" s="27"/>
      <c r="B691" s="28"/>
      <c r="C691" s="27"/>
      <c r="D691" s="27"/>
      <c r="E691" s="27"/>
      <c r="F691" s="27"/>
      <c r="G691" s="27"/>
      <c r="H691" s="27"/>
      <c r="I691" s="30"/>
      <c r="K691" s="21"/>
      <c r="M691" s="27"/>
      <c r="N691" s="28"/>
      <c r="O691" s="27"/>
      <c r="P691" s="27"/>
      <c r="Q691" s="27"/>
      <c r="R691" s="27"/>
      <c r="S691" s="27"/>
      <c r="T691" s="27"/>
      <c r="U691" s="30"/>
    </row>
    <row r="692">
      <c r="A692" s="27" t="str">
        <f>A684</f>
        <v>Question</v>
      </c>
      <c r="B692" s="28">
        <f>B684+1</f>
        <v>87</v>
      </c>
      <c r="C692" s="35" t="s">
        <v>51</v>
      </c>
      <c r="I692" s="30"/>
      <c r="K692" s="21"/>
      <c r="M692" s="27" t="str">
        <f>M684</f>
        <v>Question</v>
      </c>
      <c r="N692" s="28">
        <f>N684+1</f>
        <v>87</v>
      </c>
      <c r="O692" s="35" t="s">
        <v>51</v>
      </c>
      <c r="U692" s="30"/>
    </row>
    <row r="693" ht="47.25" customHeight="1">
      <c r="B693" s="28"/>
      <c r="C693" s="38" t="str">
        <f>IMAGE("https://media.zecodeek-it.com/dtc/ss-share/questions/question-649.png",1)</f>
        <v/>
      </c>
      <c r="I693" s="30"/>
      <c r="K693" s="21"/>
      <c r="N693" s="28"/>
      <c r="O693" s="38" t="str">
        <f>IMAGE("https://media.zecodeek-it.com/dtc/ss-share/questions/question-649.png",1)</f>
        <v/>
      </c>
      <c r="U693" s="30"/>
    </row>
    <row r="694" ht="15.75" customHeight="1">
      <c r="B694" s="28"/>
      <c r="C694" s="23">
        <v>1.0</v>
      </c>
      <c r="D694" s="23" t="s">
        <v>361</v>
      </c>
      <c r="I694" s="31" t="s">
        <v>38</v>
      </c>
      <c r="K694" s="21"/>
      <c r="N694" s="28"/>
      <c r="O694" s="23">
        <v>1.0</v>
      </c>
      <c r="P694" s="23" t="s">
        <v>361</v>
      </c>
      <c r="U694" s="31" t="s">
        <v>38</v>
      </c>
    </row>
    <row r="695" ht="15.75" customHeight="1">
      <c r="A695" s="27"/>
      <c r="B695" s="28"/>
      <c r="C695" s="23">
        <v>2.0</v>
      </c>
      <c r="D695" s="23" t="s">
        <v>362</v>
      </c>
      <c r="I695" s="31"/>
      <c r="K695" s="21"/>
      <c r="M695" s="27"/>
      <c r="N695" s="28"/>
      <c r="O695" s="23">
        <v>2.0</v>
      </c>
      <c r="P695" s="23" t="s">
        <v>362</v>
      </c>
      <c r="U695" s="31"/>
    </row>
    <row r="696" ht="15.75" customHeight="1">
      <c r="A696" s="27"/>
      <c r="B696" s="28"/>
      <c r="C696" s="23">
        <v>3.0</v>
      </c>
      <c r="D696" s="49" t="s">
        <v>363</v>
      </c>
      <c r="I696" s="31"/>
      <c r="K696" s="21"/>
      <c r="M696" s="27"/>
      <c r="N696" s="28"/>
      <c r="O696" s="23">
        <v>3.0</v>
      </c>
      <c r="P696" s="49" t="s">
        <v>363</v>
      </c>
      <c r="U696" s="31"/>
    </row>
    <row r="697" ht="15.75" customHeight="1">
      <c r="A697" s="27"/>
      <c r="B697" s="28"/>
      <c r="C697" s="23">
        <v>4.0</v>
      </c>
      <c r="D697" s="23" t="s">
        <v>364</v>
      </c>
      <c r="I697" s="31"/>
      <c r="K697" s="21"/>
      <c r="M697" s="27"/>
      <c r="N697" s="28"/>
      <c r="O697" s="23">
        <v>4.0</v>
      </c>
      <c r="P697" s="23" t="s">
        <v>364</v>
      </c>
      <c r="U697" s="31"/>
    </row>
    <row r="698">
      <c r="B698" s="28"/>
      <c r="C698" s="27"/>
      <c r="D698" s="27"/>
      <c r="E698" s="27"/>
      <c r="F698" s="27"/>
      <c r="G698" s="27"/>
      <c r="H698" s="27"/>
      <c r="I698" s="30"/>
      <c r="K698" s="21"/>
      <c r="N698" s="28"/>
      <c r="O698" s="27"/>
      <c r="P698" s="27"/>
      <c r="Q698" s="27"/>
      <c r="R698" s="27"/>
      <c r="S698" s="27"/>
      <c r="T698" s="27"/>
      <c r="U698" s="30"/>
    </row>
    <row r="699">
      <c r="A699" s="27"/>
      <c r="B699" s="28"/>
      <c r="C699" s="27"/>
      <c r="D699" s="27"/>
      <c r="E699" s="27"/>
      <c r="F699" s="27"/>
      <c r="G699" s="27"/>
      <c r="H699" s="27"/>
      <c r="I699" s="30"/>
      <c r="K699" s="21"/>
      <c r="M699" s="27"/>
      <c r="N699" s="28"/>
      <c r="O699" s="27"/>
      <c r="P699" s="27"/>
      <c r="Q699" s="27"/>
      <c r="R699" s="27"/>
      <c r="S699" s="27"/>
      <c r="T699" s="27"/>
      <c r="U699" s="30"/>
    </row>
    <row r="700">
      <c r="A700" s="27" t="str">
        <f>A692</f>
        <v>Question</v>
      </c>
      <c r="B700" s="28">
        <f>B692+1</f>
        <v>88</v>
      </c>
      <c r="C700" s="35" t="s">
        <v>51</v>
      </c>
      <c r="I700" s="30"/>
      <c r="K700" s="21"/>
      <c r="M700" s="27" t="str">
        <f>M692</f>
        <v>Question</v>
      </c>
      <c r="N700" s="28">
        <f>N692+1</f>
        <v>88</v>
      </c>
      <c r="O700" s="35" t="s">
        <v>51</v>
      </c>
      <c r="U700" s="30"/>
    </row>
    <row r="701" ht="47.25" customHeight="1">
      <c r="B701" s="28"/>
      <c r="C701" s="38" t="str">
        <f>IMAGE("https://media.zecodeek-it.com/dtc/ss-share/questions/question-636.png",1)</f>
        <v/>
      </c>
      <c r="I701" s="30"/>
      <c r="K701" s="21"/>
      <c r="N701" s="28"/>
      <c r="O701" s="38" t="str">
        <f>IMAGE("https://media.zecodeek-it.com/dtc/ss-share/questions/question-636.png",1)</f>
        <v/>
      </c>
      <c r="U701" s="30"/>
    </row>
    <row r="702" ht="15.75" customHeight="1">
      <c r="B702" s="28"/>
      <c r="C702" s="23">
        <v>1.0</v>
      </c>
      <c r="D702" s="23" t="s">
        <v>365</v>
      </c>
      <c r="I702" s="31"/>
      <c r="K702" s="21"/>
      <c r="N702" s="28"/>
      <c r="O702" s="23">
        <v>1.0</v>
      </c>
      <c r="P702" s="23" t="s">
        <v>365</v>
      </c>
      <c r="U702" s="31"/>
    </row>
    <row r="703" ht="15.75" customHeight="1">
      <c r="A703" s="27"/>
      <c r="B703" s="28"/>
      <c r="C703" s="23">
        <v>2.0</v>
      </c>
      <c r="D703" s="23" t="s">
        <v>366</v>
      </c>
      <c r="I703" s="31"/>
      <c r="K703" s="21"/>
      <c r="M703" s="27"/>
      <c r="N703" s="28"/>
      <c r="O703" s="23">
        <v>2.0</v>
      </c>
      <c r="P703" s="23" t="s">
        <v>366</v>
      </c>
      <c r="U703" s="31"/>
    </row>
    <row r="704" ht="15.75" customHeight="1">
      <c r="A704" s="27"/>
      <c r="B704" s="28"/>
      <c r="C704" s="23">
        <v>3.0</v>
      </c>
      <c r="D704" s="49" t="s">
        <v>367</v>
      </c>
      <c r="I704" s="31" t="s">
        <v>38</v>
      </c>
      <c r="K704" s="21"/>
      <c r="M704" s="27"/>
      <c r="N704" s="28"/>
      <c r="O704" s="23">
        <v>3.0</v>
      </c>
      <c r="P704" s="49" t="s">
        <v>367</v>
      </c>
      <c r="U704" s="31" t="s">
        <v>38</v>
      </c>
    </row>
    <row r="705" ht="15.75" customHeight="1">
      <c r="A705" s="27"/>
      <c r="B705" s="28"/>
      <c r="C705" s="23">
        <v>4.0</v>
      </c>
      <c r="D705" s="23" t="s">
        <v>368</v>
      </c>
      <c r="I705" s="31"/>
      <c r="K705" s="21"/>
      <c r="M705" s="27"/>
      <c r="N705" s="28"/>
      <c r="O705" s="23">
        <v>4.0</v>
      </c>
      <c r="P705" s="23" t="s">
        <v>368</v>
      </c>
      <c r="U705" s="31"/>
    </row>
    <row r="706">
      <c r="B706" s="28"/>
      <c r="C706" s="27"/>
      <c r="D706" s="27"/>
      <c r="E706" s="27"/>
      <c r="F706" s="27"/>
      <c r="G706" s="27"/>
      <c r="H706" s="27"/>
      <c r="I706" s="30"/>
      <c r="K706" s="21"/>
      <c r="N706" s="28"/>
      <c r="O706" s="27"/>
      <c r="P706" s="27"/>
      <c r="Q706" s="27"/>
      <c r="R706" s="27"/>
      <c r="S706" s="27"/>
      <c r="T706" s="27"/>
      <c r="U706" s="30"/>
    </row>
    <row r="707">
      <c r="A707" s="27"/>
      <c r="B707" s="28"/>
      <c r="C707" s="27"/>
      <c r="D707" s="27"/>
      <c r="E707" s="27"/>
      <c r="F707" s="27"/>
      <c r="G707" s="27"/>
      <c r="H707" s="27"/>
      <c r="I707" s="30"/>
      <c r="K707" s="21"/>
      <c r="M707" s="27"/>
      <c r="N707" s="28"/>
      <c r="O707" s="27"/>
      <c r="P707" s="27"/>
      <c r="Q707" s="27"/>
      <c r="R707" s="27"/>
      <c r="S707" s="27"/>
      <c r="T707" s="27"/>
      <c r="U707" s="30"/>
    </row>
    <row r="708">
      <c r="A708" s="27" t="str">
        <f>A700</f>
        <v>Question</v>
      </c>
      <c r="B708" s="28">
        <f>B700+1</f>
        <v>89</v>
      </c>
      <c r="C708" s="35" t="s">
        <v>51</v>
      </c>
      <c r="I708" s="30"/>
      <c r="K708" s="21"/>
      <c r="M708" s="27" t="str">
        <f>M700</f>
        <v>Question</v>
      </c>
      <c r="N708" s="28">
        <f>N700+1</f>
        <v>89</v>
      </c>
      <c r="O708" s="35" t="s">
        <v>51</v>
      </c>
      <c r="U708" s="30"/>
    </row>
    <row r="709" ht="47.25" customHeight="1">
      <c r="B709" s="28"/>
      <c r="C709" s="38" t="str">
        <f>IMAGE("https://media.zecodeek-it.com/dtc/ss-share/questions/question-4263.png",1)</f>
        <v/>
      </c>
      <c r="I709" s="30"/>
      <c r="K709" s="21"/>
      <c r="N709" s="28"/>
      <c r="O709" s="38" t="str">
        <f>IMAGE("https://media.zecodeek-it.com/dtc/ss-share/questions/question-4263.png",1)</f>
        <v/>
      </c>
      <c r="U709" s="30"/>
    </row>
    <row r="710" ht="15.75" customHeight="1">
      <c r="B710" s="28"/>
      <c r="C710" s="32">
        <v>1.0</v>
      </c>
      <c r="D710" s="23" t="s">
        <v>1728</v>
      </c>
      <c r="I710" s="31" t="s">
        <v>38</v>
      </c>
      <c r="K710" s="21"/>
      <c r="N710" s="28"/>
      <c r="O710" s="23">
        <v>1.0</v>
      </c>
      <c r="P710" s="23" t="s">
        <v>1728</v>
      </c>
      <c r="U710" s="31" t="s">
        <v>38</v>
      </c>
    </row>
    <row r="711" ht="15.75" customHeight="1">
      <c r="A711" s="27"/>
      <c r="B711" s="28"/>
      <c r="C711" s="23">
        <v>2.0</v>
      </c>
      <c r="D711" s="23" t="s">
        <v>1729</v>
      </c>
      <c r="I711" s="31"/>
      <c r="K711" s="21"/>
      <c r="M711" s="27"/>
      <c r="N711" s="28"/>
      <c r="O711" s="23">
        <v>2.0</v>
      </c>
      <c r="P711" s="23" t="s">
        <v>1729</v>
      </c>
      <c r="U711" s="31"/>
    </row>
    <row r="712" ht="15.75" customHeight="1">
      <c r="A712" s="27"/>
      <c r="B712" s="28"/>
      <c r="C712" s="23">
        <v>3.0</v>
      </c>
      <c r="D712" s="49" t="s">
        <v>1730</v>
      </c>
      <c r="I712" s="31"/>
      <c r="K712" s="21"/>
      <c r="M712" s="27"/>
      <c r="N712" s="28"/>
      <c r="O712" s="23">
        <v>3.0</v>
      </c>
      <c r="P712" s="49" t="s">
        <v>1730</v>
      </c>
      <c r="U712" s="31"/>
    </row>
    <row r="713" ht="15.75" customHeight="1">
      <c r="A713" s="27"/>
      <c r="B713" s="28"/>
      <c r="C713" s="23">
        <v>4.0</v>
      </c>
      <c r="D713" s="23" t="s">
        <v>1731</v>
      </c>
      <c r="I713" s="31"/>
      <c r="K713" s="21"/>
      <c r="M713" s="27"/>
      <c r="N713" s="28"/>
      <c r="O713" s="23">
        <v>4.0</v>
      </c>
      <c r="P713" s="23" t="s">
        <v>1731</v>
      </c>
      <c r="U713" s="31"/>
    </row>
    <row r="714">
      <c r="B714" s="28"/>
      <c r="C714" s="27"/>
      <c r="D714" s="27"/>
      <c r="E714" s="27"/>
      <c r="F714" s="27"/>
      <c r="G714" s="27"/>
      <c r="H714" s="27"/>
      <c r="I714" s="30"/>
      <c r="K714" s="21"/>
      <c r="N714" s="28"/>
      <c r="O714" s="27"/>
      <c r="P714" s="27"/>
      <c r="Q714" s="27"/>
      <c r="R714" s="27"/>
      <c r="S714" s="27"/>
      <c r="T714" s="27"/>
      <c r="U714" s="30"/>
    </row>
    <row r="715">
      <c r="A715" s="27"/>
      <c r="B715" s="28"/>
      <c r="C715" s="27"/>
      <c r="D715" s="27"/>
      <c r="E715" s="27"/>
      <c r="F715" s="27"/>
      <c r="G715" s="27"/>
      <c r="H715" s="27"/>
      <c r="I715" s="30"/>
      <c r="K715" s="21"/>
      <c r="M715" s="27"/>
      <c r="N715" s="28"/>
      <c r="O715" s="27"/>
      <c r="P715" s="27"/>
      <c r="Q715" s="27"/>
      <c r="R715" s="27"/>
      <c r="S715" s="27"/>
      <c r="T715" s="27"/>
      <c r="U715" s="30"/>
    </row>
    <row r="716">
      <c r="A716" s="27" t="str">
        <f>A708</f>
        <v>Question</v>
      </c>
      <c r="B716" s="28">
        <f>B708+1</f>
        <v>90</v>
      </c>
      <c r="C716" s="35" t="s">
        <v>51</v>
      </c>
      <c r="I716" s="30"/>
      <c r="K716" s="21"/>
      <c r="M716" s="27" t="str">
        <f>M708</f>
        <v>Question</v>
      </c>
      <c r="N716" s="28">
        <f>N708+1</f>
        <v>90</v>
      </c>
      <c r="O716" s="35" t="s">
        <v>51</v>
      </c>
      <c r="U716" s="30"/>
    </row>
    <row r="717" ht="47.25" customHeight="1">
      <c r="B717" s="28"/>
      <c r="C717" s="38" t="str">
        <f>IMAGE("https://media.zecodeek-it.com/dtc/ss-share/questions/question-4266.png",1)</f>
        <v/>
      </c>
      <c r="I717" s="30"/>
      <c r="K717" s="21"/>
      <c r="N717" s="28"/>
      <c r="O717" s="38" t="str">
        <f>IMAGE("https://media.zecodeek-it.com/dtc/ss-share/questions/question-4266.png",1)</f>
        <v/>
      </c>
      <c r="U717" s="30"/>
    </row>
    <row r="718" ht="15.75" customHeight="1">
      <c r="B718" s="28"/>
      <c r="C718" s="23">
        <v>1.0</v>
      </c>
      <c r="D718" s="23" t="s">
        <v>1732</v>
      </c>
      <c r="I718" s="31"/>
      <c r="K718" s="21"/>
      <c r="N718" s="28"/>
      <c r="O718" s="23">
        <v>1.0</v>
      </c>
      <c r="P718" s="23" t="s">
        <v>1732</v>
      </c>
      <c r="U718" s="31"/>
    </row>
    <row r="719" ht="15.75" customHeight="1">
      <c r="A719" s="27"/>
      <c r="B719" s="28"/>
      <c r="C719" s="23">
        <v>2.0</v>
      </c>
      <c r="D719" s="23" t="s">
        <v>207</v>
      </c>
      <c r="I719" s="31"/>
      <c r="K719" s="21"/>
      <c r="M719" s="27"/>
      <c r="N719" s="28"/>
      <c r="O719" s="23">
        <v>2.0</v>
      </c>
      <c r="P719" s="23" t="s">
        <v>207</v>
      </c>
      <c r="U719" s="31"/>
    </row>
    <row r="720" ht="15.75" customHeight="1">
      <c r="A720" s="27"/>
      <c r="B720" s="28"/>
      <c r="C720" s="23">
        <v>3.0</v>
      </c>
      <c r="D720" s="49" t="s">
        <v>1733</v>
      </c>
      <c r="I720" s="31" t="s">
        <v>38</v>
      </c>
      <c r="K720" s="21"/>
      <c r="M720" s="27"/>
      <c r="N720" s="28"/>
      <c r="O720" s="23">
        <v>3.0</v>
      </c>
      <c r="P720" s="49" t="s">
        <v>1733</v>
      </c>
      <c r="U720" s="31" t="s">
        <v>38</v>
      </c>
    </row>
    <row r="721" ht="15.75" customHeight="1">
      <c r="A721" s="27"/>
      <c r="B721" s="28"/>
      <c r="C721" s="23">
        <v>4.0</v>
      </c>
      <c r="D721" s="23" t="s">
        <v>1734</v>
      </c>
      <c r="I721" s="31"/>
      <c r="K721" s="21"/>
      <c r="M721" s="27"/>
      <c r="N721" s="28"/>
      <c r="O721" s="23">
        <v>4.0</v>
      </c>
      <c r="P721" s="23" t="s">
        <v>1734</v>
      </c>
      <c r="U721" s="31"/>
    </row>
    <row r="722">
      <c r="A722" s="27"/>
      <c r="B722" s="28"/>
      <c r="C722" s="27"/>
      <c r="D722" s="27"/>
      <c r="E722" s="27"/>
      <c r="F722" s="27"/>
      <c r="G722" s="27"/>
      <c r="H722" s="27"/>
      <c r="I722" s="30"/>
      <c r="K722" s="21"/>
    </row>
    <row r="723">
      <c r="A723" s="27"/>
      <c r="B723" s="28"/>
      <c r="C723" s="27"/>
      <c r="D723" s="27"/>
      <c r="E723" s="27"/>
      <c r="F723" s="27"/>
      <c r="G723" s="27"/>
      <c r="H723" s="27"/>
      <c r="I723" s="30"/>
      <c r="K723" s="21"/>
    </row>
    <row r="724">
      <c r="A724" s="27"/>
      <c r="B724" s="28"/>
      <c r="C724" s="27"/>
      <c r="D724" s="27"/>
      <c r="E724" s="27"/>
      <c r="F724" s="27"/>
      <c r="G724" s="27"/>
      <c r="H724" s="27"/>
      <c r="I724" s="30"/>
      <c r="K724" s="21"/>
    </row>
    <row r="725">
      <c r="A725" s="27"/>
      <c r="B725" s="28"/>
      <c r="C725" s="27"/>
      <c r="D725" s="27"/>
      <c r="E725" s="27"/>
      <c r="F725" s="27"/>
      <c r="G725" s="27"/>
      <c r="H725" s="27"/>
      <c r="I725" s="30"/>
      <c r="K725" s="21"/>
    </row>
    <row r="726">
      <c r="A726" s="22" t="s">
        <v>47</v>
      </c>
      <c r="I726" s="30"/>
      <c r="K726" s="21"/>
      <c r="M726" s="22" t="s">
        <v>47</v>
      </c>
    </row>
    <row r="727">
      <c r="A727" s="32" t="s">
        <v>50</v>
      </c>
      <c r="B727" s="50">
        <v>1.0</v>
      </c>
      <c r="C727" s="25" t="s">
        <v>1735</v>
      </c>
      <c r="I727" s="26" t="s">
        <v>52</v>
      </c>
      <c r="K727" s="21"/>
      <c r="M727" s="23" t="s">
        <v>50</v>
      </c>
      <c r="N727" s="50">
        <v>1.0</v>
      </c>
      <c r="O727" s="51" t="s">
        <v>1735</v>
      </c>
      <c r="U727" s="26" t="s">
        <v>52</v>
      </c>
    </row>
    <row r="728">
      <c r="A728" s="27"/>
      <c r="B728" s="28"/>
      <c r="C728" s="29"/>
      <c r="I728" s="30"/>
      <c r="K728" s="21"/>
      <c r="M728" s="27"/>
      <c r="N728" s="28"/>
      <c r="O728" s="29"/>
      <c r="U728" s="30"/>
    </row>
    <row r="729" ht="15.75" customHeight="1">
      <c r="A729" s="27"/>
      <c r="B729" s="28"/>
      <c r="C729" s="23">
        <v>1.0</v>
      </c>
      <c r="D729" s="23" t="s">
        <v>1736</v>
      </c>
      <c r="I729" s="31" t="s">
        <v>38</v>
      </c>
      <c r="K729" s="21"/>
      <c r="M729" s="27"/>
      <c r="N729" s="28"/>
      <c r="O729" s="23">
        <v>1.0</v>
      </c>
      <c r="P729" s="23" t="s">
        <v>1736</v>
      </c>
      <c r="U729" s="31" t="s">
        <v>38</v>
      </c>
    </row>
    <row r="730" ht="15.75" customHeight="1">
      <c r="A730" s="27"/>
      <c r="B730" s="28"/>
      <c r="C730" s="23">
        <v>2.0</v>
      </c>
      <c r="D730" s="23" t="s">
        <v>1737</v>
      </c>
      <c r="I730" s="31"/>
      <c r="K730" s="21"/>
      <c r="M730" s="27"/>
      <c r="N730" s="28"/>
      <c r="O730" s="23">
        <v>2.0</v>
      </c>
      <c r="P730" s="23" t="s">
        <v>1737</v>
      </c>
      <c r="U730" s="31"/>
    </row>
    <row r="731">
      <c r="A731" s="27"/>
      <c r="B731" s="28"/>
      <c r="C731" s="23">
        <v>3.0</v>
      </c>
      <c r="D731" s="23" t="s">
        <v>1738</v>
      </c>
      <c r="I731" s="31"/>
      <c r="K731" s="21"/>
      <c r="M731" s="27"/>
      <c r="N731" s="28"/>
      <c r="O731" s="23">
        <v>3.0</v>
      </c>
      <c r="P731" s="23" t="s">
        <v>1738</v>
      </c>
      <c r="U731" s="31"/>
    </row>
    <row r="732">
      <c r="A732" s="27"/>
      <c r="B732" s="28"/>
      <c r="C732" s="23">
        <v>4.0</v>
      </c>
      <c r="D732" s="23" t="s">
        <v>1739</v>
      </c>
      <c r="I732" s="31"/>
      <c r="K732" s="21"/>
      <c r="M732" s="27"/>
      <c r="N732" s="28"/>
      <c r="O732" s="23">
        <v>4.0</v>
      </c>
      <c r="P732" s="23" t="s">
        <v>1739</v>
      </c>
      <c r="U732" s="31"/>
    </row>
    <row r="733">
      <c r="A733" s="27"/>
      <c r="B733" s="28"/>
      <c r="C733" s="27"/>
      <c r="D733" s="27"/>
      <c r="E733" s="27"/>
      <c r="F733" s="27"/>
      <c r="G733" s="27"/>
      <c r="H733" s="27"/>
      <c r="I733" s="30"/>
      <c r="K733" s="21"/>
      <c r="M733" s="27"/>
      <c r="N733" s="28"/>
      <c r="O733" s="27"/>
      <c r="P733" s="27"/>
      <c r="Q733" s="27"/>
      <c r="R733" s="27"/>
      <c r="S733" s="27"/>
      <c r="T733" s="27"/>
      <c r="U733" s="30"/>
    </row>
    <row r="734">
      <c r="A734" s="27"/>
      <c r="B734" s="28"/>
      <c r="C734" s="27"/>
      <c r="D734" s="27"/>
      <c r="E734" s="27"/>
      <c r="F734" s="27"/>
      <c r="G734" s="27"/>
      <c r="H734" s="27"/>
      <c r="I734" s="30"/>
      <c r="K734" s="21"/>
      <c r="M734" s="27"/>
      <c r="N734" s="28"/>
      <c r="O734" s="27"/>
      <c r="P734" s="27"/>
      <c r="Q734" s="27"/>
      <c r="R734" s="27"/>
      <c r="S734" s="27"/>
      <c r="T734" s="27"/>
      <c r="U734" s="30"/>
    </row>
    <row r="735">
      <c r="A735" s="23" t="s">
        <v>50</v>
      </c>
      <c r="B735" s="50">
        <v>2.0</v>
      </c>
      <c r="C735" s="25" t="s">
        <v>1740</v>
      </c>
      <c r="I735" s="26"/>
      <c r="K735" s="21"/>
      <c r="M735" s="23" t="s">
        <v>50</v>
      </c>
      <c r="N735" s="50">
        <f>N4+1</f>
        <v>2</v>
      </c>
      <c r="O735" s="51" t="s">
        <v>1740</v>
      </c>
      <c r="U735" s="26"/>
    </row>
    <row r="736">
      <c r="A736" s="27"/>
      <c r="B736" s="28"/>
      <c r="C736" s="29"/>
      <c r="I736" s="30"/>
      <c r="K736" s="21"/>
      <c r="M736" s="27"/>
      <c r="N736" s="28"/>
      <c r="O736" s="29"/>
      <c r="U736" s="30"/>
    </row>
    <row r="737">
      <c r="A737" s="27"/>
      <c r="B737" s="28"/>
      <c r="C737" s="23">
        <v>1.0</v>
      </c>
      <c r="D737" s="58" t="s">
        <v>1741</v>
      </c>
      <c r="I737" s="31" t="s">
        <v>38</v>
      </c>
      <c r="K737" s="21"/>
      <c r="M737" s="27"/>
      <c r="N737" s="28"/>
      <c r="O737" s="23">
        <v>1.0</v>
      </c>
      <c r="P737" s="23" t="s">
        <v>1741</v>
      </c>
      <c r="U737" s="31" t="s">
        <v>38</v>
      </c>
    </row>
    <row r="738">
      <c r="A738" s="27"/>
      <c r="B738" s="28"/>
      <c r="C738" s="23">
        <v>2.0</v>
      </c>
      <c r="D738" s="23" t="s">
        <v>1742</v>
      </c>
      <c r="I738" s="31"/>
      <c r="K738" s="21"/>
      <c r="M738" s="27"/>
      <c r="N738" s="28"/>
      <c r="O738" s="23">
        <v>2.0</v>
      </c>
      <c r="P738" s="23" t="s">
        <v>1742</v>
      </c>
      <c r="U738" s="31"/>
    </row>
    <row r="739">
      <c r="A739" s="27"/>
      <c r="B739" s="28"/>
      <c r="C739" s="23">
        <v>3.0</v>
      </c>
      <c r="D739" s="59" t="s">
        <v>1743</v>
      </c>
      <c r="I739" s="31"/>
      <c r="K739" s="21"/>
      <c r="M739" s="27"/>
      <c r="N739" s="28"/>
      <c r="O739" s="23">
        <v>3.0</v>
      </c>
      <c r="P739" s="23" t="s">
        <v>1743</v>
      </c>
      <c r="U739" s="31"/>
    </row>
    <row r="740">
      <c r="A740" s="27"/>
      <c r="B740" s="28"/>
      <c r="C740" s="23">
        <v>4.0</v>
      </c>
      <c r="D740" s="23" t="s">
        <v>1744</v>
      </c>
      <c r="I740" s="31"/>
      <c r="K740" s="21"/>
      <c r="M740" s="27"/>
      <c r="N740" s="28"/>
      <c r="O740" s="23">
        <v>4.0</v>
      </c>
      <c r="P740" s="23" t="s">
        <v>1744</v>
      </c>
      <c r="U740" s="31"/>
    </row>
    <row r="741">
      <c r="A741" s="27"/>
      <c r="B741" s="28"/>
      <c r="C741" s="27"/>
      <c r="D741" s="27"/>
      <c r="E741" s="27"/>
      <c r="F741" s="27"/>
      <c r="G741" s="27"/>
      <c r="H741" s="27"/>
      <c r="I741" s="30"/>
      <c r="K741" s="21"/>
      <c r="M741" s="27"/>
      <c r="N741" s="28"/>
      <c r="O741" s="27"/>
      <c r="P741" s="27"/>
      <c r="Q741" s="27"/>
      <c r="R741" s="27"/>
      <c r="S741" s="27"/>
      <c r="T741" s="27"/>
      <c r="U741" s="30"/>
    </row>
    <row r="742">
      <c r="A742" s="27"/>
      <c r="B742" s="28"/>
      <c r="C742" s="27"/>
      <c r="D742" s="27"/>
      <c r="E742" s="27"/>
      <c r="F742" s="27"/>
      <c r="G742" s="27"/>
      <c r="H742" s="27"/>
      <c r="I742" s="30"/>
      <c r="K742" s="21"/>
      <c r="M742" s="27"/>
      <c r="N742" s="28"/>
      <c r="O742" s="27"/>
      <c r="P742" s="27"/>
      <c r="Q742" s="27"/>
      <c r="R742" s="27"/>
      <c r="S742" s="27"/>
      <c r="T742" s="27"/>
      <c r="U742" s="30"/>
    </row>
    <row r="743">
      <c r="A743" s="23" t="s">
        <v>50</v>
      </c>
      <c r="B743" s="50">
        <f>B12+1</f>
        <v>3</v>
      </c>
      <c r="C743" s="25" t="s">
        <v>1745</v>
      </c>
      <c r="I743" s="26"/>
      <c r="K743" s="21"/>
      <c r="M743" s="23" t="s">
        <v>50</v>
      </c>
      <c r="N743" s="50">
        <f>N12+1</f>
        <v>3</v>
      </c>
      <c r="O743" s="25" t="s">
        <v>1745</v>
      </c>
      <c r="U743" s="26"/>
    </row>
    <row r="744">
      <c r="A744" s="27"/>
      <c r="B744" s="28"/>
      <c r="C744" s="29"/>
      <c r="I744" s="30"/>
      <c r="K744" s="21"/>
      <c r="M744" s="27"/>
      <c r="N744" s="28"/>
      <c r="O744" s="29"/>
      <c r="U744" s="30"/>
    </row>
    <row r="745">
      <c r="A745" s="27"/>
      <c r="B745" s="28"/>
      <c r="C745" s="23">
        <v>1.0</v>
      </c>
      <c r="D745" s="23" t="s">
        <v>1283</v>
      </c>
      <c r="I745" s="31"/>
      <c r="K745" s="21"/>
      <c r="M745" s="27"/>
      <c r="N745" s="28"/>
      <c r="O745" s="23">
        <v>1.0</v>
      </c>
      <c r="P745" s="23" t="s">
        <v>1283</v>
      </c>
      <c r="U745" s="31"/>
    </row>
    <row r="746">
      <c r="A746" s="27"/>
      <c r="B746" s="28"/>
      <c r="C746" s="23">
        <v>2.0</v>
      </c>
      <c r="D746" s="23" t="s">
        <v>1281</v>
      </c>
      <c r="I746" s="31" t="s">
        <v>38</v>
      </c>
      <c r="K746" s="21"/>
      <c r="M746" s="27"/>
      <c r="N746" s="28"/>
      <c r="O746" s="32">
        <v>2.0</v>
      </c>
      <c r="P746" s="23" t="s">
        <v>1281</v>
      </c>
      <c r="U746" s="31" t="s">
        <v>38</v>
      </c>
    </row>
    <row r="747">
      <c r="A747" s="27"/>
      <c r="B747" s="28"/>
      <c r="C747" s="23">
        <v>3.0</v>
      </c>
      <c r="D747" s="23" t="s">
        <v>1282</v>
      </c>
      <c r="I747" s="31"/>
      <c r="K747" s="21"/>
      <c r="M747" s="27"/>
      <c r="N747" s="28"/>
      <c r="O747" s="23">
        <v>3.0</v>
      </c>
      <c r="P747" s="23" t="s">
        <v>1282</v>
      </c>
      <c r="U747" s="31"/>
    </row>
    <row r="748">
      <c r="A748" s="27"/>
      <c r="B748" s="28"/>
      <c r="C748" s="23">
        <v>4.0</v>
      </c>
      <c r="D748" s="23" t="s">
        <v>582</v>
      </c>
      <c r="I748" s="31"/>
      <c r="K748" s="21"/>
      <c r="M748" s="27"/>
      <c r="N748" s="28"/>
      <c r="O748" s="23">
        <v>4.0</v>
      </c>
      <c r="P748" s="23" t="s">
        <v>582</v>
      </c>
      <c r="U748" s="31"/>
    </row>
    <row r="749">
      <c r="A749" s="27"/>
      <c r="B749" s="28"/>
      <c r="C749" s="27"/>
      <c r="D749" s="27"/>
      <c r="E749" s="27"/>
      <c r="F749" s="27"/>
      <c r="G749" s="27"/>
      <c r="H749" s="27"/>
      <c r="I749" s="30"/>
      <c r="K749" s="21"/>
      <c r="M749" s="27"/>
      <c r="N749" s="28"/>
      <c r="O749" s="27"/>
      <c r="P749" s="27"/>
      <c r="Q749" s="27"/>
      <c r="R749" s="27"/>
      <c r="S749" s="27"/>
      <c r="T749" s="27"/>
      <c r="U749" s="30"/>
    </row>
    <row r="750">
      <c r="A750" s="27"/>
      <c r="B750" s="28"/>
      <c r="C750" s="27"/>
      <c r="D750" s="27"/>
      <c r="E750" s="27"/>
      <c r="F750" s="27"/>
      <c r="G750" s="27"/>
      <c r="H750" s="27"/>
      <c r="I750" s="30"/>
      <c r="K750" s="21"/>
      <c r="M750" s="27"/>
      <c r="N750" s="28"/>
      <c r="O750" s="27"/>
      <c r="P750" s="27"/>
      <c r="Q750" s="27"/>
      <c r="R750" s="27"/>
      <c r="S750" s="27"/>
      <c r="T750" s="27"/>
      <c r="U750" s="30"/>
    </row>
    <row r="751">
      <c r="A751" s="32" t="s">
        <v>50</v>
      </c>
      <c r="B751" s="50">
        <f>B20+1</f>
        <v>4</v>
      </c>
      <c r="C751" s="25" t="s">
        <v>1746</v>
      </c>
      <c r="I751" s="26"/>
      <c r="K751" s="21"/>
      <c r="M751" s="23" t="s">
        <v>50</v>
      </c>
      <c r="N751" s="50">
        <f>N20+1</f>
        <v>4</v>
      </c>
      <c r="O751" s="25" t="s">
        <v>1746</v>
      </c>
      <c r="U751" s="26"/>
    </row>
    <row r="752" ht="15.75" customHeight="1">
      <c r="A752" s="27"/>
      <c r="B752" s="28"/>
      <c r="C752" s="29"/>
      <c r="I752" s="30"/>
      <c r="K752" s="21"/>
      <c r="M752" s="27"/>
      <c r="N752" s="28"/>
      <c r="O752" s="29"/>
      <c r="U752" s="30"/>
    </row>
    <row r="753">
      <c r="A753" s="27"/>
      <c r="B753" s="28"/>
      <c r="C753" s="23">
        <v>1.0</v>
      </c>
      <c r="D753" s="23" t="s">
        <v>1747</v>
      </c>
      <c r="I753" s="31" t="s">
        <v>38</v>
      </c>
      <c r="K753" s="21"/>
      <c r="M753" s="27"/>
      <c r="N753" s="28"/>
      <c r="O753" s="23">
        <v>1.0</v>
      </c>
      <c r="P753" s="23" t="s">
        <v>1747</v>
      </c>
      <c r="U753" s="31" t="s">
        <v>38</v>
      </c>
    </row>
    <row r="754" ht="15.75" customHeight="1">
      <c r="A754" s="27"/>
      <c r="B754" s="28"/>
      <c r="C754" s="32">
        <v>2.0</v>
      </c>
      <c r="D754" s="23" t="s">
        <v>1748</v>
      </c>
      <c r="I754" s="31"/>
      <c r="K754" s="21"/>
      <c r="M754" s="27"/>
      <c r="N754" s="28"/>
      <c r="O754" s="32">
        <v>2.0</v>
      </c>
      <c r="P754" s="23" t="s">
        <v>1748</v>
      </c>
      <c r="U754" s="31"/>
    </row>
    <row r="755" ht="15.75" customHeight="1">
      <c r="A755" s="27"/>
      <c r="B755" s="28"/>
      <c r="C755" s="23">
        <v>3.0</v>
      </c>
      <c r="D755" s="23" t="s">
        <v>1749</v>
      </c>
      <c r="I755" s="31"/>
      <c r="K755" s="21"/>
      <c r="M755" s="27"/>
      <c r="N755" s="28"/>
      <c r="O755" s="23">
        <v>3.0</v>
      </c>
      <c r="P755" s="23" t="s">
        <v>1749</v>
      </c>
      <c r="U755" s="31"/>
    </row>
    <row r="756">
      <c r="A756" s="27"/>
      <c r="B756" s="28"/>
      <c r="C756" s="23">
        <v>4.0</v>
      </c>
      <c r="D756" s="23" t="s">
        <v>1750</v>
      </c>
      <c r="I756" s="31"/>
      <c r="K756" s="21"/>
      <c r="M756" s="27"/>
      <c r="N756" s="28"/>
      <c r="O756" s="23">
        <v>4.0</v>
      </c>
      <c r="P756" s="23" t="s">
        <v>1750</v>
      </c>
      <c r="U756" s="31"/>
    </row>
    <row r="757">
      <c r="A757" s="27"/>
      <c r="B757" s="28"/>
      <c r="C757" s="27"/>
      <c r="D757" s="27"/>
      <c r="E757" s="27"/>
      <c r="F757" s="27"/>
      <c r="G757" s="27"/>
      <c r="H757" s="27"/>
      <c r="I757" s="30"/>
      <c r="K757" s="21"/>
      <c r="M757" s="27"/>
      <c r="N757" s="28"/>
      <c r="O757" s="27"/>
      <c r="P757" s="27"/>
      <c r="Q757" s="27"/>
      <c r="R757" s="27"/>
      <c r="S757" s="27"/>
      <c r="T757" s="27"/>
      <c r="U757" s="30"/>
    </row>
    <row r="758">
      <c r="A758" s="27"/>
      <c r="B758" s="28"/>
      <c r="C758" s="27"/>
      <c r="D758" s="27"/>
      <c r="E758" s="27"/>
      <c r="F758" s="27"/>
      <c r="G758" s="27"/>
      <c r="H758" s="27"/>
      <c r="I758" s="30"/>
      <c r="K758" s="21"/>
      <c r="M758" s="27"/>
      <c r="N758" s="28"/>
      <c r="O758" s="27"/>
      <c r="P758" s="27"/>
      <c r="Q758" s="27"/>
      <c r="R758" s="27"/>
      <c r="S758" s="27"/>
      <c r="T758" s="27"/>
      <c r="U758" s="30"/>
    </row>
    <row r="759" ht="25.5" customHeight="1">
      <c r="A759" s="32" t="s">
        <v>50</v>
      </c>
      <c r="B759" s="50">
        <f>B28+1</f>
        <v>5</v>
      </c>
      <c r="C759" s="51" t="s">
        <v>1751</v>
      </c>
      <c r="I759" s="26"/>
      <c r="K759" s="21"/>
      <c r="M759" s="32" t="s">
        <v>50</v>
      </c>
      <c r="N759" s="50">
        <f>N28+1</f>
        <v>5</v>
      </c>
      <c r="O759" s="51" t="s">
        <v>1751</v>
      </c>
      <c r="U759" s="26"/>
    </row>
    <row r="760">
      <c r="A760" s="27"/>
      <c r="B760" s="28"/>
      <c r="C760" s="29"/>
      <c r="I760" s="30"/>
      <c r="K760" s="21"/>
      <c r="M760" s="27"/>
      <c r="N760" s="28"/>
      <c r="O760" s="29"/>
      <c r="U760" s="30"/>
    </row>
    <row r="761">
      <c r="A761" s="27"/>
      <c r="B761" s="28"/>
      <c r="C761" s="23">
        <v>1.0</v>
      </c>
      <c r="D761" s="23" t="s">
        <v>1752</v>
      </c>
      <c r="I761" s="31"/>
      <c r="K761" s="21"/>
      <c r="M761" s="27"/>
      <c r="N761" s="28"/>
      <c r="O761" s="23">
        <v>1.0</v>
      </c>
      <c r="P761" s="23" t="s">
        <v>1752</v>
      </c>
      <c r="U761" s="31"/>
    </row>
    <row r="762">
      <c r="A762" s="27"/>
      <c r="B762" s="28"/>
      <c r="C762" s="32">
        <v>2.0</v>
      </c>
      <c r="D762" s="23" t="s">
        <v>1753</v>
      </c>
      <c r="I762" s="31" t="s">
        <v>38</v>
      </c>
      <c r="K762" s="21"/>
      <c r="M762" s="27"/>
      <c r="N762" s="28"/>
      <c r="O762" s="32">
        <v>2.0</v>
      </c>
      <c r="P762" s="23" t="s">
        <v>1753</v>
      </c>
      <c r="U762" s="31" t="s">
        <v>38</v>
      </c>
    </row>
    <row r="763">
      <c r="A763" s="27"/>
      <c r="B763" s="28"/>
      <c r="C763" s="23">
        <v>3.0</v>
      </c>
      <c r="D763" s="23" t="s">
        <v>1754</v>
      </c>
      <c r="I763" s="31"/>
      <c r="K763" s="21"/>
      <c r="M763" s="27"/>
      <c r="N763" s="28"/>
      <c r="O763" s="23">
        <v>3.0</v>
      </c>
      <c r="P763" s="23" t="s">
        <v>1754</v>
      </c>
      <c r="U763" s="31"/>
    </row>
    <row r="764">
      <c r="A764" s="27"/>
      <c r="B764" s="28"/>
      <c r="C764" s="23">
        <v>4.0</v>
      </c>
      <c r="D764" s="23" t="s">
        <v>516</v>
      </c>
      <c r="I764" s="31"/>
      <c r="K764" s="21"/>
      <c r="M764" s="27"/>
      <c r="N764" s="28"/>
      <c r="O764" s="23">
        <v>4.0</v>
      </c>
      <c r="P764" s="23" t="s">
        <v>516</v>
      </c>
      <c r="U764" s="31"/>
    </row>
    <row r="765">
      <c r="A765" s="27"/>
      <c r="B765" s="28"/>
      <c r="C765" s="27"/>
      <c r="D765" s="27"/>
      <c r="E765" s="27"/>
      <c r="F765" s="27"/>
      <c r="G765" s="27"/>
      <c r="H765" s="27"/>
      <c r="I765" s="30"/>
      <c r="K765" s="21"/>
      <c r="M765" s="27"/>
      <c r="N765" s="28"/>
      <c r="O765" s="27"/>
      <c r="P765" s="27"/>
      <c r="Q765" s="27"/>
      <c r="R765" s="27"/>
      <c r="S765" s="27"/>
      <c r="T765" s="27"/>
      <c r="U765" s="30"/>
    </row>
    <row r="766">
      <c r="A766" s="27"/>
      <c r="B766" s="28"/>
      <c r="C766" s="27"/>
      <c r="D766" s="27"/>
      <c r="E766" s="27"/>
      <c r="F766" s="27"/>
      <c r="G766" s="27"/>
      <c r="H766" s="27"/>
      <c r="I766" s="30"/>
      <c r="K766" s="21"/>
      <c r="M766" s="27"/>
      <c r="N766" s="28"/>
      <c r="O766" s="27"/>
      <c r="P766" s="27"/>
      <c r="Q766" s="27"/>
      <c r="R766" s="27"/>
      <c r="S766" s="27"/>
      <c r="T766" s="27"/>
      <c r="U766" s="30"/>
    </row>
    <row r="767">
      <c r="A767" s="32" t="s">
        <v>50</v>
      </c>
      <c r="B767" s="50">
        <f>B36+1</f>
        <v>6</v>
      </c>
      <c r="C767" s="51" t="s">
        <v>1755</v>
      </c>
      <c r="I767" s="26"/>
      <c r="K767" s="21"/>
      <c r="M767" s="32" t="s">
        <v>50</v>
      </c>
      <c r="N767" s="50">
        <f>N36+1</f>
        <v>6</v>
      </c>
      <c r="O767" s="51" t="s">
        <v>1755</v>
      </c>
      <c r="U767" s="26"/>
    </row>
    <row r="768">
      <c r="A768" s="27"/>
      <c r="B768" s="28"/>
      <c r="C768" s="29"/>
      <c r="I768" s="30"/>
      <c r="K768" s="21"/>
      <c r="M768" s="27"/>
      <c r="N768" s="28"/>
      <c r="O768" s="29"/>
      <c r="U768" s="30"/>
    </row>
    <row r="769">
      <c r="A769" s="27"/>
      <c r="B769" s="28"/>
      <c r="C769" s="23">
        <v>1.0</v>
      </c>
      <c r="D769" s="23" t="s">
        <v>1756</v>
      </c>
      <c r="I769" s="31"/>
      <c r="K769" s="21"/>
      <c r="M769" s="27"/>
      <c r="N769" s="28"/>
      <c r="O769" s="23">
        <v>1.0</v>
      </c>
      <c r="P769" s="23" t="s">
        <v>1756</v>
      </c>
      <c r="U769" s="31"/>
    </row>
    <row r="770">
      <c r="A770" s="27"/>
      <c r="B770" s="28"/>
      <c r="C770" s="32">
        <v>2.0</v>
      </c>
      <c r="D770" s="23" t="s">
        <v>1757</v>
      </c>
      <c r="I770" s="31" t="s">
        <v>38</v>
      </c>
      <c r="K770" s="21"/>
      <c r="M770" s="27"/>
      <c r="N770" s="28"/>
      <c r="O770" s="32">
        <v>2.0</v>
      </c>
      <c r="P770" s="23" t="s">
        <v>1757</v>
      </c>
      <c r="U770" s="31" t="s">
        <v>38</v>
      </c>
    </row>
    <row r="771">
      <c r="A771" s="27"/>
      <c r="B771" s="28"/>
      <c r="C771" s="23">
        <v>3.0</v>
      </c>
      <c r="D771" s="23" t="s">
        <v>1758</v>
      </c>
      <c r="I771" s="31"/>
      <c r="K771" s="21"/>
      <c r="M771" s="27"/>
      <c r="N771" s="28"/>
      <c r="O771" s="23">
        <v>3.0</v>
      </c>
      <c r="P771" s="23" t="s">
        <v>1758</v>
      </c>
      <c r="U771" s="31"/>
    </row>
    <row r="772">
      <c r="A772" s="27"/>
      <c r="B772" s="28"/>
      <c r="C772" s="23">
        <v>4.0</v>
      </c>
      <c r="D772" s="23" t="s">
        <v>854</v>
      </c>
      <c r="I772" s="31"/>
      <c r="K772" s="21"/>
      <c r="M772" s="27"/>
      <c r="N772" s="28"/>
      <c r="O772" s="23">
        <v>4.0</v>
      </c>
      <c r="P772" s="23" t="s">
        <v>854</v>
      </c>
      <c r="U772" s="31"/>
    </row>
    <row r="773">
      <c r="A773" s="27"/>
      <c r="B773" s="28"/>
      <c r="C773" s="27"/>
      <c r="D773" s="27"/>
      <c r="E773" s="27"/>
      <c r="F773" s="27"/>
      <c r="G773" s="27"/>
      <c r="H773" s="27"/>
      <c r="I773" s="30"/>
      <c r="K773" s="21"/>
      <c r="M773" s="27"/>
      <c r="N773" s="28"/>
      <c r="O773" s="27"/>
      <c r="P773" s="27"/>
      <c r="Q773" s="27"/>
      <c r="R773" s="27"/>
      <c r="S773" s="27"/>
      <c r="T773" s="27"/>
      <c r="U773" s="30"/>
    </row>
    <row r="774">
      <c r="A774" s="27"/>
      <c r="B774" s="28"/>
      <c r="C774" s="27"/>
      <c r="D774" s="27"/>
      <c r="E774" s="27"/>
      <c r="F774" s="27"/>
      <c r="G774" s="27"/>
      <c r="H774" s="27"/>
      <c r="I774" s="30"/>
      <c r="K774" s="21"/>
      <c r="M774" s="27"/>
      <c r="N774" s="28"/>
      <c r="O774" s="27"/>
      <c r="P774" s="27"/>
      <c r="Q774" s="27"/>
      <c r="R774" s="27"/>
      <c r="S774" s="27"/>
      <c r="T774" s="27"/>
      <c r="U774" s="30"/>
    </row>
    <row r="775">
      <c r="A775" s="32" t="s">
        <v>50</v>
      </c>
      <c r="B775" s="50">
        <f>B44+1</f>
        <v>7</v>
      </c>
      <c r="C775" s="51" t="s">
        <v>1759</v>
      </c>
      <c r="I775" s="26"/>
      <c r="K775" s="21"/>
      <c r="M775" s="32" t="s">
        <v>50</v>
      </c>
      <c r="N775" s="50">
        <f>N44+1</f>
        <v>7</v>
      </c>
      <c r="O775" s="51" t="s">
        <v>1759</v>
      </c>
      <c r="U775" s="26"/>
    </row>
    <row r="776">
      <c r="A776" s="27"/>
      <c r="B776" s="28"/>
      <c r="C776" s="29"/>
      <c r="I776" s="30"/>
      <c r="K776" s="21"/>
      <c r="M776" s="27"/>
      <c r="N776" s="28"/>
      <c r="O776" s="29"/>
      <c r="U776" s="30"/>
    </row>
    <row r="777">
      <c r="A777" s="27"/>
      <c r="B777" s="28"/>
      <c r="C777" s="23">
        <v>1.0</v>
      </c>
      <c r="D777" s="23" t="s">
        <v>1760</v>
      </c>
      <c r="I777" s="31"/>
      <c r="K777" s="21"/>
      <c r="M777" s="27"/>
      <c r="N777" s="28"/>
      <c r="O777" s="23">
        <v>1.0</v>
      </c>
      <c r="P777" s="23" t="s">
        <v>1760</v>
      </c>
      <c r="U777" s="31"/>
    </row>
    <row r="778">
      <c r="A778" s="27"/>
      <c r="B778" s="28"/>
      <c r="C778" s="32">
        <v>2.0</v>
      </c>
      <c r="D778" s="23" t="s">
        <v>1761</v>
      </c>
      <c r="I778" s="31"/>
      <c r="K778" s="21"/>
      <c r="M778" s="27"/>
      <c r="N778" s="28"/>
      <c r="O778" s="32">
        <v>2.0</v>
      </c>
      <c r="P778" s="23" t="s">
        <v>1761</v>
      </c>
      <c r="U778" s="31"/>
    </row>
    <row r="779">
      <c r="A779" s="27"/>
      <c r="B779" s="28"/>
      <c r="C779" s="23">
        <v>3.0</v>
      </c>
      <c r="D779" s="23" t="s">
        <v>1762</v>
      </c>
      <c r="I779" s="31"/>
      <c r="K779" s="21"/>
      <c r="M779" s="27"/>
      <c r="N779" s="28"/>
      <c r="O779" s="23">
        <v>3.0</v>
      </c>
      <c r="P779" s="23" t="s">
        <v>1762</v>
      </c>
      <c r="U779" s="31"/>
    </row>
    <row r="780">
      <c r="A780" s="27"/>
      <c r="B780" s="28"/>
      <c r="C780" s="23">
        <v>4.0</v>
      </c>
      <c r="D780" s="23" t="s">
        <v>854</v>
      </c>
      <c r="I780" s="31" t="s">
        <v>38</v>
      </c>
      <c r="K780" s="21"/>
      <c r="M780" s="27"/>
      <c r="N780" s="28"/>
      <c r="O780" s="23">
        <v>4.0</v>
      </c>
      <c r="P780" s="23" t="s">
        <v>854</v>
      </c>
      <c r="U780" s="31" t="s">
        <v>38</v>
      </c>
    </row>
    <row r="781">
      <c r="A781" s="27"/>
      <c r="B781" s="28"/>
      <c r="C781" s="27"/>
      <c r="D781" s="27"/>
      <c r="E781" s="27"/>
      <c r="F781" s="27"/>
      <c r="G781" s="27"/>
      <c r="H781" s="27"/>
      <c r="I781" s="30"/>
      <c r="K781" s="21"/>
      <c r="M781" s="27"/>
      <c r="N781" s="28"/>
      <c r="O781" s="27"/>
      <c r="P781" s="27"/>
      <c r="Q781" s="27"/>
      <c r="R781" s="27"/>
      <c r="S781" s="27"/>
      <c r="T781" s="27"/>
      <c r="U781" s="30"/>
    </row>
    <row r="782">
      <c r="A782" s="27"/>
      <c r="B782" s="28"/>
      <c r="C782" s="27"/>
      <c r="D782" s="27"/>
      <c r="E782" s="27"/>
      <c r="F782" s="27"/>
      <c r="G782" s="27"/>
      <c r="H782" s="27"/>
      <c r="I782" s="30"/>
      <c r="K782" s="21"/>
      <c r="M782" s="27"/>
      <c r="N782" s="28"/>
      <c r="O782" s="27"/>
      <c r="P782" s="27"/>
      <c r="Q782" s="27"/>
      <c r="R782" s="27"/>
      <c r="S782" s="27"/>
      <c r="T782" s="27"/>
      <c r="U782" s="30"/>
    </row>
    <row r="783">
      <c r="A783" s="32" t="s">
        <v>50</v>
      </c>
      <c r="B783" s="50">
        <f>B52+1</f>
        <v>8</v>
      </c>
      <c r="C783" s="51" t="s">
        <v>1763</v>
      </c>
      <c r="I783" s="26"/>
      <c r="K783" s="21"/>
      <c r="M783" s="32" t="s">
        <v>50</v>
      </c>
      <c r="N783" s="50">
        <f>N52+1</f>
        <v>8</v>
      </c>
      <c r="O783" s="51" t="s">
        <v>1763</v>
      </c>
      <c r="U783" s="26"/>
    </row>
    <row r="784">
      <c r="A784" s="27"/>
      <c r="B784" s="28"/>
      <c r="C784" s="29"/>
      <c r="I784" s="30"/>
      <c r="K784" s="21"/>
      <c r="M784" s="27"/>
      <c r="N784" s="28"/>
      <c r="O784" s="29"/>
      <c r="U784" s="30"/>
    </row>
    <row r="785">
      <c r="A785" s="27"/>
      <c r="B785" s="28"/>
      <c r="C785" s="23">
        <v>1.0</v>
      </c>
      <c r="D785" s="23" t="s">
        <v>1764</v>
      </c>
      <c r="I785" s="31"/>
      <c r="K785" s="21"/>
      <c r="M785" s="27"/>
      <c r="N785" s="28"/>
      <c r="O785" s="23">
        <v>1.0</v>
      </c>
      <c r="P785" s="23" t="s">
        <v>1764</v>
      </c>
      <c r="U785" s="31"/>
    </row>
    <row r="786">
      <c r="A786" s="27"/>
      <c r="B786" s="28"/>
      <c r="C786" s="32">
        <v>2.0</v>
      </c>
      <c r="D786" s="23" t="s">
        <v>1765</v>
      </c>
      <c r="I786" s="31"/>
      <c r="K786" s="21"/>
      <c r="M786" s="27"/>
      <c r="N786" s="28"/>
      <c r="O786" s="32">
        <v>2.0</v>
      </c>
      <c r="P786" s="23" t="s">
        <v>1765</v>
      </c>
      <c r="U786" s="31"/>
    </row>
    <row r="787">
      <c r="A787" s="27"/>
      <c r="B787" s="28"/>
      <c r="C787" s="23">
        <v>3.0</v>
      </c>
      <c r="D787" s="23" t="s">
        <v>1766</v>
      </c>
      <c r="I787" s="31"/>
      <c r="K787" s="21"/>
      <c r="M787" s="27"/>
      <c r="N787" s="28"/>
      <c r="O787" s="23">
        <v>3.0</v>
      </c>
      <c r="P787" s="23" t="s">
        <v>1766</v>
      </c>
      <c r="U787" s="31"/>
    </row>
    <row r="788">
      <c r="A788" s="27"/>
      <c r="B788" s="28"/>
      <c r="C788" s="23">
        <v>4.0</v>
      </c>
      <c r="D788" s="23" t="s">
        <v>582</v>
      </c>
      <c r="I788" s="31" t="s">
        <v>38</v>
      </c>
      <c r="K788" s="21"/>
      <c r="M788" s="27"/>
      <c r="N788" s="28"/>
      <c r="O788" s="23">
        <v>4.0</v>
      </c>
      <c r="P788" s="23" t="s">
        <v>582</v>
      </c>
      <c r="U788" s="31" t="s">
        <v>38</v>
      </c>
    </row>
    <row r="789">
      <c r="A789" s="27"/>
      <c r="B789" s="28"/>
      <c r="C789" s="27"/>
      <c r="D789" s="27"/>
      <c r="E789" s="27"/>
      <c r="F789" s="27"/>
      <c r="G789" s="27"/>
      <c r="H789" s="27"/>
      <c r="I789" s="30"/>
      <c r="K789" s="21"/>
      <c r="M789" s="27"/>
      <c r="N789" s="28"/>
      <c r="O789" s="27"/>
      <c r="P789" s="27"/>
      <c r="Q789" s="27"/>
      <c r="R789" s="27"/>
      <c r="S789" s="27"/>
      <c r="T789" s="27"/>
      <c r="U789" s="30"/>
    </row>
    <row r="790">
      <c r="A790" s="27"/>
      <c r="B790" s="28"/>
      <c r="C790" s="27"/>
      <c r="D790" s="27"/>
      <c r="E790" s="27"/>
      <c r="F790" s="27"/>
      <c r="G790" s="27"/>
      <c r="H790" s="27"/>
      <c r="I790" s="30"/>
      <c r="K790" s="21"/>
      <c r="M790" s="27"/>
      <c r="N790" s="28"/>
      <c r="O790" s="27"/>
      <c r="P790" s="27"/>
      <c r="Q790" s="27"/>
      <c r="R790" s="27"/>
      <c r="S790" s="27"/>
      <c r="T790" s="27"/>
      <c r="U790" s="30"/>
    </row>
    <row r="791">
      <c r="A791" s="32" t="s">
        <v>50</v>
      </c>
      <c r="B791" s="50">
        <f>B60+1</f>
        <v>9</v>
      </c>
      <c r="C791" s="51" t="s">
        <v>1767</v>
      </c>
      <c r="I791" s="26"/>
      <c r="K791" s="21"/>
      <c r="M791" s="32" t="s">
        <v>50</v>
      </c>
      <c r="N791" s="50">
        <f>N60+1</f>
        <v>9</v>
      </c>
      <c r="O791" s="51" t="s">
        <v>412</v>
      </c>
      <c r="U791" s="26"/>
    </row>
    <row r="792" ht="47.25" customHeight="1">
      <c r="A792" s="27"/>
      <c r="B792" s="28"/>
      <c r="C792" s="29" t="str">
        <f>IMAGE("https://media.zecodeek-it.com/dtc/ss-share/questions/question-4828.jpg",1)</f>
        <v/>
      </c>
      <c r="I792" s="30"/>
      <c r="K792" s="21"/>
      <c r="M792" s="27"/>
      <c r="N792" s="28"/>
      <c r="O792" s="29" t="str">
        <f>IMAGE("https://media.zecodeek-it.com/dtc/ss-share/questions/question-4828.jpg",1)</f>
        <v/>
      </c>
      <c r="U792" s="30"/>
    </row>
    <row r="793">
      <c r="A793" s="27"/>
      <c r="B793" s="28"/>
      <c r="C793" s="32">
        <v>1.0</v>
      </c>
      <c r="D793" s="23" t="s">
        <v>404</v>
      </c>
      <c r="I793" s="31" t="s">
        <v>38</v>
      </c>
      <c r="K793" s="21"/>
      <c r="M793" s="27"/>
      <c r="N793" s="28"/>
      <c r="O793" s="32">
        <v>1.0</v>
      </c>
      <c r="P793" s="23" t="s">
        <v>404</v>
      </c>
      <c r="U793" s="31" t="s">
        <v>38</v>
      </c>
    </row>
    <row r="794">
      <c r="A794" s="27"/>
      <c r="B794" s="28"/>
      <c r="C794" s="32">
        <v>2.0</v>
      </c>
      <c r="D794" s="23" t="s">
        <v>403</v>
      </c>
      <c r="I794" s="31"/>
      <c r="K794" s="21"/>
      <c r="M794" s="27"/>
      <c r="N794" s="28"/>
      <c r="O794" s="32">
        <v>2.0</v>
      </c>
      <c r="P794" s="23" t="s">
        <v>403</v>
      </c>
      <c r="U794" s="31"/>
    </row>
    <row r="795">
      <c r="A795" s="27"/>
      <c r="B795" s="28"/>
      <c r="C795" s="32">
        <v>3.0</v>
      </c>
      <c r="D795" s="23" t="s">
        <v>1768</v>
      </c>
      <c r="I795" s="31"/>
      <c r="K795" s="21"/>
      <c r="M795" s="27"/>
      <c r="N795" s="28"/>
      <c r="O795" s="32">
        <v>3.0</v>
      </c>
      <c r="P795" s="23" t="s">
        <v>1768</v>
      </c>
      <c r="U795" s="31"/>
    </row>
    <row r="796">
      <c r="A796" s="27"/>
      <c r="B796" s="28"/>
      <c r="C796" s="32">
        <v>4.0</v>
      </c>
      <c r="D796" s="23" t="s">
        <v>406</v>
      </c>
      <c r="I796" s="31"/>
      <c r="K796" s="21"/>
      <c r="M796" s="27"/>
      <c r="N796" s="28"/>
      <c r="O796" s="32">
        <v>4.0</v>
      </c>
      <c r="P796" s="23" t="s">
        <v>406</v>
      </c>
      <c r="U796" s="31"/>
    </row>
    <row r="797">
      <c r="A797" s="27"/>
      <c r="B797" s="28"/>
      <c r="C797" s="27"/>
      <c r="D797" s="27"/>
      <c r="E797" s="27"/>
      <c r="F797" s="27"/>
      <c r="G797" s="27"/>
      <c r="H797" s="27"/>
      <c r="I797" s="30"/>
      <c r="K797" s="21"/>
      <c r="M797" s="27"/>
      <c r="N797" s="28"/>
      <c r="O797" s="27"/>
      <c r="P797" s="27"/>
      <c r="Q797" s="27"/>
      <c r="R797" s="27"/>
      <c r="S797" s="27"/>
      <c r="T797" s="27"/>
      <c r="U797" s="30"/>
    </row>
    <row r="798">
      <c r="A798" s="27"/>
      <c r="B798" s="28"/>
      <c r="C798" s="27"/>
      <c r="D798" s="27"/>
      <c r="E798" s="27"/>
      <c r="F798" s="27"/>
      <c r="G798" s="27"/>
      <c r="H798" s="27"/>
      <c r="I798" s="30"/>
      <c r="K798" s="21"/>
      <c r="M798" s="27"/>
      <c r="N798" s="28"/>
      <c r="O798" s="27"/>
      <c r="P798" s="27"/>
      <c r="Q798" s="27"/>
      <c r="R798" s="27"/>
      <c r="S798" s="27"/>
      <c r="T798" s="27"/>
      <c r="U798" s="30"/>
    </row>
    <row r="799">
      <c r="A799" s="32" t="s">
        <v>50</v>
      </c>
      <c r="B799" s="50">
        <f>B68+1</f>
        <v>10</v>
      </c>
      <c r="C799" s="51" t="s">
        <v>1769</v>
      </c>
      <c r="I799" s="26"/>
      <c r="K799" s="21"/>
      <c r="M799" s="32" t="s">
        <v>50</v>
      </c>
      <c r="N799" s="50">
        <f>N68+1</f>
        <v>10</v>
      </c>
      <c r="O799" s="51" t="s">
        <v>1769</v>
      </c>
      <c r="U799" s="26"/>
    </row>
    <row r="800">
      <c r="A800" s="27"/>
      <c r="B800" s="28"/>
      <c r="C800" s="29"/>
      <c r="I800" s="30"/>
      <c r="K800" s="21"/>
      <c r="M800" s="27"/>
      <c r="N800" s="28"/>
      <c r="O800" s="29"/>
      <c r="U800" s="30"/>
    </row>
    <row r="801">
      <c r="A801" s="27"/>
      <c r="B801" s="28"/>
      <c r="C801" s="32">
        <v>1.0</v>
      </c>
      <c r="D801" s="52" t="s">
        <v>563</v>
      </c>
      <c r="I801" s="31"/>
      <c r="K801" s="21"/>
      <c r="M801" s="27"/>
      <c r="N801" s="28"/>
      <c r="O801" s="32">
        <v>1.0</v>
      </c>
      <c r="P801" s="52" t="s">
        <v>563</v>
      </c>
      <c r="U801" s="31"/>
    </row>
    <row r="802">
      <c r="A802" s="27"/>
      <c r="B802" s="28"/>
      <c r="C802" s="32">
        <v>2.0</v>
      </c>
      <c r="D802" s="52" t="s">
        <v>561</v>
      </c>
      <c r="I802" s="31"/>
      <c r="K802" s="21"/>
      <c r="M802" s="27"/>
      <c r="N802" s="28"/>
      <c r="O802" s="32">
        <v>2.0</v>
      </c>
      <c r="P802" s="52" t="s">
        <v>561</v>
      </c>
      <c r="U802" s="31"/>
    </row>
    <row r="803">
      <c r="A803" s="27"/>
      <c r="B803" s="28"/>
      <c r="C803" s="32">
        <v>3.0</v>
      </c>
      <c r="D803" s="52" t="s">
        <v>562</v>
      </c>
      <c r="I803" s="31"/>
      <c r="K803" s="21"/>
      <c r="M803" s="27"/>
      <c r="N803" s="28"/>
      <c r="O803" s="32">
        <v>3.0</v>
      </c>
      <c r="P803" s="52" t="s">
        <v>562</v>
      </c>
      <c r="U803" s="31"/>
    </row>
    <row r="804">
      <c r="A804" s="27"/>
      <c r="B804" s="28"/>
      <c r="C804" s="32">
        <v>4.0</v>
      </c>
      <c r="D804" s="52" t="s">
        <v>564</v>
      </c>
      <c r="I804" s="31" t="s">
        <v>38</v>
      </c>
      <c r="K804" s="21"/>
      <c r="M804" s="27"/>
      <c r="N804" s="28"/>
      <c r="O804" s="32">
        <v>4.0</v>
      </c>
      <c r="P804" s="52" t="s">
        <v>564</v>
      </c>
      <c r="U804" s="31" t="s">
        <v>38</v>
      </c>
    </row>
    <row r="805">
      <c r="A805" s="27"/>
      <c r="B805" s="28"/>
      <c r="C805" s="27"/>
      <c r="D805" s="27"/>
      <c r="E805" s="27"/>
      <c r="F805" s="27"/>
      <c r="G805" s="27"/>
      <c r="H805" s="27"/>
      <c r="I805" s="30"/>
      <c r="K805" s="21"/>
      <c r="M805" s="27"/>
      <c r="N805" s="28"/>
      <c r="O805" s="27"/>
      <c r="P805" s="27"/>
      <c r="Q805" s="27"/>
      <c r="R805" s="27"/>
      <c r="S805" s="27"/>
      <c r="T805" s="27"/>
      <c r="U805" s="30"/>
    </row>
    <row r="806">
      <c r="A806" s="27"/>
      <c r="B806" s="28"/>
      <c r="C806" s="27"/>
      <c r="D806" s="27"/>
      <c r="E806" s="27"/>
      <c r="F806" s="27"/>
      <c r="G806" s="27"/>
      <c r="H806" s="27"/>
      <c r="I806" s="30"/>
      <c r="K806" s="21"/>
      <c r="M806" s="27"/>
      <c r="N806" s="28"/>
      <c r="O806" s="27"/>
      <c r="P806" s="27"/>
      <c r="Q806" s="27"/>
      <c r="R806" s="27"/>
      <c r="S806" s="27"/>
      <c r="T806" s="27"/>
      <c r="U806" s="30"/>
    </row>
    <row r="807">
      <c r="A807" s="32" t="s">
        <v>50</v>
      </c>
      <c r="B807" s="50">
        <f>B76+1</f>
        <v>11</v>
      </c>
      <c r="C807" s="51" t="s">
        <v>1770</v>
      </c>
      <c r="I807" s="26"/>
      <c r="K807" s="21"/>
      <c r="M807" s="32" t="s">
        <v>50</v>
      </c>
      <c r="N807" s="50">
        <f>N76+1</f>
        <v>11</v>
      </c>
      <c r="O807" s="51" t="s">
        <v>1770</v>
      </c>
      <c r="U807" s="26"/>
    </row>
    <row r="808">
      <c r="A808" s="27"/>
      <c r="B808" s="28"/>
      <c r="C808" s="29"/>
      <c r="I808" s="30"/>
      <c r="K808" s="21"/>
      <c r="M808" s="27"/>
      <c r="N808" s="28"/>
      <c r="O808" s="29"/>
      <c r="U808" s="30"/>
    </row>
    <row r="809">
      <c r="A809" s="27"/>
      <c r="B809" s="28"/>
      <c r="C809" s="32">
        <v>1.0</v>
      </c>
      <c r="D809" s="52" t="s">
        <v>1771</v>
      </c>
      <c r="I809" s="31"/>
      <c r="K809" s="21"/>
      <c r="M809" s="27"/>
      <c r="N809" s="28"/>
      <c r="O809" s="32">
        <v>1.0</v>
      </c>
      <c r="P809" s="52" t="s">
        <v>1771</v>
      </c>
      <c r="U809" s="31"/>
    </row>
    <row r="810">
      <c r="A810" s="27"/>
      <c r="B810" s="28"/>
      <c r="C810" s="32">
        <v>2.0</v>
      </c>
      <c r="D810" s="52" t="s">
        <v>1772</v>
      </c>
      <c r="I810" s="31" t="s">
        <v>38</v>
      </c>
      <c r="K810" s="21"/>
      <c r="M810" s="27"/>
      <c r="N810" s="28"/>
      <c r="O810" s="32">
        <v>2.0</v>
      </c>
      <c r="P810" s="52" t="s">
        <v>1772</v>
      </c>
      <c r="U810" s="31" t="s">
        <v>38</v>
      </c>
    </row>
    <row r="811">
      <c r="A811" s="27"/>
      <c r="B811" s="28"/>
      <c r="C811" s="32">
        <v>3.0</v>
      </c>
      <c r="D811" s="52" t="s">
        <v>1773</v>
      </c>
      <c r="I811" s="31"/>
      <c r="K811" s="21"/>
      <c r="M811" s="27"/>
      <c r="N811" s="28"/>
      <c r="O811" s="32">
        <v>3.0</v>
      </c>
      <c r="P811" s="52" t="s">
        <v>1773</v>
      </c>
      <c r="U811" s="31"/>
    </row>
    <row r="812">
      <c r="A812" s="27"/>
      <c r="B812" s="28"/>
      <c r="C812" s="32">
        <v>4.0</v>
      </c>
      <c r="D812" s="52" t="s">
        <v>1774</v>
      </c>
      <c r="I812" s="31"/>
      <c r="K812" s="21"/>
      <c r="M812" s="27"/>
      <c r="N812" s="28"/>
      <c r="O812" s="32">
        <v>4.0</v>
      </c>
      <c r="P812" s="52" t="s">
        <v>1774</v>
      </c>
      <c r="U812" s="31"/>
    </row>
    <row r="813">
      <c r="A813" s="27"/>
      <c r="B813" s="28"/>
      <c r="C813" s="27"/>
      <c r="D813" s="27"/>
      <c r="E813" s="27"/>
      <c r="F813" s="27"/>
      <c r="G813" s="27"/>
      <c r="H813" s="27"/>
      <c r="I813" s="30"/>
      <c r="K813" s="21"/>
      <c r="M813" s="27"/>
      <c r="N813" s="28"/>
      <c r="O813" s="27"/>
      <c r="P813" s="27"/>
      <c r="Q813" s="27"/>
      <c r="R813" s="27"/>
      <c r="S813" s="27"/>
      <c r="T813" s="27"/>
      <c r="U813" s="30"/>
    </row>
    <row r="814">
      <c r="A814" s="27"/>
      <c r="B814" s="28"/>
      <c r="C814" s="27"/>
      <c r="D814" s="27"/>
      <c r="E814" s="27"/>
      <c r="F814" s="27"/>
      <c r="G814" s="27"/>
      <c r="H814" s="27"/>
      <c r="I814" s="30"/>
      <c r="K814" s="21"/>
      <c r="M814" s="27"/>
      <c r="N814" s="28"/>
      <c r="O814" s="27"/>
      <c r="P814" s="27"/>
      <c r="Q814" s="27"/>
      <c r="R814" s="27"/>
      <c r="S814" s="27"/>
      <c r="T814" s="27"/>
      <c r="U814" s="30"/>
    </row>
    <row r="815">
      <c r="A815" s="32" t="s">
        <v>50</v>
      </c>
      <c r="B815" s="50">
        <f>B84+1</f>
        <v>12</v>
      </c>
      <c r="C815" s="51" t="s">
        <v>578</v>
      </c>
      <c r="I815" s="26"/>
      <c r="K815" s="21"/>
      <c r="M815" s="32" t="s">
        <v>50</v>
      </c>
      <c r="N815" s="50">
        <f>N84+1</f>
        <v>12</v>
      </c>
      <c r="O815" s="51" t="s">
        <v>578</v>
      </c>
      <c r="U815" s="26"/>
    </row>
    <row r="816">
      <c r="A816" s="27"/>
      <c r="B816" s="28"/>
      <c r="C816" s="29"/>
      <c r="I816" s="30"/>
      <c r="K816" s="21"/>
      <c r="M816" s="27"/>
      <c r="N816" s="28"/>
      <c r="O816" s="29"/>
      <c r="U816" s="30"/>
    </row>
    <row r="817">
      <c r="A817" s="27"/>
      <c r="B817" s="28"/>
      <c r="C817" s="32">
        <v>1.0</v>
      </c>
      <c r="D817" s="52" t="s">
        <v>579</v>
      </c>
      <c r="I817" s="31"/>
      <c r="K817" s="21"/>
      <c r="M817" s="27"/>
      <c r="N817" s="28"/>
      <c r="O817" s="32">
        <v>1.0</v>
      </c>
      <c r="P817" s="52" t="s">
        <v>579</v>
      </c>
      <c r="U817" s="31"/>
    </row>
    <row r="818">
      <c r="A818" s="27"/>
      <c r="B818" s="28"/>
      <c r="C818" s="32">
        <v>2.0</v>
      </c>
      <c r="D818" s="52" t="s">
        <v>581</v>
      </c>
      <c r="I818" s="31"/>
      <c r="K818" s="21"/>
      <c r="M818" s="27"/>
      <c r="N818" s="28"/>
      <c r="O818" s="32">
        <v>2.0</v>
      </c>
      <c r="P818" s="52" t="s">
        <v>581</v>
      </c>
      <c r="U818" s="31"/>
    </row>
    <row r="819">
      <c r="A819" s="27"/>
      <c r="B819" s="28"/>
      <c r="C819" s="32">
        <v>3.0</v>
      </c>
      <c r="D819" s="52" t="s">
        <v>580</v>
      </c>
      <c r="I819" s="31"/>
      <c r="K819" s="21"/>
      <c r="M819" s="27"/>
      <c r="N819" s="28"/>
      <c r="O819" s="32">
        <v>3.0</v>
      </c>
      <c r="P819" s="52" t="s">
        <v>580</v>
      </c>
      <c r="U819" s="31"/>
    </row>
    <row r="820">
      <c r="A820" s="27"/>
      <c r="B820" s="28"/>
      <c r="C820" s="32">
        <v>4.0</v>
      </c>
      <c r="D820" s="52" t="s">
        <v>582</v>
      </c>
      <c r="I820" s="31" t="s">
        <v>38</v>
      </c>
      <c r="K820" s="21"/>
      <c r="M820" s="27"/>
      <c r="N820" s="28"/>
      <c r="O820" s="32">
        <v>4.0</v>
      </c>
      <c r="P820" s="52" t="s">
        <v>582</v>
      </c>
      <c r="U820" s="31" t="s">
        <v>38</v>
      </c>
    </row>
    <row r="821">
      <c r="A821" s="27"/>
      <c r="B821" s="28"/>
      <c r="C821" s="27"/>
      <c r="D821" s="27"/>
      <c r="E821" s="27"/>
      <c r="F821" s="27"/>
      <c r="G821" s="27"/>
      <c r="H821" s="27"/>
      <c r="I821" s="30"/>
      <c r="K821" s="21"/>
      <c r="M821" s="27"/>
      <c r="N821" s="28"/>
      <c r="O821" s="27"/>
      <c r="P821" s="27"/>
      <c r="Q821" s="27"/>
      <c r="R821" s="27"/>
      <c r="S821" s="27"/>
      <c r="T821" s="27"/>
      <c r="U821" s="30"/>
    </row>
    <row r="822">
      <c r="A822" s="27"/>
      <c r="B822" s="28"/>
      <c r="C822" s="27"/>
      <c r="D822" s="27"/>
      <c r="E822" s="27"/>
      <c r="F822" s="27"/>
      <c r="G822" s="27"/>
      <c r="H822" s="27"/>
      <c r="I822" s="30"/>
      <c r="K822" s="21"/>
      <c r="M822" s="27"/>
      <c r="N822" s="28"/>
      <c r="O822" s="27"/>
      <c r="P822" s="27"/>
      <c r="Q822" s="27"/>
      <c r="R822" s="27"/>
      <c r="S822" s="27"/>
      <c r="T822" s="27"/>
      <c r="U822" s="30"/>
    </row>
    <row r="823">
      <c r="A823" s="32" t="s">
        <v>50</v>
      </c>
      <c r="B823" s="50">
        <f>B92+1</f>
        <v>13</v>
      </c>
      <c r="C823" s="51" t="s">
        <v>1775</v>
      </c>
      <c r="I823" s="26"/>
      <c r="K823" s="21"/>
      <c r="M823" s="32" t="s">
        <v>50</v>
      </c>
      <c r="N823" s="50">
        <f>N92+1</f>
        <v>13</v>
      </c>
      <c r="O823" s="51" t="s">
        <v>1775</v>
      </c>
      <c r="U823" s="26"/>
    </row>
    <row r="824">
      <c r="A824" s="27"/>
      <c r="B824" s="28"/>
      <c r="C824" s="29"/>
      <c r="I824" s="30"/>
      <c r="K824" s="21"/>
      <c r="M824" s="27"/>
      <c r="N824" s="28"/>
      <c r="O824" s="29"/>
      <c r="U824" s="30"/>
    </row>
    <row r="825">
      <c r="A825" s="27"/>
      <c r="B825" s="28"/>
      <c r="C825" s="32">
        <v>1.0</v>
      </c>
      <c r="D825" s="52" t="s">
        <v>1776</v>
      </c>
      <c r="I825" s="31" t="s">
        <v>38</v>
      </c>
      <c r="K825" s="21"/>
      <c r="M825" s="27"/>
      <c r="N825" s="28"/>
      <c r="O825" s="32">
        <v>1.0</v>
      </c>
      <c r="P825" s="60" t="s">
        <v>1776</v>
      </c>
      <c r="U825" s="31" t="s">
        <v>38</v>
      </c>
    </row>
    <row r="826">
      <c r="A826" s="27"/>
      <c r="B826" s="28"/>
      <c r="C826" s="32">
        <v>2.0</v>
      </c>
      <c r="D826" s="52" t="s">
        <v>1777</v>
      </c>
      <c r="I826" s="31"/>
      <c r="K826" s="21"/>
      <c r="M826" s="27"/>
      <c r="N826" s="28"/>
      <c r="O826" s="32">
        <v>2.0</v>
      </c>
      <c r="P826" s="52" t="s">
        <v>1777</v>
      </c>
      <c r="U826" s="31"/>
    </row>
    <row r="827">
      <c r="A827" s="27"/>
      <c r="B827" s="28"/>
      <c r="C827" s="32">
        <v>3.0</v>
      </c>
      <c r="D827" s="52" t="s">
        <v>1778</v>
      </c>
      <c r="I827" s="31"/>
      <c r="K827" s="21"/>
      <c r="M827" s="27"/>
      <c r="N827" s="28"/>
      <c r="O827" s="32">
        <v>3.0</v>
      </c>
      <c r="P827" s="52" t="s">
        <v>1778</v>
      </c>
      <c r="U827" s="31"/>
    </row>
    <row r="828">
      <c r="A828" s="27"/>
      <c r="B828" s="28"/>
      <c r="C828" s="32">
        <v>4.0</v>
      </c>
      <c r="D828" s="52" t="s">
        <v>516</v>
      </c>
      <c r="I828" s="31"/>
      <c r="K828" s="21"/>
      <c r="M828" s="27"/>
      <c r="N828" s="28"/>
      <c r="O828" s="32">
        <v>4.0</v>
      </c>
      <c r="P828" s="52" t="s">
        <v>516</v>
      </c>
      <c r="U828" s="31"/>
    </row>
    <row r="829">
      <c r="A829" s="27"/>
      <c r="B829" s="28"/>
      <c r="C829" s="27"/>
      <c r="D829" s="27"/>
      <c r="E829" s="27"/>
      <c r="F829" s="27"/>
      <c r="G829" s="27"/>
      <c r="H829" s="27"/>
      <c r="I829" s="30"/>
      <c r="K829" s="21"/>
      <c r="M829" s="27"/>
      <c r="N829" s="28"/>
      <c r="O829" s="27"/>
      <c r="P829" s="27"/>
      <c r="Q829" s="27"/>
      <c r="R829" s="27"/>
      <c r="S829" s="27"/>
      <c r="T829" s="27"/>
      <c r="U829" s="30"/>
    </row>
    <row r="830">
      <c r="A830" s="27"/>
      <c r="B830" s="28"/>
      <c r="C830" s="27"/>
      <c r="D830" s="27"/>
      <c r="E830" s="27"/>
      <c r="F830" s="27"/>
      <c r="G830" s="27"/>
      <c r="H830" s="27"/>
      <c r="I830" s="30"/>
      <c r="K830" s="21"/>
      <c r="M830" s="27"/>
      <c r="N830" s="28"/>
      <c r="O830" s="27"/>
      <c r="P830" s="27"/>
      <c r="Q830" s="27"/>
      <c r="R830" s="27"/>
      <c r="S830" s="27"/>
      <c r="T830" s="27"/>
      <c r="U830" s="30"/>
    </row>
    <row r="831">
      <c r="A831" s="32" t="s">
        <v>50</v>
      </c>
      <c r="B831" s="50">
        <f>B100+1</f>
        <v>14</v>
      </c>
      <c r="C831" s="51" t="s">
        <v>1779</v>
      </c>
      <c r="I831" s="26"/>
      <c r="K831" s="21"/>
      <c r="M831" s="32" t="s">
        <v>50</v>
      </c>
      <c r="N831" s="50">
        <f>N100+1</f>
        <v>14</v>
      </c>
      <c r="O831" s="51" t="s">
        <v>1779</v>
      </c>
      <c r="U831" s="26"/>
    </row>
    <row r="832">
      <c r="A832" s="27"/>
      <c r="B832" s="28"/>
      <c r="C832" s="29"/>
      <c r="I832" s="30"/>
      <c r="K832" s="21"/>
      <c r="M832" s="27"/>
      <c r="N832" s="28"/>
      <c r="O832" s="29"/>
      <c r="U832" s="30"/>
    </row>
    <row r="833">
      <c r="A833" s="27"/>
      <c r="B833" s="28"/>
      <c r="C833" s="32">
        <v>1.0</v>
      </c>
      <c r="D833" s="52" t="s">
        <v>501</v>
      </c>
      <c r="I833" s="31"/>
      <c r="K833" s="21"/>
      <c r="M833" s="27"/>
      <c r="N833" s="28"/>
      <c r="O833" s="32">
        <v>1.0</v>
      </c>
      <c r="P833" s="52" t="s">
        <v>501</v>
      </c>
      <c r="U833" s="31"/>
    </row>
    <row r="834">
      <c r="A834" s="27"/>
      <c r="B834" s="28"/>
      <c r="C834" s="32">
        <v>2.0</v>
      </c>
      <c r="D834" s="52" t="s">
        <v>498</v>
      </c>
      <c r="I834" s="31"/>
      <c r="K834" s="21"/>
      <c r="M834" s="27"/>
      <c r="N834" s="28"/>
      <c r="O834" s="32">
        <v>2.0</v>
      </c>
      <c r="P834" s="52" t="s">
        <v>498</v>
      </c>
      <c r="U834" s="31"/>
    </row>
    <row r="835">
      <c r="A835" s="27"/>
      <c r="B835" s="28"/>
      <c r="C835" s="32">
        <v>3.0</v>
      </c>
      <c r="D835" s="52" t="s">
        <v>500</v>
      </c>
      <c r="I835" s="31" t="s">
        <v>38</v>
      </c>
      <c r="K835" s="21"/>
      <c r="M835" s="27"/>
      <c r="N835" s="28"/>
      <c r="O835" s="32">
        <v>3.0</v>
      </c>
      <c r="P835" s="52" t="s">
        <v>500</v>
      </c>
      <c r="U835" s="31" t="s">
        <v>38</v>
      </c>
    </row>
    <row r="836">
      <c r="A836" s="27"/>
      <c r="B836" s="28"/>
      <c r="C836" s="32">
        <v>4.0</v>
      </c>
      <c r="D836" s="52" t="s">
        <v>499</v>
      </c>
      <c r="I836" s="31"/>
      <c r="K836" s="21"/>
      <c r="M836" s="27"/>
      <c r="N836" s="28"/>
      <c r="O836" s="32">
        <v>4.0</v>
      </c>
      <c r="P836" s="52" t="s">
        <v>499</v>
      </c>
      <c r="U836" s="31"/>
    </row>
    <row r="837">
      <c r="A837" s="27"/>
      <c r="B837" s="28"/>
      <c r="C837" s="27"/>
      <c r="D837" s="27"/>
      <c r="E837" s="27"/>
      <c r="F837" s="27"/>
      <c r="G837" s="27"/>
      <c r="H837" s="27"/>
      <c r="I837" s="30"/>
      <c r="K837" s="21"/>
      <c r="M837" s="27"/>
      <c r="N837" s="28"/>
      <c r="O837" s="27"/>
      <c r="P837" s="27"/>
      <c r="Q837" s="27"/>
      <c r="R837" s="27"/>
      <c r="S837" s="27"/>
      <c r="T837" s="27"/>
      <c r="U837" s="30"/>
    </row>
    <row r="838">
      <c r="A838" s="27"/>
      <c r="B838" s="28"/>
      <c r="C838" s="27"/>
      <c r="D838" s="27"/>
      <c r="E838" s="27"/>
      <c r="F838" s="27"/>
      <c r="G838" s="27"/>
      <c r="H838" s="27"/>
      <c r="I838" s="30"/>
      <c r="K838" s="21"/>
      <c r="M838" s="27"/>
      <c r="N838" s="28"/>
      <c r="O838" s="27"/>
      <c r="P838" s="27"/>
      <c r="Q838" s="27"/>
      <c r="R838" s="27"/>
      <c r="S838" s="27"/>
      <c r="T838" s="27"/>
      <c r="U838" s="30"/>
    </row>
    <row r="839">
      <c r="A839" s="32" t="s">
        <v>50</v>
      </c>
      <c r="B839" s="50">
        <f>B108+1</f>
        <v>15</v>
      </c>
      <c r="C839" s="51" t="s">
        <v>1780</v>
      </c>
      <c r="I839" s="26"/>
      <c r="K839" s="21"/>
      <c r="M839" s="32" t="s">
        <v>50</v>
      </c>
      <c r="N839" s="50">
        <f>N108+1</f>
        <v>15</v>
      </c>
      <c r="O839" s="51" t="s">
        <v>1780</v>
      </c>
      <c r="U839" s="26"/>
    </row>
    <row r="840">
      <c r="A840" s="27"/>
      <c r="B840" s="28"/>
      <c r="C840" s="29"/>
      <c r="I840" s="30"/>
      <c r="K840" s="21"/>
      <c r="M840" s="27"/>
      <c r="N840" s="28"/>
      <c r="O840" s="29"/>
      <c r="U840" s="30"/>
    </row>
    <row r="841">
      <c r="A841" s="27"/>
      <c r="B841" s="28"/>
      <c r="C841" s="32">
        <v>1.0</v>
      </c>
      <c r="D841" s="52" t="s">
        <v>1781</v>
      </c>
      <c r="I841" s="31" t="s">
        <v>38</v>
      </c>
      <c r="K841" s="21"/>
      <c r="M841" s="27"/>
      <c r="N841" s="28"/>
      <c r="O841" s="32">
        <v>1.0</v>
      </c>
      <c r="P841" s="60" t="s">
        <v>1781</v>
      </c>
      <c r="U841" s="31" t="s">
        <v>38</v>
      </c>
    </row>
    <row r="842">
      <c r="A842" s="27"/>
      <c r="B842" s="28"/>
      <c r="C842" s="32">
        <v>2.0</v>
      </c>
      <c r="D842" s="52" t="s">
        <v>1782</v>
      </c>
      <c r="I842" s="31"/>
      <c r="K842" s="21"/>
      <c r="M842" s="27"/>
      <c r="N842" s="28"/>
      <c r="O842" s="32">
        <v>2.0</v>
      </c>
      <c r="P842" s="52" t="s">
        <v>1782</v>
      </c>
      <c r="U842" s="31"/>
    </row>
    <row r="843">
      <c r="A843" s="27"/>
      <c r="B843" s="28"/>
      <c r="C843" s="32">
        <v>3.0</v>
      </c>
      <c r="D843" s="52" t="s">
        <v>1783</v>
      </c>
      <c r="I843" s="31"/>
      <c r="K843" s="21"/>
      <c r="M843" s="27"/>
      <c r="N843" s="28"/>
      <c r="O843" s="32">
        <v>3.0</v>
      </c>
      <c r="P843" s="52" t="s">
        <v>1783</v>
      </c>
      <c r="U843" s="31"/>
    </row>
    <row r="844" ht="23.25" customHeight="1">
      <c r="A844" s="27"/>
      <c r="B844" s="28"/>
      <c r="C844" s="32">
        <v>4.0</v>
      </c>
      <c r="D844" s="52" t="s">
        <v>1784</v>
      </c>
      <c r="I844" s="31"/>
      <c r="K844" s="21"/>
      <c r="M844" s="27"/>
      <c r="N844" s="28"/>
      <c r="O844" s="32">
        <v>4.0</v>
      </c>
      <c r="P844" s="52" t="s">
        <v>1784</v>
      </c>
      <c r="U844" s="31"/>
    </row>
    <row r="845">
      <c r="A845" s="27"/>
      <c r="B845" s="28"/>
      <c r="C845" s="27"/>
      <c r="D845" s="27"/>
      <c r="E845" s="27"/>
      <c r="F845" s="27"/>
      <c r="G845" s="27"/>
      <c r="H845" s="27"/>
      <c r="I845" s="30"/>
      <c r="K845" s="21"/>
      <c r="M845" s="27"/>
      <c r="N845" s="28"/>
      <c r="O845" s="27"/>
      <c r="P845" s="27"/>
      <c r="Q845" s="27"/>
      <c r="R845" s="27"/>
      <c r="S845" s="27"/>
      <c r="T845" s="27"/>
      <c r="U845" s="30"/>
    </row>
    <row r="846">
      <c r="A846" s="27"/>
      <c r="B846" s="28"/>
      <c r="C846" s="27"/>
      <c r="D846" s="27"/>
      <c r="E846" s="27"/>
      <c r="F846" s="27"/>
      <c r="G846" s="27"/>
      <c r="H846" s="27"/>
      <c r="I846" s="30"/>
      <c r="K846" s="21"/>
      <c r="M846" s="27"/>
      <c r="N846" s="28"/>
      <c r="O846" s="27"/>
      <c r="P846" s="27"/>
      <c r="Q846" s="27"/>
      <c r="R846" s="27"/>
      <c r="S846" s="27"/>
      <c r="T846" s="27"/>
      <c r="U846" s="30"/>
    </row>
    <row r="847">
      <c r="A847" s="32" t="s">
        <v>50</v>
      </c>
      <c r="B847" s="50">
        <f>B116+1</f>
        <v>16</v>
      </c>
      <c r="C847" s="51" t="s">
        <v>1785</v>
      </c>
      <c r="I847" s="26"/>
      <c r="K847" s="21"/>
      <c r="M847" s="32" t="s">
        <v>50</v>
      </c>
      <c r="N847" s="50">
        <f>N116+1</f>
        <v>16</v>
      </c>
      <c r="O847" s="51" t="s">
        <v>1785</v>
      </c>
      <c r="U847" s="26"/>
    </row>
    <row r="848" ht="15.75" customHeight="1">
      <c r="A848" s="27"/>
      <c r="B848" s="28"/>
      <c r="C848" s="29"/>
      <c r="I848" s="30"/>
      <c r="K848" s="21"/>
      <c r="M848" s="27"/>
      <c r="N848" s="28"/>
      <c r="O848" s="29"/>
      <c r="U848" s="30"/>
    </row>
    <row r="849">
      <c r="A849" s="27"/>
      <c r="B849" s="28"/>
      <c r="C849" s="32">
        <v>1.0</v>
      </c>
      <c r="D849" s="52" t="s">
        <v>1786</v>
      </c>
      <c r="I849" s="31"/>
      <c r="K849" s="21"/>
      <c r="M849" s="27"/>
      <c r="N849" s="28"/>
      <c r="O849" s="32">
        <v>1.0</v>
      </c>
      <c r="P849" s="52" t="s">
        <v>1786</v>
      </c>
      <c r="U849" s="31"/>
    </row>
    <row r="850">
      <c r="A850" s="27"/>
      <c r="B850" s="28"/>
      <c r="C850" s="32">
        <v>2.0</v>
      </c>
      <c r="D850" s="52" t="s">
        <v>1787</v>
      </c>
      <c r="I850" s="31"/>
      <c r="K850" s="21"/>
      <c r="M850" s="27"/>
      <c r="N850" s="28"/>
      <c r="O850" s="32">
        <v>2.0</v>
      </c>
      <c r="P850" s="60" t="s">
        <v>1787</v>
      </c>
      <c r="U850" s="31"/>
    </row>
    <row r="851">
      <c r="A851" s="27"/>
      <c r="B851" s="28"/>
      <c r="C851" s="32">
        <v>3.0</v>
      </c>
      <c r="D851" s="52" t="s">
        <v>1783</v>
      </c>
      <c r="I851" s="31" t="s">
        <v>38</v>
      </c>
      <c r="K851" s="21"/>
      <c r="M851" s="27"/>
      <c r="N851" s="28"/>
      <c r="O851" s="32">
        <v>3.0</v>
      </c>
      <c r="P851" s="52" t="s">
        <v>1783</v>
      </c>
      <c r="U851" s="31" t="s">
        <v>38</v>
      </c>
    </row>
    <row r="852">
      <c r="A852" s="27"/>
      <c r="B852" s="28"/>
      <c r="C852" s="32">
        <v>4.0</v>
      </c>
      <c r="D852" s="52" t="s">
        <v>516</v>
      </c>
      <c r="I852" s="31"/>
      <c r="K852" s="21"/>
      <c r="M852" s="27"/>
      <c r="N852" s="28"/>
      <c r="O852" s="32">
        <v>4.0</v>
      </c>
      <c r="P852" s="52" t="s">
        <v>516</v>
      </c>
      <c r="U852" s="31"/>
    </row>
    <row r="853">
      <c r="A853" s="27"/>
      <c r="B853" s="28"/>
      <c r="C853" s="27"/>
      <c r="D853" s="27"/>
      <c r="E853" s="27"/>
      <c r="F853" s="27"/>
      <c r="G853" s="27"/>
      <c r="H853" s="27"/>
      <c r="I853" s="30"/>
      <c r="K853" s="21"/>
      <c r="M853" s="27"/>
      <c r="N853" s="28"/>
      <c r="O853" s="27"/>
      <c r="P853" s="27"/>
      <c r="Q853" s="27"/>
      <c r="R853" s="27"/>
      <c r="S853" s="27"/>
      <c r="T853" s="27"/>
      <c r="U853" s="30"/>
    </row>
    <row r="854">
      <c r="A854" s="27"/>
      <c r="B854" s="28"/>
      <c r="C854" s="27"/>
      <c r="D854" s="27"/>
      <c r="E854" s="27"/>
      <c r="F854" s="27"/>
      <c r="G854" s="27"/>
      <c r="H854" s="27"/>
      <c r="I854" s="30"/>
      <c r="K854" s="21"/>
      <c r="M854" s="27"/>
      <c r="N854" s="28"/>
      <c r="O854" s="27"/>
      <c r="P854" s="27"/>
      <c r="Q854" s="27"/>
      <c r="R854" s="27"/>
      <c r="S854" s="27"/>
      <c r="T854" s="27"/>
      <c r="U854" s="30"/>
    </row>
    <row r="855">
      <c r="A855" s="32" t="s">
        <v>50</v>
      </c>
      <c r="B855" s="50">
        <f>B124+1</f>
        <v>17</v>
      </c>
      <c r="C855" s="51" t="s">
        <v>1788</v>
      </c>
      <c r="I855" s="26"/>
      <c r="K855" s="21"/>
      <c r="M855" s="32" t="s">
        <v>50</v>
      </c>
      <c r="N855" s="50">
        <f>N124+1</f>
        <v>17</v>
      </c>
      <c r="O855" s="51" t="s">
        <v>1788</v>
      </c>
      <c r="U855" s="26"/>
    </row>
    <row r="856">
      <c r="A856" s="27"/>
      <c r="B856" s="28"/>
      <c r="C856" s="29"/>
      <c r="I856" s="30"/>
      <c r="K856" s="21"/>
      <c r="M856" s="27"/>
      <c r="N856" s="28"/>
      <c r="O856" s="29"/>
      <c r="U856" s="30"/>
    </row>
    <row r="857">
      <c r="A857" s="27"/>
      <c r="B857" s="28"/>
      <c r="C857" s="32">
        <v>1.0</v>
      </c>
      <c r="D857" s="52" t="s">
        <v>1789</v>
      </c>
      <c r="I857" s="31"/>
      <c r="K857" s="21"/>
      <c r="M857" s="27"/>
      <c r="N857" s="28"/>
      <c r="O857" s="32">
        <v>1.0</v>
      </c>
      <c r="P857" s="52" t="s">
        <v>1789</v>
      </c>
      <c r="U857" s="31"/>
    </row>
    <row r="858">
      <c r="A858" s="27"/>
      <c r="B858" s="28"/>
      <c r="C858" s="32">
        <v>2.0</v>
      </c>
      <c r="D858" s="52" t="s">
        <v>1790</v>
      </c>
      <c r="I858" s="31"/>
      <c r="K858" s="21"/>
      <c r="M858" s="27"/>
      <c r="N858" s="28"/>
      <c r="O858" s="32">
        <v>2.0</v>
      </c>
      <c r="P858" s="52" t="s">
        <v>1790</v>
      </c>
      <c r="U858" s="31"/>
    </row>
    <row r="859">
      <c r="A859" s="27"/>
      <c r="B859" s="28"/>
      <c r="C859" s="32">
        <v>3.0</v>
      </c>
      <c r="D859" s="52" t="s">
        <v>1791</v>
      </c>
      <c r="I859" s="31" t="s">
        <v>38</v>
      </c>
      <c r="K859" s="21"/>
      <c r="M859" s="27"/>
      <c r="N859" s="28"/>
      <c r="O859" s="32">
        <v>3.0</v>
      </c>
      <c r="P859" s="52" t="s">
        <v>1791</v>
      </c>
      <c r="U859" s="31" t="s">
        <v>38</v>
      </c>
    </row>
    <row r="860">
      <c r="A860" s="27"/>
      <c r="B860" s="28"/>
      <c r="C860" s="32">
        <v>4.0</v>
      </c>
      <c r="D860" s="52" t="s">
        <v>1792</v>
      </c>
      <c r="I860" s="31"/>
      <c r="K860" s="21"/>
      <c r="M860" s="27"/>
      <c r="N860" s="28"/>
      <c r="O860" s="32">
        <v>4.0</v>
      </c>
      <c r="P860" s="52" t="s">
        <v>1792</v>
      </c>
      <c r="U860" s="31"/>
    </row>
    <row r="861">
      <c r="A861" s="27"/>
      <c r="B861" s="28"/>
      <c r="C861" s="27"/>
      <c r="D861" s="27"/>
      <c r="E861" s="27"/>
      <c r="F861" s="27"/>
      <c r="G861" s="27"/>
      <c r="H861" s="27"/>
      <c r="I861" s="30"/>
      <c r="K861" s="21"/>
      <c r="M861" s="27"/>
      <c r="N861" s="28"/>
      <c r="O861" s="27"/>
      <c r="P861" s="27"/>
      <c r="Q861" s="27"/>
      <c r="R861" s="27"/>
      <c r="S861" s="27"/>
      <c r="T861" s="27"/>
      <c r="U861" s="30"/>
    </row>
    <row r="862">
      <c r="A862" s="27"/>
      <c r="B862" s="28"/>
      <c r="C862" s="27"/>
      <c r="D862" s="27"/>
      <c r="E862" s="27"/>
      <c r="F862" s="27"/>
      <c r="G862" s="27"/>
      <c r="H862" s="27"/>
      <c r="I862" s="30"/>
      <c r="K862" s="21"/>
      <c r="M862" s="27"/>
      <c r="N862" s="28"/>
      <c r="O862" s="27"/>
      <c r="P862" s="27"/>
      <c r="Q862" s="27"/>
      <c r="R862" s="27"/>
      <c r="S862" s="27"/>
      <c r="T862" s="27"/>
      <c r="U862" s="30"/>
    </row>
    <row r="863">
      <c r="A863" s="32" t="s">
        <v>50</v>
      </c>
      <c r="B863" s="50">
        <f>B132+1</f>
        <v>18</v>
      </c>
      <c r="C863" s="51" t="s">
        <v>1793</v>
      </c>
      <c r="I863" s="26"/>
      <c r="K863" s="21"/>
      <c r="M863" s="32" t="s">
        <v>50</v>
      </c>
      <c r="N863" s="50">
        <f>N132+1</f>
        <v>18</v>
      </c>
      <c r="O863" s="51" t="s">
        <v>1793</v>
      </c>
      <c r="U863" s="26"/>
    </row>
    <row r="864">
      <c r="A864" s="27"/>
      <c r="B864" s="28"/>
      <c r="C864" s="29"/>
      <c r="I864" s="30"/>
      <c r="K864" s="21"/>
      <c r="M864" s="27"/>
      <c r="N864" s="28"/>
      <c r="O864" s="29"/>
      <c r="U864" s="30"/>
    </row>
    <row r="865">
      <c r="A865" s="27"/>
      <c r="B865" s="28"/>
      <c r="C865" s="32">
        <v>1.0</v>
      </c>
      <c r="D865" s="52" t="s">
        <v>1794</v>
      </c>
      <c r="I865" s="31" t="s">
        <v>38</v>
      </c>
      <c r="K865" s="21"/>
      <c r="M865" s="27"/>
      <c r="N865" s="28"/>
      <c r="O865" s="32">
        <v>1.0</v>
      </c>
      <c r="P865" s="52" t="s">
        <v>1794</v>
      </c>
      <c r="U865" s="31" t="s">
        <v>38</v>
      </c>
    </row>
    <row r="866">
      <c r="A866" s="27"/>
      <c r="B866" s="28"/>
      <c r="C866" s="32">
        <v>2.0</v>
      </c>
      <c r="D866" s="52" t="s">
        <v>1795</v>
      </c>
      <c r="I866" s="31"/>
      <c r="K866" s="21"/>
      <c r="M866" s="27"/>
      <c r="N866" s="28"/>
      <c r="O866" s="32">
        <v>2.0</v>
      </c>
      <c r="P866" s="52" t="s">
        <v>1795</v>
      </c>
      <c r="U866" s="31"/>
    </row>
    <row r="867">
      <c r="A867" s="27"/>
      <c r="B867" s="28"/>
      <c r="C867" s="32">
        <v>3.0</v>
      </c>
      <c r="D867" s="52" t="s">
        <v>1796</v>
      </c>
      <c r="I867" s="31"/>
      <c r="K867" s="21"/>
      <c r="M867" s="27"/>
      <c r="N867" s="28"/>
      <c r="O867" s="32">
        <v>3.0</v>
      </c>
      <c r="P867" s="52" t="s">
        <v>1796</v>
      </c>
      <c r="U867" s="31"/>
    </row>
    <row r="868">
      <c r="A868" s="27"/>
      <c r="B868" s="28"/>
      <c r="C868" s="32">
        <v>4.0</v>
      </c>
      <c r="D868" s="52" t="s">
        <v>1797</v>
      </c>
      <c r="I868" s="31"/>
      <c r="K868" s="21"/>
      <c r="M868" s="27"/>
      <c r="N868" s="28"/>
      <c r="O868" s="32">
        <v>4.0</v>
      </c>
      <c r="P868" s="52" t="s">
        <v>1797</v>
      </c>
      <c r="U868" s="31"/>
    </row>
    <row r="869">
      <c r="A869" s="27"/>
      <c r="B869" s="28"/>
      <c r="C869" s="27"/>
      <c r="D869" s="27"/>
      <c r="E869" s="27"/>
      <c r="F869" s="27"/>
      <c r="G869" s="27"/>
      <c r="H869" s="27"/>
      <c r="I869" s="30"/>
      <c r="K869" s="21"/>
      <c r="M869" s="27"/>
      <c r="N869" s="28"/>
      <c r="O869" s="27"/>
      <c r="P869" s="27"/>
      <c r="Q869" s="27"/>
      <c r="R869" s="27"/>
      <c r="S869" s="27"/>
      <c r="T869" s="27"/>
      <c r="U869" s="30"/>
    </row>
    <row r="870">
      <c r="A870" s="27"/>
      <c r="B870" s="28"/>
      <c r="C870" s="27"/>
      <c r="D870" s="27"/>
      <c r="E870" s="27"/>
      <c r="F870" s="27"/>
      <c r="G870" s="27"/>
      <c r="H870" s="27"/>
      <c r="I870" s="30"/>
      <c r="K870" s="21"/>
      <c r="M870" s="27"/>
      <c r="N870" s="28"/>
      <c r="O870" s="27"/>
      <c r="P870" s="27"/>
      <c r="Q870" s="27"/>
      <c r="R870" s="27"/>
      <c r="S870" s="27"/>
      <c r="T870" s="27"/>
      <c r="U870" s="30"/>
    </row>
    <row r="871">
      <c r="A871" s="32" t="s">
        <v>50</v>
      </c>
      <c r="B871" s="50">
        <f>B140+1</f>
        <v>19</v>
      </c>
      <c r="C871" s="51" t="s">
        <v>1798</v>
      </c>
      <c r="I871" s="26"/>
      <c r="K871" s="21"/>
      <c r="M871" s="32" t="s">
        <v>50</v>
      </c>
      <c r="N871" s="50">
        <f>N140+1</f>
        <v>19</v>
      </c>
      <c r="O871" s="51" t="s">
        <v>1798</v>
      </c>
      <c r="U871" s="26"/>
    </row>
    <row r="872">
      <c r="A872" s="27"/>
      <c r="B872" s="28"/>
      <c r="C872" s="29"/>
      <c r="I872" s="30"/>
      <c r="K872" s="21"/>
      <c r="M872" s="27"/>
      <c r="N872" s="28"/>
      <c r="O872" s="29"/>
      <c r="U872" s="30"/>
    </row>
    <row r="873">
      <c r="A873" s="27"/>
      <c r="B873" s="28"/>
      <c r="C873" s="32">
        <v>1.0</v>
      </c>
      <c r="D873" s="52" t="s">
        <v>1799</v>
      </c>
      <c r="I873" s="31"/>
      <c r="K873" s="21"/>
      <c r="M873" s="27"/>
      <c r="N873" s="28"/>
      <c r="O873" s="32">
        <v>1.0</v>
      </c>
      <c r="P873" s="52" t="s">
        <v>1799</v>
      </c>
      <c r="U873" s="31"/>
    </row>
    <row r="874">
      <c r="A874" s="27"/>
      <c r="B874" s="28"/>
      <c r="C874" s="32">
        <v>2.0</v>
      </c>
      <c r="D874" s="52" t="s">
        <v>1800</v>
      </c>
      <c r="I874" s="31"/>
      <c r="K874" s="21"/>
      <c r="M874" s="27"/>
      <c r="N874" s="28"/>
      <c r="O874" s="32">
        <v>2.0</v>
      </c>
      <c r="P874" s="52" t="s">
        <v>1800</v>
      </c>
      <c r="U874" s="31"/>
    </row>
    <row r="875">
      <c r="A875" s="27"/>
      <c r="B875" s="28"/>
      <c r="C875" s="32">
        <v>3.0</v>
      </c>
      <c r="D875" s="52" t="s">
        <v>1801</v>
      </c>
      <c r="I875" s="31"/>
      <c r="K875" s="21"/>
      <c r="M875" s="27"/>
      <c r="N875" s="28"/>
      <c r="O875" s="32">
        <v>3.0</v>
      </c>
      <c r="P875" s="52" t="s">
        <v>1801</v>
      </c>
      <c r="U875" s="31"/>
    </row>
    <row r="876">
      <c r="A876" s="27"/>
      <c r="B876" s="28"/>
      <c r="C876" s="32">
        <v>4.0</v>
      </c>
      <c r="D876" s="52" t="s">
        <v>1802</v>
      </c>
      <c r="I876" s="31" t="s">
        <v>38</v>
      </c>
      <c r="K876" s="21"/>
      <c r="M876" s="27"/>
      <c r="N876" s="28"/>
      <c r="O876" s="32">
        <v>4.0</v>
      </c>
      <c r="P876" s="52" t="s">
        <v>1802</v>
      </c>
      <c r="U876" s="31" t="s">
        <v>38</v>
      </c>
    </row>
    <row r="877">
      <c r="A877" s="27"/>
      <c r="B877" s="28"/>
      <c r="C877" s="27"/>
      <c r="D877" s="27"/>
      <c r="E877" s="27"/>
      <c r="F877" s="27"/>
      <c r="G877" s="27"/>
      <c r="H877" s="27"/>
      <c r="I877" s="30"/>
      <c r="K877" s="21"/>
      <c r="M877" s="27"/>
      <c r="N877" s="28"/>
      <c r="O877" s="27"/>
      <c r="P877" s="27"/>
      <c r="Q877" s="27"/>
      <c r="R877" s="27"/>
      <c r="S877" s="27"/>
      <c r="T877" s="27"/>
      <c r="U877" s="30"/>
    </row>
    <row r="878">
      <c r="A878" s="27"/>
      <c r="B878" s="28"/>
      <c r="C878" s="27"/>
      <c r="D878" s="27"/>
      <c r="E878" s="27"/>
      <c r="F878" s="27"/>
      <c r="G878" s="27"/>
      <c r="H878" s="27"/>
      <c r="I878" s="30"/>
      <c r="K878" s="21"/>
      <c r="M878" s="27"/>
      <c r="N878" s="28"/>
      <c r="O878" s="27"/>
      <c r="P878" s="27"/>
      <c r="Q878" s="27"/>
      <c r="R878" s="27"/>
      <c r="S878" s="27"/>
      <c r="T878" s="27"/>
      <c r="U878" s="30"/>
    </row>
    <row r="879">
      <c r="A879" s="32" t="s">
        <v>50</v>
      </c>
      <c r="B879" s="50">
        <f>B148+1</f>
        <v>20</v>
      </c>
      <c r="C879" s="51" t="s">
        <v>1803</v>
      </c>
      <c r="I879" s="26"/>
      <c r="K879" s="21"/>
      <c r="M879" s="32" t="s">
        <v>50</v>
      </c>
      <c r="N879" s="50">
        <f>N148+1</f>
        <v>20</v>
      </c>
      <c r="O879" s="51" t="s">
        <v>1803</v>
      </c>
      <c r="U879" s="26"/>
    </row>
    <row r="880">
      <c r="A880" s="27"/>
      <c r="B880" s="28"/>
      <c r="C880" s="29"/>
      <c r="I880" s="30"/>
      <c r="K880" s="21"/>
      <c r="M880" s="27"/>
      <c r="N880" s="28"/>
      <c r="O880" s="29"/>
      <c r="U880" s="30"/>
    </row>
    <row r="881">
      <c r="A881" s="27"/>
      <c r="B881" s="28"/>
      <c r="C881" s="32">
        <v>1.0</v>
      </c>
      <c r="D881" s="52" t="s">
        <v>1804</v>
      </c>
      <c r="I881" s="31" t="s">
        <v>38</v>
      </c>
      <c r="K881" s="21"/>
      <c r="M881" s="27"/>
      <c r="N881" s="28"/>
      <c r="O881" s="32">
        <v>1.0</v>
      </c>
      <c r="P881" s="52" t="s">
        <v>1804</v>
      </c>
      <c r="U881" s="31" t="s">
        <v>38</v>
      </c>
    </row>
    <row r="882">
      <c r="A882" s="27"/>
      <c r="B882" s="28"/>
      <c r="C882" s="32">
        <v>2.0</v>
      </c>
      <c r="D882" s="52" t="s">
        <v>1805</v>
      </c>
      <c r="I882" s="31"/>
      <c r="K882" s="21"/>
      <c r="M882" s="27"/>
      <c r="N882" s="28"/>
      <c r="O882" s="32">
        <v>2.0</v>
      </c>
      <c r="P882" s="52" t="s">
        <v>1805</v>
      </c>
      <c r="U882" s="31"/>
    </row>
    <row r="883">
      <c r="A883" s="27"/>
      <c r="B883" s="28"/>
      <c r="C883" s="32">
        <v>3.0</v>
      </c>
      <c r="D883" s="52" t="s">
        <v>1806</v>
      </c>
      <c r="I883" s="31"/>
      <c r="K883" s="21"/>
      <c r="M883" s="27"/>
      <c r="N883" s="28"/>
      <c r="O883" s="32">
        <v>3.0</v>
      </c>
      <c r="P883" s="52" t="s">
        <v>1806</v>
      </c>
      <c r="U883" s="31"/>
    </row>
    <row r="884">
      <c r="A884" s="27"/>
      <c r="B884" s="28"/>
      <c r="C884" s="32">
        <v>4.0</v>
      </c>
      <c r="D884" s="52" t="s">
        <v>1353</v>
      </c>
      <c r="I884" s="31"/>
      <c r="K884" s="21"/>
      <c r="M884" s="27"/>
      <c r="N884" s="28"/>
      <c r="O884" s="32">
        <v>4.0</v>
      </c>
      <c r="P884" s="52" t="s">
        <v>1353</v>
      </c>
      <c r="U884" s="31"/>
    </row>
    <row r="885">
      <c r="A885" s="27"/>
      <c r="B885" s="28"/>
      <c r="C885" s="27"/>
      <c r="D885" s="27"/>
      <c r="E885" s="27"/>
      <c r="F885" s="27"/>
      <c r="G885" s="27"/>
      <c r="H885" s="27"/>
      <c r="I885" s="30"/>
      <c r="K885" s="21"/>
      <c r="M885" s="27"/>
      <c r="N885" s="28"/>
      <c r="O885" s="27"/>
      <c r="P885" s="27"/>
      <c r="Q885" s="27"/>
      <c r="R885" s="27"/>
      <c r="S885" s="27"/>
      <c r="T885" s="27"/>
      <c r="U885" s="30"/>
    </row>
    <row r="886">
      <c r="A886" s="27"/>
      <c r="B886" s="28"/>
      <c r="C886" s="27"/>
      <c r="D886" s="27"/>
      <c r="E886" s="27"/>
      <c r="F886" s="27"/>
      <c r="G886" s="27"/>
      <c r="H886" s="27"/>
      <c r="I886" s="30"/>
      <c r="K886" s="21"/>
      <c r="M886" s="27"/>
      <c r="N886" s="28"/>
      <c r="O886" s="27"/>
      <c r="P886" s="27"/>
      <c r="Q886" s="27"/>
      <c r="R886" s="27"/>
      <c r="S886" s="27"/>
      <c r="T886" s="27"/>
      <c r="U886" s="30"/>
    </row>
    <row r="887">
      <c r="A887" s="32" t="s">
        <v>50</v>
      </c>
      <c r="B887" s="50">
        <f>B156+1</f>
        <v>21</v>
      </c>
      <c r="C887" s="51" t="s">
        <v>1807</v>
      </c>
      <c r="I887" s="26"/>
      <c r="K887" s="21"/>
      <c r="M887" s="32" t="s">
        <v>50</v>
      </c>
      <c r="N887" s="50">
        <f>N156+1</f>
        <v>21</v>
      </c>
      <c r="O887" s="51" t="s">
        <v>1807</v>
      </c>
      <c r="U887" s="26"/>
    </row>
    <row r="888">
      <c r="A888" s="27"/>
      <c r="B888" s="28"/>
      <c r="C888" s="29"/>
      <c r="I888" s="30"/>
      <c r="K888" s="21"/>
      <c r="M888" s="27"/>
      <c r="N888" s="28"/>
      <c r="O888" s="29"/>
      <c r="U888" s="30"/>
    </row>
    <row r="889">
      <c r="A889" s="27"/>
      <c r="B889" s="28"/>
      <c r="C889" s="32">
        <v>1.0</v>
      </c>
      <c r="D889" s="52" t="s">
        <v>1747</v>
      </c>
      <c r="I889" s="31" t="s">
        <v>38</v>
      </c>
      <c r="K889" s="21"/>
      <c r="M889" s="27"/>
      <c r="N889" s="28"/>
      <c r="O889" s="32">
        <v>1.0</v>
      </c>
      <c r="P889" s="52" t="s">
        <v>1747</v>
      </c>
      <c r="U889" s="31" t="s">
        <v>38</v>
      </c>
    </row>
    <row r="890">
      <c r="A890" s="27"/>
      <c r="B890" s="28"/>
      <c r="C890" s="32">
        <v>2.0</v>
      </c>
      <c r="D890" s="52" t="s">
        <v>1749</v>
      </c>
      <c r="I890" s="31"/>
      <c r="K890" s="21"/>
      <c r="M890" s="27"/>
      <c r="N890" s="28"/>
      <c r="O890" s="32">
        <v>2.0</v>
      </c>
      <c r="P890" s="52" t="s">
        <v>1749</v>
      </c>
      <c r="U890" s="31"/>
    </row>
    <row r="891">
      <c r="A891" s="27"/>
      <c r="B891" s="28"/>
      <c r="C891" s="32">
        <v>3.0</v>
      </c>
      <c r="D891" s="52" t="s">
        <v>1748</v>
      </c>
      <c r="I891" s="31"/>
      <c r="K891" s="21"/>
      <c r="M891" s="27"/>
      <c r="N891" s="28"/>
      <c r="O891" s="32">
        <v>3.0</v>
      </c>
      <c r="P891" s="52" t="s">
        <v>1748</v>
      </c>
      <c r="U891" s="31"/>
    </row>
    <row r="892">
      <c r="A892" s="27"/>
      <c r="B892" s="28"/>
      <c r="C892" s="32">
        <v>4.0</v>
      </c>
      <c r="D892" s="52" t="s">
        <v>1750</v>
      </c>
      <c r="I892" s="31"/>
      <c r="K892" s="21"/>
      <c r="M892" s="27"/>
      <c r="N892" s="28"/>
      <c r="O892" s="32">
        <v>4.0</v>
      </c>
      <c r="P892" s="52" t="s">
        <v>1750</v>
      </c>
      <c r="U892" s="31"/>
    </row>
    <row r="893">
      <c r="A893" s="27"/>
      <c r="B893" s="28"/>
      <c r="C893" s="27"/>
      <c r="D893" s="27"/>
      <c r="E893" s="27"/>
      <c r="F893" s="27"/>
      <c r="G893" s="27"/>
      <c r="H893" s="27"/>
      <c r="I893" s="30"/>
      <c r="K893" s="21"/>
      <c r="M893" s="27"/>
      <c r="N893" s="28"/>
      <c r="O893" s="27"/>
      <c r="P893" s="27"/>
      <c r="Q893" s="27"/>
      <c r="R893" s="27"/>
      <c r="S893" s="27"/>
      <c r="T893" s="27"/>
      <c r="U893" s="30"/>
    </row>
    <row r="894">
      <c r="A894" s="27"/>
      <c r="B894" s="28"/>
      <c r="C894" s="27"/>
      <c r="D894" s="27"/>
      <c r="E894" s="27"/>
      <c r="F894" s="27"/>
      <c r="G894" s="27"/>
      <c r="H894" s="27"/>
      <c r="I894" s="30"/>
      <c r="K894" s="21"/>
      <c r="M894" s="27"/>
      <c r="N894" s="28"/>
      <c r="O894" s="27"/>
      <c r="P894" s="27"/>
      <c r="Q894" s="27"/>
      <c r="R894" s="27"/>
      <c r="S894" s="27"/>
      <c r="T894" s="27"/>
      <c r="U894" s="30"/>
    </row>
    <row r="895">
      <c r="A895" s="32" t="s">
        <v>50</v>
      </c>
      <c r="B895" s="50">
        <f>B164+1</f>
        <v>22</v>
      </c>
      <c r="C895" s="51" t="s">
        <v>1808</v>
      </c>
      <c r="I895" s="26"/>
      <c r="K895" s="21"/>
      <c r="M895" s="32" t="s">
        <v>50</v>
      </c>
      <c r="N895" s="50">
        <f>N164+1</f>
        <v>22</v>
      </c>
      <c r="O895" s="51" t="s">
        <v>1808</v>
      </c>
      <c r="U895" s="26"/>
    </row>
    <row r="896">
      <c r="A896" s="27"/>
      <c r="B896" s="28"/>
      <c r="C896" s="29"/>
      <c r="I896" s="30"/>
      <c r="K896" s="21"/>
      <c r="M896" s="27"/>
      <c r="N896" s="28"/>
      <c r="O896" s="29"/>
      <c r="U896" s="30"/>
    </row>
    <row r="897">
      <c r="A897" s="27"/>
      <c r="B897" s="28"/>
      <c r="C897" s="32">
        <v>1.0</v>
      </c>
      <c r="D897" s="52" t="s">
        <v>1809</v>
      </c>
      <c r="I897" s="31"/>
      <c r="K897" s="21"/>
      <c r="M897" s="27"/>
      <c r="N897" s="28"/>
      <c r="O897" s="32">
        <v>1.0</v>
      </c>
      <c r="P897" s="52" t="s">
        <v>1809</v>
      </c>
      <c r="U897" s="31"/>
    </row>
    <row r="898">
      <c r="A898" s="27"/>
      <c r="B898" s="28"/>
      <c r="C898" s="32">
        <v>2.0</v>
      </c>
      <c r="D898" s="52" t="s">
        <v>1810</v>
      </c>
      <c r="I898" s="31"/>
      <c r="K898" s="21"/>
      <c r="M898" s="27"/>
      <c r="N898" s="28"/>
      <c r="O898" s="32">
        <v>2.0</v>
      </c>
      <c r="P898" s="52" t="s">
        <v>1810</v>
      </c>
      <c r="U898" s="31"/>
    </row>
    <row r="899">
      <c r="A899" s="27"/>
      <c r="B899" s="28"/>
      <c r="C899" s="32">
        <v>3.0</v>
      </c>
      <c r="D899" s="52" t="s">
        <v>1809</v>
      </c>
      <c r="I899" s="31"/>
      <c r="K899" s="21"/>
      <c r="M899" s="27"/>
      <c r="N899" s="28"/>
      <c r="O899" s="32">
        <v>3.0</v>
      </c>
      <c r="P899" s="52" t="s">
        <v>1809</v>
      </c>
      <c r="U899" s="31"/>
    </row>
    <row r="900">
      <c r="A900" s="27"/>
      <c r="B900" s="28"/>
      <c r="C900" s="32">
        <v>4.0</v>
      </c>
      <c r="D900" s="52" t="s">
        <v>431</v>
      </c>
      <c r="I900" s="31" t="s">
        <v>38</v>
      </c>
      <c r="K900" s="21"/>
      <c r="M900" s="27"/>
      <c r="N900" s="28"/>
      <c r="O900" s="32">
        <v>4.0</v>
      </c>
      <c r="P900" s="52" t="s">
        <v>431</v>
      </c>
      <c r="U900" s="31" t="s">
        <v>38</v>
      </c>
    </row>
    <row r="901">
      <c r="A901" s="27"/>
      <c r="B901" s="28"/>
      <c r="C901" s="27"/>
      <c r="D901" s="27"/>
      <c r="E901" s="27"/>
      <c r="F901" s="27"/>
      <c r="G901" s="27"/>
      <c r="H901" s="27"/>
      <c r="I901" s="30"/>
      <c r="K901" s="21"/>
      <c r="M901" s="27"/>
      <c r="N901" s="28"/>
      <c r="O901" s="27"/>
      <c r="P901" s="27"/>
      <c r="Q901" s="27"/>
      <c r="R901" s="27"/>
      <c r="S901" s="27"/>
      <c r="T901" s="27"/>
      <c r="U901" s="30"/>
    </row>
    <row r="902">
      <c r="A902" s="27"/>
      <c r="B902" s="28"/>
      <c r="C902" s="27"/>
      <c r="D902" s="27"/>
      <c r="E902" s="27"/>
      <c r="F902" s="27"/>
      <c r="G902" s="27"/>
      <c r="H902" s="27"/>
      <c r="I902" s="30"/>
      <c r="K902" s="21"/>
      <c r="M902" s="27"/>
      <c r="N902" s="28"/>
      <c r="O902" s="27"/>
      <c r="P902" s="27"/>
      <c r="Q902" s="27"/>
      <c r="R902" s="27"/>
      <c r="S902" s="27"/>
      <c r="T902" s="27"/>
      <c r="U902" s="30"/>
    </row>
    <row r="903">
      <c r="A903" s="32" t="s">
        <v>50</v>
      </c>
      <c r="B903" s="50">
        <f>B172+1</f>
        <v>23</v>
      </c>
      <c r="C903" s="51" t="s">
        <v>1811</v>
      </c>
      <c r="I903" s="26"/>
      <c r="K903" s="21"/>
      <c r="M903" s="32" t="s">
        <v>50</v>
      </c>
      <c r="N903" s="50">
        <f>N172+1</f>
        <v>23</v>
      </c>
      <c r="O903" s="51" t="s">
        <v>1811</v>
      </c>
      <c r="U903" s="26"/>
    </row>
    <row r="904">
      <c r="A904" s="27"/>
      <c r="B904" s="28"/>
      <c r="C904" s="29"/>
      <c r="I904" s="30"/>
      <c r="K904" s="21"/>
      <c r="M904" s="27"/>
      <c r="N904" s="28"/>
      <c r="O904" s="29"/>
      <c r="U904" s="30"/>
    </row>
    <row r="905">
      <c r="A905" s="27"/>
      <c r="B905" s="28"/>
      <c r="C905" s="32">
        <v>1.0</v>
      </c>
      <c r="D905" s="52" t="s">
        <v>1812</v>
      </c>
      <c r="I905" s="31" t="s">
        <v>38</v>
      </c>
      <c r="K905" s="21"/>
      <c r="M905" s="27"/>
      <c r="N905" s="28"/>
      <c r="O905" s="32">
        <v>1.0</v>
      </c>
      <c r="P905" s="52" t="s">
        <v>1812</v>
      </c>
      <c r="U905" s="31" t="s">
        <v>38</v>
      </c>
    </row>
    <row r="906">
      <c r="A906" s="27"/>
      <c r="B906" s="28"/>
      <c r="C906" s="32">
        <v>2.0</v>
      </c>
      <c r="D906" s="52" t="s">
        <v>1813</v>
      </c>
      <c r="I906" s="31"/>
      <c r="K906" s="21"/>
      <c r="M906" s="27"/>
      <c r="N906" s="28"/>
      <c r="O906" s="32">
        <v>2.0</v>
      </c>
      <c r="P906" s="52" t="s">
        <v>1813</v>
      </c>
      <c r="U906" s="31"/>
    </row>
    <row r="907">
      <c r="A907" s="27"/>
      <c r="B907" s="28"/>
      <c r="C907" s="32">
        <v>3.0</v>
      </c>
      <c r="D907" s="52" t="s">
        <v>1814</v>
      </c>
      <c r="I907" s="31"/>
      <c r="K907" s="21"/>
      <c r="M907" s="27"/>
      <c r="N907" s="28"/>
      <c r="O907" s="32">
        <v>3.0</v>
      </c>
      <c r="P907" s="52" t="s">
        <v>1814</v>
      </c>
      <c r="U907" s="31"/>
    </row>
    <row r="908">
      <c r="A908" s="27"/>
      <c r="B908" s="28"/>
      <c r="C908" s="32">
        <v>4.0</v>
      </c>
      <c r="D908" s="52" t="s">
        <v>516</v>
      </c>
      <c r="I908" s="31"/>
      <c r="K908" s="21"/>
      <c r="M908" s="27"/>
      <c r="N908" s="28"/>
      <c r="O908" s="32">
        <v>4.0</v>
      </c>
      <c r="P908" s="52" t="s">
        <v>516</v>
      </c>
      <c r="U908" s="31"/>
    </row>
    <row r="909">
      <c r="A909" s="27"/>
      <c r="B909" s="28"/>
      <c r="C909" s="27"/>
      <c r="D909" s="27"/>
      <c r="E909" s="27"/>
      <c r="F909" s="27"/>
      <c r="G909" s="27"/>
      <c r="H909" s="27"/>
      <c r="I909" s="30"/>
      <c r="K909" s="21"/>
      <c r="M909" s="27"/>
      <c r="N909" s="28"/>
      <c r="O909" s="27"/>
      <c r="P909" s="27"/>
      <c r="Q909" s="27"/>
      <c r="R909" s="27"/>
      <c r="S909" s="27"/>
      <c r="T909" s="27"/>
      <c r="U909" s="30"/>
    </row>
    <row r="910">
      <c r="A910" s="27"/>
      <c r="B910" s="28"/>
      <c r="C910" s="27"/>
      <c r="D910" s="27"/>
      <c r="E910" s="27"/>
      <c r="F910" s="27"/>
      <c r="G910" s="27"/>
      <c r="H910" s="27"/>
      <c r="I910" s="30"/>
      <c r="K910" s="21"/>
      <c r="M910" s="27"/>
      <c r="N910" s="28"/>
      <c r="O910" s="27"/>
      <c r="P910" s="27"/>
      <c r="Q910" s="27"/>
      <c r="R910" s="27"/>
      <c r="S910" s="27"/>
      <c r="T910" s="27"/>
      <c r="U910" s="30"/>
    </row>
    <row r="911">
      <c r="A911" s="32" t="s">
        <v>50</v>
      </c>
      <c r="B911" s="50">
        <f>B180+1</f>
        <v>24</v>
      </c>
      <c r="C911" s="51" t="s">
        <v>1815</v>
      </c>
      <c r="I911" s="26"/>
      <c r="K911" s="21"/>
      <c r="M911" s="32" t="s">
        <v>50</v>
      </c>
      <c r="N911" s="50">
        <f>N180+1</f>
        <v>24</v>
      </c>
      <c r="O911" s="51" t="s">
        <v>1815</v>
      </c>
      <c r="U911" s="26"/>
    </row>
    <row r="912">
      <c r="A912" s="27"/>
      <c r="B912" s="28"/>
      <c r="C912" s="29"/>
      <c r="I912" s="30"/>
      <c r="K912" s="21"/>
      <c r="M912" s="27"/>
      <c r="N912" s="28"/>
      <c r="O912" s="29"/>
      <c r="U912" s="30"/>
    </row>
    <row r="913">
      <c r="A913" s="27"/>
      <c r="B913" s="28"/>
      <c r="C913" s="32">
        <v>1.0</v>
      </c>
      <c r="D913" s="52" t="s">
        <v>1816</v>
      </c>
      <c r="I913" s="31"/>
      <c r="K913" s="21"/>
      <c r="M913" s="27"/>
      <c r="N913" s="28"/>
      <c r="O913" s="32">
        <v>1.0</v>
      </c>
      <c r="P913" s="52" t="s">
        <v>1816</v>
      </c>
      <c r="U913" s="31"/>
    </row>
    <row r="914">
      <c r="A914" s="27"/>
      <c r="B914" s="28"/>
      <c r="C914" s="32">
        <v>2.0</v>
      </c>
      <c r="D914" s="52" t="s">
        <v>1817</v>
      </c>
      <c r="I914" s="31"/>
      <c r="K914" s="21"/>
      <c r="M914" s="27"/>
      <c r="N914" s="28"/>
      <c r="O914" s="32">
        <v>2.0</v>
      </c>
      <c r="P914" s="52" t="s">
        <v>1817</v>
      </c>
      <c r="U914" s="31"/>
    </row>
    <row r="915">
      <c r="A915" s="27"/>
      <c r="B915" s="28"/>
      <c r="C915" s="32">
        <v>3.0</v>
      </c>
      <c r="D915" s="52" t="s">
        <v>1818</v>
      </c>
      <c r="I915" s="31"/>
      <c r="K915" s="21"/>
      <c r="M915" s="27"/>
      <c r="N915" s="28"/>
      <c r="O915" s="32">
        <v>3.0</v>
      </c>
      <c r="P915" s="52" t="s">
        <v>1818</v>
      </c>
      <c r="U915" s="31"/>
    </row>
    <row r="916">
      <c r="A916" s="27"/>
      <c r="B916" s="28"/>
      <c r="C916" s="32">
        <v>4.0</v>
      </c>
      <c r="D916" s="52" t="s">
        <v>1819</v>
      </c>
      <c r="I916" s="31" t="s">
        <v>38</v>
      </c>
      <c r="K916" s="21"/>
      <c r="M916" s="27"/>
      <c r="N916" s="28"/>
      <c r="O916" s="32">
        <v>4.0</v>
      </c>
      <c r="P916" s="52" t="s">
        <v>1819</v>
      </c>
      <c r="U916" s="31" t="s">
        <v>38</v>
      </c>
    </row>
    <row r="917">
      <c r="A917" s="27"/>
      <c r="B917" s="28"/>
      <c r="C917" s="27"/>
      <c r="D917" s="27"/>
      <c r="E917" s="27"/>
      <c r="F917" s="27"/>
      <c r="G917" s="27"/>
      <c r="H917" s="27"/>
      <c r="I917" s="30"/>
      <c r="K917" s="21"/>
      <c r="M917" s="27"/>
      <c r="N917" s="28"/>
      <c r="O917" s="27"/>
      <c r="P917" s="27"/>
      <c r="Q917" s="27"/>
      <c r="R917" s="27"/>
      <c r="S917" s="27"/>
      <c r="T917" s="27"/>
      <c r="U917" s="30"/>
    </row>
    <row r="918">
      <c r="A918" s="27"/>
      <c r="B918" s="28"/>
      <c r="C918" s="27"/>
      <c r="D918" s="27"/>
      <c r="E918" s="27"/>
      <c r="F918" s="27"/>
      <c r="G918" s="27"/>
      <c r="H918" s="27"/>
      <c r="I918" s="30"/>
      <c r="K918" s="21"/>
      <c r="M918" s="27"/>
      <c r="N918" s="28"/>
      <c r="O918" s="27"/>
      <c r="P918" s="27"/>
      <c r="Q918" s="27"/>
      <c r="R918" s="27"/>
      <c r="S918" s="27"/>
      <c r="T918" s="27"/>
      <c r="U918" s="30"/>
    </row>
    <row r="919">
      <c r="A919" s="32" t="s">
        <v>50</v>
      </c>
      <c r="B919" s="50">
        <f>B188+1</f>
        <v>25</v>
      </c>
      <c r="C919" s="51" t="s">
        <v>1820</v>
      </c>
      <c r="I919" s="26"/>
      <c r="K919" s="21"/>
      <c r="M919" s="32" t="s">
        <v>50</v>
      </c>
      <c r="N919" s="50">
        <f>N188+1</f>
        <v>25</v>
      </c>
      <c r="O919" s="51" t="s">
        <v>1820</v>
      </c>
      <c r="U919" s="26"/>
    </row>
    <row r="920">
      <c r="A920" s="27"/>
      <c r="B920" s="28"/>
      <c r="C920" s="29"/>
      <c r="I920" s="30"/>
      <c r="K920" s="21"/>
      <c r="M920" s="27"/>
      <c r="N920" s="28"/>
      <c r="O920" s="29"/>
      <c r="U920" s="30"/>
    </row>
    <row r="921">
      <c r="A921" s="27"/>
      <c r="B921" s="28"/>
      <c r="C921" s="32">
        <v>1.0</v>
      </c>
      <c r="D921" s="52" t="s">
        <v>1821</v>
      </c>
      <c r="I921" s="31" t="s">
        <v>38</v>
      </c>
      <c r="K921" s="21"/>
      <c r="M921" s="27"/>
      <c r="N921" s="28"/>
      <c r="O921" s="32">
        <v>1.0</v>
      </c>
      <c r="P921" s="52" t="s">
        <v>1821</v>
      </c>
      <c r="U921" s="31" t="s">
        <v>38</v>
      </c>
    </row>
    <row r="922">
      <c r="A922" s="27"/>
      <c r="B922" s="28"/>
      <c r="C922" s="32">
        <v>2.0</v>
      </c>
      <c r="D922" s="52" t="s">
        <v>1822</v>
      </c>
      <c r="I922" s="31"/>
      <c r="K922" s="21"/>
      <c r="M922" s="27"/>
      <c r="N922" s="28"/>
      <c r="O922" s="32">
        <v>2.0</v>
      </c>
      <c r="P922" s="52" t="s">
        <v>1822</v>
      </c>
      <c r="U922" s="31"/>
    </row>
    <row r="923">
      <c r="A923" s="27"/>
      <c r="B923" s="28"/>
      <c r="C923" s="32">
        <v>3.0</v>
      </c>
      <c r="D923" s="52" t="s">
        <v>1823</v>
      </c>
      <c r="I923" s="31"/>
      <c r="K923" s="21"/>
      <c r="M923" s="27"/>
      <c r="N923" s="28"/>
      <c r="O923" s="32">
        <v>3.0</v>
      </c>
      <c r="P923" s="60" t="s">
        <v>1823</v>
      </c>
      <c r="U923" s="31"/>
    </row>
    <row r="924">
      <c r="A924" s="27"/>
      <c r="B924" s="28"/>
      <c r="C924" s="32">
        <v>4.0</v>
      </c>
      <c r="D924" s="52" t="s">
        <v>1824</v>
      </c>
      <c r="I924" s="31"/>
      <c r="K924" s="21"/>
      <c r="M924" s="27"/>
      <c r="N924" s="28"/>
      <c r="O924" s="32">
        <v>4.0</v>
      </c>
      <c r="P924" s="52" t="s">
        <v>1824</v>
      </c>
      <c r="U924" s="31"/>
    </row>
    <row r="925">
      <c r="A925" s="27"/>
      <c r="B925" s="28"/>
      <c r="C925" s="27"/>
      <c r="D925" s="27"/>
      <c r="E925" s="27"/>
      <c r="F925" s="27"/>
      <c r="G925" s="27"/>
      <c r="H925" s="27"/>
      <c r="I925" s="30"/>
      <c r="K925" s="21"/>
      <c r="M925" s="27"/>
      <c r="N925" s="28"/>
      <c r="O925" s="27"/>
      <c r="P925" s="27"/>
      <c r="Q925" s="27"/>
      <c r="R925" s="27"/>
      <c r="S925" s="27"/>
      <c r="T925" s="27"/>
      <c r="U925" s="30"/>
    </row>
    <row r="926">
      <c r="A926" s="27"/>
      <c r="B926" s="28"/>
      <c r="C926" s="27"/>
      <c r="D926" s="27"/>
      <c r="E926" s="27"/>
      <c r="F926" s="27"/>
      <c r="G926" s="27"/>
      <c r="H926" s="27"/>
      <c r="I926" s="30"/>
      <c r="K926" s="21"/>
      <c r="M926" s="27"/>
      <c r="N926" s="28"/>
      <c r="O926" s="27"/>
      <c r="P926" s="27"/>
      <c r="Q926" s="27"/>
      <c r="R926" s="27"/>
      <c r="S926" s="27"/>
      <c r="T926" s="27"/>
      <c r="U926" s="30"/>
    </row>
    <row r="927">
      <c r="A927" s="32" t="s">
        <v>50</v>
      </c>
      <c r="B927" s="50">
        <f>B196+1</f>
        <v>26</v>
      </c>
      <c r="C927" s="51" t="s">
        <v>1825</v>
      </c>
      <c r="I927" s="26"/>
      <c r="K927" s="21"/>
      <c r="M927" s="32" t="s">
        <v>50</v>
      </c>
      <c r="N927" s="50">
        <f>N196+1</f>
        <v>26</v>
      </c>
      <c r="O927" s="51" t="s">
        <v>1825</v>
      </c>
      <c r="U927" s="26"/>
    </row>
    <row r="928">
      <c r="A928" s="27"/>
      <c r="B928" s="28"/>
      <c r="C928" s="29"/>
      <c r="I928" s="30"/>
      <c r="K928" s="21"/>
      <c r="M928" s="27"/>
      <c r="N928" s="28"/>
      <c r="O928" s="29"/>
      <c r="U928" s="30"/>
    </row>
    <row r="929">
      <c r="A929" s="27"/>
      <c r="B929" s="28"/>
      <c r="C929" s="32">
        <v>1.0</v>
      </c>
      <c r="D929" s="52" t="s">
        <v>1826</v>
      </c>
      <c r="I929" s="31"/>
      <c r="K929" s="21"/>
      <c r="M929" s="27"/>
      <c r="N929" s="28"/>
      <c r="O929" s="32">
        <v>1.0</v>
      </c>
      <c r="P929" s="52" t="s">
        <v>1826</v>
      </c>
      <c r="U929" s="31"/>
    </row>
    <row r="930">
      <c r="A930" s="27"/>
      <c r="B930" s="28"/>
      <c r="C930" s="32">
        <v>2.0</v>
      </c>
      <c r="D930" s="52" t="s">
        <v>1827</v>
      </c>
      <c r="I930" s="31" t="s">
        <v>38</v>
      </c>
      <c r="K930" s="21"/>
      <c r="M930" s="27"/>
      <c r="N930" s="28"/>
      <c r="O930" s="32">
        <v>2.0</v>
      </c>
      <c r="P930" s="52" t="s">
        <v>1827</v>
      </c>
      <c r="U930" s="31" t="s">
        <v>38</v>
      </c>
    </row>
    <row r="931">
      <c r="A931" s="27"/>
      <c r="B931" s="28"/>
      <c r="C931" s="32">
        <v>3.0</v>
      </c>
      <c r="D931" s="52" t="s">
        <v>1828</v>
      </c>
      <c r="I931" s="31"/>
      <c r="K931" s="21"/>
      <c r="M931" s="27"/>
      <c r="N931" s="28"/>
      <c r="O931" s="32">
        <v>3.0</v>
      </c>
      <c r="P931" s="52" t="s">
        <v>1828</v>
      </c>
      <c r="U931" s="31"/>
    </row>
    <row r="932">
      <c r="A932" s="27"/>
      <c r="B932" s="28"/>
      <c r="C932" s="32">
        <v>4.0</v>
      </c>
      <c r="D932" s="52" t="s">
        <v>1829</v>
      </c>
      <c r="I932" s="31"/>
      <c r="K932" s="21"/>
      <c r="M932" s="27"/>
      <c r="N932" s="28"/>
      <c r="O932" s="32">
        <v>4.0</v>
      </c>
      <c r="P932" s="52" t="s">
        <v>1829</v>
      </c>
      <c r="U932" s="31"/>
    </row>
    <row r="933">
      <c r="A933" s="27"/>
      <c r="B933" s="28"/>
      <c r="C933" s="27"/>
      <c r="D933" s="27"/>
      <c r="E933" s="27"/>
      <c r="F933" s="27"/>
      <c r="G933" s="27"/>
      <c r="H933" s="27"/>
      <c r="I933" s="30"/>
      <c r="K933" s="21"/>
      <c r="M933" s="27"/>
      <c r="N933" s="28"/>
      <c r="O933" s="27"/>
      <c r="P933" s="27"/>
      <c r="Q933" s="27"/>
      <c r="R933" s="27"/>
      <c r="S933" s="27"/>
      <c r="T933" s="27"/>
      <c r="U933" s="30"/>
    </row>
    <row r="934">
      <c r="A934" s="27"/>
      <c r="B934" s="28"/>
      <c r="C934" s="27"/>
      <c r="D934" s="27"/>
      <c r="E934" s="27"/>
      <c r="F934" s="27"/>
      <c r="G934" s="27"/>
      <c r="H934" s="27"/>
      <c r="I934" s="30"/>
      <c r="K934" s="21"/>
      <c r="M934" s="27"/>
      <c r="N934" s="28"/>
      <c r="O934" s="27"/>
      <c r="P934" s="27"/>
      <c r="Q934" s="27"/>
      <c r="R934" s="27"/>
      <c r="S934" s="27"/>
      <c r="T934" s="27"/>
      <c r="U934" s="30"/>
    </row>
    <row r="935">
      <c r="A935" s="32" t="s">
        <v>50</v>
      </c>
      <c r="B935" s="50">
        <f>B204+1</f>
        <v>27</v>
      </c>
      <c r="C935" s="51" t="s">
        <v>1830</v>
      </c>
      <c r="I935" s="26"/>
      <c r="K935" s="21"/>
      <c r="M935" s="32" t="s">
        <v>50</v>
      </c>
      <c r="N935" s="50">
        <f>N204+1</f>
        <v>27</v>
      </c>
      <c r="O935" s="51" t="s">
        <v>1830</v>
      </c>
      <c r="U935" s="26"/>
    </row>
    <row r="936">
      <c r="A936" s="27"/>
      <c r="B936" s="28"/>
      <c r="C936" s="29"/>
      <c r="I936" s="30"/>
      <c r="K936" s="21"/>
      <c r="M936" s="27"/>
      <c r="N936" s="28"/>
      <c r="O936" s="29"/>
      <c r="U936" s="30"/>
    </row>
    <row r="937">
      <c r="A937" s="27"/>
      <c r="B937" s="28"/>
      <c r="C937" s="32">
        <v>1.0</v>
      </c>
      <c r="D937" s="52" t="s">
        <v>1831</v>
      </c>
      <c r="I937" s="31"/>
      <c r="K937" s="21"/>
      <c r="M937" s="27"/>
      <c r="N937" s="28"/>
      <c r="O937" s="32">
        <v>1.0</v>
      </c>
      <c r="P937" s="52" t="s">
        <v>1831</v>
      </c>
      <c r="U937" s="31"/>
    </row>
    <row r="938">
      <c r="A938" s="27"/>
      <c r="B938" s="28"/>
      <c r="C938" s="32">
        <v>2.0</v>
      </c>
      <c r="D938" s="52" t="s">
        <v>1832</v>
      </c>
      <c r="I938" s="31"/>
      <c r="K938" s="21"/>
      <c r="M938" s="27"/>
      <c r="N938" s="28"/>
      <c r="O938" s="32">
        <v>2.0</v>
      </c>
      <c r="P938" s="52" t="s">
        <v>1832</v>
      </c>
      <c r="U938" s="31"/>
    </row>
    <row r="939">
      <c r="A939" s="27"/>
      <c r="B939" s="28"/>
      <c r="C939" s="32">
        <v>3.0</v>
      </c>
      <c r="D939" s="52" t="s">
        <v>1833</v>
      </c>
      <c r="I939" s="31" t="s">
        <v>38</v>
      </c>
      <c r="K939" s="21"/>
      <c r="M939" s="27"/>
      <c r="N939" s="28"/>
      <c r="O939" s="32">
        <v>3.0</v>
      </c>
      <c r="P939" s="52" t="s">
        <v>1833</v>
      </c>
      <c r="U939" s="31" t="s">
        <v>38</v>
      </c>
    </row>
    <row r="940">
      <c r="A940" s="27"/>
      <c r="B940" s="28"/>
      <c r="C940" s="32">
        <v>4.0</v>
      </c>
      <c r="D940" s="52" t="s">
        <v>1834</v>
      </c>
      <c r="I940" s="31"/>
      <c r="K940" s="21"/>
      <c r="M940" s="27"/>
      <c r="N940" s="28"/>
      <c r="O940" s="32">
        <v>4.0</v>
      </c>
      <c r="P940" s="52" t="s">
        <v>1834</v>
      </c>
      <c r="U940" s="31"/>
    </row>
    <row r="941">
      <c r="A941" s="27"/>
      <c r="B941" s="28"/>
      <c r="C941" s="27"/>
      <c r="D941" s="27"/>
      <c r="E941" s="27"/>
      <c r="F941" s="27"/>
      <c r="G941" s="27"/>
      <c r="H941" s="27"/>
      <c r="I941" s="30"/>
      <c r="K941" s="21"/>
      <c r="M941" s="27"/>
      <c r="N941" s="28"/>
      <c r="O941" s="27"/>
      <c r="P941" s="27"/>
      <c r="Q941" s="27"/>
      <c r="R941" s="27"/>
      <c r="S941" s="27"/>
      <c r="T941" s="27"/>
      <c r="U941" s="30"/>
    </row>
    <row r="942">
      <c r="A942" s="27"/>
      <c r="B942" s="28"/>
      <c r="C942" s="27"/>
      <c r="D942" s="27"/>
      <c r="E942" s="27"/>
      <c r="F942" s="27"/>
      <c r="G942" s="27"/>
      <c r="H942" s="27"/>
      <c r="I942" s="30"/>
      <c r="K942" s="21"/>
      <c r="M942" s="27"/>
      <c r="N942" s="28"/>
      <c r="O942" s="27"/>
      <c r="P942" s="27"/>
      <c r="Q942" s="27"/>
      <c r="R942" s="27"/>
      <c r="S942" s="27"/>
      <c r="T942" s="27"/>
      <c r="U942" s="30"/>
    </row>
    <row r="943">
      <c r="A943" s="32" t="s">
        <v>50</v>
      </c>
      <c r="B943" s="50">
        <f>B212+1</f>
        <v>28</v>
      </c>
      <c r="C943" s="51" t="s">
        <v>1835</v>
      </c>
      <c r="I943" s="26"/>
      <c r="K943" s="21"/>
      <c r="M943" s="32" t="s">
        <v>50</v>
      </c>
      <c r="N943" s="50">
        <f>N212+1</f>
        <v>28</v>
      </c>
      <c r="O943" s="51" t="s">
        <v>1835</v>
      </c>
      <c r="U943" s="26"/>
    </row>
    <row r="944">
      <c r="A944" s="27"/>
      <c r="B944" s="28"/>
      <c r="C944" s="29"/>
      <c r="I944" s="30"/>
      <c r="K944" s="21"/>
      <c r="M944" s="27"/>
      <c r="N944" s="28"/>
      <c r="O944" s="29"/>
      <c r="U944" s="30"/>
    </row>
    <row r="945">
      <c r="A945" s="27"/>
      <c r="B945" s="28"/>
      <c r="C945" s="32">
        <v>1.0</v>
      </c>
      <c r="D945" s="52" t="s">
        <v>1836</v>
      </c>
      <c r="I945" s="31"/>
      <c r="K945" s="21"/>
      <c r="M945" s="27"/>
      <c r="N945" s="28"/>
      <c r="O945" s="32">
        <v>1.0</v>
      </c>
      <c r="P945" s="60" t="s">
        <v>1836</v>
      </c>
      <c r="U945" s="31"/>
    </row>
    <row r="946">
      <c r="A946" s="27"/>
      <c r="B946" s="28"/>
      <c r="C946" s="32">
        <v>2.0</v>
      </c>
      <c r="D946" s="52" t="s">
        <v>1837</v>
      </c>
      <c r="I946" s="31"/>
      <c r="K946" s="21"/>
      <c r="M946" s="27"/>
      <c r="N946" s="28"/>
      <c r="O946" s="32">
        <v>2.0</v>
      </c>
      <c r="P946" s="60" t="s">
        <v>1837</v>
      </c>
      <c r="U946" s="31"/>
    </row>
    <row r="947">
      <c r="A947" s="27"/>
      <c r="B947" s="28"/>
      <c r="C947" s="32">
        <v>3.0</v>
      </c>
      <c r="D947" s="52" t="s">
        <v>1838</v>
      </c>
      <c r="I947" s="31" t="s">
        <v>38</v>
      </c>
      <c r="K947" s="21"/>
      <c r="M947" s="27"/>
      <c r="N947" s="28"/>
      <c r="O947" s="32">
        <v>3.0</v>
      </c>
      <c r="P947" s="52" t="s">
        <v>1838</v>
      </c>
      <c r="U947" s="31" t="s">
        <v>38</v>
      </c>
    </row>
    <row r="948">
      <c r="A948" s="27"/>
      <c r="B948" s="28"/>
      <c r="C948" s="32">
        <v>4.0</v>
      </c>
      <c r="D948" s="52" t="s">
        <v>1839</v>
      </c>
      <c r="I948" s="31"/>
      <c r="K948" s="21"/>
      <c r="M948" s="27"/>
      <c r="N948" s="28"/>
      <c r="O948" s="32">
        <v>4.0</v>
      </c>
      <c r="P948" s="52" t="s">
        <v>1839</v>
      </c>
      <c r="U948" s="31"/>
    </row>
    <row r="949">
      <c r="A949" s="27"/>
      <c r="B949" s="28"/>
      <c r="C949" s="27"/>
      <c r="D949" s="27"/>
      <c r="E949" s="27"/>
      <c r="F949" s="27"/>
      <c r="G949" s="27"/>
      <c r="H949" s="27"/>
      <c r="I949" s="30"/>
      <c r="K949" s="21"/>
      <c r="M949" s="27"/>
      <c r="N949" s="28"/>
      <c r="O949" s="27"/>
      <c r="P949" s="27"/>
      <c r="Q949" s="27"/>
      <c r="R949" s="27"/>
      <c r="S949" s="27"/>
      <c r="T949" s="27"/>
      <c r="U949" s="30"/>
    </row>
    <row r="950">
      <c r="A950" s="27"/>
      <c r="B950" s="28"/>
      <c r="C950" s="27"/>
      <c r="D950" s="27"/>
      <c r="E950" s="27"/>
      <c r="F950" s="27"/>
      <c r="G950" s="27"/>
      <c r="H950" s="27"/>
      <c r="I950" s="30"/>
      <c r="K950" s="21"/>
      <c r="M950" s="27"/>
      <c r="N950" s="28"/>
      <c r="O950" s="27"/>
      <c r="P950" s="27"/>
      <c r="Q950" s="27"/>
      <c r="R950" s="27"/>
      <c r="S950" s="27"/>
      <c r="T950" s="27"/>
      <c r="U950" s="30"/>
    </row>
    <row r="951">
      <c r="A951" s="32" t="s">
        <v>50</v>
      </c>
      <c r="B951" s="50">
        <f>B220+1</f>
        <v>29</v>
      </c>
      <c r="C951" s="51" t="s">
        <v>1840</v>
      </c>
      <c r="I951" s="26"/>
      <c r="K951" s="21"/>
      <c r="M951" s="32" t="s">
        <v>50</v>
      </c>
      <c r="N951" s="50">
        <f>N220+1</f>
        <v>29</v>
      </c>
      <c r="O951" s="51" t="s">
        <v>1840</v>
      </c>
      <c r="U951" s="26"/>
    </row>
    <row r="952">
      <c r="A952" s="27"/>
      <c r="B952" s="28"/>
      <c r="C952" s="29"/>
      <c r="I952" s="30"/>
      <c r="K952" s="21"/>
      <c r="M952" s="27"/>
      <c r="N952" s="28"/>
      <c r="O952" s="29"/>
      <c r="U952" s="30"/>
    </row>
    <row r="953">
      <c r="A953" s="27"/>
      <c r="B953" s="28"/>
      <c r="C953" s="32">
        <v>1.0</v>
      </c>
      <c r="D953" s="52" t="s">
        <v>1841</v>
      </c>
      <c r="I953" s="31" t="s">
        <v>38</v>
      </c>
      <c r="K953" s="21"/>
      <c r="M953" s="27"/>
      <c r="N953" s="28"/>
      <c r="O953" s="32">
        <v>1.0</v>
      </c>
      <c r="P953" s="52" t="s">
        <v>1841</v>
      </c>
      <c r="U953" s="31" t="s">
        <v>38</v>
      </c>
    </row>
    <row r="954">
      <c r="A954" s="27"/>
      <c r="B954" s="28"/>
      <c r="C954" s="32">
        <v>2.0</v>
      </c>
      <c r="D954" s="52" t="s">
        <v>1842</v>
      </c>
      <c r="I954" s="31"/>
      <c r="K954" s="21"/>
      <c r="M954" s="27"/>
      <c r="N954" s="28"/>
      <c r="O954" s="32">
        <v>2.0</v>
      </c>
      <c r="P954" s="52" t="s">
        <v>1842</v>
      </c>
      <c r="U954" s="31"/>
    </row>
    <row r="955">
      <c r="A955" s="27"/>
      <c r="B955" s="28"/>
      <c r="C955" s="32">
        <v>3.0</v>
      </c>
      <c r="D955" s="52" t="s">
        <v>1843</v>
      </c>
      <c r="I955" s="31"/>
      <c r="K955" s="21"/>
      <c r="M955" s="27"/>
      <c r="N955" s="28"/>
      <c r="O955" s="32">
        <v>3.0</v>
      </c>
      <c r="P955" s="52" t="s">
        <v>1843</v>
      </c>
      <c r="U955" s="31"/>
    </row>
    <row r="956">
      <c r="A956" s="27"/>
      <c r="B956" s="28"/>
      <c r="C956" s="32">
        <v>4.0</v>
      </c>
      <c r="D956" s="52" t="s">
        <v>516</v>
      </c>
      <c r="I956" s="31"/>
      <c r="K956" s="21"/>
      <c r="M956" s="27"/>
      <c r="N956" s="28"/>
      <c r="O956" s="32">
        <v>4.0</v>
      </c>
      <c r="P956" s="52" t="s">
        <v>516</v>
      </c>
      <c r="U956" s="31"/>
    </row>
    <row r="957">
      <c r="A957" s="27"/>
      <c r="B957" s="28"/>
      <c r="C957" s="27"/>
      <c r="D957" s="27"/>
      <c r="E957" s="27"/>
      <c r="F957" s="27"/>
      <c r="G957" s="27"/>
      <c r="H957" s="27"/>
      <c r="I957" s="30"/>
      <c r="K957" s="21"/>
      <c r="M957" s="27"/>
      <c r="N957" s="28"/>
      <c r="O957" s="27"/>
      <c r="P957" s="27"/>
      <c r="Q957" s="27"/>
      <c r="R957" s="27"/>
      <c r="S957" s="27"/>
      <c r="T957" s="27"/>
      <c r="U957" s="30"/>
    </row>
    <row r="958">
      <c r="A958" s="27"/>
      <c r="B958" s="28"/>
      <c r="C958" s="27"/>
      <c r="D958" s="27"/>
      <c r="E958" s="27"/>
      <c r="F958" s="27"/>
      <c r="G958" s="27"/>
      <c r="H958" s="27"/>
      <c r="I958" s="30"/>
      <c r="K958" s="21"/>
      <c r="M958" s="27"/>
      <c r="N958" s="28"/>
      <c r="O958" s="27"/>
      <c r="P958" s="27"/>
      <c r="Q958" s="27"/>
      <c r="R958" s="27"/>
      <c r="S958" s="27"/>
      <c r="T958" s="27"/>
      <c r="U958" s="30"/>
    </row>
    <row r="959">
      <c r="A959" s="32" t="s">
        <v>50</v>
      </c>
      <c r="B959" s="50">
        <f>B228+1</f>
        <v>30</v>
      </c>
      <c r="C959" s="51" t="s">
        <v>1844</v>
      </c>
      <c r="I959" s="26"/>
      <c r="K959" s="21"/>
      <c r="M959" s="32" t="s">
        <v>50</v>
      </c>
      <c r="N959" s="50">
        <f>N228+1</f>
        <v>30</v>
      </c>
      <c r="O959" s="51" t="s">
        <v>1844</v>
      </c>
      <c r="U959" s="26"/>
    </row>
    <row r="960">
      <c r="A960" s="27"/>
      <c r="B960" s="28"/>
      <c r="C960" s="29"/>
      <c r="I960" s="30"/>
      <c r="K960" s="21"/>
      <c r="M960" s="27"/>
      <c r="N960" s="28"/>
      <c r="O960" s="29"/>
      <c r="U960" s="30"/>
    </row>
    <row r="961">
      <c r="A961" s="27"/>
      <c r="B961" s="28"/>
      <c r="C961" s="32">
        <v>1.0</v>
      </c>
      <c r="D961" s="52" t="s">
        <v>1845</v>
      </c>
      <c r="I961" s="31"/>
      <c r="K961" s="21"/>
      <c r="M961" s="27"/>
      <c r="N961" s="28"/>
      <c r="O961" s="32">
        <v>1.0</v>
      </c>
      <c r="P961" s="52" t="s">
        <v>1845</v>
      </c>
      <c r="U961" s="31"/>
    </row>
    <row r="962">
      <c r="A962" s="27"/>
      <c r="B962" s="28"/>
      <c r="C962" s="32">
        <v>2.0</v>
      </c>
      <c r="D962" s="52" t="s">
        <v>1846</v>
      </c>
      <c r="I962" s="31"/>
      <c r="K962" s="21"/>
      <c r="M962" s="27"/>
      <c r="N962" s="28"/>
      <c r="O962" s="32">
        <v>2.0</v>
      </c>
      <c r="P962" s="52" t="s">
        <v>1846</v>
      </c>
      <c r="U962" s="31"/>
    </row>
    <row r="963">
      <c r="A963" s="27"/>
      <c r="B963" s="28"/>
      <c r="C963" s="32">
        <v>3.0</v>
      </c>
      <c r="D963" s="52" t="s">
        <v>1847</v>
      </c>
      <c r="I963" s="31" t="s">
        <v>38</v>
      </c>
      <c r="K963" s="21"/>
      <c r="M963" s="27"/>
      <c r="N963" s="28"/>
      <c r="O963" s="32">
        <v>3.0</v>
      </c>
      <c r="P963" s="52" t="s">
        <v>1847</v>
      </c>
      <c r="U963" s="31" t="s">
        <v>38</v>
      </c>
    </row>
    <row r="964">
      <c r="A964" s="27"/>
      <c r="B964" s="28"/>
      <c r="C964" s="32">
        <v>4.0</v>
      </c>
      <c r="D964" s="52" t="s">
        <v>431</v>
      </c>
      <c r="I964" s="31"/>
      <c r="K964" s="21"/>
      <c r="M964" s="27"/>
      <c r="N964" s="28"/>
      <c r="O964" s="32">
        <v>4.0</v>
      </c>
      <c r="P964" s="52" t="s">
        <v>431</v>
      </c>
      <c r="U964" s="31"/>
    </row>
    <row r="965">
      <c r="A965" s="27"/>
      <c r="B965" s="28"/>
      <c r="C965" s="27"/>
      <c r="D965" s="27"/>
      <c r="E965" s="27"/>
      <c r="F965" s="27"/>
      <c r="G965" s="27"/>
      <c r="H965" s="27"/>
      <c r="I965" s="30"/>
      <c r="K965" s="21"/>
      <c r="M965" s="27"/>
      <c r="N965" s="28"/>
      <c r="O965" s="27"/>
      <c r="P965" s="27"/>
      <c r="Q965" s="27"/>
      <c r="R965" s="27"/>
      <c r="S965" s="27"/>
      <c r="T965" s="27"/>
      <c r="U965" s="30"/>
    </row>
    <row r="966">
      <c r="A966" s="27"/>
      <c r="B966" s="28"/>
      <c r="C966" s="27"/>
      <c r="D966" s="27"/>
      <c r="E966" s="27"/>
      <c r="F966" s="27"/>
      <c r="G966" s="27"/>
      <c r="H966" s="27"/>
      <c r="I966" s="30"/>
      <c r="K966" s="21"/>
      <c r="M966" s="27"/>
      <c r="N966" s="28"/>
      <c r="O966" s="27"/>
      <c r="P966" s="27"/>
      <c r="Q966" s="27"/>
      <c r="R966" s="27"/>
      <c r="S966" s="27"/>
      <c r="T966" s="27"/>
      <c r="U966" s="30"/>
    </row>
    <row r="967">
      <c r="A967" s="32" t="s">
        <v>50</v>
      </c>
      <c r="B967" s="50">
        <f>B236+1</f>
        <v>31</v>
      </c>
      <c r="C967" s="51" t="s">
        <v>1848</v>
      </c>
      <c r="I967" s="26"/>
      <c r="K967" s="21"/>
      <c r="M967" s="32" t="s">
        <v>50</v>
      </c>
      <c r="N967" s="50">
        <f>N236+1</f>
        <v>31</v>
      </c>
      <c r="O967" s="51" t="s">
        <v>1848</v>
      </c>
      <c r="U967" s="26"/>
    </row>
    <row r="968" ht="47.25" customHeight="1">
      <c r="A968" s="27"/>
      <c r="B968" s="28"/>
      <c r="C968" s="29" t="str">
        <f>IMAGE("https://media.zecodeek-it.com/dtc/ss-share/questions/question-4771.jpg",1)</f>
        <v/>
      </c>
      <c r="I968" s="30"/>
      <c r="K968" s="21"/>
      <c r="M968" s="27"/>
      <c r="N968" s="28"/>
      <c r="O968" s="29" t="str">
        <f>IMAGE("https://media.zecodeek-it.com/dtc/ss-share/questions/question-4771.jpg",1)</f>
        <v/>
      </c>
      <c r="U968" s="30"/>
    </row>
    <row r="969">
      <c r="A969" s="27"/>
      <c r="B969" s="28"/>
      <c r="C969" s="32">
        <v>1.0</v>
      </c>
      <c r="D969" s="52" t="s">
        <v>1849</v>
      </c>
      <c r="I969" s="31"/>
      <c r="K969" s="21"/>
      <c r="M969" s="27"/>
      <c r="N969" s="28"/>
      <c r="O969" s="32">
        <v>1.0</v>
      </c>
      <c r="P969" s="52" t="s">
        <v>1849</v>
      </c>
      <c r="U969" s="31"/>
    </row>
    <row r="970">
      <c r="A970" s="27"/>
      <c r="B970" s="28"/>
      <c r="C970" s="32">
        <v>2.0</v>
      </c>
      <c r="D970" s="52" t="s">
        <v>1850</v>
      </c>
      <c r="I970" s="31"/>
      <c r="K970" s="21"/>
      <c r="M970" s="27"/>
      <c r="N970" s="28"/>
      <c r="O970" s="32">
        <v>2.0</v>
      </c>
      <c r="P970" s="52" t="s">
        <v>1850</v>
      </c>
      <c r="U970" s="31"/>
    </row>
    <row r="971">
      <c r="A971" s="27"/>
      <c r="B971" s="28"/>
      <c r="C971" s="32">
        <v>3.0</v>
      </c>
      <c r="D971" s="52" t="s">
        <v>1851</v>
      </c>
      <c r="I971" s="31" t="s">
        <v>38</v>
      </c>
      <c r="K971" s="21"/>
      <c r="M971" s="27"/>
      <c r="N971" s="28"/>
      <c r="O971" s="32">
        <v>3.0</v>
      </c>
      <c r="P971" s="52" t="s">
        <v>1851</v>
      </c>
      <c r="U971" s="31" t="s">
        <v>38</v>
      </c>
    </row>
    <row r="972">
      <c r="A972" s="27"/>
      <c r="B972" s="28"/>
      <c r="C972" s="32">
        <v>4.0</v>
      </c>
      <c r="D972" s="52" t="s">
        <v>1852</v>
      </c>
      <c r="I972" s="31"/>
      <c r="K972" s="21"/>
      <c r="M972" s="27"/>
      <c r="N972" s="28"/>
      <c r="O972" s="32">
        <v>4.0</v>
      </c>
      <c r="P972" s="52" t="s">
        <v>1852</v>
      </c>
      <c r="U972" s="31"/>
    </row>
    <row r="973">
      <c r="A973" s="27"/>
      <c r="B973" s="28"/>
      <c r="C973" s="27"/>
      <c r="D973" s="27"/>
      <c r="E973" s="27"/>
      <c r="F973" s="27"/>
      <c r="G973" s="27"/>
      <c r="H973" s="27"/>
      <c r="I973" s="30"/>
      <c r="K973" s="21"/>
      <c r="M973" s="27"/>
      <c r="N973" s="28"/>
      <c r="O973" s="27"/>
      <c r="P973" s="27"/>
      <c r="Q973" s="27"/>
      <c r="R973" s="27"/>
      <c r="S973" s="27"/>
      <c r="T973" s="27"/>
      <c r="U973" s="30"/>
    </row>
    <row r="974">
      <c r="A974" s="27"/>
      <c r="B974" s="28"/>
      <c r="C974" s="27"/>
      <c r="D974" s="27"/>
      <c r="E974" s="27"/>
      <c r="F974" s="27"/>
      <c r="G974" s="27"/>
      <c r="H974" s="27"/>
      <c r="I974" s="30"/>
      <c r="K974" s="21"/>
      <c r="M974" s="27"/>
      <c r="N974" s="28"/>
      <c r="O974" s="27"/>
      <c r="P974" s="27"/>
      <c r="Q974" s="27"/>
      <c r="R974" s="27"/>
      <c r="S974" s="27"/>
      <c r="T974" s="27"/>
      <c r="U974" s="30"/>
    </row>
    <row r="975">
      <c r="A975" s="32" t="s">
        <v>50</v>
      </c>
      <c r="B975" s="50">
        <f>B244+1</f>
        <v>32</v>
      </c>
      <c r="C975" s="51" t="s">
        <v>1853</v>
      </c>
      <c r="I975" s="26"/>
      <c r="K975" s="21"/>
      <c r="M975" s="32" t="s">
        <v>50</v>
      </c>
      <c r="N975" s="50">
        <f>N244+1</f>
        <v>32</v>
      </c>
      <c r="O975" s="51" t="s">
        <v>1853</v>
      </c>
      <c r="U975" s="26"/>
    </row>
    <row r="976">
      <c r="A976" s="27"/>
      <c r="B976" s="28"/>
      <c r="C976" s="29"/>
      <c r="I976" s="30"/>
      <c r="K976" s="21"/>
      <c r="M976" s="27"/>
      <c r="N976" s="28"/>
      <c r="O976" s="29"/>
      <c r="U976" s="30"/>
    </row>
    <row r="977">
      <c r="A977" s="27"/>
      <c r="B977" s="28"/>
      <c r="C977" s="32">
        <v>1.0</v>
      </c>
      <c r="D977" s="52" t="s">
        <v>1854</v>
      </c>
      <c r="I977" s="31"/>
      <c r="K977" s="21"/>
      <c r="M977" s="27"/>
      <c r="N977" s="28"/>
      <c r="O977" s="32">
        <v>1.0</v>
      </c>
      <c r="P977" s="52" t="s">
        <v>1854</v>
      </c>
      <c r="U977" s="31"/>
    </row>
    <row r="978">
      <c r="A978" s="27"/>
      <c r="B978" s="28"/>
      <c r="C978" s="32">
        <v>2.0</v>
      </c>
      <c r="D978" s="52" t="s">
        <v>1855</v>
      </c>
      <c r="I978" s="31"/>
      <c r="K978" s="21"/>
      <c r="M978" s="27"/>
      <c r="N978" s="28"/>
      <c r="O978" s="32">
        <v>2.0</v>
      </c>
      <c r="P978" s="52" t="s">
        <v>1855</v>
      </c>
      <c r="U978" s="31"/>
    </row>
    <row r="979">
      <c r="A979" s="27"/>
      <c r="B979" s="28"/>
      <c r="C979" s="32">
        <v>3.0</v>
      </c>
      <c r="D979" s="52" t="s">
        <v>516</v>
      </c>
      <c r="I979" s="31"/>
      <c r="K979" s="21"/>
      <c r="M979" s="27"/>
      <c r="N979" s="28"/>
      <c r="O979" s="32">
        <v>3.0</v>
      </c>
      <c r="P979" s="52" t="s">
        <v>516</v>
      </c>
      <c r="U979" s="31"/>
    </row>
    <row r="980">
      <c r="A980" s="27"/>
      <c r="B980" s="28"/>
      <c r="C980" s="32">
        <v>4.0</v>
      </c>
      <c r="D980" s="52" t="s">
        <v>582</v>
      </c>
      <c r="I980" s="31" t="s">
        <v>38</v>
      </c>
      <c r="K980" s="21"/>
      <c r="M980" s="27"/>
      <c r="N980" s="28"/>
      <c r="O980" s="32">
        <v>4.0</v>
      </c>
      <c r="P980" s="52" t="s">
        <v>582</v>
      </c>
      <c r="U980" s="31" t="s">
        <v>38</v>
      </c>
    </row>
    <row r="981">
      <c r="A981" s="27"/>
      <c r="B981" s="28"/>
      <c r="C981" s="27"/>
      <c r="D981" s="27"/>
      <c r="E981" s="27"/>
      <c r="F981" s="27"/>
      <c r="G981" s="27"/>
      <c r="H981" s="27"/>
      <c r="I981" s="30"/>
      <c r="K981" s="21"/>
      <c r="M981" s="27"/>
      <c r="N981" s="28"/>
      <c r="O981" s="27"/>
      <c r="P981" s="27"/>
      <c r="Q981" s="27"/>
      <c r="R981" s="27"/>
      <c r="S981" s="27"/>
      <c r="T981" s="27"/>
      <c r="U981" s="30"/>
    </row>
    <row r="982">
      <c r="A982" s="27"/>
      <c r="B982" s="28"/>
      <c r="C982" s="27"/>
      <c r="D982" s="27"/>
      <c r="E982" s="27"/>
      <c r="F982" s="27"/>
      <c r="G982" s="27"/>
      <c r="H982" s="27"/>
      <c r="I982" s="30"/>
      <c r="K982" s="21"/>
      <c r="M982" s="27"/>
      <c r="N982" s="28"/>
      <c r="O982" s="27"/>
      <c r="P982" s="27"/>
      <c r="Q982" s="27"/>
      <c r="R982" s="27"/>
      <c r="S982" s="27"/>
      <c r="T982" s="27"/>
      <c r="U982" s="30"/>
    </row>
    <row r="983">
      <c r="A983" s="32" t="s">
        <v>50</v>
      </c>
      <c r="B983" s="50">
        <f>B252+1</f>
        <v>33</v>
      </c>
      <c r="C983" s="51" t="s">
        <v>1856</v>
      </c>
      <c r="I983" s="26"/>
      <c r="K983" s="21"/>
      <c r="M983" s="32" t="s">
        <v>50</v>
      </c>
      <c r="N983" s="50">
        <f>N252+1</f>
        <v>33</v>
      </c>
      <c r="O983" s="51" t="s">
        <v>1856</v>
      </c>
      <c r="U983" s="26"/>
    </row>
    <row r="984">
      <c r="A984" s="27"/>
      <c r="B984" s="28"/>
      <c r="C984" s="29"/>
      <c r="I984" s="30"/>
      <c r="K984" s="21"/>
      <c r="M984" s="27"/>
      <c r="N984" s="28"/>
      <c r="O984" s="29"/>
      <c r="U984" s="30"/>
    </row>
    <row r="985">
      <c r="A985" s="27"/>
      <c r="B985" s="28"/>
      <c r="C985" s="32">
        <v>1.0</v>
      </c>
      <c r="D985" s="52" t="s">
        <v>1854</v>
      </c>
      <c r="I985" s="31"/>
      <c r="K985" s="21"/>
      <c r="M985" s="27"/>
      <c r="N985" s="28"/>
      <c r="O985" s="32">
        <v>1.0</v>
      </c>
      <c r="P985" s="52" t="s">
        <v>1854</v>
      </c>
      <c r="U985" s="31"/>
    </row>
    <row r="986">
      <c r="A986" s="27"/>
      <c r="B986" s="28"/>
      <c r="C986" s="32">
        <v>2.0</v>
      </c>
      <c r="D986" s="52" t="s">
        <v>1855</v>
      </c>
      <c r="I986" s="31"/>
      <c r="K986" s="21"/>
      <c r="M986" s="27"/>
      <c r="N986" s="28"/>
      <c r="O986" s="32">
        <v>2.0</v>
      </c>
      <c r="P986" s="52" t="s">
        <v>1855</v>
      </c>
      <c r="U986" s="31"/>
    </row>
    <row r="987">
      <c r="A987" s="27"/>
      <c r="B987" s="28"/>
      <c r="C987" s="32">
        <v>3.0</v>
      </c>
      <c r="D987" s="52" t="s">
        <v>516</v>
      </c>
      <c r="I987" s="31"/>
      <c r="K987" s="21"/>
      <c r="M987" s="27"/>
      <c r="N987" s="28"/>
      <c r="O987" s="32">
        <v>3.0</v>
      </c>
      <c r="P987" s="52" t="s">
        <v>516</v>
      </c>
      <c r="U987" s="31"/>
    </row>
    <row r="988">
      <c r="A988" s="27"/>
      <c r="B988" s="28"/>
      <c r="C988" s="32">
        <v>4.0</v>
      </c>
      <c r="D988" s="52" t="s">
        <v>582</v>
      </c>
      <c r="I988" s="31" t="s">
        <v>38</v>
      </c>
      <c r="K988" s="21"/>
      <c r="M988" s="27"/>
      <c r="N988" s="28"/>
      <c r="O988" s="32">
        <v>4.0</v>
      </c>
      <c r="P988" s="52" t="s">
        <v>582</v>
      </c>
      <c r="U988" s="31" t="s">
        <v>38</v>
      </c>
    </row>
    <row r="989">
      <c r="A989" s="27"/>
      <c r="B989" s="28"/>
      <c r="C989" s="27"/>
      <c r="D989" s="27"/>
      <c r="E989" s="27"/>
      <c r="F989" s="27"/>
      <c r="G989" s="27"/>
      <c r="H989" s="27"/>
      <c r="I989" s="30"/>
      <c r="K989" s="21"/>
      <c r="M989" s="27"/>
      <c r="N989" s="28"/>
      <c r="O989" s="27"/>
      <c r="P989" s="27"/>
      <c r="Q989" s="27"/>
      <c r="R989" s="27"/>
      <c r="S989" s="27"/>
      <c r="T989" s="27"/>
      <c r="U989" s="30"/>
    </row>
    <row r="990">
      <c r="A990" s="27"/>
      <c r="B990" s="28"/>
      <c r="C990" s="27"/>
      <c r="D990" s="27"/>
      <c r="E990" s="27"/>
      <c r="F990" s="27"/>
      <c r="G990" s="27"/>
      <c r="H990" s="27"/>
      <c r="I990" s="30"/>
      <c r="K990" s="21"/>
      <c r="M990" s="27"/>
      <c r="N990" s="28"/>
      <c r="O990" s="27"/>
      <c r="P990" s="27"/>
      <c r="Q990" s="27"/>
      <c r="R990" s="27"/>
      <c r="S990" s="27"/>
      <c r="T990" s="27"/>
      <c r="U990" s="30"/>
    </row>
    <row r="991">
      <c r="A991" s="32" t="s">
        <v>50</v>
      </c>
      <c r="B991" s="50">
        <f>B260+1</f>
        <v>34</v>
      </c>
      <c r="C991" s="51" t="s">
        <v>1857</v>
      </c>
      <c r="I991" s="26"/>
      <c r="K991" s="21"/>
      <c r="M991" s="32" t="s">
        <v>50</v>
      </c>
      <c r="N991" s="50">
        <f>N260+1</f>
        <v>34</v>
      </c>
      <c r="O991" s="51" t="s">
        <v>1857</v>
      </c>
      <c r="U991" s="26"/>
    </row>
    <row r="992">
      <c r="A992" s="27"/>
      <c r="B992" s="28"/>
      <c r="C992" s="29"/>
      <c r="I992" s="30"/>
      <c r="K992" s="21"/>
      <c r="M992" s="27"/>
      <c r="N992" s="28"/>
      <c r="O992" s="29"/>
      <c r="U992" s="30"/>
    </row>
    <row r="993">
      <c r="A993" s="27"/>
      <c r="B993" s="28"/>
      <c r="C993" s="32">
        <v>1.0</v>
      </c>
      <c r="D993" s="52" t="s">
        <v>1858</v>
      </c>
      <c r="I993" s="31"/>
      <c r="K993" s="21"/>
      <c r="M993" s="27"/>
      <c r="N993" s="28"/>
      <c r="O993" s="32">
        <v>1.0</v>
      </c>
      <c r="P993" s="52" t="s">
        <v>1858</v>
      </c>
      <c r="U993" s="31"/>
    </row>
    <row r="994">
      <c r="A994" s="27"/>
      <c r="B994" s="28"/>
      <c r="C994" s="32">
        <v>2.0</v>
      </c>
      <c r="D994" s="52" t="s">
        <v>1859</v>
      </c>
      <c r="I994" s="31"/>
      <c r="K994" s="21"/>
      <c r="M994" s="27"/>
      <c r="N994" s="28"/>
      <c r="O994" s="32">
        <v>2.0</v>
      </c>
      <c r="P994" s="52" t="s">
        <v>1859</v>
      </c>
      <c r="U994" s="31"/>
    </row>
    <row r="995">
      <c r="A995" s="27"/>
      <c r="B995" s="28"/>
      <c r="C995" s="32">
        <v>3.0</v>
      </c>
      <c r="D995" s="52" t="s">
        <v>1860</v>
      </c>
      <c r="I995" s="31"/>
      <c r="K995" s="21"/>
      <c r="M995" s="27"/>
      <c r="N995" s="28"/>
      <c r="O995" s="32">
        <v>3.0</v>
      </c>
      <c r="P995" s="52" t="s">
        <v>1860</v>
      </c>
      <c r="U995" s="31"/>
    </row>
    <row r="996">
      <c r="A996" s="27"/>
      <c r="B996" s="28"/>
      <c r="C996" s="32">
        <v>4.0</v>
      </c>
      <c r="D996" s="52" t="s">
        <v>1861</v>
      </c>
      <c r="I996" s="31" t="s">
        <v>38</v>
      </c>
      <c r="K996" s="21"/>
      <c r="M996" s="27"/>
      <c r="N996" s="28"/>
      <c r="O996" s="32">
        <v>4.0</v>
      </c>
      <c r="P996" s="52" t="s">
        <v>1861</v>
      </c>
      <c r="U996" s="31" t="s">
        <v>38</v>
      </c>
    </row>
    <row r="997">
      <c r="A997" s="27"/>
      <c r="B997" s="28"/>
      <c r="C997" s="27"/>
      <c r="D997" s="27"/>
      <c r="E997" s="27"/>
      <c r="F997" s="27"/>
      <c r="G997" s="27"/>
      <c r="H997" s="27"/>
      <c r="I997" s="30"/>
      <c r="K997" s="21"/>
      <c r="M997" s="27"/>
      <c r="N997" s="28"/>
      <c r="O997" s="27"/>
      <c r="P997" s="27"/>
      <c r="Q997" s="27"/>
      <c r="R997" s="27"/>
      <c r="S997" s="27"/>
      <c r="T997" s="27"/>
      <c r="U997" s="30"/>
    </row>
    <row r="998">
      <c r="A998" s="27"/>
      <c r="B998" s="28"/>
      <c r="C998" s="27"/>
      <c r="D998" s="27"/>
      <c r="E998" s="27"/>
      <c r="F998" s="27"/>
      <c r="G998" s="27"/>
      <c r="H998" s="27"/>
      <c r="I998" s="30"/>
      <c r="K998" s="21"/>
      <c r="M998" s="27"/>
      <c r="N998" s="28"/>
      <c r="O998" s="27"/>
      <c r="P998" s="27"/>
      <c r="Q998" s="27"/>
      <c r="R998" s="27"/>
      <c r="S998" s="27"/>
      <c r="T998" s="27"/>
      <c r="U998" s="30"/>
    </row>
    <row r="999">
      <c r="A999" s="32" t="s">
        <v>50</v>
      </c>
      <c r="B999" s="50">
        <f>B268+1</f>
        <v>35</v>
      </c>
      <c r="C999" s="51" t="s">
        <v>1862</v>
      </c>
      <c r="I999" s="26"/>
      <c r="K999" s="21"/>
      <c r="M999" s="32" t="s">
        <v>50</v>
      </c>
      <c r="N999" s="50">
        <f>N268+1</f>
        <v>35</v>
      </c>
      <c r="O999" s="51" t="s">
        <v>1862</v>
      </c>
      <c r="U999" s="26"/>
    </row>
    <row r="1000">
      <c r="A1000" s="27"/>
      <c r="B1000" s="28"/>
      <c r="C1000" s="29"/>
      <c r="I1000" s="30"/>
      <c r="K1000" s="21"/>
      <c r="M1000" s="27"/>
      <c r="N1000" s="28"/>
      <c r="O1000" s="29"/>
      <c r="U1000" s="30"/>
    </row>
    <row r="1001">
      <c r="A1001" s="27"/>
      <c r="B1001" s="28"/>
      <c r="C1001" s="32">
        <v>1.0</v>
      </c>
      <c r="D1001" s="52" t="s">
        <v>1863</v>
      </c>
      <c r="I1001" s="31"/>
      <c r="K1001" s="21"/>
      <c r="M1001" s="27"/>
      <c r="N1001" s="28"/>
      <c r="O1001" s="32">
        <v>1.0</v>
      </c>
      <c r="P1001" s="52" t="s">
        <v>1863</v>
      </c>
      <c r="U1001" s="31"/>
    </row>
    <row r="1002">
      <c r="A1002" s="27"/>
      <c r="B1002" s="28"/>
      <c r="C1002" s="32">
        <v>2.0</v>
      </c>
      <c r="D1002" s="52" t="s">
        <v>1864</v>
      </c>
      <c r="I1002" s="31"/>
      <c r="K1002" s="21"/>
      <c r="M1002" s="27"/>
      <c r="N1002" s="28"/>
      <c r="O1002" s="32">
        <v>2.0</v>
      </c>
      <c r="P1002" s="52" t="s">
        <v>1864</v>
      </c>
      <c r="U1002" s="31"/>
    </row>
    <row r="1003">
      <c r="A1003" s="27"/>
      <c r="B1003" s="28"/>
      <c r="C1003" s="32">
        <v>3.0</v>
      </c>
      <c r="D1003" s="52" t="s">
        <v>1865</v>
      </c>
      <c r="I1003" s="31"/>
      <c r="K1003" s="21"/>
      <c r="M1003" s="27"/>
      <c r="N1003" s="28"/>
      <c r="O1003" s="32">
        <v>3.0</v>
      </c>
      <c r="P1003" s="52" t="s">
        <v>1865</v>
      </c>
      <c r="U1003" s="31"/>
    </row>
    <row r="1004">
      <c r="A1004" s="27"/>
      <c r="B1004" s="28"/>
      <c r="C1004" s="32">
        <v>4.0</v>
      </c>
      <c r="D1004" s="52" t="s">
        <v>854</v>
      </c>
      <c r="I1004" s="31" t="s">
        <v>38</v>
      </c>
      <c r="K1004" s="21"/>
      <c r="M1004" s="27"/>
      <c r="N1004" s="28"/>
      <c r="O1004" s="32">
        <v>4.0</v>
      </c>
      <c r="P1004" s="52" t="s">
        <v>854</v>
      </c>
      <c r="U1004" s="31" t="s">
        <v>38</v>
      </c>
    </row>
    <row r="1005">
      <c r="A1005" s="27"/>
      <c r="B1005" s="28"/>
      <c r="C1005" s="27"/>
      <c r="D1005" s="27"/>
      <c r="E1005" s="27"/>
      <c r="F1005" s="27"/>
      <c r="G1005" s="27"/>
      <c r="H1005" s="27"/>
      <c r="I1005" s="30"/>
      <c r="K1005" s="21"/>
      <c r="M1005" s="27"/>
      <c r="N1005" s="28"/>
      <c r="O1005" s="27"/>
      <c r="P1005" s="27"/>
      <c r="Q1005" s="27"/>
      <c r="R1005" s="27"/>
      <c r="S1005" s="27"/>
      <c r="T1005" s="27"/>
      <c r="U1005" s="30"/>
    </row>
    <row r="1006">
      <c r="A1006" s="27"/>
      <c r="B1006" s="28"/>
      <c r="C1006" s="27"/>
      <c r="D1006" s="27"/>
      <c r="E1006" s="27"/>
      <c r="F1006" s="27"/>
      <c r="G1006" s="27"/>
      <c r="H1006" s="27"/>
      <c r="I1006" s="30"/>
      <c r="K1006" s="21"/>
      <c r="M1006" s="27"/>
      <c r="N1006" s="28"/>
      <c r="O1006" s="27"/>
      <c r="P1006" s="27"/>
      <c r="Q1006" s="27"/>
      <c r="R1006" s="27"/>
      <c r="S1006" s="27"/>
      <c r="T1006" s="27"/>
      <c r="U1006" s="30"/>
    </row>
    <row r="1007">
      <c r="A1007" s="32" t="s">
        <v>50</v>
      </c>
      <c r="B1007" s="50">
        <f>B276+1</f>
        <v>36</v>
      </c>
      <c r="C1007" s="51" t="s">
        <v>1866</v>
      </c>
      <c r="I1007" s="26"/>
      <c r="K1007" s="21"/>
      <c r="M1007" s="32" t="s">
        <v>50</v>
      </c>
      <c r="N1007" s="50">
        <f>N276+1</f>
        <v>36</v>
      </c>
      <c r="O1007" s="51" t="s">
        <v>1866</v>
      </c>
      <c r="U1007" s="26"/>
    </row>
    <row r="1008">
      <c r="A1008" s="27"/>
      <c r="B1008" s="28"/>
      <c r="C1008" s="29"/>
      <c r="I1008" s="30"/>
      <c r="K1008" s="21"/>
      <c r="M1008" s="27"/>
      <c r="N1008" s="28"/>
      <c r="O1008" s="29"/>
      <c r="U1008" s="30"/>
    </row>
    <row r="1009">
      <c r="A1009" s="27"/>
      <c r="B1009" s="28"/>
      <c r="C1009" s="32">
        <v>1.0</v>
      </c>
      <c r="D1009" s="52" t="s">
        <v>1867</v>
      </c>
      <c r="I1009" s="31"/>
      <c r="K1009" s="21"/>
      <c r="M1009" s="27"/>
      <c r="N1009" s="28"/>
      <c r="O1009" s="32">
        <v>1.0</v>
      </c>
      <c r="P1009" s="52" t="s">
        <v>1867</v>
      </c>
      <c r="U1009" s="31"/>
    </row>
    <row r="1010">
      <c r="A1010" s="27"/>
      <c r="B1010" s="28"/>
      <c r="C1010" s="32">
        <v>2.0</v>
      </c>
      <c r="D1010" s="52" t="s">
        <v>1868</v>
      </c>
      <c r="I1010" s="31"/>
      <c r="K1010" s="21"/>
      <c r="M1010" s="27"/>
      <c r="N1010" s="28"/>
      <c r="O1010" s="32">
        <v>2.0</v>
      </c>
      <c r="P1010" s="52" t="s">
        <v>1868</v>
      </c>
      <c r="U1010" s="31"/>
    </row>
    <row r="1011">
      <c r="A1011" s="27"/>
      <c r="B1011" s="28"/>
      <c r="C1011" s="32">
        <v>3.0</v>
      </c>
      <c r="D1011" s="52" t="s">
        <v>1867</v>
      </c>
      <c r="I1011" s="31"/>
      <c r="K1011" s="21"/>
      <c r="M1011" s="27"/>
      <c r="N1011" s="28"/>
      <c r="O1011" s="32">
        <v>3.0</v>
      </c>
      <c r="P1011" s="52" t="s">
        <v>1867</v>
      </c>
      <c r="U1011" s="31"/>
    </row>
    <row r="1012">
      <c r="A1012" s="27"/>
      <c r="B1012" s="28"/>
      <c r="C1012" s="32">
        <v>4.0</v>
      </c>
      <c r="D1012" s="52" t="s">
        <v>582</v>
      </c>
      <c r="I1012" s="31" t="s">
        <v>38</v>
      </c>
      <c r="K1012" s="21"/>
      <c r="M1012" s="27"/>
      <c r="N1012" s="28"/>
      <c r="O1012" s="32">
        <v>4.0</v>
      </c>
      <c r="P1012" s="52" t="s">
        <v>582</v>
      </c>
      <c r="U1012" s="31" t="s">
        <v>38</v>
      </c>
    </row>
    <row r="1013">
      <c r="A1013" s="27"/>
      <c r="B1013" s="28"/>
      <c r="C1013" s="27"/>
      <c r="D1013" s="27"/>
      <c r="E1013" s="27"/>
      <c r="F1013" s="27"/>
      <c r="G1013" s="27"/>
      <c r="H1013" s="27"/>
      <c r="I1013" s="30"/>
      <c r="K1013" s="21"/>
      <c r="M1013" s="27"/>
      <c r="N1013" s="28"/>
      <c r="O1013" s="27"/>
      <c r="P1013" s="27"/>
      <c r="Q1013" s="27"/>
      <c r="R1013" s="27"/>
      <c r="S1013" s="27"/>
      <c r="T1013" s="27"/>
      <c r="U1013" s="30"/>
    </row>
    <row r="1014">
      <c r="A1014" s="27"/>
      <c r="B1014" s="28"/>
      <c r="C1014" s="27"/>
      <c r="D1014" s="27"/>
      <c r="E1014" s="27"/>
      <c r="F1014" s="27"/>
      <c r="G1014" s="27"/>
      <c r="H1014" s="27"/>
      <c r="I1014" s="30"/>
      <c r="K1014" s="21"/>
      <c r="M1014" s="27"/>
      <c r="N1014" s="28"/>
      <c r="O1014" s="27"/>
      <c r="P1014" s="27"/>
      <c r="Q1014" s="27"/>
      <c r="R1014" s="27"/>
      <c r="S1014" s="27"/>
      <c r="T1014" s="27"/>
      <c r="U1014" s="30"/>
    </row>
    <row r="1015">
      <c r="A1015" s="32" t="s">
        <v>50</v>
      </c>
      <c r="B1015" s="50">
        <f>B284+1</f>
        <v>37</v>
      </c>
      <c r="C1015" s="51" t="s">
        <v>1869</v>
      </c>
      <c r="I1015" s="26"/>
      <c r="K1015" s="21"/>
      <c r="M1015" s="32" t="s">
        <v>50</v>
      </c>
      <c r="N1015" s="50">
        <f>N284+1</f>
        <v>37</v>
      </c>
      <c r="O1015" s="51" t="s">
        <v>1869</v>
      </c>
      <c r="U1015" s="26"/>
    </row>
    <row r="1016">
      <c r="A1016" s="27"/>
      <c r="B1016" s="28"/>
      <c r="C1016" s="29"/>
      <c r="I1016" s="30"/>
      <c r="K1016" s="21"/>
      <c r="M1016" s="27"/>
      <c r="N1016" s="28"/>
      <c r="O1016" s="29"/>
      <c r="U1016" s="30"/>
    </row>
    <row r="1017">
      <c r="A1017" s="27"/>
      <c r="B1017" s="28"/>
      <c r="C1017" s="32">
        <v>1.0</v>
      </c>
      <c r="D1017" s="52" t="s">
        <v>1870</v>
      </c>
      <c r="I1017" s="31" t="s">
        <v>38</v>
      </c>
      <c r="K1017" s="21"/>
      <c r="M1017" s="27"/>
      <c r="N1017" s="28"/>
      <c r="O1017" s="32">
        <v>1.0</v>
      </c>
      <c r="P1017" s="52" t="s">
        <v>1870</v>
      </c>
      <c r="U1017" s="31" t="s">
        <v>38</v>
      </c>
    </row>
    <row r="1018">
      <c r="A1018" s="27"/>
      <c r="B1018" s="28"/>
      <c r="C1018" s="32">
        <v>2.0</v>
      </c>
      <c r="D1018" s="52" t="s">
        <v>1871</v>
      </c>
      <c r="I1018" s="31"/>
      <c r="K1018" s="21"/>
      <c r="M1018" s="27"/>
      <c r="N1018" s="28"/>
      <c r="O1018" s="32">
        <v>2.0</v>
      </c>
      <c r="P1018" s="52" t="s">
        <v>1871</v>
      </c>
      <c r="U1018" s="31"/>
    </row>
    <row r="1019">
      <c r="A1019" s="27"/>
      <c r="B1019" s="28"/>
      <c r="C1019" s="32">
        <v>3.0</v>
      </c>
      <c r="D1019" s="52" t="s">
        <v>1872</v>
      </c>
      <c r="I1019" s="31"/>
      <c r="K1019" s="21"/>
      <c r="M1019" s="27"/>
      <c r="N1019" s="28"/>
      <c r="O1019" s="32">
        <v>3.0</v>
      </c>
      <c r="P1019" s="52" t="s">
        <v>1872</v>
      </c>
      <c r="U1019" s="31"/>
    </row>
    <row r="1020">
      <c r="A1020" s="27"/>
      <c r="B1020" s="28"/>
      <c r="C1020" s="32">
        <v>4.0</v>
      </c>
      <c r="D1020" s="52" t="s">
        <v>516</v>
      </c>
      <c r="I1020" s="31"/>
      <c r="K1020" s="21"/>
      <c r="M1020" s="27"/>
      <c r="N1020" s="28"/>
      <c r="O1020" s="32">
        <v>4.0</v>
      </c>
      <c r="P1020" s="52" t="s">
        <v>516</v>
      </c>
      <c r="U1020" s="31"/>
    </row>
    <row r="1021">
      <c r="A1021" s="27"/>
      <c r="B1021" s="28"/>
      <c r="C1021" s="27"/>
      <c r="D1021" s="27"/>
      <c r="E1021" s="27"/>
      <c r="F1021" s="27"/>
      <c r="G1021" s="27"/>
      <c r="H1021" s="27"/>
      <c r="I1021" s="30"/>
      <c r="K1021" s="21"/>
      <c r="M1021" s="27"/>
      <c r="N1021" s="28"/>
      <c r="O1021" s="27"/>
      <c r="P1021" s="27"/>
      <c r="Q1021" s="27"/>
      <c r="R1021" s="27"/>
      <c r="S1021" s="27"/>
      <c r="T1021" s="27"/>
      <c r="U1021" s="30"/>
    </row>
    <row r="1022">
      <c r="A1022" s="27"/>
      <c r="B1022" s="28"/>
      <c r="C1022" s="27"/>
      <c r="D1022" s="27"/>
      <c r="E1022" s="27"/>
      <c r="F1022" s="27"/>
      <c r="G1022" s="27"/>
      <c r="H1022" s="27"/>
      <c r="I1022" s="30"/>
      <c r="K1022" s="21"/>
      <c r="M1022" s="27"/>
      <c r="N1022" s="28"/>
      <c r="O1022" s="27"/>
      <c r="P1022" s="27"/>
      <c r="Q1022" s="27"/>
      <c r="R1022" s="27"/>
      <c r="S1022" s="27"/>
      <c r="T1022" s="27"/>
      <c r="U1022" s="30"/>
    </row>
    <row r="1023">
      <c r="A1023" s="32" t="s">
        <v>50</v>
      </c>
      <c r="B1023" s="50">
        <f>B292+1</f>
        <v>38</v>
      </c>
      <c r="C1023" s="51" t="s">
        <v>1873</v>
      </c>
      <c r="I1023" s="26"/>
      <c r="K1023" s="21"/>
      <c r="M1023" s="32" t="s">
        <v>50</v>
      </c>
      <c r="N1023" s="50">
        <f>N292+1</f>
        <v>38</v>
      </c>
      <c r="O1023" s="51" t="s">
        <v>1873</v>
      </c>
      <c r="U1023" s="26"/>
    </row>
    <row r="1024">
      <c r="A1024" s="27"/>
      <c r="B1024" s="28"/>
      <c r="C1024" s="29"/>
      <c r="I1024" s="30"/>
      <c r="K1024" s="21"/>
      <c r="M1024" s="27"/>
      <c r="N1024" s="28"/>
      <c r="O1024" s="29"/>
      <c r="U1024" s="30"/>
    </row>
    <row r="1025">
      <c r="A1025" s="27"/>
      <c r="B1025" s="28"/>
      <c r="C1025" s="32">
        <v>1.0</v>
      </c>
      <c r="D1025" s="52" t="s">
        <v>1874</v>
      </c>
      <c r="I1025" s="31"/>
      <c r="K1025" s="21"/>
      <c r="M1025" s="27"/>
      <c r="N1025" s="28"/>
      <c r="O1025" s="32">
        <v>1.0</v>
      </c>
      <c r="P1025" s="52" t="s">
        <v>1874</v>
      </c>
      <c r="U1025" s="31"/>
    </row>
    <row r="1026">
      <c r="A1026" s="27"/>
      <c r="B1026" s="28"/>
      <c r="C1026" s="32">
        <v>2.0</v>
      </c>
      <c r="D1026" s="52" t="s">
        <v>1875</v>
      </c>
      <c r="I1026" s="31" t="s">
        <v>38</v>
      </c>
      <c r="K1026" s="21"/>
      <c r="M1026" s="27"/>
      <c r="N1026" s="28"/>
      <c r="O1026" s="32">
        <v>2.0</v>
      </c>
      <c r="P1026" s="52" t="s">
        <v>1875</v>
      </c>
      <c r="U1026" s="31" t="s">
        <v>38</v>
      </c>
    </row>
    <row r="1027">
      <c r="A1027" s="27"/>
      <c r="B1027" s="28"/>
      <c r="C1027" s="32">
        <v>3.0</v>
      </c>
      <c r="D1027" s="52" t="s">
        <v>1876</v>
      </c>
      <c r="I1027" s="31"/>
      <c r="K1027" s="21"/>
      <c r="M1027" s="27"/>
      <c r="N1027" s="28"/>
      <c r="O1027" s="32">
        <v>3.0</v>
      </c>
      <c r="P1027" s="52" t="s">
        <v>1876</v>
      </c>
      <c r="U1027" s="31"/>
    </row>
    <row r="1028">
      <c r="A1028" s="27"/>
      <c r="B1028" s="28"/>
      <c r="C1028" s="32">
        <v>4.0</v>
      </c>
      <c r="D1028" s="52" t="s">
        <v>516</v>
      </c>
      <c r="I1028" s="31"/>
      <c r="K1028" s="21"/>
      <c r="M1028" s="27"/>
      <c r="N1028" s="28"/>
      <c r="O1028" s="32">
        <v>4.0</v>
      </c>
      <c r="P1028" s="52" t="s">
        <v>516</v>
      </c>
      <c r="U1028" s="31"/>
    </row>
    <row r="1029">
      <c r="A1029" s="27"/>
      <c r="B1029" s="28"/>
      <c r="C1029" s="27"/>
      <c r="D1029" s="27"/>
      <c r="E1029" s="27"/>
      <c r="F1029" s="27"/>
      <c r="G1029" s="27"/>
      <c r="H1029" s="27"/>
      <c r="I1029" s="30"/>
      <c r="K1029" s="21"/>
      <c r="M1029" s="27"/>
      <c r="N1029" s="28"/>
      <c r="O1029" s="27"/>
      <c r="P1029" s="27"/>
      <c r="Q1029" s="27"/>
      <c r="R1029" s="27"/>
      <c r="S1029" s="27"/>
      <c r="T1029" s="27"/>
      <c r="U1029" s="30"/>
    </row>
    <row r="1030">
      <c r="A1030" s="27"/>
      <c r="B1030" s="28"/>
      <c r="C1030" s="27"/>
      <c r="D1030" s="27"/>
      <c r="E1030" s="27"/>
      <c r="F1030" s="27"/>
      <c r="G1030" s="27"/>
      <c r="H1030" s="27"/>
      <c r="I1030" s="30"/>
      <c r="K1030" s="21"/>
      <c r="M1030" s="27"/>
      <c r="N1030" s="28"/>
      <c r="O1030" s="27"/>
      <c r="P1030" s="27"/>
      <c r="Q1030" s="27"/>
      <c r="R1030" s="27"/>
      <c r="S1030" s="27"/>
      <c r="T1030" s="27"/>
      <c r="U1030" s="30"/>
    </row>
    <row r="1031">
      <c r="A1031" s="32" t="s">
        <v>50</v>
      </c>
      <c r="B1031" s="50">
        <f>B300+1</f>
        <v>39</v>
      </c>
      <c r="C1031" s="51" t="s">
        <v>1877</v>
      </c>
      <c r="I1031" s="26"/>
      <c r="K1031" s="21"/>
      <c r="M1031" s="32" t="s">
        <v>50</v>
      </c>
      <c r="N1031" s="50">
        <f>N300+1</f>
        <v>39</v>
      </c>
      <c r="O1031" s="51" t="s">
        <v>1877</v>
      </c>
      <c r="U1031" s="26"/>
    </row>
    <row r="1032">
      <c r="A1032" s="27"/>
      <c r="B1032" s="28"/>
      <c r="C1032" s="29"/>
      <c r="I1032" s="30"/>
      <c r="K1032" s="21"/>
      <c r="M1032" s="27"/>
      <c r="N1032" s="28"/>
      <c r="O1032" s="29"/>
      <c r="U1032" s="30"/>
    </row>
    <row r="1033">
      <c r="A1033" s="27"/>
      <c r="B1033" s="28"/>
      <c r="C1033" s="32">
        <v>1.0</v>
      </c>
      <c r="D1033" s="52" t="s">
        <v>1878</v>
      </c>
      <c r="I1033" s="31"/>
      <c r="K1033" s="21"/>
      <c r="M1033" s="27"/>
      <c r="N1033" s="28"/>
      <c r="O1033" s="32">
        <v>1.0</v>
      </c>
      <c r="P1033" s="52" t="s">
        <v>1878</v>
      </c>
      <c r="U1033" s="31"/>
    </row>
    <row r="1034">
      <c r="A1034" s="27"/>
      <c r="B1034" s="28"/>
      <c r="C1034" s="32">
        <v>2.0</v>
      </c>
      <c r="D1034" s="52" t="s">
        <v>1879</v>
      </c>
      <c r="I1034" s="31" t="s">
        <v>38</v>
      </c>
      <c r="K1034" s="21"/>
      <c r="M1034" s="27"/>
      <c r="N1034" s="28"/>
      <c r="O1034" s="32">
        <v>2.0</v>
      </c>
      <c r="P1034" s="52" t="s">
        <v>1879</v>
      </c>
      <c r="U1034" s="31" t="s">
        <v>38</v>
      </c>
    </row>
    <row r="1035">
      <c r="A1035" s="27"/>
      <c r="B1035" s="28"/>
      <c r="C1035" s="32">
        <v>3.0</v>
      </c>
      <c r="D1035" s="52" t="s">
        <v>1783</v>
      </c>
      <c r="I1035" s="31"/>
      <c r="K1035" s="21"/>
      <c r="M1035" s="27"/>
      <c r="N1035" s="28"/>
      <c r="O1035" s="32">
        <v>3.0</v>
      </c>
      <c r="P1035" s="52" t="s">
        <v>1783</v>
      </c>
      <c r="U1035" s="31"/>
    </row>
    <row r="1036">
      <c r="A1036" s="27"/>
      <c r="B1036" s="28"/>
      <c r="C1036" s="32">
        <v>4.0</v>
      </c>
      <c r="D1036" s="52" t="s">
        <v>1880</v>
      </c>
      <c r="I1036" s="31"/>
      <c r="K1036" s="21"/>
      <c r="M1036" s="27"/>
      <c r="N1036" s="28"/>
      <c r="O1036" s="32">
        <v>4.0</v>
      </c>
      <c r="P1036" s="52" t="s">
        <v>1880</v>
      </c>
      <c r="U1036" s="31"/>
    </row>
    <row r="1037">
      <c r="A1037" s="27"/>
      <c r="B1037" s="28"/>
      <c r="C1037" s="27"/>
      <c r="D1037" s="27"/>
      <c r="E1037" s="27"/>
      <c r="F1037" s="27"/>
      <c r="G1037" s="27"/>
      <c r="H1037" s="27"/>
      <c r="I1037" s="30"/>
      <c r="K1037" s="21"/>
      <c r="M1037" s="27"/>
      <c r="N1037" s="28"/>
      <c r="O1037" s="27"/>
      <c r="P1037" s="27"/>
      <c r="Q1037" s="27"/>
      <c r="R1037" s="27"/>
      <c r="S1037" s="27"/>
      <c r="T1037" s="27"/>
      <c r="U1037" s="30"/>
    </row>
    <row r="1038">
      <c r="A1038" s="27"/>
      <c r="B1038" s="28"/>
      <c r="C1038" s="27"/>
      <c r="D1038" s="27"/>
      <c r="E1038" s="27"/>
      <c r="F1038" s="27"/>
      <c r="G1038" s="27"/>
      <c r="H1038" s="27"/>
      <c r="I1038" s="30"/>
      <c r="K1038" s="21"/>
      <c r="M1038" s="27"/>
      <c r="N1038" s="28"/>
      <c r="O1038" s="27"/>
      <c r="P1038" s="27"/>
      <c r="Q1038" s="27"/>
      <c r="R1038" s="27"/>
      <c r="S1038" s="27"/>
      <c r="T1038" s="27"/>
      <c r="U1038" s="30"/>
    </row>
    <row r="1039">
      <c r="A1039" s="32" t="s">
        <v>50</v>
      </c>
      <c r="B1039" s="50">
        <f>B308+1</f>
        <v>40</v>
      </c>
      <c r="C1039" s="51" t="s">
        <v>1877</v>
      </c>
      <c r="I1039" s="26"/>
      <c r="K1039" s="21"/>
      <c r="M1039" s="32" t="s">
        <v>50</v>
      </c>
      <c r="N1039" s="50">
        <f>N308+1</f>
        <v>40</v>
      </c>
      <c r="O1039" s="51" t="s">
        <v>1877</v>
      </c>
      <c r="U1039" s="26"/>
    </row>
    <row r="1040">
      <c r="A1040" s="27"/>
      <c r="B1040" s="28"/>
      <c r="C1040" s="29"/>
      <c r="I1040" s="30"/>
      <c r="K1040" s="21"/>
      <c r="M1040" s="27"/>
      <c r="N1040" s="28"/>
      <c r="O1040" s="29"/>
      <c r="U1040" s="30"/>
    </row>
    <row r="1041">
      <c r="A1041" s="27"/>
      <c r="B1041" s="28"/>
      <c r="C1041" s="32">
        <v>1.0</v>
      </c>
      <c r="D1041" s="52" t="s">
        <v>1878</v>
      </c>
      <c r="I1041" s="31"/>
      <c r="K1041" s="21"/>
      <c r="M1041" s="27"/>
      <c r="N1041" s="28"/>
      <c r="O1041" s="32">
        <v>1.0</v>
      </c>
      <c r="P1041" s="52" t="s">
        <v>1878</v>
      </c>
      <c r="U1041" s="31"/>
    </row>
    <row r="1042">
      <c r="A1042" s="27"/>
      <c r="B1042" s="28"/>
      <c r="C1042" s="32">
        <v>2.0</v>
      </c>
      <c r="D1042" s="52" t="s">
        <v>1879</v>
      </c>
      <c r="I1042" s="31" t="s">
        <v>38</v>
      </c>
      <c r="K1042" s="21"/>
      <c r="M1042" s="27"/>
      <c r="N1042" s="28"/>
      <c r="O1042" s="32">
        <v>2.0</v>
      </c>
      <c r="P1042" s="52" t="s">
        <v>1879</v>
      </c>
      <c r="U1042" s="31" t="s">
        <v>38</v>
      </c>
    </row>
    <row r="1043">
      <c r="A1043" s="27"/>
      <c r="B1043" s="28"/>
      <c r="C1043" s="32">
        <v>3.0</v>
      </c>
      <c r="D1043" s="52" t="s">
        <v>1783</v>
      </c>
      <c r="I1043" s="31"/>
      <c r="K1043" s="21"/>
      <c r="M1043" s="27"/>
      <c r="N1043" s="28"/>
      <c r="O1043" s="32">
        <v>3.0</v>
      </c>
      <c r="P1043" s="52" t="s">
        <v>1783</v>
      </c>
      <c r="U1043" s="31"/>
    </row>
    <row r="1044">
      <c r="A1044" s="27"/>
      <c r="B1044" s="28"/>
      <c r="C1044" s="32">
        <v>4.0</v>
      </c>
      <c r="D1044" s="52" t="s">
        <v>1880</v>
      </c>
      <c r="I1044" s="31"/>
      <c r="K1044" s="21"/>
      <c r="M1044" s="27"/>
      <c r="N1044" s="28"/>
      <c r="O1044" s="32">
        <v>4.0</v>
      </c>
      <c r="P1044" s="52" t="s">
        <v>1880</v>
      </c>
      <c r="U1044" s="31"/>
    </row>
    <row r="1045">
      <c r="A1045" s="27"/>
      <c r="B1045" s="28"/>
      <c r="C1045" s="27"/>
      <c r="D1045" s="27"/>
      <c r="E1045" s="27"/>
      <c r="F1045" s="27"/>
      <c r="G1045" s="27"/>
      <c r="H1045" s="27"/>
      <c r="I1045" s="30"/>
      <c r="K1045" s="21"/>
      <c r="M1045" s="27"/>
      <c r="N1045" s="28"/>
      <c r="O1045" s="27"/>
      <c r="P1045" s="27"/>
      <c r="Q1045" s="27"/>
      <c r="R1045" s="27"/>
      <c r="S1045" s="27"/>
      <c r="T1045" s="27"/>
      <c r="U1045" s="30"/>
    </row>
    <row r="1046">
      <c r="A1046" s="27"/>
      <c r="B1046" s="28"/>
      <c r="C1046" s="27"/>
      <c r="D1046" s="27"/>
      <c r="E1046" s="27"/>
      <c r="F1046" s="27"/>
      <c r="G1046" s="27"/>
      <c r="H1046" s="27"/>
      <c r="I1046" s="30"/>
      <c r="K1046" s="21"/>
      <c r="M1046" s="27"/>
      <c r="N1046" s="28"/>
      <c r="O1046" s="27"/>
      <c r="P1046" s="27"/>
      <c r="Q1046" s="27"/>
      <c r="R1046" s="27"/>
      <c r="S1046" s="27"/>
      <c r="T1046" s="27"/>
      <c r="U1046" s="30"/>
    </row>
    <row r="1047">
      <c r="A1047" s="32" t="s">
        <v>50</v>
      </c>
      <c r="B1047" s="50">
        <f>B316+1</f>
        <v>41</v>
      </c>
      <c r="C1047" s="51" t="s">
        <v>1881</v>
      </c>
      <c r="I1047" s="26"/>
      <c r="K1047" s="21"/>
      <c r="M1047" s="32" t="s">
        <v>50</v>
      </c>
      <c r="N1047" s="50">
        <f>N316+1</f>
        <v>41</v>
      </c>
      <c r="O1047" s="51" t="s">
        <v>1881</v>
      </c>
      <c r="U1047" s="26"/>
    </row>
    <row r="1048">
      <c r="A1048" s="27"/>
      <c r="B1048" s="28"/>
      <c r="C1048" s="29"/>
      <c r="I1048" s="30"/>
      <c r="K1048" s="21"/>
      <c r="M1048" s="27"/>
      <c r="N1048" s="28"/>
      <c r="O1048" s="29"/>
      <c r="U1048" s="30"/>
    </row>
    <row r="1049">
      <c r="A1049" s="27"/>
      <c r="B1049" s="28"/>
      <c r="C1049" s="32">
        <v>1.0</v>
      </c>
      <c r="D1049" s="52" t="s">
        <v>1882</v>
      </c>
      <c r="I1049" s="31"/>
      <c r="K1049" s="21"/>
      <c r="M1049" s="27"/>
      <c r="N1049" s="28"/>
      <c r="O1049" s="32">
        <v>1.0</v>
      </c>
      <c r="P1049" s="52" t="s">
        <v>1882</v>
      </c>
      <c r="U1049" s="31"/>
    </row>
    <row r="1050">
      <c r="A1050" s="27"/>
      <c r="B1050" s="28"/>
      <c r="C1050" s="32">
        <v>2.0</v>
      </c>
      <c r="D1050" s="52" t="s">
        <v>1883</v>
      </c>
      <c r="I1050" s="31" t="s">
        <v>38</v>
      </c>
      <c r="K1050" s="21"/>
      <c r="M1050" s="27"/>
      <c r="N1050" s="28"/>
      <c r="O1050" s="32">
        <v>2.0</v>
      </c>
      <c r="P1050" s="52" t="s">
        <v>1883</v>
      </c>
      <c r="U1050" s="31" t="s">
        <v>38</v>
      </c>
    </row>
    <row r="1051">
      <c r="A1051" s="27"/>
      <c r="B1051" s="28"/>
      <c r="C1051" s="32">
        <v>3.0</v>
      </c>
      <c r="D1051" s="52" t="s">
        <v>1884</v>
      </c>
      <c r="I1051" s="31"/>
      <c r="K1051" s="21"/>
      <c r="M1051" s="27"/>
      <c r="N1051" s="28"/>
      <c r="O1051" s="32">
        <v>3.0</v>
      </c>
      <c r="P1051" s="52" t="s">
        <v>1884</v>
      </c>
      <c r="U1051" s="31"/>
    </row>
    <row r="1052">
      <c r="A1052" s="27"/>
      <c r="B1052" s="28"/>
      <c r="C1052" s="32">
        <v>4.0</v>
      </c>
      <c r="D1052" s="52" t="s">
        <v>1885</v>
      </c>
      <c r="I1052" s="31"/>
      <c r="K1052" s="21"/>
      <c r="M1052" s="27"/>
      <c r="N1052" s="28"/>
      <c r="O1052" s="32">
        <v>4.0</v>
      </c>
      <c r="P1052" s="52" t="s">
        <v>1885</v>
      </c>
      <c r="U1052" s="31"/>
    </row>
    <row r="1053">
      <c r="A1053" s="27"/>
      <c r="B1053" s="28"/>
      <c r="C1053" s="27"/>
      <c r="D1053" s="27"/>
      <c r="E1053" s="27"/>
      <c r="F1053" s="27"/>
      <c r="G1053" s="27"/>
      <c r="H1053" s="27"/>
      <c r="I1053" s="30"/>
      <c r="K1053" s="21"/>
      <c r="M1053" s="27"/>
      <c r="N1053" s="28"/>
      <c r="O1053" s="27"/>
      <c r="P1053" s="27"/>
      <c r="Q1053" s="27"/>
      <c r="R1053" s="27"/>
      <c r="S1053" s="27"/>
      <c r="T1053" s="27"/>
      <c r="U1053" s="30"/>
    </row>
    <row r="1054">
      <c r="A1054" s="27"/>
      <c r="B1054" s="28"/>
      <c r="C1054" s="27"/>
      <c r="D1054" s="27"/>
      <c r="E1054" s="27"/>
      <c r="F1054" s="27"/>
      <c r="G1054" s="27"/>
      <c r="H1054" s="27"/>
      <c r="I1054" s="30"/>
      <c r="K1054" s="21"/>
      <c r="M1054" s="27"/>
      <c r="N1054" s="28"/>
      <c r="O1054" s="27"/>
      <c r="P1054" s="27"/>
      <c r="Q1054" s="27"/>
      <c r="R1054" s="27"/>
      <c r="S1054" s="27"/>
      <c r="T1054" s="27"/>
      <c r="U1054" s="30"/>
    </row>
    <row r="1055">
      <c r="A1055" s="32" t="s">
        <v>50</v>
      </c>
      <c r="B1055" s="50">
        <f>B324+1</f>
        <v>42</v>
      </c>
      <c r="C1055" s="51" t="s">
        <v>1886</v>
      </c>
      <c r="I1055" s="26"/>
      <c r="K1055" s="21"/>
      <c r="M1055" s="32" t="s">
        <v>50</v>
      </c>
      <c r="N1055" s="50">
        <f>N324+1</f>
        <v>42</v>
      </c>
      <c r="O1055" s="51" t="s">
        <v>1886</v>
      </c>
      <c r="U1055" s="26"/>
    </row>
    <row r="1056">
      <c r="A1056" s="27"/>
      <c r="B1056" s="28"/>
      <c r="C1056" s="29"/>
      <c r="I1056" s="30"/>
      <c r="K1056" s="21"/>
      <c r="M1056" s="27"/>
      <c r="N1056" s="28"/>
      <c r="O1056" s="29"/>
      <c r="U1056" s="30"/>
    </row>
    <row r="1057">
      <c r="A1057" s="27"/>
      <c r="B1057" s="28"/>
      <c r="C1057" s="32">
        <v>1.0</v>
      </c>
      <c r="D1057" s="52" t="s">
        <v>1887</v>
      </c>
      <c r="I1057" s="31"/>
      <c r="K1057" s="21"/>
      <c r="M1057" s="27"/>
      <c r="N1057" s="28"/>
      <c r="O1057" s="32">
        <v>1.0</v>
      </c>
      <c r="P1057" s="52" t="s">
        <v>1887</v>
      </c>
      <c r="U1057" s="31"/>
    </row>
    <row r="1058">
      <c r="A1058" s="27"/>
      <c r="B1058" s="28"/>
      <c r="C1058" s="32">
        <v>2.0</v>
      </c>
      <c r="D1058" s="52" t="s">
        <v>1888</v>
      </c>
      <c r="I1058" s="31" t="s">
        <v>38</v>
      </c>
      <c r="K1058" s="21"/>
      <c r="M1058" s="27"/>
      <c r="N1058" s="28"/>
      <c r="O1058" s="32">
        <v>2.0</v>
      </c>
      <c r="P1058" s="52" t="s">
        <v>1888</v>
      </c>
      <c r="U1058" s="31" t="s">
        <v>38</v>
      </c>
    </row>
    <row r="1059">
      <c r="A1059" s="27"/>
      <c r="B1059" s="28"/>
      <c r="C1059" s="32">
        <v>3.0</v>
      </c>
      <c r="D1059" s="52" t="s">
        <v>1889</v>
      </c>
      <c r="I1059" s="31"/>
      <c r="K1059" s="21"/>
      <c r="M1059" s="27"/>
      <c r="N1059" s="28"/>
      <c r="O1059" s="32">
        <v>3.0</v>
      </c>
      <c r="P1059" s="52" t="s">
        <v>1889</v>
      </c>
      <c r="U1059" s="31"/>
    </row>
    <row r="1060">
      <c r="A1060" s="27"/>
      <c r="B1060" s="28"/>
      <c r="C1060" s="32">
        <v>4.0</v>
      </c>
      <c r="D1060" s="52" t="s">
        <v>516</v>
      </c>
      <c r="I1060" s="31"/>
      <c r="K1060" s="21"/>
      <c r="M1060" s="27"/>
      <c r="N1060" s="28"/>
      <c r="O1060" s="32">
        <v>4.0</v>
      </c>
      <c r="P1060" s="52" t="s">
        <v>516</v>
      </c>
      <c r="U1060" s="31"/>
    </row>
    <row r="1061">
      <c r="A1061" s="27"/>
      <c r="B1061" s="28"/>
      <c r="C1061" s="27"/>
      <c r="D1061" s="27"/>
      <c r="E1061" s="27"/>
      <c r="F1061" s="27"/>
      <c r="G1061" s="27"/>
      <c r="H1061" s="27"/>
      <c r="I1061" s="30"/>
      <c r="K1061" s="21"/>
      <c r="M1061" s="27"/>
      <c r="N1061" s="28"/>
      <c r="O1061" s="27"/>
      <c r="P1061" s="27"/>
      <c r="Q1061" s="27"/>
      <c r="R1061" s="27"/>
      <c r="S1061" s="27"/>
      <c r="T1061" s="27"/>
      <c r="U1061" s="30"/>
    </row>
    <row r="1062">
      <c r="A1062" s="27"/>
      <c r="B1062" s="28"/>
      <c r="C1062" s="27"/>
      <c r="D1062" s="27"/>
      <c r="E1062" s="27"/>
      <c r="F1062" s="27"/>
      <c r="G1062" s="27"/>
      <c r="H1062" s="27"/>
      <c r="I1062" s="30"/>
      <c r="K1062" s="21"/>
      <c r="M1062" s="27"/>
      <c r="N1062" s="28"/>
      <c r="O1062" s="27"/>
      <c r="P1062" s="27"/>
      <c r="Q1062" s="27"/>
      <c r="R1062" s="27"/>
      <c r="S1062" s="27"/>
      <c r="T1062" s="27"/>
      <c r="U1062" s="30"/>
    </row>
    <row r="1063">
      <c r="A1063" s="32" t="s">
        <v>50</v>
      </c>
      <c r="B1063" s="50">
        <f>B332+1</f>
        <v>43</v>
      </c>
      <c r="C1063" s="51" t="s">
        <v>1890</v>
      </c>
      <c r="I1063" s="26"/>
      <c r="K1063" s="21"/>
      <c r="M1063" s="32" t="s">
        <v>50</v>
      </c>
      <c r="N1063" s="50">
        <f>N332+1</f>
        <v>43</v>
      </c>
      <c r="O1063" s="51" t="s">
        <v>1890</v>
      </c>
      <c r="U1063" s="26"/>
    </row>
    <row r="1064">
      <c r="A1064" s="27"/>
      <c r="B1064" s="28"/>
      <c r="C1064" s="29"/>
      <c r="I1064" s="30"/>
      <c r="K1064" s="21"/>
      <c r="M1064" s="27"/>
      <c r="N1064" s="28"/>
      <c r="O1064" s="29"/>
      <c r="U1064" s="30"/>
    </row>
    <row r="1065">
      <c r="A1065" s="27"/>
      <c r="B1065" s="28"/>
      <c r="C1065" s="32">
        <v>1.0</v>
      </c>
      <c r="D1065" s="52" t="s">
        <v>1891</v>
      </c>
      <c r="I1065" s="31"/>
      <c r="K1065" s="21"/>
      <c r="M1065" s="27"/>
      <c r="N1065" s="28"/>
      <c r="O1065" s="32">
        <v>1.0</v>
      </c>
      <c r="P1065" s="52" t="s">
        <v>1891</v>
      </c>
      <c r="U1065" s="31"/>
    </row>
    <row r="1066">
      <c r="A1066" s="27"/>
      <c r="B1066" s="28"/>
      <c r="C1066" s="32">
        <v>2.0</v>
      </c>
      <c r="D1066" s="52" t="s">
        <v>1892</v>
      </c>
      <c r="I1066" s="31" t="s">
        <v>38</v>
      </c>
      <c r="K1066" s="21"/>
      <c r="M1066" s="27"/>
      <c r="N1066" s="28"/>
      <c r="O1066" s="32">
        <v>2.0</v>
      </c>
      <c r="P1066" s="52" t="s">
        <v>1892</v>
      </c>
      <c r="U1066" s="31" t="s">
        <v>38</v>
      </c>
    </row>
    <row r="1067">
      <c r="A1067" s="27"/>
      <c r="B1067" s="28"/>
      <c r="C1067" s="32">
        <v>3.0</v>
      </c>
      <c r="D1067" s="52" t="s">
        <v>1893</v>
      </c>
      <c r="I1067" s="31"/>
      <c r="K1067" s="21"/>
      <c r="M1067" s="27"/>
      <c r="N1067" s="28"/>
      <c r="O1067" s="32">
        <v>3.0</v>
      </c>
      <c r="P1067" s="52" t="s">
        <v>1893</v>
      </c>
      <c r="U1067" s="31"/>
    </row>
    <row r="1068">
      <c r="A1068" s="27"/>
      <c r="B1068" s="28"/>
      <c r="C1068" s="32">
        <v>4.0</v>
      </c>
      <c r="D1068" s="52" t="s">
        <v>582</v>
      </c>
      <c r="I1068" s="31"/>
      <c r="K1068" s="21"/>
      <c r="M1068" s="27"/>
      <c r="N1068" s="28"/>
      <c r="O1068" s="32">
        <v>4.0</v>
      </c>
      <c r="P1068" s="52" t="s">
        <v>582</v>
      </c>
      <c r="U1068" s="31"/>
    </row>
    <row r="1069">
      <c r="A1069" s="27"/>
      <c r="B1069" s="28"/>
      <c r="C1069" s="27"/>
      <c r="D1069" s="27"/>
      <c r="E1069" s="27"/>
      <c r="F1069" s="27"/>
      <c r="G1069" s="27"/>
      <c r="H1069" s="27"/>
      <c r="I1069" s="30"/>
      <c r="K1069" s="21"/>
      <c r="M1069" s="27"/>
      <c r="N1069" s="28"/>
      <c r="O1069" s="27"/>
      <c r="P1069" s="27"/>
      <c r="Q1069" s="27"/>
      <c r="R1069" s="27"/>
      <c r="S1069" s="27"/>
      <c r="T1069" s="27"/>
      <c r="U1069" s="30"/>
    </row>
    <row r="1070">
      <c r="A1070" s="27"/>
      <c r="B1070" s="28"/>
      <c r="C1070" s="27"/>
      <c r="D1070" s="27"/>
      <c r="E1070" s="27"/>
      <c r="F1070" s="27"/>
      <c r="G1070" s="27"/>
      <c r="H1070" s="27"/>
      <c r="I1070" s="30"/>
      <c r="K1070" s="21"/>
      <c r="M1070" s="27"/>
      <c r="N1070" s="28"/>
      <c r="O1070" s="27"/>
      <c r="P1070" s="27"/>
      <c r="Q1070" s="27"/>
      <c r="R1070" s="27"/>
      <c r="S1070" s="27"/>
      <c r="T1070" s="27"/>
      <c r="U1070" s="30"/>
    </row>
    <row r="1071">
      <c r="A1071" s="32" t="s">
        <v>50</v>
      </c>
      <c r="B1071" s="50">
        <f>B340+1</f>
        <v>44</v>
      </c>
      <c r="C1071" s="51" t="s">
        <v>1894</v>
      </c>
      <c r="I1071" s="26"/>
      <c r="K1071" s="21"/>
      <c r="M1071" s="32" t="s">
        <v>50</v>
      </c>
      <c r="N1071" s="50">
        <f>N340+1</f>
        <v>44</v>
      </c>
      <c r="O1071" s="51" t="s">
        <v>1894</v>
      </c>
      <c r="U1071" s="26"/>
    </row>
    <row r="1072">
      <c r="A1072" s="27"/>
      <c r="B1072" s="28"/>
      <c r="C1072" s="29"/>
      <c r="I1072" s="30"/>
      <c r="K1072" s="21"/>
      <c r="M1072" s="27"/>
      <c r="N1072" s="28"/>
      <c r="O1072" s="29"/>
      <c r="U1072" s="30"/>
    </row>
    <row r="1073">
      <c r="A1073" s="27"/>
      <c r="B1073" s="28"/>
      <c r="C1073" s="32">
        <v>1.0</v>
      </c>
      <c r="D1073" s="52" t="s">
        <v>1895</v>
      </c>
      <c r="I1073" s="31"/>
      <c r="K1073" s="21"/>
      <c r="M1073" s="27"/>
      <c r="N1073" s="28"/>
      <c r="O1073" s="32">
        <v>1.0</v>
      </c>
      <c r="P1073" s="52" t="s">
        <v>1895</v>
      </c>
      <c r="U1073" s="31"/>
    </row>
    <row r="1074">
      <c r="A1074" s="27"/>
      <c r="B1074" s="28"/>
      <c r="C1074" s="32">
        <v>2.0</v>
      </c>
      <c r="D1074" s="52" t="s">
        <v>1896</v>
      </c>
      <c r="I1074" s="31" t="s">
        <v>38</v>
      </c>
      <c r="K1074" s="21"/>
      <c r="M1074" s="27"/>
      <c r="N1074" s="28"/>
      <c r="O1074" s="32">
        <v>2.0</v>
      </c>
      <c r="P1074" s="52" t="s">
        <v>1896</v>
      </c>
      <c r="U1074" s="31" t="s">
        <v>38</v>
      </c>
    </row>
    <row r="1075">
      <c r="A1075" s="27"/>
      <c r="B1075" s="28"/>
      <c r="C1075" s="32">
        <v>3.0</v>
      </c>
      <c r="D1075" s="52" t="s">
        <v>1897</v>
      </c>
      <c r="I1075" s="31"/>
      <c r="K1075" s="21"/>
      <c r="M1075" s="27"/>
      <c r="N1075" s="28"/>
      <c r="O1075" s="32">
        <v>3.0</v>
      </c>
      <c r="P1075" s="52" t="s">
        <v>1897</v>
      </c>
      <c r="U1075" s="31"/>
    </row>
    <row r="1076">
      <c r="A1076" s="27"/>
      <c r="B1076" s="28"/>
      <c r="C1076" s="32">
        <v>4.0</v>
      </c>
      <c r="D1076" s="52" t="s">
        <v>582</v>
      </c>
      <c r="I1076" s="31"/>
      <c r="K1076" s="21"/>
      <c r="M1076" s="27"/>
      <c r="N1076" s="28"/>
      <c r="O1076" s="32">
        <v>4.0</v>
      </c>
      <c r="P1076" s="52" t="s">
        <v>582</v>
      </c>
      <c r="U1076" s="31"/>
    </row>
    <row r="1077">
      <c r="A1077" s="27"/>
      <c r="B1077" s="28"/>
      <c r="C1077" s="27"/>
      <c r="D1077" s="27"/>
      <c r="E1077" s="27"/>
      <c r="F1077" s="27"/>
      <c r="G1077" s="27"/>
      <c r="H1077" s="27"/>
      <c r="I1077" s="30"/>
      <c r="K1077" s="21"/>
      <c r="M1077" s="27"/>
      <c r="N1077" s="28"/>
      <c r="O1077" s="27"/>
      <c r="P1077" s="27"/>
      <c r="Q1077" s="27"/>
      <c r="R1077" s="27"/>
      <c r="S1077" s="27"/>
      <c r="T1077" s="27"/>
      <c r="U1077" s="30"/>
    </row>
    <row r="1078">
      <c r="A1078" s="27"/>
      <c r="B1078" s="28"/>
      <c r="C1078" s="27"/>
      <c r="D1078" s="27"/>
      <c r="E1078" s="27"/>
      <c r="F1078" s="27"/>
      <c r="G1078" s="27"/>
      <c r="H1078" s="27"/>
      <c r="I1078" s="30"/>
      <c r="K1078" s="21"/>
      <c r="M1078" s="27"/>
      <c r="N1078" s="28"/>
      <c r="O1078" s="27"/>
      <c r="P1078" s="27"/>
      <c r="Q1078" s="27"/>
      <c r="R1078" s="27"/>
      <c r="S1078" s="27"/>
      <c r="T1078" s="27"/>
      <c r="U1078" s="30"/>
    </row>
    <row r="1079">
      <c r="A1079" s="32" t="s">
        <v>50</v>
      </c>
      <c r="B1079" s="50">
        <f>B348+1</f>
        <v>45</v>
      </c>
      <c r="C1079" s="51" t="s">
        <v>1898</v>
      </c>
      <c r="I1079" s="26"/>
      <c r="K1079" s="21"/>
      <c r="M1079" s="32" t="s">
        <v>50</v>
      </c>
      <c r="N1079" s="50">
        <f>N348+1</f>
        <v>45</v>
      </c>
      <c r="O1079" s="51" t="s">
        <v>1898</v>
      </c>
      <c r="U1079" s="26"/>
    </row>
    <row r="1080">
      <c r="A1080" s="27"/>
      <c r="B1080" s="28"/>
      <c r="C1080" s="29"/>
      <c r="I1080" s="30"/>
      <c r="K1080" s="21"/>
      <c r="M1080" s="27"/>
      <c r="N1080" s="28"/>
      <c r="O1080" s="29"/>
      <c r="U1080" s="30"/>
    </row>
    <row r="1081">
      <c r="A1081" s="27"/>
      <c r="B1081" s="28"/>
      <c r="C1081" s="32">
        <v>1.0</v>
      </c>
      <c r="D1081" s="52" t="s">
        <v>1899</v>
      </c>
      <c r="I1081" s="31"/>
      <c r="K1081" s="21"/>
      <c r="M1081" s="27"/>
      <c r="N1081" s="28"/>
      <c r="O1081" s="32">
        <v>1.0</v>
      </c>
      <c r="P1081" s="52" t="s">
        <v>1899</v>
      </c>
      <c r="U1081" s="31"/>
    </row>
    <row r="1082">
      <c r="A1082" s="27"/>
      <c r="B1082" s="28"/>
      <c r="C1082" s="32">
        <v>2.0</v>
      </c>
      <c r="D1082" s="52" t="s">
        <v>1900</v>
      </c>
      <c r="I1082" s="31" t="s">
        <v>38</v>
      </c>
      <c r="K1082" s="21"/>
      <c r="M1082" s="27"/>
      <c r="N1082" s="28"/>
      <c r="O1082" s="32">
        <v>2.0</v>
      </c>
      <c r="P1082" s="52" t="s">
        <v>1900</v>
      </c>
      <c r="U1082" s="31" t="s">
        <v>38</v>
      </c>
    </row>
    <row r="1083">
      <c r="A1083" s="27"/>
      <c r="B1083" s="28"/>
      <c r="C1083" s="32">
        <v>3.0</v>
      </c>
      <c r="D1083" s="52" t="s">
        <v>1901</v>
      </c>
      <c r="I1083" s="31"/>
      <c r="K1083" s="21"/>
      <c r="M1083" s="27"/>
      <c r="N1083" s="28"/>
      <c r="O1083" s="32">
        <v>3.0</v>
      </c>
      <c r="P1083" s="52" t="s">
        <v>1901</v>
      </c>
      <c r="U1083" s="31"/>
    </row>
    <row r="1084">
      <c r="A1084" s="27"/>
      <c r="B1084" s="28"/>
      <c r="C1084" s="32">
        <v>4.0</v>
      </c>
      <c r="D1084" s="52" t="s">
        <v>1901</v>
      </c>
      <c r="I1084" s="31"/>
      <c r="K1084" s="21"/>
      <c r="M1084" s="27"/>
      <c r="N1084" s="28"/>
      <c r="O1084" s="32">
        <v>4.0</v>
      </c>
      <c r="P1084" s="52" t="s">
        <v>1901</v>
      </c>
      <c r="U1084" s="31"/>
    </row>
    <row r="1085">
      <c r="A1085" s="27"/>
      <c r="B1085" s="28"/>
      <c r="C1085" s="27"/>
      <c r="D1085" s="27"/>
      <c r="E1085" s="27"/>
      <c r="F1085" s="27"/>
      <c r="G1085" s="27"/>
      <c r="H1085" s="27"/>
      <c r="I1085" s="30"/>
      <c r="K1085" s="21"/>
      <c r="M1085" s="27"/>
      <c r="N1085" s="28"/>
      <c r="O1085" s="27"/>
      <c r="P1085" s="27"/>
      <c r="Q1085" s="27"/>
      <c r="R1085" s="27"/>
      <c r="S1085" s="27"/>
      <c r="T1085" s="27"/>
      <c r="U1085" s="30"/>
    </row>
    <row r="1086">
      <c r="A1086" s="27"/>
      <c r="B1086" s="28"/>
      <c r="C1086" s="27"/>
      <c r="D1086" s="27"/>
      <c r="E1086" s="27"/>
      <c r="F1086" s="27"/>
      <c r="G1086" s="27"/>
      <c r="H1086" s="27"/>
      <c r="I1086" s="30"/>
      <c r="K1086" s="21"/>
      <c r="M1086" s="27"/>
      <c r="N1086" s="28"/>
      <c r="O1086" s="27"/>
      <c r="P1086" s="27"/>
      <c r="Q1086" s="27"/>
      <c r="R1086" s="27"/>
      <c r="S1086" s="27"/>
      <c r="T1086" s="27"/>
      <c r="U1086" s="30"/>
    </row>
    <row r="1087">
      <c r="A1087" s="32" t="s">
        <v>50</v>
      </c>
      <c r="B1087" s="50">
        <f>B356+1</f>
        <v>46</v>
      </c>
      <c r="C1087" s="51" t="s">
        <v>1902</v>
      </c>
      <c r="I1087" s="26"/>
      <c r="K1087" s="21"/>
      <c r="M1087" s="32" t="s">
        <v>50</v>
      </c>
      <c r="N1087" s="50">
        <f>N356+1</f>
        <v>46</v>
      </c>
      <c r="O1087" s="51" t="s">
        <v>1902</v>
      </c>
      <c r="U1087" s="26"/>
    </row>
    <row r="1088">
      <c r="A1088" s="27"/>
      <c r="B1088" s="28"/>
      <c r="C1088" s="29"/>
      <c r="I1088" s="30"/>
      <c r="K1088" s="21"/>
      <c r="M1088" s="27"/>
      <c r="N1088" s="28"/>
      <c r="O1088" s="29"/>
      <c r="U1088" s="30"/>
    </row>
    <row r="1089">
      <c r="A1089" s="27"/>
      <c r="B1089" s="28"/>
      <c r="C1089" s="32">
        <v>1.0</v>
      </c>
      <c r="D1089" s="52" t="s">
        <v>1903</v>
      </c>
      <c r="I1089" s="31" t="s">
        <v>38</v>
      </c>
      <c r="K1089" s="21"/>
      <c r="M1089" s="27"/>
      <c r="N1089" s="28"/>
      <c r="O1089" s="32">
        <v>1.0</v>
      </c>
      <c r="P1089" s="52" t="s">
        <v>1903</v>
      </c>
      <c r="U1089" s="31" t="s">
        <v>38</v>
      </c>
    </row>
    <row r="1090" ht="15.75" customHeight="1">
      <c r="A1090" s="27"/>
      <c r="B1090" s="28"/>
      <c r="C1090" s="32">
        <v>2.0</v>
      </c>
      <c r="D1090" s="52" t="s">
        <v>1904</v>
      </c>
      <c r="I1090" s="31"/>
      <c r="K1090" s="21"/>
      <c r="M1090" s="27"/>
      <c r="N1090" s="28"/>
      <c r="O1090" s="32">
        <v>2.0</v>
      </c>
      <c r="P1090" s="52" t="s">
        <v>1904</v>
      </c>
      <c r="U1090" s="31"/>
    </row>
    <row r="1091">
      <c r="A1091" s="27"/>
      <c r="B1091" s="28"/>
      <c r="C1091" s="32">
        <v>3.0</v>
      </c>
      <c r="D1091" s="52" t="s">
        <v>1905</v>
      </c>
      <c r="I1091" s="31"/>
      <c r="K1091" s="21"/>
      <c r="M1091" s="27"/>
      <c r="N1091" s="28"/>
      <c r="O1091" s="32">
        <v>3.0</v>
      </c>
      <c r="P1091" s="52" t="s">
        <v>1905</v>
      </c>
      <c r="U1091" s="31"/>
    </row>
    <row r="1092">
      <c r="A1092" s="27"/>
      <c r="B1092" s="28"/>
      <c r="C1092" s="32">
        <v>4.0</v>
      </c>
      <c r="D1092" s="52" t="s">
        <v>1783</v>
      </c>
      <c r="I1092" s="31"/>
      <c r="K1092" s="21"/>
      <c r="M1092" s="27"/>
      <c r="N1092" s="28"/>
      <c r="O1092" s="32">
        <v>4.0</v>
      </c>
      <c r="P1092" s="52" t="s">
        <v>1783</v>
      </c>
      <c r="U1092" s="31"/>
    </row>
    <row r="1093">
      <c r="A1093" s="27"/>
      <c r="B1093" s="28"/>
      <c r="C1093" s="27"/>
      <c r="D1093" s="27"/>
      <c r="E1093" s="27"/>
      <c r="F1093" s="27"/>
      <c r="G1093" s="27"/>
      <c r="H1093" s="27"/>
      <c r="I1093" s="30"/>
      <c r="K1093" s="21"/>
      <c r="M1093" s="27"/>
      <c r="N1093" s="28"/>
      <c r="O1093" s="27"/>
      <c r="P1093" s="27"/>
      <c r="Q1093" s="27"/>
      <c r="R1093" s="27"/>
      <c r="S1093" s="27"/>
      <c r="T1093" s="27"/>
      <c r="U1093" s="30"/>
    </row>
    <row r="1094">
      <c r="A1094" s="27"/>
      <c r="B1094" s="28"/>
      <c r="C1094" s="27"/>
      <c r="D1094" s="27"/>
      <c r="E1094" s="27"/>
      <c r="F1094" s="27"/>
      <c r="G1094" s="27"/>
      <c r="H1094" s="27"/>
      <c r="I1094" s="30"/>
      <c r="K1094" s="21"/>
      <c r="M1094" s="27"/>
      <c r="N1094" s="28"/>
      <c r="O1094" s="27"/>
      <c r="P1094" s="27"/>
      <c r="Q1094" s="27"/>
      <c r="R1094" s="27"/>
      <c r="S1094" s="27"/>
      <c r="T1094" s="27"/>
      <c r="U1094" s="30"/>
    </row>
    <row r="1095">
      <c r="A1095" s="32" t="s">
        <v>50</v>
      </c>
      <c r="B1095" s="50">
        <f>B364+1</f>
        <v>47</v>
      </c>
      <c r="C1095" s="51" t="s">
        <v>1906</v>
      </c>
      <c r="I1095" s="26"/>
      <c r="K1095" s="21"/>
      <c r="M1095" s="32" t="s">
        <v>50</v>
      </c>
      <c r="N1095" s="50">
        <f>N364+1</f>
        <v>47</v>
      </c>
      <c r="O1095" s="51" t="s">
        <v>1906</v>
      </c>
      <c r="U1095" s="26"/>
    </row>
    <row r="1096">
      <c r="A1096" s="27"/>
      <c r="B1096" s="28"/>
      <c r="C1096" s="29"/>
      <c r="I1096" s="30"/>
      <c r="K1096" s="21"/>
      <c r="M1096" s="27"/>
      <c r="N1096" s="28"/>
      <c r="O1096" s="29"/>
      <c r="U1096" s="30"/>
    </row>
    <row r="1097">
      <c r="A1097" s="27"/>
      <c r="B1097" s="28"/>
      <c r="C1097" s="32">
        <v>1.0</v>
      </c>
      <c r="D1097" s="52" t="s">
        <v>662</v>
      </c>
      <c r="I1097" s="31" t="s">
        <v>38</v>
      </c>
      <c r="K1097" s="21"/>
      <c r="M1097" s="27"/>
      <c r="N1097" s="28"/>
      <c r="O1097" s="32">
        <v>1.0</v>
      </c>
      <c r="P1097" s="52" t="s">
        <v>662</v>
      </c>
      <c r="U1097" s="31" t="s">
        <v>38</v>
      </c>
    </row>
    <row r="1098">
      <c r="A1098" s="27"/>
      <c r="B1098" s="28"/>
      <c r="C1098" s="32">
        <v>2.0</v>
      </c>
      <c r="D1098" s="52" t="s">
        <v>663</v>
      </c>
      <c r="I1098" s="31"/>
      <c r="K1098" s="21"/>
      <c r="M1098" s="27"/>
      <c r="N1098" s="28"/>
      <c r="O1098" s="32">
        <v>2.0</v>
      </c>
      <c r="P1098" s="52" t="s">
        <v>663</v>
      </c>
      <c r="U1098" s="31"/>
    </row>
    <row r="1099">
      <c r="A1099" s="27"/>
      <c r="B1099" s="28"/>
      <c r="C1099" s="32">
        <v>3.0</v>
      </c>
      <c r="D1099" s="52" t="s">
        <v>664</v>
      </c>
      <c r="I1099" s="31"/>
      <c r="K1099" s="21"/>
      <c r="M1099" s="27"/>
      <c r="N1099" s="28"/>
      <c r="O1099" s="32">
        <v>3.0</v>
      </c>
      <c r="P1099" s="52" t="s">
        <v>664</v>
      </c>
      <c r="U1099" s="31"/>
    </row>
    <row r="1100" ht="15.75" customHeight="1">
      <c r="A1100" s="27"/>
      <c r="B1100" s="28"/>
      <c r="C1100" s="32">
        <v>4.0</v>
      </c>
      <c r="D1100" s="52" t="s">
        <v>1907</v>
      </c>
      <c r="I1100" s="31"/>
      <c r="K1100" s="21"/>
      <c r="M1100" s="27"/>
      <c r="N1100" s="28"/>
      <c r="O1100" s="32">
        <v>4.0</v>
      </c>
      <c r="P1100" s="52" t="s">
        <v>1907</v>
      </c>
      <c r="U1100" s="31"/>
    </row>
    <row r="1101">
      <c r="A1101" s="27"/>
      <c r="B1101" s="28"/>
      <c r="C1101" s="27"/>
      <c r="D1101" s="27"/>
      <c r="E1101" s="27"/>
      <c r="F1101" s="27"/>
      <c r="G1101" s="27"/>
      <c r="H1101" s="27"/>
      <c r="I1101" s="30"/>
      <c r="K1101" s="21"/>
      <c r="M1101" s="27"/>
      <c r="N1101" s="28"/>
      <c r="O1101" s="27"/>
      <c r="P1101" s="27"/>
      <c r="Q1101" s="27"/>
      <c r="R1101" s="27"/>
      <c r="S1101" s="27"/>
      <c r="T1101" s="27"/>
      <c r="U1101" s="30"/>
    </row>
    <row r="1102">
      <c r="A1102" s="27"/>
      <c r="B1102" s="28"/>
      <c r="C1102" s="27"/>
      <c r="D1102" s="27"/>
      <c r="E1102" s="27"/>
      <c r="F1102" s="27"/>
      <c r="G1102" s="27"/>
      <c r="H1102" s="27"/>
      <c r="I1102" s="30"/>
      <c r="K1102" s="21"/>
      <c r="M1102" s="27"/>
      <c r="N1102" s="28"/>
      <c r="O1102" s="27"/>
      <c r="P1102" s="27"/>
      <c r="Q1102" s="27"/>
      <c r="R1102" s="27"/>
      <c r="S1102" s="27"/>
      <c r="T1102" s="27"/>
      <c r="U1102" s="30"/>
    </row>
    <row r="1103">
      <c r="A1103" s="32" t="s">
        <v>50</v>
      </c>
      <c r="B1103" s="50">
        <f>B372+1</f>
        <v>48</v>
      </c>
      <c r="C1103" s="51" t="s">
        <v>1908</v>
      </c>
      <c r="I1103" s="26"/>
      <c r="K1103" s="21"/>
      <c r="M1103" s="32" t="s">
        <v>50</v>
      </c>
      <c r="N1103" s="50">
        <f>N372+1</f>
        <v>48</v>
      </c>
      <c r="O1103" s="51" t="s">
        <v>1908</v>
      </c>
      <c r="U1103" s="26"/>
    </row>
    <row r="1104">
      <c r="A1104" s="27"/>
      <c r="B1104" s="28"/>
      <c r="C1104" s="29"/>
      <c r="I1104" s="30"/>
      <c r="K1104" s="21"/>
      <c r="M1104" s="27"/>
      <c r="N1104" s="28"/>
      <c r="O1104" s="29"/>
      <c r="U1104" s="30"/>
    </row>
    <row r="1105">
      <c r="A1105" s="27"/>
      <c r="B1105" s="28"/>
      <c r="C1105" s="32">
        <v>1.0</v>
      </c>
      <c r="D1105" s="52" t="s">
        <v>1909</v>
      </c>
      <c r="I1105" s="31"/>
      <c r="K1105" s="21"/>
      <c r="M1105" s="27"/>
      <c r="N1105" s="28"/>
      <c r="O1105" s="32">
        <v>1.0</v>
      </c>
      <c r="P1105" s="52" t="s">
        <v>1909</v>
      </c>
      <c r="U1105" s="31"/>
    </row>
    <row r="1106">
      <c r="A1106" s="27"/>
      <c r="B1106" s="28"/>
      <c r="C1106" s="32">
        <v>2.0</v>
      </c>
      <c r="D1106" s="52" t="s">
        <v>1910</v>
      </c>
      <c r="I1106" s="31"/>
      <c r="K1106" s="21"/>
      <c r="M1106" s="27"/>
      <c r="N1106" s="28"/>
      <c r="O1106" s="32">
        <v>2.0</v>
      </c>
      <c r="P1106" s="52" t="s">
        <v>1910</v>
      </c>
      <c r="U1106" s="31"/>
    </row>
    <row r="1107">
      <c r="A1107" s="27"/>
      <c r="B1107" s="28"/>
      <c r="C1107" s="32">
        <v>3.0</v>
      </c>
      <c r="D1107" s="52" t="s">
        <v>1911</v>
      </c>
      <c r="I1107" s="31"/>
      <c r="K1107" s="21"/>
      <c r="M1107" s="27"/>
      <c r="N1107" s="28"/>
      <c r="O1107" s="32">
        <v>3.0</v>
      </c>
      <c r="P1107" s="52" t="s">
        <v>1911</v>
      </c>
      <c r="U1107" s="31"/>
    </row>
    <row r="1108" ht="15.75" customHeight="1">
      <c r="A1108" s="27"/>
      <c r="B1108" s="28"/>
      <c r="C1108" s="32">
        <v>4.0</v>
      </c>
      <c r="D1108" s="52" t="s">
        <v>931</v>
      </c>
      <c r="I1108" s="31" t="s">
        <v>38</v>
      </c>
      <c r="K1108" s="21"/>
      <c r="M1108" s="27"/>
      <c r="N1108" s="28"/>
      <c r="O1108" s="32">
        <v>4.0</v>
      </c>
      <c r="P1108" s="52" t="s">
        <v>931</v>
      </c>
      <c r="U1108" s="31" t="s">
        <v>38</v>
      </c>
    </row>
    <row r="1109">
      <c r="A1109" s="27"/>
      <c r="B1109" s="28"/>
      <c r="C1109" s="27"/>
      <c r="D1109" s="27"/>
      <c r="E1109" s="27"/>
      <c r="F1109" s="27"/>
      <c r="G1109" s="27"/>
      <c r="H1109" s="27"/>
      <c r="I1109" s="30"/>
      <c r="K1109" s="21"/>
      <c r="M1109" s="27"/>
      <c r="N1109" s="28"/>
      <c r="O1109" s="27"/>
      <c r="P1109" s="27"/>
      <c r="Q1109" s="27"/>
      <c r="R1109" s="27"/>
      <c r="S1109" s="27"/>
      <c r="T1109" s="27"/>
      <c r="U1109" s="30"/>
    </row>
    <row r="1110">
      <c r="A1110" s="27"/>
      <c r="B1110" s="28"/>
      <c r="C1110" s="27"/>
      <c r="D1110" s="27"/>
      <c r="E1110" s="27"/>
      <c r="F1110" s="27"/>
      <c r="G1110" s="27"/>
      <c r="H1110" s="27"/>
      <c r="I1110" s="30"/>
      <c r="K1110" s="21"/>
      <c r="M1110" s="27"/>
      <c r="N1110" s="28"/>
      <c r="O1110" s="27"/>
      <c r="P1110" s="27"/>
      <c r="Q1110" s="27"/>
      <c r="R1110" s="27"/>
      <c r="S1110" s="27"/>
      <c r="T1110" s="27"/>
      <c r="U1110" s="30"/>
    </row>
    <row r="1111">
      <c r="A1111" s="32" t="s">
        <v>50</v>
      </c>
      <c r="B1111" s="50">
        <f>B380+1</f>
        <v>49</v>
      </c>
      <c r="C1111" s="51" t="s">
        <v>1912</v>
      </c>
      <c r="I1111" s="26"/>
      <c r="K1111" s="21"/>
      <c r="M1111" s="32" t="s">
        <v>50</v>
      </c>
      <c r="N1111" s="50">
        <f>N380+1</f>
        <v>49</v>
      </c>
      <c r="O1111" s="51" t="s">
        <v>1912</v>
      </c>
      <c r="U1111" s="26"/>
    </row>
    <row r="1112">
      <c r="A1112" s="27"/>
      <c r="B1112" s="28"/>
      <c r="C1112" s="29"/>
      <c r="I1112" s="30"/>
      <c r="K1112" s="21"/>
      <c r="M1112" s="27"/>
      <c r="N1112" s="28"/>
      <c r="O1112" s="29"/>
      <c r="U1112" s="30"/>
    </row>
    <row r="1113">
      <c r="A1113" s="27"/>
      <c r="B1113" s="28"/>
      <c r="C1113" s="32">
        <v>1.0</v>
      </c>
      <c r="D1113" s="52" t="s">
        <v>1913</v>
      </c>
      <c r="I1113" s="31" t="s">
        <v>38</v>
      </c>
      <c r="K1113" s="21"/>
      <c r="M1113" s="27"/>
      <c r="N1113" s="28"/>
      <c r="O1113" s="32">
        <v>1.0</v>
      </c>
      <c r="P1113" s="52" t="s">
        <v>1913</v>
      </c>
      <c r="U1113" s="31" t="s">
        <v>38</v>
      </c>
    </row>
    <row r="1114">
      <c r="A1114" s="27"/>
      <c r="B1114" s="28"/>
      <c r="C1114" s="32">
        <v>2.0</v>
      </c>
      <c r="D1114" s="52" t="s">
        <v>1914</v>
      </c>
      <c r="I1114" s="31"/>
      <c r="K1114" s="21"/>
      <c r="M1114" s="27"/>
      <c r="N1114" s="28"/>
      <c r="O1114" s="32">
        <v>2.0</v>
      </c>
      <c r="P1114" s="52" t="s">
        <v>1914</v>
      </c>
      <c r="U1114" s="31"/>
    </row>
    <row r="1115">
      <c r="A1115" s="27"/>
      <c r="B1115" s="28"/>
      <c r="C1115" s="32">
        <v>3.0</v>
      </c>
      <c r="D1115" s="52" t="s">
        <v>1915</v>
      </c>
      <c r="I1115" s="31"/>
      <c r="K1115" s="21"/>
      <c r="M1115" s="27"/>
      <c r="N1115" s="28"/>
      <c r="O1115" s="32">
        <v>3.0</v>
      </c>
      <c r="P1115" s="52" t="s">
        <v>1915</v>
      </c>
      <c r="U1115" s="31"/>
    </row>
    <row r="1116" ht="15.75" customHeight="1">
      <c r="A1116" s="27"/>
      <c r="B1116" s="28"/>
      <c r="C1116" s="32">
        <v>4.0</v>
      </c>
      <c r="D1116" s="52" t="s">
        <v>1916</v>
      </c>
      <c r="I1116" s="31"/>
      <c r="K1116" s="21"/>
      <c r="M1116" s="27"/>
      <c r="N1116" s="28"/>
      <c r="O1116" s="32">
        <v>4.0</v>
      </c>
      <c r="P1116" s="52" t="s">
        <v>1916</v>
      </c>
      <c r="U1116" s="31"/>
    </row>
    <row r="1117">
      <c r="A1117" s="27"/>
      <c r="B1117" s="28"/>
      <c r="C1117" s="27"/>
      <c r="D1117" s="27"/>
      <c r="E1117" s="27"/>
      <c r="F1117" s="27"/>
      <c r="G1117" s="27"/>
      <c r="H1117" s="27"/>
      <c r="I1117" s="30"/>
      <c r="K1117" s="21"/>
      <c r="M1117" s="27"/>
      <c r="N1117" s="28"/>
      <c r="O1117" s="27"/>
      <c r="P1117" s="27"/>
      <c r="Q1117" s="27"/>
      <c r="R1117" s="27"/>
      <c r="S1117" s="27"/>
      <c r="T1117" s="27"/>
      <c r="U1117" s="30"/>
    </row>
    <row r="1118">
      <c r="A1118" s="27"/>
      <c r="B1118" s="28"/>
      <c r="C1118" s="27"/>
      <c r="D1118" s="27"/>
      <c r="E1118" s="27"/>
      <c r="F1118" s="27"/>
      <c r="G1118" s="27"/>
      <c r="H1118" s="27"/>
      <c r="I1118" s="30"/>
      <c r="K1118" s="21"/>
      <c r="M1118" s="27"/>
      <c r="N1118" s="28"/>
      <c r="O1118" s="27"/>
      <c r="P1118" s="27"/>
      <c r="Q1118" s="27"/>
      <c r="R1118" s="27"/>
      <c r="S1118" s="27"/>
      <c r="T1118" s="27"/>
      <c r="U1118" s="30"/>
    </row>
    <row r="1119">
      <c r="A1119" s="32" t="s">
        <v>50</v>
      </c>
      <c r="B1119" s="50">
        <f>B388+1</f>
        <v>50</v>
      </c>
      <c r="C1119" s="51" t="s">
        <v>1917</v>
      </c>
      <c r="I1119" s="26"/>
      <c r="K1119" s="21"/>
      <c r="M1119" s="32" t="s">
        <v>50</v>
      </c>
      <c r="N1119" s="50">
        <f>N388+1</f>
        <v>50</v>
      </c>
      <c r="O1119" s="51" t="s">
        <v>1917</v>
      </c>
      <c r="U1119" s="26"/>
    </row>
    <row r="1120">
      <c r="A1120" s="27"/>
      <c r="B1120" s="28"/>
      <c r="C1120" s="29"/>
      <c r="I1120" s="30"/>
      <c r="K1120" s="21"/>
      <c r="M1120" s="27"/>
      <c r="N1120" s="28"/>
      <c r="O1120" s="29"/>
      <c r="U1120" s="30"/>
    </row>
    <row r="1121">
      <c r="A1121" s="27"/>
      <c r="B1121" s="28"/>
      <c r="C1121" s="32">
        <v>1.0</v>
      </c>
      <c r="D1121" s="52" t="s">
        <v>1350</v>
      </c>
      <c r="I1121" s="31"/>
      <c r="K1121" s="21"/>
      <c r="M1121" s="27"/>
      <c r="N1121" s="28"/>
      <c r="O1121" s="32">
        <v>1.0</v>
      </c>
      <c r="P1121" s="52" t="s">
        <v>1350</v>
      </c>
      <c r="U1121" s="31"/>
    </row>
    <row r="1122">
      <c r="A1122" s="27"/>
      <c r="B1122" s="28"/>
      <c r="C1122" s="32">
        <v>2.0</v>
      </c>
      <c r="D1122" s="52" t="s">
        <v>1351</v>
      </c>
      <c r="I1122" s="31"/>
      <c r="K1122" s="21"/>
      <c r="M1122" s="27"/>
      <c r="N1122" s="28"/>
      <c r="O1122" s="32">
        <v>2.0</v>
      </c>
      <c r="P1122" s="52" t="s">
        <v>1351</v>
      </c>
      <c r="U1122" s="31"/>
    </row>
    <row r="1123">
      <c r="A1123" s="27"/>
      <c r="B1123" s="28"/>
      <c r="C1123" s="32">
        <v>3.0</v>
      </c>
      <c r="D1123" s="52" t="s">
        <v>1353</v>
      </c>
      <c r="I1123" s="31" t="s">
        <v>38</v>
      </c>
      <c r="K1123" s="21"/>
      <c r="M1123" s="27"/>
      <c r="N1123" s="28"/>
      <c r="O1123" s="32">
        <v>3.0</v>
      </c>
      <c r="P1123" s="52" t="s">
        <v>1353</v>
      </c>
      <c r="U1123" s="31" t="s">
        <v>38</v>
      </c>
    </row>
    <row r="1124" ht="15.75" customHeight="1">
      <c r="A1124" s="27"/>
      <c r="B1124" s="28"/>
      <c r="C1124" s="32">
        <v>4.0</v>
      </c>
      <c r="D1124" s="52" t="s">
        <v>1918</v>
      </c>
      <c r="I1124" s="31"/>
      <c r="K1124" s="21"/>
      <c r="M1124" s="27"/>
      <c r="N1124" s="28"/>
      <c r="O1124" s="32">
        <v>4.0</v>
      </c>
      <c r="P1124" s="52" t="s">
        <v>1918</v>
      </c>
      <c r="U1124" s="31"/>
    </row>
    <row r="1125">
      <c r="A1125" s="27"/>
      <c r="B1125" s="28"/>
      <c r="C1125" s="27"/>
      <c r="D1125" s="27"/>
      <c r="E1125" s="27"/>
      <c r="F1125" s="27"/>
      <c r="G1125" s="27"/>
      <c r="H1125" s="27"/>
      <c r="I1125" s="30"/>
      <c r="K1125" s="21"/>
      <c r="M1125" s="27"/>
      <c r="N1125" s="28"/>
      <c r="O1125" s="27"/>
      <c r="P1125" s="27"/>
      <c r="Q1125" s="27"/>
      <c r="R1125" s="27"/>
      <c r="S1125" s="27"/>
      <c r="T1125" s="27"/>
      <c r="U1125" s="30"/>
    </row>
    <row r="1126">
      <c r="A1126" s="27"/>
      <c r="B1126" s="28"/>
      <c r="C1126" s="27"/>
      <c r="D1126" s="27"/>
      <c r="E1126" s="27"/>
      <c r="F1126" s="27"/>
      <c r="G1126" s="27"/>
      <c r="H1126" s="27"/>
      <c r="I1126" s="30"/>
      <c r="K1126" s="21"/>
      <c r="M1126" s="27"/>
      <c r="N1126" s="28"/>
      <c r="O1126" s="27"/>
      <c r="P1126" s="27"/>
      <c r="Q1126" s="27"/>
      <c r="R1126" s="27"/>
      <c r="S1126" s="27"/>
      <c r="T1126" s="27"/>
      <c r="U1126" s="30"/>
    </row>
    <row r="1127">
      <c r="A1127" s="32" t="s">
        <v>50</v>
      </c>
      <c r="B1127" s="50">
        <f>B396+1</f>
        <v>51</v>
      </c>
      <c r="C1127" s="51" t="s">
        <v>1919</v>
      </c>
      <c r="I1127" s="26"/>
      <c r="K1127" s="21"/>
      <c r="M1127" s="32" t="s">
        <v>50</v>
      </c>
      <c r="N1127" s="50">
        <f>N396+1</f>
        <v>51</v>
      </c>
      <c r="O1127" s="51" t="s">
        <v>1919</v>
      </c>
      <c r="U1127" s="26"/>
    </row>
    <row r="1128">
      <c r="A1128" s="27"/>
      <c r="B1128" s="28"/>
      <c r="C1128" s="29"/>
      <c r="I1128" s="30"/>
      <c r="K1128" s="21"/>
      <c r="M1128" s="27"/>
      <c r="N1128" s="28"/>
      <c r="O1128" s="29"/>
      <c r="U1128" s="30"/>
    </row>
    <row r="1129">
      <c r="A1129" s="27"/>
      <c r="B1129" s="28"/>
      <c r="C1129" s="32">
        <v>1.0</v>
      </c>
      <c r="D1129" s="52" t="s">
        <v>1920</v>
      </c>
      <c r="I1129" s="31"/>
      <c r="K1129" s="21"/>
      <c r="M1129" s="27"/>
      <c r="N1129" s="28"/>
      <c r="O1129" s="32">
        <v>1.0</v>
      </c>
      <c r="P1129" s="52" t="s">
        <v>1920</v>
      </c>
      <c r="U1129" s="31"/>
    </row>
    <row r="1130">
      <c r="A1130" s="27"/>
      <c r="B1130" s="28"/>
      <c r="C1130" s="32">
        <v>2.0</v>
      </c>
      <c r="D1130" s="52" t="s">
        <v>1921</v>
      </c>
      <c r="I1130" s="31"/>
      <c r="K1130" s="21"/>
      <c r="M1130" s="27"/>
      <c r="N1130" s="28"/>
      <c r="O1130" s="32">
        <v>2.0</v>
      </c>
      <c r="P1130" s="52" t="s">
        <v>1921</v>
      </c>
      <c r="U1130" s="31"/>
    </row>
    <row r="1131">
      <c r="A1131" s="27"/>
      <c r="B1131" s="28"/>
      <c r="C1131" s="32">
        <v>3.0</v>
      </c>
      <c r="D1131" s="52" t="s">
        <v>1922</v>
      </c>
      <c r="I1131" s="31"/>
      <c r="K1131" s="21"/>
      <c r="M1131" s="27"/>
      <c r="N1131" s="28"/>
      <c r="O1131" s="32">
        <v>3.0</v>
      </c>
      <c r="P1131" s="52" t="s">
        <v>1922</v>
      </c>
      <c r="U1131" s="31"/>
    </row>
    <row r="1132" ht="15.75" customHeight="1">
      <c r="A1132" s="27"/>
      <c r="B1132" s="28"/>
      <c r="C1132" s="32">
        <v>4.0</v>
      </c>
      <c r="D1132" s="52" t="s">
        <v>1923</v>
      </c>
      <c r="I1132" s="31" t="s">
        <v>38</v>
      </c>
      <c r="K1132" s="21"/>
      <c r="M1132" s="27"/>
      <c r="N1132" s="28"/>
      <c r="O1132" s="32">
        <v>4.0</v>
      </c>
      <c r="P1132" s="52" t="s">
        <v>1923</v>
      </c>
      <c r="U1132" s="31" t="s">
        <v>38</v>
      </c>
    </row>
    <row r="1133">
      <c r="A1133" s="27"/>
      <c r="B1133" s="28"/>
      <c r="C1133" s="27"/>
      <c r="D1133" s="27"/>
      <c r="E1133" s="27"/>
      <c r="F1133" s="27"/>
      <c r="G1133" s="27"/>
      <c r="H1133" s="27"/>
      <c r="I1133" s="30"/>
      <c r="K1133" s="21"/>
      <c r="M1133" s="27"/>
      <c r="N1133" s="28"/>
      <c r="O1133" s="27"/>
      <c r="P1133" s="27"/>
      <c r="Q1133" s="27"/>
      <c r="R1133" s="27"/>
      <c r="S1133" s="27"/>
      <c r="T1133" s="27"/>
      <c r="U1133" s="30"/>
    </row>
    <row r="1134">
      <c r="A1134" s="27"/>
      <c r="B1134" s="28"/>
      <c r="C1134" s="27"/>
      <c r="D1134" s="27"/>
      <c r="E1134" s="27"/>
      <c r="F1134" s="27"/>
      <c r="G1134" s="27"/>
      <c r="H1134" s="27"/>
      <c r="I1134" s="30"/>
      <c r="K1134" s="21"/>
      <c r="M1134" s="27"/>
      <c r="N1134" s="28"/>
      <c r="O1134" s="27"/>
      <c r="P1134" s="27"/>
      <c r="Q1134" s="27"/>
      <c r="R1134" s="27"/>
      <c r="S1134" s="27"/>
      <c r="T1134" s="27"/>
      <c r="U1134" s="30"/>
    </row>
    <row r="1135">
      <c r="A1135" s="32" t="s">
        <v>50</v>
      </c>
      <c r="B1135" s="50">
        <f>B404+1</f>
        <v>52</v>
      </c>
      <c r="C1135" s="51" t="s">
        <v>1924</v>
      </c>
      <c r="I1135" s="26"/>
      <c r="K1135" s="21"/>
      <c r="M1135" s="32" t="s">
        <v>50</v>
      </c>
      <c r="N1135" s="50">
        <f>N404+1</f>
        <v>52</v>
      </c>
      <c r="O1135" s="51" t="s">
        <v>1924</v>
      </c>
      <c r="U1135" s="26"/>
    </row>
    <row r="1136">
      <c r="A1136" s="27"/>
      <c r="B1136" s="28"/>
      <c r="C1136" s="29"/>
      <c r="I1136" s="30"/>
      <c r="K1136" s="21"/>
      <c r="M1136" s="27"/>
      <c r="N1136" s="28"/>
      <c r="O1136" s="29"/>
      <c r="U1136" s="30"/>
    </row>
    <row r="1137">
      <c r="A1137" s="27"/>
      <c r="B1137" s="28"/>
      <c r="C1137" s="32">
        <v>1.0</v>
      </c>
      <c r="D1137" s="52" t="s">
        <v>1736</v>
      </c>
      <c r="I1137" s="31"/>
      <c r="K1137" s="21"/>
      <c r="M1137" s="27"/>
      <c r="N1137" s="28"/>
      <c r="O1137" s="32">
        <v>1.0</v>
      </c>
      <c r="P1137" s="52" t="s">
        <v>1736</v>
      </c>
      <c r="U1137" s="31"/>
    </row>
    <row r="1138">
      <c r="A1138" s="27"/>
      <c r="B1138" s="28"/>
      <c r="C1138" s="32">
        <v>2.0</v>
      </c>
      <c r="D1138" s="52" t="s">
        <v>1737</v>
      </c>
      <c r="I1138" s="31"/>
      <c r="K1138" s="21"/>
      <c r="M1138" s="27"/>
      <c r="N1138" s="28"/>
      <c r="O1138" s="32">
        <v>2.0</v>
      </c>
      <c r="P1138" s="52" t="s">
        <v>1737</v>
      </c>
      <c r="U1138" s="31"/>
    </row>
    <row r="1139">
      <c r="A1139" s="27"/>
      <c r="B1139" s="28"/>
      <c r="C1139" s="32">
        <v>3.0</v>
      </c>
      <c r="D1139" s="52" t="s">
        <v>1925</v>
      </c>
      <c r="I1139" s="31"/>
      <c r="K1139" s="21"/>
      <c r="M1139" s="27"/>
      <c r="N1139" s="28"/>
      <c r="O1139" s="32">
        <v>3.0</v>
      </c>
      <c r="P1139" s="52" t="s">
        <v>1925</v>
      </c>
      <c r="U1139" s="31"/>
    </row>
    <row r="1140" ht="15.75" customHeight="1">
      <c r="A1140" s="27"/>
      <c r="B1140" s="28"/>
      <c r="C1140" s="32">
        <v>4.0</v>
      </c>
      <c r="D1140" s="52" t="s">
        <v>1926</v>
      </c>
      <c r="I1140" s="31" t="s">
        <v>38</v>
      </c>
      <c r="K1140" s="21"/>
      <c r="M1140" s="27"/>
      <c r="N1140" s="28"/>
      <c r="O1140" s="32">
        <v>4.0</v>
      </c>
      <c r="P1140" s="52" t="s">
        <v>1926</v>
      </c>
      <c r="U1140" s="31" t="s">
        <v>38</v>
      </c>
    </row>
    <row r="1141">
      <c r="A1141" s="27"/>
      <c r="B1141" s="28"/>
      <c r="C1141" s="27"/>
      <c r="D1141" s="27"/>
      <c r="E1141" s="27"/>
      <c r="F1141" s="27"/>
      <c r="G1141" s="27"/>
      <c r="H1141" s="27"/>
      <c r="I1141" s="30"/>
      <c r="K1141" s="21"/>
      <c r="M1141" s="27"/>
      <c r="N1141" s="28"/>
      <c r="O1141" s="27"/>
      <c r="P1141" s="27"/>
      <c r="Q1141" s="27"/>
      <c r="R1141" s="27"/>
      <c r="S1141" s="27"/>
      <c r="T1141" s="27"/>
      <c r="U1141" s="30"/>
    </row>
    <row r="1142">
      <c r="A1142" s="27"/>
      <c r="B1142" s="28"/>
      <c r="C1142" s="27"/>
      <c r="D1142" s="27"/>
      <c r="E1142" s="27"/>
      <c r="F1142" s="27"/>
      <c r="G1142" s="27"/>
      <c r="H1142" s="27"/>
      <c r="I1142" s="30"/>
      <c r="K1142" s="21"/>
      <c r="M1142" s="27"/>
      <c r="N1142" s="28"/>
      <c r="O1142" s="27"/>
      <c r="P1142" s="27"/>
      <c r="Q1142" s="27"/>
      <c r="R1142" s="27"/>
      <c r="S1142" s="27"/>
      <c r="T1142" s="27"/>
      <c r="U1142" s="30"/>
    </row>
    <row r="1143">
      <c r="A1143" s="32" t="s">
        <v>50</v>
      </c>
      <c r="B1143" s="50">
        <f>B412+1</f>
        <v>53</v>
      </c>
      <c r="C1143" s="51" t="s">
        <v>1927</v>
      </c>
      <c r="I1143" s="26"/>
      <c r="K1143" s="21"/>
      <c r="M1143" s="32" t="s">
        <v>50</v>
      </c>
      <c r="N1143" s="50">
        <f>N412+1</f>
        <v>53</v>
      </c>
      <c r="O1143" s="51" t="s">
        <v>1927</v>
      </c>
      <c r="U1143" s="26"/>
    </row>
    <row r="1144">
      <c r="A1144" s="27"/>
      <c r="B1144" s="28"/>
      <c r="C1144" s="29"/>
      <c r="I1144" s="30"/>
      <c r="K1144" s="21"/>
      <c r="M1144" s="27"/>
      <c r="N1144" s="28"/>
      <c r="O1144" s="29"/>
      <c r="U1144" s="30"/>
    </row>
    <row r="1145">
      <c r="A1145" s="27"/>
      <c r="B1145" s="28"/>
      <c r="C1145" s="32">
        <v>1.0</v>
      </c>
      <c r="D1145" s="52" t="s">
        <v>1283</v>
      </c>
      <c r="I1145" s="31"/>
      <c r="K1145" s="21"/>
      <c r="M1145" s="27"/>
      <c r="N1145" s="28"/>
      <c r="O1145" s="32">
        <v>1.0</v>
      </c>
      <c r="P1145" s="52" t="s">
        <v>1283</v>
      </c>
      <c r="U1145" s="31"/>
    </row>
    <row r="1146">
      <c r="A1146" s="27"/>
      <c r="B1146" s="28"/>
      <c r="C1146" s="32">
        <v>2.0</v>
      </c>
      <c r="D1146" s="52" t="s">
        <v>1281</v>
      </c>
      <c r="I1146" s="31" t="s">
        <v>38</v>
      </c>
      <c r="K1146" s="21"/>
      <c r="M1146" s="27"/>
      <c r="N1146" s="28"/>
      <c r="O1146" s="32">
        <v>2.0</v>
      </c>
      <c r="P1146" s="52" t="s">
        <v>1281</v>
      </c>
      <c r="U1146" s="31" t="s">
        <v>38</v>
      </c>
    </row>
    <row r="1147">
      <c r="A1147" s="27"/>
      <c r="B1147" s="28"/>
      <c r="C1147" s="32">
        <v>3.0</v>
      </c>
      <c r="D1147" s="52" t="s">
        <v>1282</v>
      </c>
      <c r="I1147" s="31"/>
      <c r="K1147" s="21"/>
      <c r="M1147" s="27"/>
      <c r="N1147" s="28"/>
      <c r="O1147" s="32">
        <v>3.0</v>
      </c>
      <c r="P1147" s="52" t="s">
        <v>1282</v>
      </c>
      <c r="U1147" s="31"/>
    </row>
    <row r="1148" ht="15.75" customHeight="1">
      <c r="A1148" s="27"/>
      <c r="B1148" s="28"/>
      <c r="C1148" s="32">
        <v>4.0</v>
      </c>
      <c r="D1148" s="52" t="s">
        <v>931</v>
      </c>
      <c r="I1148" s="31"/>
      <c r="K1148" s="21"/>
      <c r="M1148" s="27"/>
      <c r="N1148" s="28"/>
      <c r="O1148" s="32">
        <v>4.0</v>
      </c>
      <c r="P1148" s="52" t="s">
        <v>931</v>
      </c>
      <c r="U1148" s="31"/>
    </row>
    <row r="1149">
      <c r="A1149" s="27"/>
      <c r="B1149" s="28"/>
      <c r="C1149" s="27"/>
      <c r="D1149" s="27"/>
      <c r="E1149" s="27"/>
      <c r="F1149" s="27"/>
      <c r="G1149" s="27"/>
      <c r="H1149" s="27"/>
      <c r="I1149" s="30"/>
      <c r="K1149" s="21"/>
      <c r="M1149" s="27"/>
      <c r="N1149" s="28"/>
      <c r="O1149" s="27"/>
      <c r="P1149" s="27"/>
      <c r="Q1149" s="27"/>
      <c r="R1149" s="27"/>
      <c r="S1149" s="27"/>
      <c r="T1149" s="27"/>
      <c r="U1149" s="30"/>
    </row>
    <row r="1150">
      <c r="A1150" s="27"/>
      <c r="B1150" s="28"/>
      <c r="C1150" s="27"/>
      <c r="D1150" s="27"/>
      <c r="E1150" s="27"/>
      <c r="F1150" s="27"/>
      <c r="G1150" s="27"/>
      <c r="H1150" s="27"/>
      <c r="I1150" s="30"/>
      <c r="K1150" s="21"/>
      <c r="M1150" s="27"/>
      <c r="N1150" s="28"/>
      <c r="O1150" s="27"/>
      <c r="P1150" s="27"/>
      <c r="Q1150" s="27"/>
      <c r="R1150" s="27"/>
      <c r="S1150" s="27"/>
      <c r="T1150" s="27"/>
      <c r="U1150" s="30"/>
    </row>
    <row r="1151">
      <c r="A1151" s="32" t="s">
        <v>50</v>
      </c>
      <c r="B1151" s="50">
        <f>B420+1</f>
        <v>54</v>
      </c>
      <c r="C1151" s="51" t="s">
        <v>578</v>
      </c>
      <c r="I1151" s="26"/>
      <c r="K1151" s="21"/>
      <c r="M1151" s="32" t="s">
        <v>50</v>
      </c>
      <c r="N1151" s="50">
        <f>N420+1</f>
        <v>54</v>
      </c>
      <c r="O1151" s="51" t="s">
        <v>578</v>
      </c>
      <c r="U1151" s="26"/>
    </row>
    <row r="1152">
      <c r="A1152" s="27"/>
      <c r="B1152" s="28"/>
      <c r="C1152" s="29"/>
      <c r="I1152" s="30"/>
      <c r="K1152" s="21"/>
      <c r="M1152" s="27"/>
      <c r="N1152" s="28"/>
      <c r="O1152" s="29"/>
      <c r="U1152" s="30"/>
    </row>
    <row r="1153">
      <c r="A1153" s="27"/>
      <c r="B1153" s="28"/>
      <c r="C1153" s="32">
        <v>1.0</v>
      </c>
      <c r="D1153" s="52" t="s">
        <v>580</v>
      </c>
      <c r="I1153" s="31"/>
      <c r="K1153" s="21"/>
      <c r="M1153" s="27"/>
      <c r="N1153" s="28"/>
      <c r="O1153" s="32">
        <v>1.0</v>
      </c>
      <c r="P1153" s="52" t="s">
        <v>580</v>
      </c>
      <c r="U1153" s="31"/>
    </row>
    <row r="1154">
      <c r="A1154" s="27"/>
      <c r="B1154" s="28"/>
      <c r="C1154" s="32">
        <v>2.0</v>
      </c>
      <c r="D1154" s="52" t="s">
        <v>581</v>
      </c>
      <c r="I1154" s="31"/>
      <c r="K1154" s="21"/>
      <c r="M1154" s="27"/>
      <c r="N1154" s="28"/>
      <c r="O1154" s="32">
        <v>2.0</v>
      </c>
      <c r="P1154" s="52" t="s">
        <v>581</v>
      </c>
      <c r="U1154" s="31"/>
    </row>
    <row r="1155">
      <c r="A1155" s="27"/>
      <c r="B1155" s="28"/>
      <c r="C1155" s="32">
        <v>3.0</v>
      </c>
      <c r="D1155" s="52" t="s">
        <v>579</v>
      </c>
      <c r="I1155" s="31"/>
      <c r="K1155" s="21"/>
      <c r="M1155" s="27"/>
      <c r="N1155" s="28"/>
      <c r="O1155" s="32">
        <v>3.0</v>
      </c>
      <c r="P1155" s="52" t="s">
        <v>579</v>
      </c>
      <c r="U1155" s="31"/>
    </row>
    <row r="1156" ht="15.75" customHeight="1">
      <c r="A1156" s="27"/>
      <c r="B1156" s="28"/>
      <c r="C1156" s="32">
        <v>4.0</v>
      </c>
      <c r="D1156" s="52" t="s">
        <v>931</v>
      </c>
      <c r="I1156" s="31" t="s">
        <v>38</v>
      </c>
      <c r="K1156" s="21"/>
      <c r="M1156" s="27"/>
      <c r="N1156" s="28"/>
      <c r="O1156" s="32">
        <v>4.0</v>
      </c>
      <c r="P1156" s="52" t="s">
        <v>931</v>
      </c>
      <c r="U1156" s="31" t="s">
        <v>38</v>
      </c>
    </row>
    <row r="1157">
      <c r="A1157" s="27"/>
      <c r="B1157" s="28"/>
      <c r="C1157" s="27"/>
      <c r="D1157" s="27"/>
      <c r="E1157" s="27"/>
      <c r="F1157" s="27"/>
      <c r="G1157" s="27"/>
      <c r="H1157" s="27"/>
      <c r="I1157" s="30"/>
      <c r="K1157" s="21"/>
      <c r="M1157" s="27"/>
      <c r="N1157" s="28"/>
      <c r="O1157" s="27"/>
      <c r="P1157" s="27"/>
      <c r="Q1157" s="27"/>
      <c r="R1157" s="27"/>
      <c r="S1157" s="27"/>
      <c r="T1157" s="27"/>
      <c r="U1157" s="30"/>
    </row>
    <row r="1158">
      <c r="A1158" s="27"/>
      <c r="B1158" s="28"/>
      <c r="C1158" s="27"/>
      <c r="D1158" s="27"/>
      <c r="E1158" s="27"/>
      <c r="F1158" s="27"/>
      <c r="G1158" s="27"/>
      <c r="H1158" s="27"/>
      <c r="I1158" s="30"/>
      <c r="K1158" s="21"/>
      <c r="M1158" s="27"/>
      <c r="N1158" s="28"/>
      <c r="O1158" s="27"/>
      <c r="P1158" s="27"/>
      <c r="Q1158" s="27"/>
      <c r="R1158" s="27"/>
      <c r="S1158" s="27"/>
      <c r="T1158" s="27"/>
      <c r="U1158" s="30"/>
    </row>
    <row r="1159">
      <c r="A1159" s="32" t="s">
        <v>50</v>
      </c>
      <c r="B1159" s="50">
        <f>B428+1</f>
        <v>55</v>
      </c>
      <c r="C1159" s="51" t="s">
        <v>1928</v>
      </c>
      <c r="I1159" s="26"/>
      <c r="K1159" s="21"/>
      <c r="M1159" s="32" t="s">
        <v>50</v>
      </c>
      <c r="N1159" s="50">
        <f>N428+1</f>
        <v>55</v>
      </c>
      <c r="O1159" s="51" t="s">
        <v>1928</v>
      </c>
      <c r="U1159" s="26"/>
    </row>
    <row r="1160">
      <c r="A1160" s="27"/>
      <c r="B1160" s="28"/>
      <c r="C1160" s="29"/>
      <c r="I1160" s="30"/>
      <c r="K1160" s="21"/>
      <c r="M1160" s="27"/>
      <c r="N1160" s="28"/>
      <c r="O1160" s="29"/>
      <c r="U1160" s="30"/>
    </row>
    <row r="1161">
      <c r="A1161" s="27"/>
      <c r="B1161" s="28"/>
      <c r="C1161" s="32">
        <v>1.0</v>
      </c>
      <c r="D1161" s="52" t="s">
        <v>1929</v>
      </c>
      <c r="I1161" s="31"/>
      <c r="K1161" s="21"/>
      <c r="M1161" s="27"/>
      <c r="N1161" s="28"/>
      <c r="O1161" s="32">
        <v>1.0</v>
      </c>
      <c r="P1161" s="52" t="s">
        <v>1929</v>
      </c>
      <c r="U1161" s="31"/>
    </row>
    <row r="1162">
      <c r="A1162" s="27"/>
      <c r="B1162" s="28"/>
      <c r="C1162" s="32">
        <v>2.0</v>
      </c>
      <c r="D1162" s="52" t="s">
        <v>1930</v>
      </c>
      <c r="I1162" s="31" t="s">
        <v>38</v>
      </c>
      <c r="K1162" s="21"/>
      <c r="M1162" s="27"/>
      <c r="N1162" s="28"/>
      <c r="O1162" s="32">
        <v>2.0</v>
      </c>
      <c r="P1162" s="52" t="s">
        <v>1930</v>
      </c>
      <c r="U1162" s="31" t="s">
        <v>38</v>
      </c>
    </row>
    <row r="1163">
      <c r="A1163" s="27"/>
      <c r="B1163" s="28"/>
      <c r="C1163" s="32">
        <v>3.0</v>
      </c>
      <c r="D1163" s="52" t="s">
        <v>1931</v>
      </c>
      <c r="I1163" s="31"/>
      <c r="K1163" s="21"/>
      <c r="M1163" s="27"/>
      <c r="N1163" s="28"/>
      <c r="O1163" s="32">
        <v>3.0</v>
      </c>
      <c r="P1163" s="52" t="s">
        <v>1931</v>
      </c>
      <c r="U1163" s="31"/>
    </row>
    <row r="1164" ht="15.75" customHeight="1">
      <c r="A1164" s="27"/>
      <c r="B1164" s="28"/>
      <c r="C1164" s="32">
        <v>4.0</v>
      </c>
      <c r="D1164" s="52" t="s">
        <v>1932</v>
      </c>
      <c r="I1164" s="31"/>
      <c r="K1164" s="21"/>
      <c r="M1164" s="27"/>
      <c r="N1164" s="28"/>
      <c r="O1164" s="32">
        <v>4.0</v>
      </c>
      <c r="P1164" s="52" t="s">
        <v>1932</v>
      </c>
      <c r="U1164" s="31"/>
    </row>
    <row r="1165">
      <c r="A1165" s="27"/>
      <c r="B1165" s="28"/>
      <c r="C1165" s="27"/>
      <c r="D1165" s="27"/>
      <c r="E1165" s="27"/>
      <c r="F1165" s="27"/>
      <c r="G1165" s="27"/>
      <c r="H1165" s="27"/>
      <c r="I1165" s="30"/>
      <c r="K1165" s="21"/>
      <c r="M1165" s="27"/>
      <c r="N1165" s="28"/>
      <c r="O1165" s="27"/>
      <c r="P1165" s="27"/>
      <c r="Q1165" s="27"/>
      <c r="R1165" s="27"/>
      <c r="S1165" s="27"/>
      <c r="T1165" s="27"/>
      <c r="U1165" s="30"/>
    </row>
    <row r="1166">
      <c r="A1166" s="27"/>
      <c r="B1166" s="28"/>
      <c r="C1166" s="27"/>
      <c r="D1166" s="27"/>
      <c r="E1166" s="27"/>
      <c r="F1166" s="27"/>
      <c r="G1166" s="27"/>
      <c r="H1166" s="27"/>
      <c r="I1166" s="30"/>
      <c r="K1166" s="21"/>
      <c r="M1166" s="27"/>
      <c r="N1166" s="28"/>
      <c r="O1166" s="27"/>
      <c r="P1166" s="27"/>
      <c r="Q1166" s="27"/>
      <c r="R1166" s="27"/>
      <c r="S1166" s="27"/>
      <c r="T1166" s="27"/>
      <c r="U1166" s="30"/>
    </row>
    <row r="1167" ht="17.25" customHeight="1">
      <c r="A1167" s="32" t="s">
        <v>50</v>
      </c>
      <c r="B1167" s="50">
        <f>B436+1</f>
        <v>56</v>
      </c>
      <c r="C1167" s="51" t="s">
        <v>1933</v>
      </c>
      <c r="I1167" s="26"/>
      <c r="K1167" s="21"/>
      <c r="M1167" s="32" t="s">
        <v>50</v>
      </c>
      <c r="N1167" s="50">
        <f>N436+1</f>
        <v>56</v>
      </c>
      <c r="O1167" s="51" t="s">
        <v>1933</v>
      </c>
      <c r="U1167" s="26"/>
    </row>
    <row r="1168" ht="15.75" customHeight="1">
      <c r="A1168" s="27"/>
      <c r="B1168" s="28"/>
      <c r="C1168" s="29" t="str">
        <f>IMAGE("https://media.zecodeek-it.com/dtc/ss-share/questions/question-4884.jpg",1)</f>
        <v/>
      </c>
      <c r="I1168" s="30"/>
      <c r="K1168" s="21"/>
      <c r="M1168" s="27"/>
      <c r="N1168" s="28"/>
      <c r="O1168" s="29" t="str">
        <f>IMAGE("https://media.zecodeek-it.com/dtc/ss-share/questions/question-4884.jpg",1)</f>
        <v/>
      </c>
      <c r="U1168" s="30"/>
    </row>
    <row r="1169">
      <c r="A1169" s="27"/>
      <c r="B1169" s="28"/>
      <c r="C1169" s="32">
        <v>1.0</v>
      </c>
      <c r="D1169" s="52" t="s">
        <v>1934</v>
      </c>
      <c r="I1169" s="31"/>
      <c r="K1169" s="21"/>
      <c r="M1169" s="27"/>
      <c r="N1169" s="28"/>
      <c r="O1169" s="32">
        <v>1.0</v>
      </c>
      <c r="P1169" s="52" t="s">
        <v>1934</v>
      </c>
      <c r="U1169" s="31"/>
    </row>
    <row r="1170">
      <c r="A1170" s="27"/>
      <c r="B1170" s="28"/>
      <c r="C1170" s="32">
        <v>2.0</v>
      </c>
      <c r="D1170" s="52" t="s">
        <v>1935</v>
      </c>
      <c r="I1170" s="31" t="s">
        <v>38</v>
      </c>
      <c r="K1170" s="21"/>
      <c r="M1170" s="27"/>
      <c r="N1170" s="28"/>
      <c r="O1170" s="32">
        <v>2.0</v>
      </c>
      <c r="P1170" s="52" t="s">
        <v>1935</v>
      </c>
      <c r="U1170" s="31" t="s">
        <v>38</v>
      </c>
    </row>
    <row r="1171">
      <c r="A1171" s="27"/>
      <c r="B1171" s="28"/>
      <c r="C1171" s="32">
        <v>3.0</v>
      </c>
      <c r="D1171" s="52" t="s">
        <v>1936</v>
      </c>
      <c r="I1171" s="31"/>
      <c r="K1171" s="21"/>
      <c r="M1171" s="27"/>
      <c r="N1171" s="28"/>
      <c r="O1171" s="32">
        <v>3.0</v>
      </c>
      <c r="P1171" s="52" t="s">
        <v>1936</v>
      </c>
      <c r="U1171" s="31"/>
    </row>
    <row r="1172" ht="15.75" customHeight="1">
      <c r="A1172" s="27"/>
      <c r="B1172" s="28"/>
      <c r="C1172" s="32">
        <v>4.0</v>
      </c>
      <c r="D1172" s="52" t="s">
        <v>1937</v>
      </c>
      <c r="I1172" s="31"/>
      <c r="K1172" s="21"/>
      <c r="M1172" s="27"/>
      <c r="N1172" s="28"/>
      <c r="O1172" s="32">
        <v>4.0</v>
      </c>
      <c r="P1172" s="52" t="s">
        <v>1937</v>
      </c>
      <c r="U1172" s="31"/>
    </row>
    <row r="1173">
      <c r="A1173" s="27"/>
      <c r="B1173" s="28"/>
      <c r="C1173" s="27"/>
      <c r="D1173" s="27"/>
      <c r="E1173" s="27"/>
      <c r="F1173" s="27"/>
      <c r="G1173" s="27"/>
      <c r="H1173" s="27"/>
      <c r="I1173" s="30"/>
      <c r="K1173" s="21"/>
      <c r="M1173" s="27"/>
      <c r="N1173" s="28"/>
      <c r="O1173" s="27"/>
      <c r="P1173" s="27"/>
      <c r="Q1173" s="27"/>
      <c r="R1173" s="27"/>
      <c r="S1173" s="27"/>
      <c r="T1173" s="27"/>
      <c r="U1173" s="30"/>
    </row>
    <row r="1174">
      <c r="A1174" s="27"/>
      <c r="B1174" s="28"/>
      <c r="C1174" s="27"/>
      <c r="D1174" s="27"/>
      <c r="E1174" s="27"/>
      <c r="F1174" s="27"/>
      <c r="G1174" s="27"/>
      <c r="H1174" s="27"/>
      <c r="I1174" s="30"/>
      <c r="K1174" s="21"/>
      <c r="M1174" s="27"/>
      <c r="N1174" s="28"/>
      <c r="O1174" s="27"/>
      <c r="P1174" s="27"/>
      <c r="Q1174" s="27"/>
      <c r="R1174" s="27"/>
      <c r="S1174" s="27"/>
      <c r="T1174" s="27"/>
      <c r="U1174" s="30"/>
    </row>
    <row r="1175" ht="39.0" customHeight="1">
      <c r="A1175" s="32" t="s">
        <v>50</v>
      </c>
      <c r="B1175" s="50">
        <f>B444+1</f>
        <v>57</v>
      </c>
      <c r="C1175" s="51" t="s">
        <v>1938</v>
      </c>
      <c r="I1175" s="26"/>
      <c r="K1175" s="21"/>
      <c r="M1175" s="32" t="s">
        <v>50</v>
      </c>
      <c r="N1175" s="50">
        <f>N444+1</f>
        <v>57</v>
      </c>
      <c r="O1175" s="51" t="s">
        <v>1938</v>
      </c>
      <c r="U1175" s="26"/>
    </row>
    <row r="1176">
      <c r="A1176" s="27"/>
      <c r="B1176" s="28"/>
      <c r="C1176" s="29"/>
      <c r="I1176" s="30"/>
      <c r="K1176" s="21"/>
      <c r="M1176" s="27"/>
      <c r="N1176" s="28"/>
      <c r="O1176" s="29"/>
      <c r="U1176" s="30"/>
    </row>
    <row r="1177">
      <c r="A1177" s="27"/>
      <c r="B1177" s="28"/>
      <c r="C1177" s="32">
        <v>1.0</v>
      </c>
      <c r="D1177" s="52" t="s">
        <v>1939</v>
      </c>
      <c r="I1177" s="31" t="s">
        <v>38</v>
      </c>
      <c r="K1177" s="21"/>
      <c r="M1177" s="27"/>
      <c r="N1177" s="28"/>
      <c r="O1177" s="32">
        <v>1.0</v>
      </c>
      <c r="P1177" s="52" t="s">
        <v>1939</v>
      </c>
      <c r="U1177" s="31" t="s">
        <v>38</v>
      </c>
    </row>
    <row r="1178" ht="15.75" customHeight="1">
      <c r="A1178" s="27"/>
      <c r="B1178" s="28"/>
      <c r="C1178" s="32">
        <v>2.0</v>
      </c>
      <c r="D1178" s="52" t="s">
        <v>1940</v>
      </c>
      <c r="I1178" s="31"/>
      <c r="K1178" s="21"/>
      <c r="M1178" s="27"/>
      <c r="N1178" s="28"/>
      <c r="O1178" s="32">
        <v>2.0</v>
      </c>
      <c r="P1178" s="52" t="s">
        <v>1940</v>
      </c>
      <c r="U1178" s="31"/>
    </row>
    <row r="1179">
      <c r="A1179" s="27"/>
      <c r="B1179" s="28"/>
      <c r="C1179" s="32">
        <v>3.0</v>
      </c>
      <c r="D1179" s="52" t="s">
        <v>1941</v>
      </c>
      <c r="I1179" s="31"/>
      <c r="K1179" s="21"/>
      <c r="M1179" s="27"/>
      <c r="N1179" s="28"/>
      <c r="O1179" s="32">
        <v>3.0</v>
      </c>
      <c r="P1179" s="52" t="s">
        <v>1941</v>
      </c>
      <c r="U1179" s="31"/>
    </row>
    <row r="1180">
      <c r="A1180" s="27"/>
      <c r="B1180" s="28"/>
      <c r="C1180" s="32">
        <v>4.0</v>
      </c>
      <c r="D1180" s="52" t="s">
        <v>1942</v>
      </c>
      <c r="I1180" s="31"/>
      <c r="K1180" s="21"/>
      <c r="M1180" s="27"/>
      <c r="N1180" s="28"/>
      <c r="O1180" s="32">
        <v>4.0</v>
      </c>
      <c r="P1180" s="52" t="s">
        <v>1942</v>
      </c>
      <c r="U1180" s="31"/>
    </row>
    <row r="1181">
      <c r="A1181" s="27"/>
      <c r="B1181" s="28"/>
      <c r="C1181" s="27"/>
      <c r="D1181" s="27"/>
      <c r="E1181" s="27"/>
      <c r="F1181" s="27"/>
      <c r="G1181" s="27"/>
      <c r="H1181" s="27"/>
      <c r="I1181" s="30"/>
      <c r="K1181" s="21"/>
      <c r="M1181" s="27"/>
      <c r="N1181" s="28"/>
      <c r="O1181" s="27"/>
      <c r="P1181" s="27"/>
      <c r="Q1181" s="27"/>
      <c r="R1181" s="27"/>
      <c r="S1181" s="27"/>
      <c r="T1181" s="27"/>
      <c r="U1181" s="30"/>
    </row>
    <row r="1182">
      <c r="A1182" s="27"/>
      <c r="B1182" s="28"/>
      <c r="C1182" s="27"/>
      <c r="D1182" s="27"/>
      <c r="E1182" s="27"/>
      <c r="F1182" s="27"/>
      <c r="G1182" s="27"/>
      <c r="H1182" s="27"/>
      <c r="I1182" s="30"/>
      <c r="K1182" s="21"/>
      <c r="M1182" s="27"/>
      <c r="N1182" s="28"/>
      <c r="O1182" s="27"/>
      <c r="P1182" s="27"/>
      <c r="Q1182" s="27"/>
      <c r="R1182" s="27"/>
      <c r="S1182" s="27"/>
      <c r="T1182" s="27"/>
      <c r="U1182" s="30"/>
    </row>
    <row r="1183" ht="39.0" customHeight="1">
      <c r="A1183" s="32" t="s">
        <v>50</v>
      </c>
      <c r="B1183" s="50">
        <f>B452+1</f>
        <v>58</v>
      </c>
      <c r="C1183" s="51" t="s">
        <v>1943</v>
      </c>
      <c r="I1183" s="26"/>
      <c r="K1183" s="21"/>
      <c r="M1183" s="32" t="s">
        <v>50</v>
      </c>
      <c r="N1183" s="50">
        <f>N452+1</f>
        <v>58</v>
      </c>
      <c r="O1183" s="51" t="s">
        <v>1943</v>
      </c>
      <c r="U1183" s="26"/>
    </row>
    <row r="1184">
      <c r="A1184" s="27"/>
      <c r="B1184" s="28"/>
      <c r="C1184" s="29"/>
      <c r="I1184" s="30"/>
      <c r="K1184" s="21"/>
      <c r="M1184" s="27"/>
      <c r="N1184" s="28"/>
      <c r="O1184" s="29"/>
      <c r="U1184" s="30"/>
    </row>
    <row r="1185">
      <c r="A1185" s="27"/>
      <c r="B1185" s="28"/>
      <c r="C1185" s="32">
        <v>1.0</v>
      </c>
      <c r="D1185" s="52" t="s">
        <v>1944</v>
      </c>
      <c r="I1185" s="31"/>
      <c r="K1185" s="21"/>
      <c r="M1185" s="27"/>
      <c r="N1185" s="28"/>
      <c r="O1185" s="32">
        <v>1.0</v>
      </c>
      <c r="P1185" s="52" t="s">
        <v>1944</v>
      </c>
      <c r="U1185" s="31"/>
    </row>
    <row r="1186" ht="37.5" customHeight="1">
      <c r="A1186" s="27"/>
      <c r="B1186" s="28"/>
      <c r="C1186" s="32">
        <v>2.0</v>
      </c>
      <c r="D1186" s="52" t="s">
        <v>1945</v>
      </c>
      <c r="I1186" s="31" t="s">
        <v>38</v>
      </c>
      <c r="K1186" s="21"/>
      <c r="M1186" s="27"/>
      <c r="N1186" s="28"/>
      <c r="O1186" s="32">
        <v>2.0</v>
      </c>
      <c r="P1186" s="52" t="s">
        <v>1945</v>
      </c>
      <c r="U1186" s="31" t="s">
        <v>38</v>
      </c>
    </row>
    <row r="1187">
      <c r="A1187" s="27"/>
      <c r="B1187" s="28"/>
      <c r="C1187" s="32">
        <v>3.0</v>
      </c>
      <c r="D1187" s="52" t="s">
        <v>1946</v>
      </c>
      <c r="I1187" s="31"/>
      <c r="K1187" s="21"/>
      <c r="M1187" s="27"/>
      <c r="N1187" s="28"/>
      <c r="O1187" s="32">
        <v>3.0</v>
      </c>
      <c r="P1187" s="52" t="s">
        <v>1946</v>
      </c>
      <c r="U1187" s="31"/>
    </row>
    <row r="1188">
      <c r="A1188" s="27"/>
      <c r="B1188" s="28"/>
      <c r="C1188" s="32">
        <v>4.0</v>
      </c>
      <c r="D1188" s="52" t="s">
        <v>1947</v>
      </c>
      <c r="I1188" s="31"/>
      <c r="K1188" s="21"/>
      <c r="M1188" s="27"/>
      <c r="N1188" s="28"/>
      <c r="O1188" s="32">
        <v>4.0</v>
      </c>
      <c r="P1188" s="52" t="s">
        <v>1947</v>
      </c>
      <c r="U1188" s="31"/>
    </row>
    <row r="1189">
      <c r="A1189" s="27"/>
      <c r="B1189" s="28"/>
      <c r="C1189" s="27"/>
      <c r="D1189" s="27"/>
      <c r="E1189" s="27"/>
      <c r="F1189" s="27"/>
      <c r="G1189" s="27"/>
      <c r="H1189" s="27"/>
      <c r="I1189" s="30"/>
      <c r="K1189" s="21"/>
      <c r="M1189" s="27"/>
      <c r="N1189" s="28"/>
      <c r="O1189" s="27"/>
      <c r="P1189" s="27"/>
      <c r="Q1189" s="27"/>
      <c r="R1189" s="27"/>
      <c r="S1189" s="27"/>
      <c r="T1189" s="27"/>
      <c r="U1189" s="30"/>
    </row>
    <row r="1190">
      <c r="A1190" s="27"/>
      <c r="B1190" s="28"/>
      <c r="C1190" s="27"/>
      <c r="D1190" s="27"/>
      <c r="E1190" s="27"/>
      <c r="F1190" s="27"/>
      <c r="G1190" s="27"/>
      <c r="H1190" s="27"/>
      <c r="I1190" s="30"/>
      <c r="K1190" s="21"/>
      <c r="M1190" s="27"/>
      <c r="N1190" s="28"/>
      <c r="O1190" s="27"/>
      <c r="P1190" s="27"/>
      <c r="Q1190" s="27"/>
      <c r="R1190" s="27"/>
      <c r="S1190" s="27"/>
      <c r="T1190" s="27"/>
      <c r="U1190" s="30"/>
    </row>
    <row r="1191" ht="39.0" customHeight="1">
      <c r="A1191" s="32" t="s">
        <v>50</v>
      </c>
      <c r="B1191" s="50">
        <f>B460+1</f>
        <v>59</v>
      </c>
      <c r="C1191" s="51" t="s">
        <v>1948</v>
      </c>
      <c r="I1191" s="26"/>
      <c r="K1191" s="21"/>
      <c r="M1191" s="32" t="s">
        <v>50</v>
      </c>
      <c r="N1191" s="50">
        <f>N460+1</f>
        <v>59</v>
      </c>
      <c r="O1191" s="51" t="s">
        <v>1948</v>
      </c>
      <c r="U1191" s="26"/>
    </row>
    <row r="1192">
      <c r="A1192" s="27"/>
      <c r="B1192" s="28"/>
      <c r="C1192" s="29"/>
      <c r="I1192" s="30"/>
      <c r="K1192" s="21"/>
      <c r="M1192" s="27"/>
      <c r="N1192" s="28"/>
      <c r="O1192" s="29"/>
      <c r="U1192" s="30"/>
    </row>
    <row r="1193">
      <c r="A1193" s="27"/>
      <c r="B1193" s="28"/>
      <c r="C1193" s="32">
        <v>1.0</v>
      </c>
      <c r="D1193" s="52" t="s">
        <v>1949</v>
      </c>
      <c r="I1193" s="31"/>
      <c r="K1193" s="21"/>
      <c r="M1193" s="27"/>
      <c r="N1193" s="28"/>
      <c r="O1193" s="32">
        <v>1.0</v>
      </c>
      <c r="P1193" s="52" t="s">
        <v>1949</v>
      </c>
      <c r="U1193" s="31"/>
    </row>
    <row r="1194" ht="15.75" customHeight="1">
      <c r="A1194" s="27"/>
      <c r="B1194" s="28"/>
      <c r="C1194" s="32">
        <v>2.0</v>
      </c>
      <c r="D1194" s="52" t="s">
        <v>1950</v>
      </c>
      <c r="I1194" s="31"/>
      <c r="K1194" s="21"/>
      <c r="M1194" s="27"/>
      <c r="N1194" s="28"/>
      <c r="O1194" s="32">
        <v>2.0</v>
      </c>
      <c r="P1194" s="52" t="s">
        <v>1950</v>
      </c>
      <c r="U1194" s="31"/>
    </row>
    <row r="1195">
      <c r="A1195" s="27"/>
      <c r="B1195" s="28"/>
      <c r="C1195" s="32">
        <v>3.0</v>
      </c>
      <c r="D1195" s="52" t="s">
        <v>1951</v>
      </c>
      <c r="I1195" s="31"/>
      <c r="K1195" s="21"/>
      <c r="M1195" s="27"/>
      <c r="N1195" s="28"/>
      <c r="O1195" s="32">
        <v>3.0</v>
      </c>
      <c r="P1195" s="52" t="s">
        <v>1951</v>
      </c>
      <c r="U1195" s="31"/>
    </row>
    <row r="1196">
      <c r="A1196" s="27"/>
      <c r="B1196" s="28"/>
      <c r="C1196" s="32">
        <v>4.0</v>
      </c>
      <c r="D1196" s="52" t="s">
        <v>582</v>
      </c>
      <c r="I1196" s="31" t="s">
        <v>38</v>
      </c>
      <c r="K1196" s="21"/>
      <c r="M1196" s="27"/>
      <c r="N1196" s="28"/>
      <c r="O1196" s="32">
        <v>4.0</v>
      </c>
      <c r="P1196" s="52" t="s">
        <v>582</v>
      </c>
      <c r="U1196" s="31" t="s">
        <v>38</v>
      </c>
    </row>
    <row r="1197">
      <c r="A1197" s="27"/>
      <c r="B1197" s="28"/>
      <c r="C1197" s="27"/>
      <c r="D1197" s="27"/>
      <c r="E1197" s="27"/>
      <c r="F1197" s="27"/>
      <c r="G1197" s="27"/>
      <c r="H1197" s="27"/>
      <c r="I1197" s="30"/>
      <c r="K1197" s="21"/>
      <c r="M1197" s="27"/>
      <c r="N1197" s="28"/>
      <c r="O1197" s="27"/>
      <c r="P1197" s="27"/>
      <c r="Q1197" s="27"/>
      <c r="R1197" s="27"/>
      <c r="S1197" s="27"/>
      <c r="T1197" s="27"/>
      <c r="U1197" s="30"/>
    </row>
    <row r="1198">
      <c r="A1198" s="27"/>
      <c r="B1198" s="28"/>
      <c r="C1198" s="27"/>
      <c r="D1198" s="27"/>
      <c r="E1198" s="27"/>
      <c r="F1198" s="27"/>
      <c r="G1198" s="27"/>
      <c r="H1198" s="27"/>
      <c r="I1198" s="30"/>
      <c r="K1198" s="21"/>
      <c r="M1198" s="27"/>
      <c r="N1198" s="28"/>
      <c r="O1198" s="27"/>
      <c r="P1198" s="27"/>
      <c r="Q1198" s="27"/>
      <c r="R1198" s="27"/>
      <c r="S1198" s="27"/>
      <c r="T1198" s="27"/>
      <c r="U1198" s="30"/>
    </row>
    <row r="1199" ht="27.75" customHeight="1">
      <c r="A1199" s="32" t="s">
        <v>50</v>
      </c>
      <c r="B1199" s="50">
        <f>B468+1</f>
        <v>60</v>
      </c>
      <c r="C1199" s="51" t="s">
        <v>1952</v>
      </c>
      <c r="I1199" s="26"/>
      <c r="K1199" s="21"/>
      <c r="M1199" s="32" t="s">
        <v>50</v>
      </c>
      <c r="N1199" s="50">
        <f>N468+1</f>
        <v>60</v>
      </c>
      <c r="O1199" s="51" t="s">
        <v>1952</v>
      </c>
      <c r="U1199" s="26"/>
    </row>
    <row r="1200">
      <c r="A1200" s="27"/>
      <c r="B1200" s="28"/>
      <c r="C1200" s="29"/>
      <c r="I1200" s="30"/>
      <c r="K1200" s="21"/>
      <c r="M1200" s="27"/>
      <c r="N1200" s="28"/>
      <c r="O1200" s="29"/>
      <c r="U1200" s="30"/>
    </row>
    <row r="1201">
      <c r="A1201" s="27"/>
      <c r="B1201" s="28"/>
      <c r="C1201" s="32">
        <v>1.0</v>
      </c>
      <c r="D1201" s="52" t="s">
        <v>1953</v>
      </c>
      <c r="I1201" s="31"/>
      <c r="K1201" s="21"/>
      <c r="M1201" s="27"/>
      <c r="N1201" s="28"/>
      <c r="O1201" s="32">
        <v>1.0</v>
      </c>
      <c r="P1201" s="52" t="s">
        <v>1953</v>
      </c>
      <c r="U1201" s="31"/>
    </row>
    <row r="1202" ht="15.75" customHeight="1">
      <c r="A1202" s="27"/>
      <c r="B1202" s="28"/>
      <c r="C1202" s="32">
        <v>2.0</v>
      </c>
      <c r="D1202" s="52" t="s">
        <v>1954</v>
      </c>
      <c r="I1202" s="31"/>
      <c r="K1202" s="21"/>
      <c r="M1202" s="27"/>
      <c r="N1202" s="28"/>
      <c r="O1202" s="32">
        <v>2.0</v>
      </c>
      <c r="P1202" s="52" t="s">
        <v>1954</v>
      </c>
      <c r="U1202" s="31"/>
    </row>
    <row r="1203">
      <c r="A1203" s="27"/>
      <c r="B1203" s="28"/>
      <c r="C1203" s="32">
        <v>3.0</v>
      </c>
      <c r="D1203" s="52" t="s">
        <v>1783</v>
      </c>
      <c r="I1203" s="31" t="s">
        <v>38</v>
      </c>
      <c r="K1203" s="21"/>
      <c r="M1203" s="27"/>
      <c r="N1203" s="28"/>
      <c r="O1203" s="32">
        <v>3.0</v>
      </c>
      <c r="P1203" s="52" t="s">
        <v>1783</v>
      </c>
      <c r="U1203" s="31" t="s">
        <v>38</v>
      </c>
    </row>
    <row r="1204">
      <c r="A1204" s="27"/>
      <c r="B1204" s="28"/>
      <c r="C1204" s="32">
        <v>4.0</v>
      </c>
      <c r="D1204" s="52" t="s">
        <v>516</v>
      </c>
      <c r="I1204" s="31"/>
      <c r="K1204" s="21"/>
      <c r="M1204" s="27"/>
      <c r="N1204" s="28"/>
      <c r="O1204" s="32">
        <v>4.0</v>
      </c>
      <c r="P1204" s="52" t="s">
        <v>516</v>
      </c>
      <c r="U1204" s="31"/>
    </row>
    <row r="1205">
      <c r="A1205" s="27"/>
      <c r="B1205" s="28"/>
      <c r="C1205" s="27"/>
      <c r="D1205" s="27"/>
      <c r="E1205" s="27"/>
      <c r="F1205" s="27"/>
      <c r="G1205" s="27"/>
      <c r="H1205" s="27"/>
      <c r="I1205" s="30"/>
      <c r="K1205" s="21"/>
      <c r="M1205" s="27"/>
      <c r="N1205" s="28"/>
      <c r="O1205" s="27"/>
      <c r="P1205" s="27"/>
      <c r="Q1205" s="27"/>
      <c r="R1205" s="27"/>
      <c r="S1205" s="27"/>
      <c r="T1205" s="27"/>
      <c r="U1205" s="30"/>
    </row>
    <row r="1206">
      <c r="A1206" s="27"/>
      <c r="B1206" s="28"/>
      <c r="C1206" s="27"/>
      <c r="D1206" s="27"/>
      <c r="E1206" s="27"/>
      <c r="F1206" s="27"/>
      <c r="G1206" s="27"/>
      <c r="H1206" s="27"/>
      <c r="I1206" s="30"/>
      <c r="K1206" s="21"/>
      <c r="M1206" s="27"/>
      <c r="N1206" s="28"/>
      <c r="O1206" s="27"/>
      <c r="P1206" s="27"/>
      <c r="Q1206" s="27"/>
      <c r="R1206" s="27"/>
      <c r="S1206" s="27"/>
      <c r="T1206" s="27"/>
      <c r="U1206" s="30"/>
    </row>
    <row r="1207" ht="24.0" customHeight="1">
      <c r="A1207" s="32" t="s">
        <v>50</v>
      </c>
      <c r="B1207" s="50">
        <f>B476+1</f>
        <v>61</v>
      </c>
      <c r="C1207" s="51" t="s">
        <v>1955</v>
      </c>
      <c r="I1207" s="26"/>
      <c r="K1207" s="21"/>
      <c r="M1207" s="32" t="s">
        <v>50</v>
      </c>
      <c r="N1207" s="50">
        <f>N476+1</f>
        <v>61</v>
      </c>
      <c r="O1207" s="51" t="s">
        <v>1955</v>
      </c>
      <c r="U1207" s="26"/>
    </row>
    <row r="1208">
      <c r="A1208" s="27"/>
      <c r="B1208" s="28"/>
      <c r="C1208" s="29"/>
      <c r="I1208" s="30"/>
      <c r="K1208" s="21"/>
      <c r="M1208" s="27"/>
      <c r="N1208" s="28"/>
      <c r="O1208" s="29"/>
      <c r="U1208" s="30"/>
    </row>
    <row r="1209">
      <c r="A1209" s="27"/>
      <c r="B1209" s="28"/>
      <c r="C1209" s="32">
        <v>1.0</v>
      </c>
      <c r="D1209" s="52" t="s">
        <v>1956</v>
      </c>
      <c r="I1209" s="31"/>
      <c r="K1209" s="21"/>
      <c r="M1209" s="27"/>
      <c r="N1209" s="28"/>
      <c r="O1209" s="32">
        <v>1.0</v>
      </c>
      <c r="P1209" s="52" t="s">
        <v>1956</v>
      </c>
      <c r="U1209" s="31"/>
    </row>
    <row r="1210" ht="15.75" customHeight="1">
      <c r="A1210" s="27"/>
      <c r="B1210" s="28"/>
      <c r="C1210" s="32">
        <v>2.0</v>
      </c>
      <c r="D1210" s="52" t="s">
        <v>1957</v>
      </c>
      <c r="I1210" s="31"/>
      <c r="K1210" s="21"/>
      <c r="M1210" s="27"/>
      <c r="N1210" s="28"/>
      <c r="O1210" s="32">
        <v>2.0</v>
      </c>
      <c r="P1210" s="52" t="s">
        <v>1957</v>
      </c>
      <c r="U1210" s="31"/>
    </row>
    <row r="1211">
      <c r="A1211" s="27"/>
      <c r="B1211" s="28"/>
      <c r="C1211" s="32">
        <v>3.0</v>
      </c>
      <c r="D1211" s="52" t="s">
        <v>1958</v>
      </c>
      <c r="I1211" s="31" t="s">
        <v>38</v>
      </c>
      <c r="K1211" s="21"/>
      <c r="M1211" s="27"/>
      <c r="N1211" s="28"/>
      <c r="O1211" s="32">
        <v>3.0</v>
      </c>
      <c r="P1211" s="52" t="s">
        <v>1958</v>
      </c>
      <c r="U1211" s="31" t="s">
        <v>38</v>
      </c>
    </row>
    <row r="1212">
      <c r="A1212" s="27"/>
      <c r="B1212" s="28"/>
      <c r="C1212" s="32">
        <v>4.0</v>
      </c>
      <c r="D1212" s="52" t="s">
        <v>582</v>
      </c>
      <c r="I1212" s="31"/>
      <c r="K1212" s="21"/>
      <c r="M1212" s="27"/>
      <c r="N1212" s="28"/>
      <c r="O1212" s="32">
        <v>4.0</v>
      </c>
      <c r="P1212" s="52" t="s">
        <v>582</v>
      </c>
      <c r="U1212" s="31"/>
    </row>
    <row r="1213">
      <c r="A1213" s="27"/>
      <c r="B1213" s="28"/>
      <c r="C1213" s="27"/>
      <c r="D1213" s="27"/>
      <c r="E1213" s="27"/>
      <c r="F1213" s="27"/>
      <c r="G1213" s="27"/>
      <c r="H1213" s="27"/>
      <c r="I1213" s="30"/>
      <c r="K1213" s="21"/>
      <c r="M1213" s="27"/>
      <c r="N1213" s="28"/>
      <c r="O1213" s="27"/>
      <c r="P1213" s="27"/>
      <c r="Q1213" s="27"/>
      <c r="R1213" s="27"/>
      <c r="S1213" s="27"/>
      <c r="T1213" s="27"/>
      <c r="U1213" s="30"/>
    </row>
    <row r="1214">
      <c r="A1214" s="27"/>
      <c r="B1214" s="28"/>
      <c r="C1214" s="27"/>
      <c r="D1214" s="27"/>
      <c r="E1214" s="27"/>
      <c r="F1214" s="27"/>
      <c r="G1214" s="27"/>
      <c r="H1214" s="27"/>
      <c r="I1214" s="30"/>
      <c r="K1214" s="21"/>
      <c r="M1214" s="27"/>
      <c r="N1214" s="28"/>
      <c r="O1214" s="27"/>
      <c r="P1214" s="27"/>
      <c r="Q1214" s="27"/>
      <c r="R1214" s="27"/>
      <c r="S1214" s="27"/>
      <c r="T1214" s="27"/>
      <c r="U1214" s="30"/>
    </row>
    <row r="1215" ht="27.0" customHeight="1">
      <c r="A1215" s="32" t="s">
        <v>50</v>
      </c>
      <c r="B1215" s="50">
        <f>B484+1</f>
        <v>62</v>
      </c>
      <c r="C1215" s="51" t="s">
        <v>1959</v>
      </c>
      <c r="I1215" s="26"/>
      <c r="K1215" s="21"/>
      <c r="M1215" s="32" t="s">
        <v>50</v>
      </c>
      <c r="N1215" s="50">
        <f>N484+1</f>
        <v>62</v>
      </c>
      <c r="O1215" s="51" t="s">
        <v>1959</v>
      </c>
      <c r="U1215" s="26"/>
    </row>
    <row r="1216">
      <c r="A1216" s="27"/>
      <c r="B1216" s="28"/>
      <c r="C1216" s="29"/>
      <c r="I1216" s="30"/>
      <c r="K1216" s="21"/>
      <c r="M1216" s="27"/>
      <c r="N1216" s="28"/>
      <c r="O1216" s="29"/>
      <c r="U1216" s="30"/>
    </row>
    <row r="1217">
      <c r="A1217" s="27"/>
      <c r="B1217" s="28"/>
      <c r="C1217" s="32">
        <v>1.0</v>
      </c>
      <c r="D1217" s="52" t="s">
        <v>1960</v>
      </c>
      <c r="I1217" s="31" t="s">
        <v>38</v>
      </c>
      <c r="K1217" s="21"/>
      <c r="M1217" s="27"/>
      <c r="N1217" s="28"/>
      <c r="O1217" s="32">
        <v>1.0</v>
      </c>
      <c r="P1217" s="52" t="s">
        <v>1960</v>
      </c>
      <c r="U1217" s="31" t="s">
        <v>38</v>
      </c>
    </row>
    <row r="1218" ht="15.75" customHeight="1">
      <c r="A1218" s="27"/>
      <c r="B1218" s="28"/>
      <c r="C1218" s="32">
        <v>2.0</v>
      </c>
      <c r="D1218" s="52" t="s">
        <v>1961</v>
      </c>
      <c r="I1218" s="31"/>
      <c r="K1218" s="21"/>
      <c r="M1218" s="27"/>
      <c r="N1218" s="28"/>
      <c r="O1218" s="32">
        <v>2.0</v>
      </c>
      <c r="P1218" s="52" t="s">
        <v>1961</v>
      </c>
      <c r="U1218" s="31"/>
    </row>
    <row r="1219">
      <c r="A1219" s="27"/>
      <c r="B1219" s="28"/>
      <c r="C1219" s="32">
        <v>3.0</v>
      </c>
      <c r="D1219" s="52" t="s">
        <v>1783</v>
      </c>
      <c r="I1219" s="31"/>
      <c r="K1219" s="21"/>
      <c r="M1219" s="27"/>
      <c r="N1219" s="28"/>
      <c r="O1219" s="32">
        <v>3.0</v>
      </c>
      <c r="P1219" s="52" t="s">
        <v>1783</v>
      </c>
      <c r="U1219" s="31"/>
    </row>
    <row r="1220">
      <c r="A1220" s="27"/>
      <c r="B1220" s="28"/>
      <c r="C1220" s="32">
        <v>4.0</v>
      </c>
      <c r="D1220" s="52" t="s">
        <v>516</v>
      </c>
      <c r="I1220" s="31"/>
      <c r="K1220" s="21"/>
      <c r="M1220" s="27"/>
      <c r="N1220" s="28"/>
      <c r="O1220" s="32">
        <v>4.0</v>
      </c>
      <c r="P1220" s="52" t="s">
        <v>516</v>
      </c>
      <c r="U1220" s="31"/>
    </row>
    <row r="1221">
      <c r="A1221" s="27"/>
      <c r="B1221" s="28"/>
      <c r="C1221" s="27"/>
      <c r="D1221" s="27"/>
      <c r="E1221" s="27"/>
      <c r="F1221" s="27"/>
      <c r="G1221" s="27"/>
      <c r="H1221" s="27"/>
      <c r="I1221" s="30"/>
      <c r="K1221" s="21"/>
      <c r="M1221" s="27"/>
      <c r="N1221" s="28"/>
      <c r="O1221" s="27"/>
      <c r="P1221" s="27"/>
      <c r="Q1221" s="27"/>
      <c r="R1221" s="27"/>
      <c r="S1221" s="27"/>
      <c r="T1221" s="27"/>
      <c r="U1221" s="30"/>
    </row>
    <row r="1222">
      <c r="A1222" s="27"/>
      <c r="B1222" s="28"/>
      <c r="C1222" s="27"/>
      <c r="D1222" s="27"/>
      <c r="E1222" s="27"/>
      <c r="F1222" s="27"/>
      <c r="G1222" s="27"/>
      <c r="H1222" s="27"/>
      <c r="I1222" s="30"/>
      <c r="K1222" s="21"/>
      <c r="M1222" s="27"/>
      <c r="N1222" s="28"/>
      <c r="O1222" s="27"/>
      <c r="P1222" s="27"/>
      <c r="Q1222" s="27"/>
      <c r="R1222" s="27"/>
      <c r="S1222" s="27"/>
      <c r="T1222" s="27"/>
      <c r="U1222" s="30"/>
    </row>
    <row r="1223" ht="26.25" customHeight="1">
      <c r="A1223" s="32" t="s">
        <v>50</v>
      </c>
      <c r="B1223" s="50">
        <f>B492+1</f>
        <v>63</v>
      </c>
      <c r="C1223" s="51" t="s">
        <v>1962</v>
      </c>
      <c r="I1223" s="26"/>
      <c r="K1223" s="21"/>
      <c r="M1223" s="32" t="s">
        <v>50</v>
      </c>
      <c r="N1223" s="50">
        <f>N492+1</f>
        <v>63</v>
      </c>
      <c r="O1223" s="51" t="s">
        <v>1962</v>
      </c>
      <c r="U1223" s="26"/>
    </row>
    <row r="1224">
      <c r="A1224" s="27"/>
      <c r="B1224" s="28"/>
      <c r="C1224" s="29"/>
      <c r="I1224" s="30"/>
      <c r="K1224" s="21"/>
      <c r="M1224" s="27"/>
      <c r="N1224" s="28"/>
      <c r="O1224" s="29"/>
      <c r="U1224" s="30"/>
    </row>
    <row r="1225">
      <c r="A1225" s="27"/>
      <c r="B1225" s="28"/>
      <c r="C1225" s="32">
        <v>1.0</v>
      </c>
      <c r="D1225" s="52" t="s">
        <v>1963</v>
      </c>
      <c r="I1225" s="31" t="s">
        <v>38</v>
      </c>
      <c r="K1225" s="21"/>
      <c r="M1225" s="27"/>
      <c r="N1225" s="28"/>
      <c r="O1225" s="32">
        <v>1.0</v>
      </c>
      <c r="P1225" s="52" t="s">
        <v>1963</v>
      </c>
      <c r="U1225" s="31" t="s">
        <v>38</v>
      </c>
    </row>
    <row r="1226" ht="15.75" customHeight="1">
      <c r="A1226" s="27"/>
      <c r="B1226" s="28"/>
      <c r="C1226" s="32">
        <v>2.0</v>
      </c>
      <c r="D1226" s="52" t="s">
        <v>1964</v>
      </c>
      <c r="I1226" s="31"/>
      <c r="K1226" s="21"/>
      <c r="M1226" s="27"/>
      <c r="N1226" s="28"/>
      <c r="O1226" s="32">
        <v>2.0</v>
      </c>
      <c r="P1226" s="52" t="s">
        <v>1964</v>
      </c>
      <c r="U1226" s="31"/>
    </row>
    <row r="1227">
      <c r="A1227" s="27"/>
      <c r="B1227" s="28"/>
      <c r="C1227" s="32">
        <v>3.0</v>
      </c>
      <c r="D1227" s="52" t="s">
        <v>1965</v>
      </c>
      <c r="I1227" s="31"/>
      <c r="K1227" s="21"/>
      <c r="M1227" s="27"/>
      <c r="N1227" s="28"/>
      <c r="O1227" s="32">
        <v>3.0</v>
      </c>
      <c r="P1227" s="52" t="s">
        <v>1965</v>
      </c>
      <c r="U1227" s="31"/>
    </row>
    <row r="1228">
      <c r="A1228" s="27"/>
      <c r="B1228" s="28"/>
      <c r="C1228" s="32">
        <v>4.0</v>
      </c>
      <c r="D1228" s="52" t="s">
        <v>516</v>
      </c>
      <c r="I1228" s="31"/>
      <c r="K1228" s="21"/>
      <c r="M1228" s="27"/>
      <c r="N1228" s="28"/>
      <c r="O1228" s="32">
        <v>4.0</v>
      </c>
      <c r="P1228" s="52" t="s">
        <v>516</v>
      </c>
      <c r="U1228" s="31"/>
    </row>
    <row r="1229">
      <c r="A1229" s="27"/>
      <c r="B1229" s="28"/>
      <c r="C1229" s="27"/>
      <c r="D1229" s="27"/>
      <c r="E1229" s="27"/>
      <c r="F1229" s="27"/>
      <c r="G1229" s="27"/>
      <c r="H1229" s="27"/>
      <c r="I1229" s="30"/>
      <c r="K1229" s="21"/>
      <c r="M1229" s="27"/>
      <c r="N1229" s="28"/>
      <c r="O1229" s="27"/>
      <c r="P1229" s="27"/>
      <c r="Q1229" s="27"/>
      <c r="R1229" s="27"/>
      <c r="S1229" s="27"/>
      <c r="T1229" s="27"/>
      <c r="U1229" s="30"/>
    </row>
    <row r="1230">
      <c r="A1230" s="27"/>
      <c r="B1230" s="28"/>
      <c r="C1230" s="27"/>
      <c r="D1230" s="27"/>
      <c r="E1230" s="27"/>
      <c r="F1230" s="27"/>
      <c r="G1230" s="27"/>
      <c r="H1230" s="27"/>
      <c r="I1230" s="30"/>
      <c r="K1230" s="21"/>
      <c r="M1230" s="27"/>
      <c r="N1230" s="28"/>
      <c r="O1230" s="27"/>
      <c r="P1230" s="27"/>
      <c r="Q1230" s="27"/>
      <c r="R1230" s="27"/>
      <c r="S1230" s="27"/>
      <c r="T1230" s="27"/>
      <c r="U1230" s="30"/>
    </row>
    <row r="1231" ht="34.5" customHeight="1">
      <c r="A1231" s="32" t="s">
        <v>50</v>
      </c>
      <c r="B1231" s="50">
        <f>B500+1</f>
        <v>64</v>
      </c>
      <c r="C1231" s="51" t="s">
        <v>1966</v>
      </c>
      <c r="I1231" s="26"/>
      <c r="K1231" s="21"/>
      <c r="M1231" s="32" t="s">
        <v>50</v>
      </c>
      <c r="N1231" s="50">
        <f>N500+1</f>
        <v>64</v>
      </c>
      <c r="O1231" s="51" t="s">
        <v>1966</v>
      </c>
      <c r="U1231" s="26"/>
    </row>
    <row r="1232">
      <c r="A1232" s="27"/>
      <c r="B1232" s="28"/>
      <c r="C1232" s="29"/>
      <c r="I1232" s="30"/>
      <c r="K1232" s="21"/>
      <c r="M1232" s="27"/>
      <c r="N1232" s="28"/>
      <c r="O1232" s="29"/>
      <c r="U1232" s="30"/>
    </row>
    <row r="1233">
      <c r="A1233" s="27"/>
      <c r="B1233" s="28"/>
      <c r="C1233" s="32">
        <v>1.0</v>
      </c>
      <c r="D1233" s="52" t="s">
        <v>1299</v>
      </c>
      <c r="I1233" s="31" t="s">
        <v>38</v>
      </c>
      <c r="K1233" s="21"/>
      <c r="M1233" s="27"/>
      <c r="N1233" s="28"/>
      <c r="O1233" s="32">
        <v>1.0</v>
      </c>
      <c r="P1233" s="52" t="s">
        <v>1299</v>
      </c>
      <c r="U1233" s="31" t="s">
        <v>38</v>
      </c>
    </row>
    <row r="1234" ht="20.25" customHeight="1">
      <c r="A1234" s="27"/>
      <c r="B1234" s="28"/>
      <c r="C1234" s="32">
        <v>2.0</v>
      </c>
      <c r="D1234" s="52" t="s">
        <v>1967</v>
      </c>
      <c r="I1234" s="31"/>
      <c r="K1234" s="21"/>
      <c r="M1234" s="27"/>
      <c r="N1234" s="28"/>
      <c r="O1234" s="32">
        <v>2.0</v>
      </c>
      <c r="P1234" s="52" t="s">
        <v>1967</v>
      </c>
      <c r="U1234" s="31"/>
    </row>
    <row r="1235">
      <c r="A1235" s="27"/>
      <c r="B1235" s="28"/>
      <c r="C1235" s="32">
        <v>3.0</v>
      </c>
      <c r="D1235" s="52" t="s">
        <v>1297</v>
      </c>
      <c r="I1235" s="31"/>
      <c r="K1235" s="21"/>
      <c r="M1235" s="27"/>
      <c r="N1235" s="28"/>
      <c r="O1235" s="32">
        <v>3.0</v>
      </c>
      <c r="P1235" s="52" t="s">
        <v>1297</v>
      </c>
      <c r="U1235" s="31"/>
    </row>
    <row r="1236">
      <c r="A1236" s="27"/>
      <c r="B1236" s="28"/>
      <c r="C1236" s="32">
        <v>4.0</v>
      </c>
      <c r="D1236" s="52" t="s">
        <v>582</v>
      </c>
      <c r="I1236" s="31"/>
      <c r="K1236" s="21"/>
      <c r="M1236" s="27"/>
      <c r="N1236" s="28"/>
      <c r="O1236" s="32">
        <v>4.0</v>
      </c>
      <c r="P1236" s="52" t="s">
        <v>582</v>
      </c>
      <c r="U1236" s="31"/>
    </row>
    <row r="1237">
      <c r="A1237" s="27"/>
      <c r="B1237" s="28"/>
      <c r="C1237" s="27"/>
      <c r="D1237" s="27"/>
      <c r="E1237" s="27"/>
      <c r="F1237" s="27"/>
      <c r="G1237" s="27"/>
      <c r="H1237" s="27"/>
      <c r="I1237" s="30"/>
      <c r="K1237" s="21"/>
      <c r="M1237" s="27"/>
      <c r="N1237" s="28"/>
      <c r="O1237" s="27"/>
      <c r="P1237" s="27"/>
      <c r="Q1237" s="27"/>
      <c r="R1237" s="27"/>
      <c r="S1237" s="27"/>
      <c r="T1237" s="27"/>
      <c r="U1237" s="30"/>
    </row>
    <row r="1238">
      <c r="A1238" s="27"/>
      <c r="B1238" s="28"/>
      <c r="C1238" s="27"/>
      <c r="D1238" s="27"/>
      <c r="E1238" s="27"/>
      <c r="F1238" s="27"/>
      <c r="G1238" s="27"/>
      <c r="H1238" s="27"/>
      <c r="I1238" s="30"/>
      <c r="K1238" s="21"/>
      <c r="M1238" s="27"/>
      <c r="N1238" s="28"/>
      <c r="O1238" s="27"/>
      <c r="P1238" s="27"/>
      <c r="Q1238" s="27"/>
      <c r="R1238" s="27"/>
      <c r="S1238" s="27"/>
      <c r="T1238" s="27"/>
      <c r="U1238" s="30"/>
    </row>
    <row r="1239" ht="23.25" customHeight="1">
      <c r="A1239" s="32" t="s">
        <v>50</v>
      </c>
      <c r="B1239" s="50">
        <f>B508+1</f>
        <v>65</v>
      </c>
      <c r="C1239" s="51" t="s">
        <v>1968</v>
      </c>
      <c r="I1239" s="26"/>
      <c r="K1239" s="21"/>
      <c r="M1239" s="32" t="s">
        <v>50</v>
      </c>
      <c r="N1239" s="50">
        <f>N508+1</f>
        <v>65</v>
      </c>
      <c r="O1239" s="51" t="s">
        <v>1968</v>
      </c>
      <c r="U1239" s="26"/>
    </row>
    <row r="1240">
      <c r="A1240" s="27"/>
      <c r="B1240" s="28"/>
      <c r="C1240" s="29"/>
      <c r="I1240" s="30"/>
      <c r="K1240" s="21"/>
      <c r="M1240" s="27"/>
      <c r="N1240" s="28"/>
      <c r="O1240" s="29"/>
      <c r="U1240" s="30"/>
    </row>
    <row r="1241">
      <c r="A1241" s="27"/>
      <c r="B1241" s="28"/>
      <c r="C1241" s="32">
        <v>1.0</v>
      </c>
      <c r="D1241" s="52" t="s">
        <v>1969</v>
      </c>
      <c r="I1241" s="31"/>
      <c r="K1241" s="21"/>
      <c r="M1241" s="27"/>
      <c r="N1241" s="28"/>
      <c r="O1241" s="32">
        <v>1.0</v>
      </c>
      <c r="P1241" s="52" t="s">
        <v>1969</v>
      </c>
      <c r="U1241" s="31"/>
    </row>
    <row r="1242" ht="21.0" customHeight="1">
      <c r="A1242" s="27"/>
      <c r="B1242" s="28"/>
      <c r="C1242" s="32">
        <v>2.0</v>
      </c>
      <c r="D1242" s="52" t="s">
        <v>1970</v>
      </c>
      <c r="I1242" s="31" t="s">
        <v>38</v>
      </c>
      <c r="K1242" s="21"/>
      <c r="M1242" s="27"/>
      <c r="N1242" s="28"/>
      <c r="O1242" s="32">
        <v>2.0</v>
      </c>
      <c r="P1242" s="52" t="s">
        <v>1970</v>
      </c>
      <c r="U1242" s="31" t="s">
        <v>38</v>
      </c>
    </row>
    <row r="1243">
      <c r="A1243" s="27"/>
      <c r="B1243" s="28"/>
      <c r="C1243" s="32">
        <v>3.0</v>
      </c>
      <c r="D1243" s="52" t="s">
        <v>1971</v>
      </c>
      <c r="I1243" s="31"/>
      <c r="K1243" s="21"/>
      <c r="M1243" s="27"/>
      <c r="N1243" s="28"/>
      <c r="O1243" s="32">
        <v>3.0</v>
      </c>
      <c r="P1243" s="52" t="s">
        <v>1971</v>
      </c>
      <c r="U1243" s="31"/>
    </row>
    <row r="1244">
      <c r="A1244" s="27"/>
      <c r="B1244" s="28"/>
      <c r="C1244" s="32">
        <v>4.0</v>
      </c>
      <c r="D1244" s="52" t="s">
        <v>1972</v>
      </c>
      <c r="I1244" s="31"/>
      <c r="K1244" s="21"/>
      <c r="M1244" s="27"/>
      <c r="N1244" s="28"/>
      <c r="O1244" s="32">
        <v>4.0</v>
      </c>
      <c r="P1244" s="52" t="s">
        <v>1972</v>
      </c>
      <c r="U1244" s="31"/>
    </row>
    <row r="1245">
      <c r="A1245" s="27"/>
      <c r="B1245" s="28"/>
      <c r="C1245" s="27"/>
      <c r="D1245" s="27"/>
      <c r="E1245" s="27"/>
      <c r="F1245" s="27"/>
      <c r="G1245" s="27"/>
      <c r="H1245" s="27"/>
      <c r="I1245" s="30"/>
      <c r="K1245" s="21"/>
      <c r="M1245" s="27"/>
      <c r="N1245" s="28"/>
      <c r="O1245" s="27"/>
      <c r="P1245" s="27"/>
      <c r="Q1245" s="27"/>
      <c r="R1245" s="27"/>
      <c r="S1245" s="27"/>
      <c r="T1245" s="27"/>
      <c r="U1245" s="30"/>
    </row>
    <row r="1246">
      <c r="A1246" s="27"/>
      <c r="B1246" s="28"/>
      <c r="C1246" s="27"/>
      <c r="D1246" s="27"/>
      <c r="E1246" s="27"/>
      <c r="F1246" s="27"/>
      <c r="G1246" s="27"/>
      <c r="H1246" s="27"/>
      <c r="I1246" s="30"/>
      <c r="K1246" s="21"/>
      <c r="M1246" s="27"/>
      <c r="N1246" s="28"/>
      <c r="O1246" s="27"/>
      <c r="P1246" s="27"/>
      <c r="Q1246" s="27"/>
      <c r="R1246" s="27"/>
      <c r="S1246" s="27"/>
      <c r="T1246" s="27"/>
      <c r="U1246" s="30"/>
    </row>
    <row r="1247" ht="24.0" customHeight="1">
      <c r="A1247" s="32" t="s">
        <v>50</v>
      </c>
      <c r="B1247" s="50">
        <f>B516+1</f>
        <v>66</v>
      </c>
      <c r="C1247" s="51" t="s">
        <v>1973</v>
      </c>
      <c r="I1247" s="26"/>
      <c r="K1247" s="21"/>
      <c r="M1247" s="32" t="s">
        <v>50</v>
      </c>
      <c r="N1247" s="50">
        <f>N516+1</f>
        <v>66</v>
      </c>
      <c r="O1247" s="51" t="s">
        <v>1973</v>
      </c>
      <c r="U1247" s="26"/>
    </row>
    <row r="1248">
      <c r="A1248" s="27"/>
      <c r="B1248" s="28"/>
      <c r="C1248" s="29"/>
      <c r="I1248" s="30"/>
      <c r="K1248" s="21"/>
      <c r="M1248" s="27"/>
      <c r="N1248" s="28"/>
      <c r="O1248" s="29"/>
      <c r="U1248" s="30"/>
    </row>
    <row r="1249">
      <c r="A1249" s="27"/>
      <c r="B1249" s="28"/>
      <c r="C1249" s="32">
        <v>1.0</v>
      </c>
      <c r="D1249" s="52" t="s">
        <v>1754</v>
      </c>
      <c r="I1249" s="31"/>
      <c r="K1249" s="21"/>
      <c r="M1249" s="27"/>
      <c r="N1249" s="28"/>
      <c r="O1249" s="32">
        <v>1.0</v>
      </c>
      <c r="P1249" s="52" t="s">
        <v>1754</v>
      </c>
      <c r="U1249" s="31"/>
    </row>
    <row r="1250" ht="18.0" customHeight="1">
      <c r="A1250" s="27"/>
      <c r="B1250" s="28"/>
      <c r="C1250" s="32">
        <v>2.0</v>
      </c>
      <c r="D1250" s="52" t="s">
        <v>1974</v>
      </c>
      <c r="I1250" s="31" t="s">
        <v>38</v>
      </c>
      <c r="K1250" s="21"/>
      <c r="M1250" s="27"/>
      <c r="N1250" s="28"/>
      <c r="O1250" s="32">
        <v>2.0</v>
      </c>
      <c r="P1250" s="52" t="s">
        <v>1974</v>
      </c>
      <c r="U1250" s="31" t="s">
        <v>38</v>
      </c>
    </row>
    <row r="1251">
      <c r="A1251" s="27"/>
      <c r="B1251" s="28"/>
      <c r="C1251" s="32">
        <v>3.0</v>
      </c>
      <c r="D1251" s="52" t="s">
        <v>1752</v>
      </c>
      <c r="I1251" s="31"/>
      <c r="K1251" s="21"/>
      <c r="M1251" s="27"/>
      <c r="N1251" s="28"/>
      <c r="O1251" s="32">
        <v>3.0</v>
      </c>
      <c r="P1251" s="52" t="s">
        <v>1752</v>
      </c>
      <c r="U1251" s="31"/>
    </row>
    <row r="1252">
      <c r="A1252" s="27"/>
      <c r="B1252" s="28"/>
      <c r="C1252" s="32">
        <v>4.0</v>
      </c>
      <c r="D1252" s="52" t="s">
        <v>516</v>
      </c>
      <c r="I1252" s="31"/>
      <c r="K1252" s="21"/>
      <c r="M1252" s="27"/>
      <c r="N1252" s="28"/>
      <c r="O1252" s="32">
        <v>4.0</v>
      </c>
      <c r="P1252" s="52" t="s">
        <v>516</v>
      </c>
      <c r="U1252" s="31"/>
    </row>
    <row r="1253">
      <c r="A1253" s="27"/>
      <c r="B1253" s="28"/>
      <c r="C1253" s="27"/>
      <c r="D1253" s="27"/>
      <c r="E1253" s="27"/>
      <c r="F1253" s="27"/>
      <c r="G1253" s="27"/>
      <c r="H1253" s="27"/>
      <c r="I1253" s="30"/>
      <c r="K1253" s="21"/>
      <c r="M1253" s="27"/>
      <c r="N1253" s="28"/>
      <c r="O1253" s="27"/>
      <c r="P1253" s="27"/>
      <c r="Q1253" s="27"/>
      <c r="R1253" s="27"/>
      <c r="S1253" s="27"/>
      <c r="T1253" s="27"/>
      <c r="U1253" s="30"/>
    </row>
    <row r="1254">
      <c r="A1254" s="27"/>
      <c r="B1254" s="28"/>
      <c r="C1254" s="27"/>
      <c r="D1254" s="27"/>
      <c r="E1254" s="27"/>
      <c r="F1254" s="27"/>
      <c r="G1254" s="27"/>
      <c r="H1254" s="27"/>
      <c r="I1254" s="30"/>
      <c r="K1254" s="21"/>
      <c r="M1254" s="27"/>
      <c r="N1254" s="28"/>
      <c r="O1254" s="27"/>
      <c r="P1254" s="27"/>
      <c r="Q1254" s="27"/>
      <c r="R1254" s="27"/>
      <c r="S1254" s="27"/>
      <c r="T1254" s="27"/>
      <c r="U1254" s="30"/>
    </row>
    <row r="1255" ht="34.5" customHeight="1">
      <c r="A1255" s="32" t="s">
        <v>50</v>
      </c>
      <c r="B1255" s="50">
        <f>B524+1</f>
        <v>67</v>
      </c>
      <c r="C1255" s="51" t="s">
        <v>1975</v>
      </c>
      <c r="I1255" s="26"/>
      <c r="K1255" s="21"/>
      <c r="M1255" s="32" t="s">
        <v>50</v>
      </c>
      <c r="N1255" s="50">
        <f>N524+1</f>
        <v>67</v>
      </c>
      <c r="O1255" s="51" t="s">
        <v>1975</v>
      </c>
      <c r="U1255" s="26"/>
    </row>
    <row r="1256">
      <c r="A1256" s="27"/>
      <c r="B1256" s="28"/>
      <c r="C1256" s="29"/>
      <c r="I1256" s="30"/>
      <c r="K1256" s="21"/>
      <c r="M1256" s="27"/>
      <c r="N1256" s="28"/>
      <c r="O1256" s="29"/>
      <c r="U1256" s="30"/>
    </row>
    <row r="1257">
      <c r="A1257" s="27"/>
      <c r="B1257" s="28"/>
      <c r="C1257" s="32">
        <v>1.0</v>
      </c>
      <c r="D1257" s="52" t="s">
        <v>1976</v>
      </c>
      <c r="I1257" s="31"/>
      <c r="K1257" s="21"/>
      <c r="M1257" s="27"/>
      <c r="N1257" s="28"/>
      <c r="O1257" s="32">
        <v>1.0</v>
      </c>
      <c r="P1257" s="52" t="s">
        <v>1976</v>
      </c>
      <c r="U1257" s="31"/>
    </row>
    <row r="1258" ht="15.75" customHeight="1">
      <c r="A1258" s="27"/>
      <c r="B1258" s="28"/>
      <c r="C1258" s="32">
        <v>2.0</v>
      </c>
      <c r="D1258" s="52" t="s">
        <v>1977</v>
      </c>
      <c r="I1258" s="31" t="s">
        <v>38</v>
      </c>
      <c r="K1258" s="21"/>
      <c r="M1258" s="27"/>
      <c r="N1258" s="28"/>
      <c r="O1258" s="32">
        <v>2.0</v>
      </c>
      <c r="P1258" s="52" t="s">
        <v>1977</v>
      </c>
      <c r="U1258" s="31" t="s">
        <v>38</v>
      </c>
    </row>
    <row r="1259">
      <c r="A1259" s="27"/>
      <c r="B1259" s="28"/>
      <c r="C1259" s="32">
        <v>3.0</v>
      </c>
      <c r="D1259" s="52" t="s">
        <v>1978</v>
      </c>
      <c r="I1259" s="31"/>
      <c r="K1259" s="21"/>
      <c r="M1259" s="27"/>
      <c r="N1259" s="28"/>
      <c r="O1259" s="32">
        <v>3.0</v>
      </c>
      <c r="P1259" s="52" t="s">
        <v>1978</v>
      </c>
      <c r="U1259" s="31"/>
    </row>
    <row r="1260" ht="15.75" customHeight="1">
      <c r="A1260" s="27"/>
      <c r="B1260" s="28"/>
      <c r="C1260" s="32">
        <v>4.0</v>
      </c>
      <c r="D1260" s="52" t="s">
        <v>1979</v>
      </c>
      <c r="I1260" s="31"/>
      <c r="K1260" s="21"/>
      <c r="M1260" s="27"/>
      <c r="N1260" s="28"/>
      <c r="O1260" s="32">
        <v>4.0</v>
      </c>
      <c r="P1260" s="52" t="s">
        <v>1979</v>
      </c>
      <c r="U1260" s="31"/>
    </row>
    <row r="1261">
      <c r="A1261" s="27"/>
      <c r="B1261" s="28"/>
      <c r="C1261" s="27"/>
      <c r="D1261" s="27"/>
      <c r="E1261" s="27"/>
      <c r="F1261" s="27"/>
      <c r="G1261" s="27"/>
      <c r="H1261" s="27"/>
      <c r="I1261" s="30"/>
      <c r="K1261" s="21"/>
      <c r="M1261" s="27"/>
      <c r="N1261" s="28"/>
      <c r="O1261" s="27"/>
      <c r="P1261" s="27"/>
      <c r="Q1261" s="27"/>
      <c r="R1261" s="27"/>
      <c r="S1261" s="27"/>
      <c r="T1261" s="27"/>
      <c r="U1261" s="30"/>
    </row>
    <row r="1262">
      <c r="A1262" s="27"/>
      <c r="B1262" s="28"/>
      <c r="C1262" s="27"/>
      <c r="D1262" s="27"/>
      <c r="E1262" s="27"/>
      <c r="F1262" s="27"/>
      <c r="G1262" s="27"/>
      <c r="H1262" s="27"/>
      <c r="I1262" s="30"/>
      <c r="K1262" s="21"/>
      <c r="M1262" s="27"/>
      <c r="N1262" s="28"/>
      <c r="O1262" s="27"/>
      <c r="P1262" s="27"/>
      <c r="Q1262" s="27"/>
      <c r="R1262" s="27"/>
      <c r="S1262" s="27"/>
      <c r="T1262" s="27"/>
      <c r="U1262" s="30"/>
    </row>
    <row r="1263" ht="19.5" customHeight="1">
      <c r="A1263" s="32" t="s">
        <v>50</v>
      </c>
      <c r="B1263" s="50">
        <f>B532+1</f>
        <v>68</v>
      </c>
      <c r="C1263" s="51" t="s">
        <v>1980</v>
      </c>
      <c r="I1263" s="26"/>
      <c r="K1263" s="21"/>
      <c r="M1263" s="32" t="s">
        <v>50</v>
      </c>
      <c r="N1263" s="50">
        <f>N532+1</f>
        <v>68</v>
      </c>
      <c r="O1263" s="51" t="s">
        <v>1980</v>
      </c>
      <c r="U1263" s="26"/>
    </row>
    <row r="1264">
      <c r="A1264" s="27"/>
      <c r="B1264" s="28"/>
      <c r="C1264" s="29"/>
      <c r="I1264" s="30"/>
      <c r="K1264" s="21"/>
      <c r="M1264" s="27"/>
      <c r="N1264" s="28"/>
      <c r="O1264" s="29"/>
      <c r="U1264" s="30"/>
    </row>
    <row r="1265">
      <c r="A1265" s="27"/>
      <c r="B1265" s="28"/>
      <c r="C1265" s="32">
        <v>1.0</v>
      </c>
      <c r="D1265" s="52" t="s">
        <v>1981</v>
      </c>
      <c r="I1265" s="31"/>
      <c r="K1265" s="21"/>
      <c r="M1265" s="27"/>
      <c r="N1265" s="28"/>
      <c r="O1265" s="32">
        <v>1.0</v>
      </c>
      <c r="P1265" s="52" t="s">
        <v>1981</v>
      </c>
      <c r="U1265" s="31"/>
    </row>
    <row r="1266" ht="15.75" customHeight="1">
      <c r="A1266" s="27"/>
      <c r="B1266" s="28"/>
      <c r="C1266" s="32">
        <v>2.0</v>
      </c>
      <c r="D1266" s="52" t="s">
        <v>1982</v>
      </c>
      <c r="I1266" s="31"/>
      <c r="K1266" s="21"/>
      <c r="M1266" s="27"/>
      <c r="N1266" s="28"/>
      <c r="O1266" s="32">
        <v>2.0</v>
      </c>
      <c r="P1266" s="52" t="s">
        <v>1982</v>
      </c>
      <c r="U1266" s="31"/>
    </row>
    <row r="1267">
      <c r="A1267" s="27"/>
      <c r="B1267" s="28"/>
      <c r="C1267" s="32">
        <v>3.0</v>
      </c>
      <c r="D1267" s="52" t="s">
        <v>1983</v>
      </c>
      <c r="I1267" s="31"/>
      <c r="K1267" s="21"/>
      <c r="M1267" s="27"/>
      <c r="N1267" s="28"/>
      <c r="O1267" s="32">
        <v>3.0</v>
      </c>
      <c r="P1267" s="52" t="s">
        <v>1983</v>
      </c>
      <c r="U1267" s="31"/>
    </row>
    <row r="1268">
      <c r="A1268" s="27"/>
      <c r="B1268" s="28"/>
      <c r="C1268" s="32">
        <v>4.0</v>
      </c>
      <c r="D1268" s="52" t="s">
        <v>452</v>
      </c>
      <c r="I1268" s="31" t="s">
        <v>38</v>
      </c>
      <c r="K1268" s="21"/>
      <c r="M1268" s="27"/>
      <c r="N1268" s="28"/>
      <c r="O1268" s="32">
        <v>4.0</v>
      </c>
      <c r="P1268" s="52" t="s">
        <v>452</v>
      </c>
      <c r="U1268" s="31" t="s">
        <v>38</v>
      </c>
    </row>
    <row r="1269">
      <c r="A1269" s="27"/>
      <c r="B1269" s="28"/>
      <c r="C1269" s="27"/>
      <c r="D1269" s="27"/>
      <c r="E1269" s="27"/>
      <c r="F1269" s="27"/>
      <c r="G1269" s="27"/>
      <c r="H1269" s="27"/>
      <c r="I1269" s="30"/>
      <c r="K1269" s="21"/>
      <c r="M1269" s="27"/>
      <c r="N1269" s="28"/>
      <c r="O1269" s="27"/>
      <c r="P1269" s="27"/>
      <c r="Q1269" s="27"/>
      <c r="R1269" s="27"/>
      <c r="S1269" s="27"/>
      <c r="T1269" s="27"/>
      <c r="U1269" s="30"/>
    </row>
    <row r="1270">
      <c r="A1270" s="27"/>
      <c r="B1270" s="28"/>
      <c r="C1270" s="27"/>
      <c r="D1270" s="27"/>
      <c r="E1270" s="27"/>
      <c r="F1270" s="27"/>
      <c r="G1270" s="27"/>
      <c r="H1270" s="27"/>
      <c r="I1270" s="30"/>
      <c r="K1270" s="21"/>
      <c r="M1270" s="27"/>
      <c r="N1270" s="28"/>
      <c r="O1270" s="27"/>
      <c r="P1270" s="27"/>
      <c r="Q1270" s="27"/>
      <c r="R1270" s="27"/>
      <c r="S1270" s="27"/>
      <c r="T1270" s="27"/>
      <c r="U1270" s="30"/>
    </row>
    <row r="1271" ht="24.0" customHeight="1">
      <c r="A1271" s="32" t="s">
        <v>50</v>
      </c>
      <c r="B1271" s="50">
        <f>B540+1</f>
        <v>69</v>
      </c>
      <c r="C1271" s="51" t="s">
        <v>1984</v>
      </c>
      <c r="I1271" s="26"/>
      <c r="K1271" s="21"/>
      <c r="M1271" s="32" t="s">
        <v>50</v>
      </c>
      <c r="N1271" s="50">
        <f>N540+1</f>
        <v>69</v>
      </c>
      <c r="O1271" s="51" t="s">
        <v>1984</v>
      </c>
      <c r="U1271" s="26"/>
    </row>
    <row r="1272">
      <c r="A1272" s="27"/>
      <c r="B1272" s="28"/>
      <c r="C1272" s="29"/>
      <c r="I1272" s="30"/>
      <c r="K1272" s="21"/>
      <c r="M1272" s="27"/>
      <c r="N1272" s="28"/>
      <c r="O1272" s="29"/>
      <c r="U1272" s="30"/>
    </row>
    <row r="1273">
      <c r="A1273" s="27"/>
      <c r="B1273" s="28"/>
      <c r="C1273" s="32">
        <v>1.0</v>
      </c>
      <c r="D1273" s="52" t="s">
        <v>514</v>
      </c>
      <c r="I1273" s="31"/>
      <c r="K1273" s="21"/>
      <c r="M1273" s="27"/>
      <c r="N1273" s="28"/>
      <c r="O1273" s="32">
        <v>1.0</v>
      </c>
      <c r="P1273" s="52" t="s">
        <v>514</v>
      </c>
      <c r="U1273" s="31"/>
    </row>
    <row r="1274" ht="15.75" customHeight="1">
      <c r="A1274" s="27"/>
      <c r="B1274" s="28"/>
      <c r="C1274" s="32">
        <v>2.0</v>
      </c>
      <c r="D1274" s="52" t="s">
        <v>1985</v>
      </c>
      <c r="I1274" s="31"/>
      <c r="K1274" s="21"/>
      <c r="M1274" s="27"/>
      <c r="N1274" s="28"/>
      <c r="O1274" s="32">
        <v>2.0</v>
      </c>
      <c r="P1274" s="52" t="s">
        <v>1985</v>
      </c>
      <c r="U1274" s="31"/>
    </row>
    <row r="1275">
      <c r="A1275" s="27"/>
      <c r="B1275" s="28"/>
      <c r="C1275" s="32">
        <v>3.0</v>
      </c>
      <c r="D1275" s="52" t="s">
        <v>513</v>
      </c>
      <c r="I1275" s="31" t="s">
        <v>38</v>
      </c>
      <c r="K1275" s="21"/>
      <c r="M1275" s="27"/>
      <c r="N1275" s="28"/>
      <c r="O1275" s="32">
        <v>3.0</v>
      </c>
      <c r="P1275" s="52" t="s">
        <v>513</v>
      </c>
      <c r="U1275" s="31" t="s">
        <v>38</v>
      </c>
    </row>
    <row r="1276">
      <c r="A1276" s="27"/>
      <c r="B1276" s="28"/>
      <c r="C1276" s="32">
        <v>4.0</v>
      </c>
      <c r="D1276" s="52" t="s">
        <v>516</v>
      </c>
      <c r="I1276" s="31"/>
      <c r="K1276" s="21"/>
      <c r="M1276" s="27"/>
      <c r="N1276" s="28"/>
      <c r="O1276" s="32">
        <v>4.0</v>
      </c>
      <c r="P1276" s="52" t="s">
        <v>516</v>
      </c>
      <c r="U1276" s="31"/>
    </row>
    <row r="1277">
      <c r="A1277" s="27"/>
      <c r="B1277" s="28"/>
      <c r="C1277" s="27"/>
      <c r="D1277" s="27"/>
      <c r="E1277" s="27"/>
      <c r="F1277" s="27"/>
      <c r="G1277" s="27"/>
      <c r="H1277" s="27"/>
      <c r="I1277" s="30"/>
      <c r="K1277" s="21"/>
      <c r="M1277" s="27"/>
      <c r="N1277" s="28"/>
      <c r="O1277" s="27"/>
      <c r="P1277" s="27"/>
      <c r="Q1277" s="27"/>
      <c r="R1277" s="27"/>
      <c r="S1277" s="27"/>
      <c r="T1277" s="27"/>
      <c r="U1277" s="30"/>
    </row>
    <row r="1278">
      <c r="A1278" s="27"/>
      <c r="B1278" s="28"/>
      <c r="C1278" s="27"/>
      <c r="D1278" s="27"/>
      <c r="E1278" s="27"/>
      <c r="F1278" s="27"/>
      <c r="G1278" s="27"/>
      <c r="H1278" s="27"/>
      <c r="I1278" s="30"/>
      <c r="K1278" s="21"/>
      <c r="M1278" s="27"/>
      <c r="N1278" s="28"/>
      <c r="O1278" s="27"/>
      <c r="P1278" s="27"/>
      <c r="Q1278" s="27"/>
      <c r="R1278" s="27"/>
      <c r="S1278" s="27"/>
      <c r="T1278" s="27"/>
      <c r="U1278" s="30"/>
    </row>
    <row r="1279" ht="25.5" customHeight="1">
      <c r="A1279" s="32" t="s">
        <v>50</v>
      </c>
      <c r="B1279" s="50">
        <f>B548+1</f>
        <v>70</v>
      </c>
      <c r="C1279" s="51" t="s">
        <v>1986</v>
      </c>
      <c r="I1279" s="26"/>
      <c r="K1279" s="21"/>
      <c r="M1279" s="32" t="s">
        <v>50</v>
      </c>
      <c r="N1279" s="50">
        <f>N548+1</f>
        <v>70</v>
      </c>
      <c r="O1279" s="51" t="s">
        <v>1986</v>
      </c>
      <c r="U1279" s="26"/>
    </row>
    <row r="1280">
      <c r="A1280" s="27"/>
      <c r="B1280" s="28"/>
      <c r="C1280" s="29"/>
      <c r="I1280" s="30"/>
      <c r="K1280" s="21"/>
      <c r="M1280" s="27"/>
      <c r="N1280" s="28"/>
      <c r="O1280" s="29"/>
      <c r="U1280" s="30"/>
    </row>
    <row r="1281">
      <c r="A1281" s="27"/>
      <c r="B1281" s="28"/>
      <c r="C1281" s="32">
        <v>1.0</v>
      </c>
      <c r="D1281" s="52" t="s">
        <v>1987</v>
      </c>
      <c r="I1281" s="31"/>
      <c r="K1281" s="21"/>
      <c r="M1281" s="27"/>
      <c r="N1281" s="28"/>
      <c r="O1281" s="32">
        <v>1.0</v>
      </c>
      <c r="P1281" s="52" t="s">
        <v>1987</v>
      </c>
      <c r="U1281" s="31"/>
    </row>
    <row r="1282" ht="36.0" customHeight="1">
      <c r="A1282" s="27"/>
      <c r="B1282" s="28"/>
      <c r="C1282" s="32">
        <v>2.0</v>
      </c>
      <c r="D1282" s="52" t="s">
        <v>1988</v>
      </c>
      <c r="I1282" s="31"/>
      <c r="K1282" s="21"/>
      <c r="M1282" s="27"/>
      <c r="N1282" s="28"/>
      <c r="O1282" s="32">
        <v>2.0</v>
      </c>
      <c r="P1282" s="52" t="s">
        <v>1988</v>
      </c>
      <c r="U1282" s="31"/>
    </row>
    <row r="1283">
      <c r="A1283" s="27"/>
      <c r="B1283" s="28"/>
      <c r="C1283" s="32">
        <v>3.0</v>
      </c>
      <c r="D1283" s="52" t="s">
        <v>1989</v>
      </c>
      <c r="I1283" s="31" t="s">
        <v>38</v>
      </c>
      <c r="K1283" s="21"/>
      <c r="M1283" s="27"/>
      <c r="N1283" s="28"/>
      <c r="O1283" s="32">
        <v>3.0</v>
      </c>
      <c r="P1283" s="52" t="s">
        <v>1989</v>
      </c>
      <c r="U1283" s="31" t="s">
        <v>38</v>
      </c>
    </row>
    <row r="1284">
      <c r="A1284" s="27"/>
      <c r="B1284" s="28"/>
      <c r="C1284" s="32">
        <v>4.0</v>
      </c>
      <c r="D1284" s="52" t="s">
        <v>516</v>
      </c>
      <c r="I1284" s="31"/>
      <c r="K1284" s="21"/>
      <c r="M1284" s="27"/>
      <c r="N1284" s="28"/>
      <c r="O1284" s="32">
        <v>4.0</v>
      </c>
      <c r="P1284" s="52" t="s">
        <v>516</v>
      </c>
      <c r="U1284" s="31"/>
    </row>
    <row r="1285">
      <c r="A1285" s="27"/>
      <c r="B1285" s="28"/>
      <c r="C1285" s="27"/>
      <c r="D1285" s="27"/>
      <c r="E1285" s="27"/>
      <c r="F1285" s="27"/>
      <c r="G1285" s="27"/>
      <c r="H1285" s="27"/>
      <c r="I1285" s="30"/>
      <c r="K1285" s="21"/>
      <c r="M1285" s="27"/>
      <c r="N1285" s="28"/>
      <c r="O1285" s="27"/>
      <c r="P1285" s="27"/>
      <c r="Q1285" s="27"/>
      <c r="R1285" s="27"/>
      <c r="S1285" s="27"/>
      <c r="T1285" s="27"/>
      <c r="U1285" s="30"/>
    </row>
    <row r="1286">
      <c r="A1286" s="27"/>
      <c r="B1286" s="28"/>
      <c r="C1286" s="27"/>
      <c r="D1286" s="27"/>
      <c r="E1286" s="27"/>
      <c r="F1286" s="27"/>
      <c r="G1286" s="27"/>
      <c r="H1286" s="27"/>
      <c r="I1286" s="30"/>
      <c r="K1286" s="21"/>
      <c r="M1286" s="27"/>
      <c r="N1286" s="28"/>
      <c r="O1286" s="27"/>
      <c r="P1286" s="27"/>
      <c r="Q1286" s="27"/>
      <c r="R1286" s="27"/>
      <c r="S1286" s="27"/>
      <c r="T1286" s="27"/>
      <c r="U1286" s="30"/>
    </row>
    <row r="1287" ht="24.75" customHeight="1">
      <c r="A1287" s="32" t="s">
        <v>50</v>
      </c>
      <c r="B1287" s="50">
        <f>B556+1</f>
        <v>71</v>
      </c>
      <c r="C1287" s="51" t="s">
        <v>1990</v>
      </c>
      <c r="I1287" s="26"/>
      <c r="K1287" s="21"/>
      <c r="M1287" s="32" t="s">
        <v>50</v>
      </c>
      <c r="N1287" s="50">
        <f>N556+1</f>
        <v>71</v>
      </c>
      <c r="O1287" s="51" t="s">
        <v>1990</v>
      </c>
      <c r="U1287" s="26"/>
    </row>
    <row r="1288">
      <c r="A1288" s="27"/>
      <c r="B1288" s="28"/>
      <c r="C1288" s="29"/>
      <c r="I1288" s="30"/>
      <c r="K1288" s="21"/>
      <c r="M1288" s="27"/>
      <c r="N1288" s="28"/>
      <c r="O1288" s="29"/>
      <c r="U1288" s="30"/>
    </row>
    <row r="1289">
      <c r="A1289" s="27"/>
      <c r="B1289" s="28"/>
      <c r="C1289" s="32">
        <v>1.0</v>
      </c>
      <c r="D1289" s="52" t="s">
        <v>1772</v>
      </c>
      <c r="I1289" s="31" t="s">
        <v>38</v>
      </c>
      <c r="K1289" s="21"/>
      <c r="M1289" s="27"/>
      <c r="N1289" s="28"/>
      <c r="O1289" s="32">
        <v>1.0</v>
      </c>
      <c r="P1289" s="52" t="s">
        <v>1772</v>
      </c>
      <c r="U1289" s="31" t="s">
        <v>38</v>
      </c>
    </row>
    <row r="1290" ht="15.75" customHeight="1">
      <c r="A1290" s="27"/>
      <c r="B1290" s="28"/>
      <c r="C1290" s="32">
        <v>2.0</v>
      </c>
      <c r="D1290" s="52" t="s">
        <v>1991</v>
      </c>
      <c r="I1290" s="31"/>
      <c r="K1290" s="21"/>
      <c r="M1290" s="27"/>
      <c r="N1290" s="28"/>
      <c r="O1290" s="32">
        <v>2.0</v>
      </c>
      <c r="P1290" s="52" t="s">
        <v>1991</v>
      </c>
      <c r="U1290" s="31"/>
    </row>
    <row r="1291">
      <c r="A1291" s="27"/>
      <c r="B1291" s="28"/>
      <c r="C1291" s="32">
        <v>3.0</v>
      </c>
      <c r="D1291" s="52" t="s">
        <v>1773</v>
      </c>
      <c r="I1291" s="31"/>
      <c r="K1291" s="21"/>
      <c r="M1291" s="27"/>
      <c r="N1291" s="28"/>
      <c r="O1291" s="32">
        <v>3.0</v>
      </c>
      <c r="P1291" s="52" t="s">
        <v>1773</v>
      </c>
      <c r="U1291" s="31"/>
    </row>
    <row r="1292">
      <c r="A1292" s="27"/>
      <c r="B1292" s="28"/>
      <c r="C1292" s="32">
        <v>4.0</v>
      </c>
      <c r="D1292" s="52" t="s">
        <v>1771</v>
      </c>
      <c r="I1292" s="31"/>
      <c r="K1292" s="21"/>
      <c r="M1292" s="27"/>
      <c r="N1292" s="28"/>
      <c r="O1292" s="32">
        <v>4.0</v>
      </c>
      <c r="P1292" s="52" t="s">
        <v>1771</v>
      </c>
      <c r="U1292" s="31"/>
    </row>
    <row r="1293">
      <c r="A1293" s="27"/>
      <c r="B1293" s="28"/>
      <c r="C1293" s="27"/>
      <c r="D1293" s="27"/>
      <c r="E1293" s="27"/>
      <c r="F1293" s="27"/>
      <c r="G1293" s="27"/>
      <c r="H1293" s="27"/>
      <c r="I1293" s="30"/>
      <c r="K1293" s="21"/>
      <c r="M1293" s="27"/>
      <c r="N1293" s="28"/>
      <c r="O1293" s="27"/>
      <c r="P1293" s="27"/>
      <c r="Q1293" s="27"/>
      <c r="R1293" s="27"/>
      <c r="S1293" s="27"/>
      <c r="T1293" s="27"/>
      <c r="U1293" s="30"/>
    </row>
    <row r="1294">
      <c r="A1294" s="27"/>
      <c r="B1294" s="28"/>
      <c r="C1294" s="27"/>
      <c r="D1294" s="27"/>
      <c r="E1294" s="27"/>
      <c r="F1294" s="27"/>
      <c r="G1294" s="27"/>
      <c r="H1294" s="27"/>
      <c r="I1294" s="30"/>
      <c r="K1294" s="21"/>
      <c r="M1294" s="27"/>
      <c r="N1294" s="28"/>
      <c r="O1294" s="27"/>
      <c r="P1294" s="27"/>
      <c r="Q1294" s="27"/>
      <c r="R1294" s="27"/>
      <c r="S1294" s="27"/>
      <c r="T1294" s="27"/>
      <c r="U1294" s="30"/>
    </row>
    <row r="1295" ht="53.25" customHeight="1">
      <c r="A1295" s="32" t="s">
        <v>50</v>
      </c>
      <c r="B1295" s="50">
        <f>B564+1</f>
        <v>72</v>
      </c>
      <c r="C1295" s="51" t="s">
        <v>1992</v>
      </c>
      <c r="I1295" s="26"/>
      <c r="K1295" s="21"/>
      <c r="M1295" s="32" t="s">
        <v>50</v>
      </c>
      <c r="N1295" s="50">
        <f>N564+1</f>
        <v>72</v>
      </c>
      <c r="O1295" s="51" t="s">
        <v>1992</v>
      </c>
      <c r="U1295" s="26"/>
    </row>
    <row r="1296">
      <c r="A1296" s="27"/>
      <c r="B1296" s="28"/>
      <c r="C1296" s="29"/>
      <c r="I1296" s="30"/>
      <c r="K1296" s="21"/>
      <c r="M1296" s="27"/>
      <c r="N1296" s="28"/>
      <c r="O1296" s="29"/>
      <c r="U1296" s="30"/>
    </row>
    <row r="1297">
      <c r="A1297" s="27"/>
      <c r="B1297" s="28"/>
      <c r="C1297" s="32">
        <v>1.0</v>
      </c>
      <c r="D1297" s="52" t="s">
        <v>1993</v>
      </c>
      <c r="I1297" s="31"/>
      <c r="K1297" s="21"/>
      <c r="M1297" s="27"/>
      <c r="N1297" s="28"/>
      <c r="O1297" s="32">
        <v>1.0</v>
      </c>
      <c r="P1297" s="52" t="s">
        <v>1993</v>
      </c>
      <c r="U1297" s="31"/>
    </row>
    <row r="1298" ht="15.75" customHeight="1">
      <c r="A1298" s="27"/>
      <c r="B1298" s="28"/>
      <c r="C1298" s="32">
        <v>2.0</v>
      </c>
      <c r="D1298" s="52" t="s">
        <v>1994</v>
      </c>
      <c r="I1298" s="31" t="s">
        <v>38</v>
      </c>
      <c r="K1298" s="21"/>
      <c r="M1298" s="27"/>
      <c r="N1298" s="28"/>
      <c r="O1298" s="32">
        <v>2.0</v>
      </c>
      <c r="P1298" s="52" t="s">
        <v>1994</v>
      </c>
      <c r="U1298" s="31" t="s">
        <v>38</v>
      </c>
    </row>
    <row r="1299">
      <c r="A1299" s="27"/>
      <c r="B1299" s="28"/>
      <c r="C1299" s="32">
        <v>3.0</v>
      </c>
      <c r="D1299" s="52" t="s">
        <v>1995</v>
      </c>
      <c r="I1299" s="31"/>
      <c r="K1299" s="21"/>
      <c r="M1299" s="27"/>
      <c r="N1299" s="28"/>
      <c r="O1299" s="32">
        <v>3.0</v>
      </c>
      <c r="P1299" s="52" t="s">
        <v>1995</v>
      </c>
      <c r="U1299" s="31"/>
    </row>
    <row r="1300">
      <c r="A1300" s="27"/>
      <c r="B1300" s="28"/>
      <c r="C1300" s="32">
        <v>4.0</v>
      </c>
      <c r="D1300" s="52" t="s">
        <v>1996</v>
      </c>
      <c r="I1300" s="31"/>
      <c r="K1300" s="21"/>
      <c r="M1300" s="27"/>
      <c r="N1300" s="28"/>
      <c r="O1300" s="32">
        <v>4.0</v>
      </c>
      <c r="P1300" s="52" t="s">
        <v>1996</v>
      </c>
      <c r="U1300" s="31"/>
    </row>
    <row r="1301">
      <c r="A1301" s="27"/>
      <c r="B1301" s="28"/>
      <c r="C1301" s="27"/>
      <c r="D1301" s="27"/>
      <c r="E1301" s="27"/>
      <c r="F1301" s="27"/>
      <c r="G1301" s="27"/>
      <c r="H1301" s="27"/>
      <c r="I1301" s="30"/>
      <c r="K1301" s="21"/>
      <c r="M1301" s="27"/>
      <c r="N1301" s="28"/>
      <c r="O1301" s="27"/>
      <c r="P1301" s="27"/>
      <c r="Q1301" s="27"/>
      <c r="R1301" s="27"/>
      <c r="S1301" s="27"/>
      <c r="T1301" s="27"/>
      <c r="U1301" s="30"/>
    </row>
    <row r="1302">
      <c r="A1302" s="27"/>
      <c r="B1302" s="28"/>
      <c r="C1302" s="27"/>
      <c r="D1302" s="27"/>
      <c r="E1302" s="27"/>
      <c r="F1302" s="27"/>
      <c r="G1302" s="27"/>
      <c r="H1302" s="27"/>
      <c r="I1302" s="30"/>
      <c r="K1302" s="21"/>
      <c r="M1302" s="27"/>
      <c r="N1302" s="28"/>
      <c r="O1302" s="27"/>
      <c r="P1302" s="27"/>
      <c r="Q1302" s="27"/>
      <c r="R1302" s="27"/>
      <c r="S1302" s="27"/>
      <c r="T1302" s="27"/>
      <c r="U1302" s="30"/>
    </row>
    <row r="1303" ht="36.0" customHeight="1">
      <c r="A1303" s="32" t="s">
        <v>50</v>
      </c>
      <c r="B1303" s="50">
        <f>B572+1</f>
        <v>73</v>
      </c>
      <c r="C1303" s="51" t="s">
        <v>1997</v>
      </c>
      <c r="I1303" s="26"/>
      <c r="K1303" s="21"/>
      <c r="M1303" s="32" t="s">
        <v>50</v>
      </c>
      <c r="N1303" s="50">
        <f>N572+1</f>
        <v>73</v>
      </c>
      <c r="O1303" s="51" t="s">
        <v>1997</v>
      </c>
      <c r="U1303" s="26"/>
    </row>
    <row r="1304">
      <c r="A1304" s="27"/>
      <c r="B1304" s="28"/>
      <c r="C1304" s="29"/>
      <c r="I1304" s="30"/>
      <c r="K1304" s="21"/>
      <c r="M1304" s="27"/>
      <c r="N1304" s="28"/>
      <c r="O1304" s="29"/>
      <c r="U1304" s="30"/>
    </row>
    <row r="1305">
      <c r="A1305" s="27"/>
      <c r="B1305" s="28"/>
      <c r="C1305" s="32">
        <v>1.0</v>
      </c>
      <c r="D1305" s="52" t="s">
        <v>1998</v>
      </c>
      <c r="I1305" s="31" t="s">
        <v>38</v>
      </c>
      <c r="K1305" s="21"/>
      <c r="M1305" s="27"/>
      <c r="N1305" s="28"/>
      <c r="O1305" s="32">
        <v>1.0</v>
      </c>
      <c r="P1305" s="52" t="s">
        <v>1998</v>
      </c>
      <c r="U1305" s="31" t="s">
        <v>38</v>
      </c>
    </row>
    <row r="1306" ht="15.75" customHeight="1">
      <c r="A1306" s="27"/>
      <c r="B1306" s="28"/>
      <c r="C1306" s="32">
        <v>2.0</v>
      </c>
      <c r="D1306" s="52" t="s">
        <v>1999</v>
      </c>
      <c r="I1306" s="31"/>
      <c r="K1306" s="21"/>
      <c r="M1306" s="27"/>
      <c r="N1306" s="28"/>
      <c r="O1306" s="32">
        <v>2.0</v>
      </c>
      <c r="P1306" s="52" t="s">
        <v>1999</v>
      </c>
      <c r="U1306" s="31"/>
    </row>
    <row r="1307">
      <c r="A1307" s="27"/>
      <c r="B1307" s="28"/>
      <c r="C1307" s="32">
        <v>3.0</v>
      </c>
      <c r="D1307" s="52" t="s">
        <v>2000</v>
      </c>
      <c r="I1307" s="31"/>
      <c r="K1307" s="21"/>
      <c r="M1307" s="27"/>
      <c r="N1307" s="28"/>
      <c r="O1307" s="32">
        <v>3.0</v>
      </c>
      <c r="P1307" s="52" t="s">
        <v>2000</v>
      </c>
      <c r="U1307" s="31"/>
    </row>
    <row r="1308">
      <c r="A1308" s="27"/>
      <c r="B1308" s="28"/>
      <c r="C1308" s="32">
        <v>4.0</v>
      </c>
      <c r="D1308" s="52" t="s">
        <v>516</v>
      </c>
      <c r="I1308" s="31"/>
      <c r="K1308" s="21"/>
      <c r="M1308" s="27"/>
      <c r="N1308" s="28"/>
      <c r="O1308" s="32">
        <v>4.0</v>
      </c>
      <c r="P1308" s="52" t="s">
        <v>516</v>
      </c>
      <c r="U1308" s="31"/>
    </row>
    <row r="1309">
      <c r="A1309" s="27"/>
      <c r="B1309" s="28"/>
      <c r="C1309" s="27"/>
      <c r="D1309" s="27"/>
      <c r="E1309" s="27"/>
      <c r="F1309" s="27"/>
      <c r="G1309" s="27"/>
      <c r="H1309" s="27"/>
      <c r="I1309" s="30"/>
      <c r="K1309" s="21"/>
      <c r="M1309" s="27"/>
      <c r="N1309" s="28"/>
      <c r="O1309" s="27"/>
      <c r="P1309" s="27"/>
      <c r="Q1309" s="27"/>
      <c r="R1309" s="27"/>
      <c r="S1309" s="27"/>
      <c r="T1309" s="27"/>
      <c r="U1309" s="30"/>
    </row>
    <row r="1310">
      <c r="A1310" s="27"/>
      <c r="B1310" s="28"/>
      <c r="C1310" s="27"/>
      <c r="D1310" s="27"/>
      <c r="E1310" s="27"/>
      <c r="F1310" s="27"/>
      <c r="G1310" s="27"/>
      <c r="H1310" s="27"/>
      <c r="I1310" s="30"/>
      <c r="K1310" s="21"/>
      <c r="M1310" s="27"/>
      <c r="N1310" s="28"/>
      <c r="O1310" s="27"/>
      <c r="P1310" s="27"/>
      <c r="Q1310" s="27"/>
      <c r="R1310" s="27"/>
      <c r="S1310" s="27"/>
      <c r="T1310" s="27"/>
      <c r="U1310" s="30"/>
    </row>
    <row r="1311" ht="24.0" customHeight="1">
      <c r="A1311" s="32" t="s">
        <v>50</v>
      </c>
      <c r="B1311" s="50">
        <f>B580+1</f>
        <v>74</v>
      </c>
      <c r="C1311" s="51" t="s">
        <v>2001</v>
      </c>
      <c r="I1311" s="26"/>
      <c r="K1311" s="21"/>
      <c r="M1311" s="32" t="s">
        <v>50</v>
      </c>
      <c r="N1311" s="50">
        <f>N580+1</f>
        <v>74</v>
      </c>
      <c r="O1311" s="51" t="s">
        <v>2001</v>
      </c>
      <c r="U1311" s="26"/>
    </row>
    <row r="1312">
      <c r="A1312" s="27"/>
      <c r="B1312" s="28"/>
      <c r="C1312" s="29"/>
      <c r="I1312" s="30"/>
      <c r="K1312" s="21"/>
      <c r="M1312" s="27"/>
      <c r="N1312" s="28"/>
      <c r="O1312" s="29"/>
      <c r="U1312" s="30"/>
    </row>
    <row r="1313">
      <c r="A1313" s="27"/>
      <c r="B1313" s="28"/>
      <c r="C1313" s="32">
        <v>1.0</v>
      </c>
      <c r="D1313" s="52" t="s">
        <v>1760</v>
      </c>
      <c r="I1313" s="31"/>
      <c r="K1313" s="21"/>
      <c r="M1313" s="27"/>
      <c r="N1313" s="28"/>
      <c r="O1313" s="32">
        <v>1.0</v>
      </c>
      <c r="P1313" s="52" t="s">
        <v>1760</v>
      </c>
      <c r="U1313" s="31"/>
    </row>
    <row r="1314" ht="20.25" customHeight="1">
      <c r="A1314" s="27"/>
      <c r="B1314" s="28"/>
      <c r="C1314" s="32">
        <v>2.0</v>
      </c>
      <c r="D1314" s="52" t="s">
        <v>2002</v>
      </c>
      <c r="I1314" s="31"/>
      <c r="K1314" s="21"/>
      <c r="M1314" s="27"/>
      <c r="N1314" s="28"/>
      <c r="O1314" s="32">
        <v>2.0</v>
      </c>
      <c r="P1314" s="52" t="s">
        <v>2002</v>
      </c>
      <c r="U1314" s="31"/>
    </row>
    <row r="1315">
      <c r="A1315" s="27"/>
      <c r="B1315" s="28"/>
      <c r="C1315" s="32">
        <v>3.0</v>
      </c>
      <c r="D1315" s="52" t="s">
        <v>1761</v>
      </c>
      <c r="I1315" s="31"/>
      <c r="K1315" s="21"/>
      <c r="M1315" s="27"/>
      <c r="N1315" s="28"/>
      <c r="O1315" s="32">
        <v>3.0</v>
      </c>
      <c r="P1315" s="52" t="s">
        <v>1761</v>
      </c>
      <c r="U1315" s="31"/>
    </row>
    <row r="1316">
      <c r="A1316" s="27"/>
      <c r="B1316" s="28"/>
      <c r="C1316" s="32">
        <v>4.0</v>
      </c>
      <c r="D1316" s="52" t="s">
        <v>854</v>
      </c>
      <c r="I1316" s="31" t="s">
        <v>38</v>
      </c>
      <c r="K1316" s="21"/>
      <c r="M1316" s="27"/>
      <c r="N1316" s="28"/>
      <c r="O1316" s="32">
        <v>4.0</v>
      </c>
      <c r="P1316" s="52" t="s">
        <v>854</v>
      </c>
      <c r="U1316" s="31" t="s">
        <v>38</v>
      </c>
    </row>
    <row r="1317">
      <c r="A1317" s="27"/>
      <c r="B1317" s="28"/>
      <c r="C1317" s="27"/>
      <c r="D1317" s="27"/>
      <c r="E1317" s="27"/>
      <c r="F1317" s="27"/>
      <c r="G1317" s="27"/>
      <c r="H1317" s="27"/>
      <c r="I1317" s="30"/>
      <c r="K1317" s="21"/>
      <c r="M1317" s="27"/>
      <c r="N1317" s="28"/>
      <c r="O1317" s="27"/>
      <c r="P1317" s="27"/>
      <c r="Q1317" s="27"/>
      <c r="R1317" s="27"/>
      <c r="S1317" s="27"/>
      <c r="T1317" s="27"/>
      <c r="U1317" s="30"/>
    </row>
    <row r="1318">
      <c r="A1318" s="27"/>
      <c r="B1318" s="28"/>
      <c r="C1318" s="27"/>
      <c r="D1318" s="27"/>
      <c r="E1318" s="27"/>
      <c r="F1318" s="27"/>
      <c r="G1318" s="27"/>
      <c r="H1318" s="27"/>
      <c r="I1318" s="30"/>
      <c r="K1318" s="21"/>
      <c r="M1318" s="27"/>
      <c r="N1318" s="28"/>
      <c r="O1318" s="27"/>
      <c r="P1318" s="27"/>
      <c r="Q1318" s="27"/>
      <c r="R1318" s="27"/>
      <c r="S1318" s="27"/>
      <c r="T1318" s="27"/>
      <c r="U1318" s="30"/>
    </row>
    <row r="1319" ht="33.0" customHeight="1">
      <c r="A1319" s="32" t="s">
        <v>50</v>
      </c>
      <c r="B1319" s="50">
        <f>B588+1</f>
        <v>75</v>
      </c>
      <c r="C1319" s="51" t="s">
        <v>2003</v>
      </c>
      <c r="I1319" s="26"/>
      <c r="K1319" s="21"/>
      <c r="M1319" s="32" t="s">
        <v>50</v>
      </c>
      <c r="N1319" s="50">
        <f>N588+1</f>
        <v>75</v>
      </c>
      <c r="O1319" s="51" t="s">
        <v>2003</v>
      </c>
      <c r="U1319" s="26"/>
    </row>
    <row r="1320" ht="47.25" customHeight="1">
      <c r="A1320" s="27"/>
      <c r="B1320" s="28"/>
      <c r="C1320" s="29" t="str">
        <f>IMAGE("https://media.zecodeek-it.com/dtc/ss-share/questions/question-4892.jpg",1)</f>
        <v/>
      </c>
      <c r="I1320" s="30"/>
      <c r="K1320" s="21"/>
      <c r="M1320" s="27"/>
      <c r="N1320" s="28"/>
      <c r="O1320" s="29" t="str">
        <f>IMAGE("https://media.zecodeek-it.com/dtc/ss-share/questions/question-4892.jpg",1)</f>
        <v/>
      </c>
      <c r="U1320" s="30"/>
    </row>
    <row r="1321">
      <c r="A1321" s="27"/>
      <c r="B1321" s="28"/>
      <c r="C1321" s="32">
        <v>1.0</v>
      </c>
      <c r="D1321" s="52" t="s">
        <v>1792</v>
      </c>
      <c r="I1321" s="31"/>
      <c r="K1321" s="21"/>
      <c r="M1321" s="27"/>
      <c r="N1321" s="28"/>
      <c r="O1321" s="32">
        <v>1.0</v>
      </c>
      <c r="P1321" s="52" t="s">
        <v>1792</v>
      </c>
      <c r="U1321" s="31"/>
    </row>
    <row r="1322" ht="33.75" customHeight="1">
      <c r="A1322" s="27"/>
      <c r="B1322" s="28"/>
      <c r="C1322" s="32">
        <v>2.0</v>
      </c>
      <c r="D1322" s="52" t="s">
        <v>2004</v>
      </c>
      <c r="I1322" s="31"/>
      <c r="K1322" s="21"/>
      <c r="M1322" s="27"/>
      <c r="N1322" s="28"/>
      <c r="O1322" s="32">
        <v>2.0</v>
      </c>
      <c r="P1322" s="52" t="s">
        <v>2004</v>
      </c>
      <c r="U1322" s="31"/>
    </row>
    <row r="1323" ht="24.0" customHeight="1">
      <c r="A1323" s="27"/>
      <c r="B1323" s="28"/>
      <c r="C1323" s="32">
        <v>3.0</v>
      </c>
      <c r="D1323" s="52" t="s">
        <v>2005</v>
      </c>
      <c r="I1323" s="31"/>
      <c r="K1323" s="21"/>
      <c r="M1323" s="27"/>
      <c r="N1323" s="28"/>
      <c r="O1323" s="32">
        <v>3.0</v>
      </c>
      <c r="P1323" s="52" t="s">
        <v>2005</v>
      </c>
      <c r="U1323" s="31"/>
    </row>
    <row r="1324">
      <c r="A1324" s="27"/>
      <c r="B1324" s="28"/>
      <c r="C1324" s="32">
        <v>4.0</v>
      </c>
      <c r="D1324" s="52" t="s">
        <v>2006</v>
      </c>
      <c r="I1324" s="31" t="s">
        <v>38</v>
      </c>
      <c r="K1324" s="21"/>
      <c r="M1324" s="27"/>
      <c r="N1324" s="28"/>
      <c r="O1324" s="32">
        <v>4.0</v>
      </c>
      <c r="P1324" s="52" t="s">
        <v>2006</v>
      </c>
      <c r="U1324" s="31" t="s">
        <v>38</v>
      </c>
    </row>
    <row r="1325">
      <c r="A1325" s="27"/>
      <c r="B1325" s="28"/>
      <c r="C1325" s="27"/>
      <c r="D1325" s="27"/>
      <c r="E1325" s="27"/>
      <c r="F1325" s="27"/>
      <c r="G1325" s="27"/>
      <c r="H1325" s="27"/>
      <c r="I1325" s="30"/>
      <c r="K1325" s="21"/>
      <c r="M1325" s="27"/>
      <c r="N1325" s="28"/>
      <c r="O1325" s="27"/>
      <c r="P1325" s="27"/>
      <c r="Q1325" s="27"/>
      <c r="R1325" s="27"/>
      <c r="S1325" s="27"/>
      <c r="T1325" s="27"/>
      <c r="U1325" s="30"/>
    </row>
    <row r="1326">
      <c r="A1326" s="27"/>
      <c r="B1326" s="28"/>
      <c r="C1326" s="27"/>
      <c r="D1326" s="27"/>
      <c r="E1326" s="27"/>
      <c r="F1326" s="27"/>
      <c r="G1326" s="27"/>
      <c r="H1326" s="27"/>
      <c r="I1326" s="30"/>
      <c r="K1326" s="21"/>
      <c r="M1326" s="27"/>
      <c r="N1326" s="28"/>
      <c r="O1326" s="27"/>
      <c r="P1326" s="27"/>
      <c r="Q1326" s="27"/>
      <c r="R1326" s="27"/>
      <c r="S1326" s="27"/>
      <c r="T1326" s="27"/>
      <c r="U1326" s="30"/>
    </row>
    <row r="1327" ht="24.75" customHeight="1">
      <c r="A1327" s="32" t="s">
        <v>50</v>
      </c>
      <c r="B1327" s="50">
        <f>B596+1</f>
        <v>76</v>
      </c>
      <c r="C1327" s="51" t="s">
        <v>2007</v>
      </c>
      <c r="I1327" s="26"/>
      <c r="K1327" s="21"/>
      <c r="M1327" s="32" t="s">
        <v>50</v>
      </c>
      <c r="N1327" s="50">
        <f>N596+1</f>
        <v>76</v>
      </c>
      <c r="O1327" s="51" t="s">
        <v>2007</v>
      </c>
      <c r="U1327" s="26"/>
    </row>
    <row r="1328">
      <c r="A1328" s="27"/>
      <c r="B1328" s="28"/>
      <c r="C1328" s="29"/>
      <c r="I1328" s="30"/>
      <c r="K1328" s="21"/>
      <c r="M1328" s="27"/>
      <c r="N1328" s="28"/>
      <c r="O1328" s="29"/>
      <c r="U1328" s="30"/>
    </row>
    <row r="1329" ht="15.75" customHeight="1">
      <c r="A1329" s="27"/>
      <c r="B1329" s="28"/>
      <c r="C1329" s="32">
        <v>1.0</v>
      </c>
      <c r="D1329" s="52" t="s">
        <v>2008</v>
      </c>
      <c r="I1329" s="31"/>
      <c r="K1329" s="21"/>
      <c r="M1329" s="27"/>
      <c r="N1329" s="28"/>
      <c r="O1329" s="32">
        <v>1.0</v>
      </c>
      <c r="P1329" s="52" t="s">
        <v>2008</v>
      </c>
      <c r="U1329" s="31"/>
    </row>
    <row r="1330" ht="15.75" customHeight="1">
      <c r="A1330" s="27"/>
      <c r="B1330" s="28"/>
      <c r="C1330" s="32">
        <v>2.0</v>
      </c>
      <c r="D1330" s="52" t="s">
        <v>2009</v>
      </c>
      <c r="I1330" s="31"/>
      <c r="K1330" s="21"/>
      <c r="M1330" s="27"/>
      <c r="N1330" s="28"/>
      <c r="O1330" s="32">
        <v>2.0</v>
      </c>
      <c r="P1330" s="52" t="s">
        <v>2009</v>
      </c>
      <c r="U1330" s="31"/>
    </row>
    <row r="1331" ht="15.75" customHeight="1">
      <c r="A1331" s="27"/>
      <c r="B1331" s="28"/>
      <c r="C1331" s="32">
        <v>3.0</v>
      </c>
      <c r="D1331" s="52" t="s">
        <v>2010</v>
      </c>
      <c r="I1331" s="31"/>
      <c r="K1331" s="21"/>
      <c r="M1331" s="27"/>
      <c r="N1331" s="28"/>
      <c r="O1331" s="32">
        <v>3.0</v>
      </c>
      <c r="P1331" s="52" t="s">
        <v>2010</v>
      </c>
      <c r="U1331" s="31"/>
    </row>
    <row r="1332" ht="21.75" customHeight="1">
      <c r="A1332" s="27"/>
      <c r="B1332" s="28"/>
      <c r="C1332" s="32">
        <v>4.0</v>
      </c>
      <c r="D1332" s="52" t="s">
        <v>534</v>
      </c>
      <c r="I1332" s="31" t="s">
        <v>38</v>
      </c>
      <c r="K1332" s="21"/>
      <c r="M1332" s="27"/>
      <c r="N1332" s="28"/>
      <c r="O1332" s="32">
        <v>4.0</v>
      </c>
      <c r="P1332" s="52" t="s">
        <v>534</v>
      </c>
      <c r="U1332" s="31" t="s">
        <v>38</v>
      </c>
    </row>
    <row r="1333">
      <c r="A1333" s="27"/>
      <c r="B1333" s="28"/>
      <c r="C1333" s="27"/>
      <c r="D1333" s="27"/>
      <c r="E1333" s="27"/>
      <c r="F1333" s="27"/>
      <c r="G1333" s="27"/>
      <c r="H1333" s="27"/>
      <c r="I1333" s="30"/>
      <c r="K1333" s="21"/>
      <c r="M1333" s="27"/>
      <c r="N1333" s="28"/>
      <c r="O1333" s="27"/>
      <c r="P1333" s="27"/>
      <c r="Q1333" s="27"/>
      <c r="R1333" s="27"/>
      <c r="S1333" s="27"/>
      <c r="T1333" s="27"/>
      <c r="U1333" s="30"/>
    </row>
    <row r="1334">
      <c r="A1334" s="27"/>
      <c r="B1334" s="28"/>
      <c r="C1334" s="27"/>
      <c r="D1334" s="27"/>
      <c r="E1334" s="27"/>
      <c r="F1334" s="27"/>
      <c r="G1334" s="27"/>
      <c r="H1334" s="27"/>
      <c r="I1334" s="30"/>
      <c r="K1334" s="21"/>
      <c r="M1334" s="27"/>
      <c r="N1334" s="28"/>
      <c r="O1334" s="27"/>
      <c r="P1334" s="27"/>
      <c r="Q1334" s="27"/>
      <c r="R1334" s="27"/>
      <c r="S1334" s="27"/>
      <c r="T1334" s="27"/>
      <c r="U1334" s="30"/>
    </row>
    <row r="1335" ht="21.75" customHeight="1">
      <c r="A1335" s="32" t="s">
        <v>50</v>
      </c>
      <c r="B1335" s="50">
        <f>B604+1</f>
        <v>77</v>
      </c>
      <c r="C1335" s="51" t="s">
        <v>2011</v>
      </c>
      <c r="I1335" s="26"/>
      <c r="K1335" s="21"/>
      <c r="M1335" s="32" t="s">
        <v>50</v>
      </c>
      <c r="N1335" s="50">
        <f>N604+1</f>
        <v>77</v>
      </c>
      <c r="O1335" s="51" t="s">
        <v>2011</v>
      </c>
      <c r="U1335" s="26"/>
    </row>
    <row r="1336">
      <c r="A1336" s="27"/>
      <c r="B1336" s="28"/>
      <c r="C1336" s="29"/>
      <c r="I1336" s="30"/>
      <c r="K1336" s="21"/>
      <c r="M1336" s="27"/>
      <c r="N1336" s="28"/>
      <c r="O1336" s="29"/>
      <c r="U1336" s="30"/>
    </row>
    <row r="1337" ht="15.75" customHeight="1">
      <c r="A1337" s="27"/>
      <c r="B1337" s="28"/>
      <c r="C1337" s="32">
        <v>1.0</v>
      </c>
      <c r="D1337" s="52" t="s">
        <v>2012</v>
      </c>
      <c r="I1337" s="31"/>
      <c r="K1337" s="21"/>
      <c r="M1337" s="27"/>
      <c r="N1337" s="28"/>
      <c r="O1337" s="32">
        <v>1.0</v>
      </c>
      <c r="P1337" s="52" t="s">
        <v>2012</v>
      </c>
      <c r="U1337" s="31"/>
    </row>
    <row r="1338" ht="15.75" customHeight="1">
      <c r="A1338" s="27"/>
      <c r="B1338" s="28"/>
      <c r="C1338" s="32">
        <v>2.0</v>
      </c>
      <c r="D1338" s="52" t="s">
        <v>2013</v>
      </c>
      <c r="I1338" s="31" t="s">
        <v>38</v>
      </c>
      <c r="K1338" s="21"/>
      <c r="M1338" s="27"/>
      <c r="N1338" s="28"/>
      <c r="O1338" s="32">
        <v>2.0</v>
      </c>
      <c r="P1338" s="52" t="s">
        <v>2013</v>
      </c>
      <c r="U1338" s="31" t="s">
        <v>38</v>
      </c>
    </row>
    <row r="1339" ht="15.75" customHeight="1">
      <c r="A1339" s="27"/>
      <c r="B1339" s="28"/>
      <c r="C1339" s="32">
        <v>3.0</v>
      </c>
      <c r="D1339" s="52" t="s">
        <v>2014</v>
      </c>
      <c r="I1339" s="31"/>
      <c r="K1339" s="21"/>
      <c r="M1339" s="27"/>
      <c r="N1339" s="28"/>
      <c r="O1339" s="32">
        <v>3.0</v>
      </c>
      <c r="P1339" s="52" t="s">
        <v>2014</v>
      </c>
      <c r="U1339" s="31"/>
    </row>
    <row r="1340">
      <c r="A1340" s="27"/>
      <c r="B1340" s="28"/>
      <c r="C1340" s="32">
        <v>4.0</v>
      </c>
      <c r="D1340" s="52" t="s">
        <v>2015</v>
      </c>
      <c r="I1340" s="31"/>
      <c r="K1340" s="21"/>
      <c r="M1340" s="27"/>
      <c r="N1340" s="28"/>
      <c r="O1340" s="32">
        <v>4.0</v>
      </c>
      <c r="P1340" s="52" t="s">
        <v>2015</v>
      </c>
      <c r="U1340" s="31"/>
    </row>
    <row r="1341">
      <c r="A1341" s="27"/>
      <c r="B1341" s="28"/>
      <c r="C1341" s="27"/>
      <c r="D1341" s="27"/>
      <c r="E1341" s="27"/>
      <c r="F1341" s="27"/>
      <c r="G1341" s="27"/>
      <c r="H1341" s="27"/>
      <c r="I1341" s="30"/>
      <c r="K1341" s="21"/>
      <c r="M1341" s="27"/>
      <c r="N1341" s="28"/>
      <c r="O1341" s="27"/>
      <c r="P1341" s="27"/>
      <c r="Q1341" s="27"/>
      <c r="R1341" s="27"/>
      <c r="S1341" s="27"/>
      <c r="T1341" s="27"/>
      <c r="U1341" s="30"/>
    </row>
    <row r="1342">
      <c r="A1342" s="27"/>
      <c r="B1342" s="28"/>
      <c r="C1342" s="27"/>
      <c r="D1342" s="27"/>
      <c r="E1342" s="27"/>
      <c r="F1342" s="27"/>
      <c r="G1342" s="27"/>
      <c r="H1342" s="27"/>
      <c r="I1342" s="30"/>
      <c r="K1342" s="21"/>
      <c r="M1342" s="27"/>
      <c r="N1342" s="28"/>
      <c r="O1342" s="27"/>
      <c r="P1342" s="27"/>
      <c r="Q1342" s="27"/>
      <c r="R1342" s="27"/>
      <c r="S1342" s="27"/>
      <c r="T1342" s="27"/>
      <c r="U1342" s="30"/>
    </row>
    <row r="1343" ht="35.25" customHeight="1">
      <c r="A1343" s="32" t="s">
        <v>50</v>
      </c>
      <c r="B1343" s="50">
        <f>B612+1</f>
        <v>78</v>
      </c>
      <c r="C1343" s="51" t="s">
        <v>2016</v>
      </c>
      <c r="I1343" s="26"/>
      <c r="K1343" s="21"/>
      <c r="M1343" s="32" t="s">
        <v>50</v>
      </c>
      <c r="N1343" s="50">
        <f>N612+1</f>
        <v>78</v>
      </c>
      <c r="O1343" s="51" t="s">
        <v>2016</v>
      </c>
      <c r="U1343" s="26"/>
    </row>
    <row r="1344">
      <c r="A1344" s="27"/>
      <c r="B1344" s="28"/>
      <c r="C1344" s="29"/>
      <c r="I1344" s="30"/>
      <c r="K1344" s="21"/>
      <c r="M1344" s="27"/>
      <c r="N1344" s="28"/>
      <c r="O1344" s="29"/>
      <c r="U1344" s="30"/>
    </row>
    <row r="1345" ht="15.75" customHeight="1">
      <c r="A1345" s="27"/>
      <c r="B1345" s="28"/>
      <c r="C1345" s="32">
        <v>1.0</v>
      </c>
      <c r="D1345" s="52" t="s">
        <v>2017</v>
      </c>
      <c r="I1345" s="31"/>
      <c r="K1345" s="21"/>
      <c r="M1345" s="27"/>
      <c r="N1345" s="28"/>
      <c r="O1345" s="32">
        <v>1.0</v>
      </c>
      <c r="P1345" s="52" t="s">
        <v>2017</v>
      </c>
      <c r="U1345" s="31"/>
    </row>
    <row r="1346" ht="15.75" customHeight="1">
      <c r="A1346" s="27"/>
      <c r="B1346" s="28"/>
      <c r="C1346" s="32">
        <v>2.0</v>
      </c>
      <c r="D1346" s="52" t="s">
        <v>2018</v>
      </c>
      <c r="I1346" s="31" t="s">
        <v>38</v>
      </c>
      <c r="K1346" s="21"/>
      <c r="M1346" s="27"/>
      <c r="N1346" s="28"/>
      <c r="O1346" s="32">
        <v>2.0</v>
      </c>
      <c r="P1346" s="52" t="s">
        <v>2018</v>
      </c>
      <c r="U1346" s="31" t="s">
        <v>38</v>
      </c>
    </row>
    <row r="1347" ht="15.75" customHeight="1">
      <c r="A1347" s="27"/>
      <c r="B1347" s="28"/>
      <c r="C1347" s="32">
        <v>3.0</v>
      </c>
      <c r="D1347" s="52" t="s">
        <v>2019</v>
      </c>
      <c r="I1347" s="31"/>
      <c r="K1347" s="21"/>
      <c r="M1347" s="27"/>
      <c r="N1347" s="28"/>
      <c r="O1347" s="32">
        <v>3.0</v>
      </c>
      <c r="P1347" s="52" t="s">
        <v>2019</v>
      </c>
      <c r="U1347" s="31"/>
    </row>
    <row r="1348" ht="15.75" customHeight="1">
      <c r="A1348" s="27"/>
      <c r="B1348" s="28"/>
      <c r="C1348" s="32">
        <v>4.0</v>
      </c>
      <c r="D1348" s="52" t="s">
        <v>2020</v>
      </c>
      <c r="I1348" s="31"/>
      <c r="K1348" s="21"/>
      <c r="M1348" s="27"/>
      <c r="N1348" s="28"/>
      <c r="O1348" s="32">
        <v>4.0</v>
      </c>
      <c r="P1348" s="52" t="s">
        <v>2020</v>
      </c>
      <c r="U1348" s="31"/>
    </row>
    <row r="1349">
      <c r="A1349" s="27"/>
      <c r="B1349" s="28"/>
      <c r="C1349" s="27"/>
      <c r="D1349" s="27"/>
      <c r="E1349" s="27"/>
      <c r="F1349" s="27"/>
      <c r="G1349" s="27"/>
      <c r="H1349" s="27"/>
      <c r="I1349" s="30"/>
      <c r="K1349" s="21"/>
      <c r="M1349" s="27"/>
      <c r="N1349" s="28"/>
      <c r="O1349" s="27"/>
      <c r="P1349" s="27"/>
      <c r="Q1349" s="27"/>
      <c r="R1349" s="27"/>
      <c r="S1349" s="27"/>
      <c r="T1349" s="27"/>
      <c r="U1349" s="30"/>
    </row>
    <row r="1350">
      <c r="A1350" s="27"/>
      <c r="B1350" s="28"/>
      <c r="C1350" s="27"/>
      <c r="D1350" s="27"/>
      <c r="E1350" s="27"/>
      <c r="F1350" s="27"/>
      <c r="G1350" s="27"/>
      <c r="H1350" s="27"/>
      <c r="I1350" s="30"/>
      <c r="K1350" s="21"/>
      <c r="M1350" s="27"/>
      <c r="N1350" s="28"/>
      <c r="O1350" s="27"/>
      <c r="P1350" s="27"/>
      <c r="Q1350" s="27"/>
      <c r="R1350" s="27"/>
      <c r="S1350" s="27"/>
      <c r="T1350" s="27"/>
      <c r="U1350" s="30"/>
    </row>
    <row r="1351" ht="20.25" customHeight="1">
      <c r="A1351" s="32" t="s">
        <v>50</v>
      </c>
      <c r="B1351" s="50">
        <f>B620+1</f>
        <v>79</v>
      </c>
      <c r="C1351" s="51" t="s">
        <v>2021</v>
      </c>
      <c r="I1351" s="26"/>
      <c r="K1351" s="21"/>
      <c r="M1351" s="32" t="s">
        <v>50</v>
      </c>
      <c r="N1351" s="50">
        <f>N620+1</f>
        <v>79</v>
      </c>
      <c r="O1351" s="51" t="s">
        <v>2021</v>
      </c>
      <c r="U1351" s="26"/>
    </row>
    <row r="1352">
      <c r="A1352" s="27"/>
      <c r="B1352" s="28"/>
      <c r="C1352" s="29"/>
      <c r="I1352" s="30"/>
      <c r="K1352" s="21"/>
      <c r="M1352" s="27"/>
      <c r="N1352" s="28"/>
      <c r="O1352" s="29"/>
      <c r="U1352" s="30"/>
    </row>
    <row r="1353" ht="15.75" customHeight="1">
      <c r="A1353" s="27"/>
      <c r="B1353" s="28"/>
      <c r="C1353" s="32">
        <v>1.0</v>
      </c>
      <c r="D1353" s="52" t="s">
        <v>2022</v>
      </c>
      <c r="I1353" s="31"/>
      <c r="K1353" s="21"/>
      <c r="M1353" s="27"/>
      <c r="N1353" s="28"/>
      <c r="O1353" s="32">
        <v>1.0</v>
      </c>
      <c r="P1353" s="52" t="s">
        <v>2022</v>
      </c>
      <c r="U1353" s="31"/>
    </row>
    <row r="1354" ht="15.75" customHeight="1">
      <c r="A1354" s="27"/>
      <c r="B1354" s="28"/>
      <c r="C1354" s="32">
        <v>2.0</v>
      </c>
      <c r="D1354" s="52" t="s">
        <v>2023</v>
      </c>
      <c r="I1354" s="31"/>
      <c r="K1354" s="21"/>
      <c r="M1354" s="27"/>
      <c r="N1354" s="28"/>
      <c r="O1354" s="32">
        <v>2.0</v>
      </c>
      <c r="P1354" s="52" t="s">
        <v>2023</v>
      </c>
      <c r="U1354" s="31"/>
    </row>
    <row r="1355" ht="15.75" customHeight="1">
      <c r="A1355" s="27"/>
      <c r="B1355" s="28"/>
      <c r="C1355" s="32">
        <v>3.0</v>
      </c>
      <c r="D1355" s="52" t="s">
        <v>2024</v>
      </c>
      <c r="I1355" s="31" t="s">
        <v>38</v>
      </c>
      <c r="K1355" s="21"/>
      <c r="M1355" s="23" t="s">
        <v>256</v>
      </c>
      <c r="N1355" s="28"/>
      <c r="O1355" s="32">
        <v>3.0</v>
      </c>
      <c r="P1355" s="52" t="s">
        <v>2024</v>
      </c>
      <c r="U1355" s="31" t="s">
        <v>38</v>
      </c>
    </row>
    <row r="1356" ht="15.75" customHeight="1">
      <c r="A1356" s="27"/>
      <c r="B1356" s="28"/>
      <c r="C1356" s="32">
        <v>4.0</v>
      </c>
      <c r="D1356" s="52" t="s">
        <v>2025</v>
      </c>
      <c r="I1356" s="31"/>
      <c r="K1356" s="21"/>
      <c r="M1356" s="27"/>
      <c r="N1356" s="28"/>
      <c r="O1356" s="32">
        <v>4.0</v>
      </c>
      <c r="P1356" s="52" t="s">
        <v>2025</v>
      </c>
      <c r="U1356" s="31"/>
    </row>
    <row r="1357">
      <c r="A1357" s="27"/>
      <c r="B1357" s="28"/>
      <c r="C1357" s="27"/>
      <c r="D1357" s="27"/>
      <c r="E1357" s="27"/>
      <c r="F1357" s="27"/>
      <c r="G1357" s="27"/>
      <c r="H1357" s="27"/>
      <c r="I1357" s="30"/>
      <c r="K1357" s="21"/>
      <c r="M1357" s="27"/>
      <c r="N1357" s="28"/>
      <c r="O1357" s="27"/>
      <c r="P1357" s="27"/>
      <c r="Q1357" s="27"/>
      <c r="R1357" s="27"/>
      <c r="S1357" s="27"/>
      <c r="T1357" s="27"/>
      <c r="U1357" s="30"/>
    </row>
    <row r="1358">
      <c r="A1358" s="27"/>
      <c r="B1358" s="28"/>
      <c r="C1358" s="27"/>
      <c r="D1358" s="27"/>
      <c r="E1358" s="27"/>
      <c r="F1358" s="27"/>
      <c r="G1358" s="27"/>
      <c r="H1358" s="27"/>
      <c r="I1358" s="30"/>
      <c r="K1358" s="21"/>
      <c r="M1358" s="27"/>
      <c r="N1358" s="28"/>
      <c r="O1358" s="27"/>
      <c r="P1358" s="27"/>
      <c r="Q1358" s="27"/>
      <c r="R1358" s="27"/>
      <c r="S1358" s="27"/>
      <c r="T1358" s="27"/>
      <c r="U1358" s="30"/>
    </row>
    <row r="1359" ht="36.75" customHeight="1">
      <c r="A1359" s="32" t="s">
        <v>50</v>
      </c>
      <c r="B1359" s="50">
        <f>B628+1</f>
        <v>80</v>
      </c>
      <c r="C1359" s="51" t="s">
        <v>2026</v>
      </c>
      <c r="I1359" s="26"/>
      <c r="K1359" s="21"/>
      <c r="M1359" s="32" t="s">
        <v>50</v>
      </c>
      <c r="N1359" s="50">
        <f>N628+1</f>
        <v>80</v>
      </c>
      <c r="O1359" s="51" t="s">
        <v>2026</v>
      </c>
      <c r="U1359" s="26"/>
    </row>
    <row r="1360">
      <c r="A1360" s="27"/>
      <c r="B1360" s="28"/>
      <c r="C1360" s="29"/>
      <c r="I1360" s="30"/>
      <c r="K1360" s="21"/>
      <c r="M1360" s="27"/>
      <c r="N1360" s="28"/>
      <c r="O1360" s="29"/>
      <c r="U1360" s="30"/>
    </row>
    <row r="1361" ht="15.75" customHeight="1">
      <c r="A1361" s="27"/>
      <c r="B1361" s="28"/>
      <c r="C1361" s="32">
        <v>1.0</v>
      </c>
      <c r="D1361" s="52" t="s">
        <v>2027</v>
      </c>
      <c r="I1361" s="31"/>
      <c r="K1361" s="21"/>
      <c r="M1361" s="27"/>
      <c r="N1361" s="28"/>
      <c r="O1361" s="32">
        <v>1.0</v>
      </c>
      <c r="P1361" s="52" t="s">
        <v>2027</v>
      </c>
      <c r="U1361" s="31"/>
    </row>
    <row r="1362" ht="15.75" customHeight="1">
      <c r="A1362" s="27"/>
      <c r="B1362" s="28"/>
      <c r="C1362" s="32">
        <v>2.0</v>
      </c>
      <c r="D1362" s="52" t="s">
        <v>2028</v>
      </c>
      <c r="I1362" s="31"/>
      <c r="K1362" s="21"/>
      <c r="M1362" s="27"/>
      <c r="N1362" s="28"/>
      <c r="O1362" s="32">
        <v>2.0</v>
      </c>
      <c r="P1362" s="52" t="s">
        <v>2028</v>
      </c>
      <c r="U1362" s="31"/>
    </row>
    <row r="1363" ht="15.75" customHeight="1">
      <c r="A1363" s="27"/>
      <c r="B1363" s="28"/>
      <c r="C1363" s="32">
        <v>3.0</v>
      </c>
      <c r="D1363" s="52" t="s">
        <v>2029</v>
      </c>
      <c r="I1363" s="31"/>
      <c r="K1363" s="21"/>
      <c r="M1363" s="27"/>
      <c r="N1363" s="28"/>
      <c r="O1363" s="32">
        <v>3.0</v>
      </c>
      <c r="P1363" s="52" t="s">
        <v>2029</v>
      </c>
      <c r="U1363" s="31"/>
    </row>
    <row r="1364" ht="15.75" customHeight="1">
      <c r="A1364" s="27"/>
      <c r="B1364" s="28"/>
      <c r="C1364" s="32">
        <v>4.0</v>
      </c>
      <c r="D1364" s="52" t="s">
        <v>2030</v>
      </c>
      <c r="I1364" s="31" t="s">
        <v>38</v>
      </c>
      <c r="K1364" s="21"/>
      <c r="M1364" s="27"/>
      <c r="N1364" s="28"/>
      <c r="O1364" s="32">
        <v>4.0</v>
      </c>
      <c r="P1364" s="52" t="s">
        <v>2030</v>
      </c>
      <c r="U1364" s="31" t="s">
        <v>38</v>
      </c>
    </row>
    <row r="1365">
      <c r="A1365" s="27"/>
      <c r="B1365" s="28"/>
      <c r="C1365" s="27"/>
      <c r="D1365" s="27"/>
      <c r="E1365" s="27"/>
      <c r="F1365" s="27"/>
      <c r="G1365" s="27"/>
      <c r="H1365" s="27"/>
      <c r="I1365" s="30"/>
      <c r="K1365" s="21"/>
      <c r="M1365" s="27"/>
      <c r="N1365" s="28"/>
      <c r="O1365" s="27"/>
      <c r="P1365" s="27"/>
      <c r="Q1365" s="27"/>
      <c r="R1365" s="27"/>
      <c r="S1365" s="27"/>
      <c r="T1365" s="27"/>
      <c r="U1365" s="30"/>
    </row>
    <row r="1366">
      <c r="A1366" s="27"/>
      <c r="B1366" s="28"/>
      <c r="C1366" s="27"/>
      <c r="D1366" s="27"/>
      <c r="E1366" s="27"/>
      <c r="F1366" s="27"/>
      <c r="G1366" s="27"/>
      <c r="H1366" s="27"/>
      <c r="I1366" s="30"/>
      <c r="K1366" s="21"/>
      <c r="M1366" s="27"/>
      <c r="N1366" s="28"/>
      <c r="O1366" s="27"/>
      <c r="P1366" s="27"/>
      <c r="Q1366" s="27"/>
      <c r="R1366" s="27"/>
      <c r="S1366" s="27"/>
      <c r="T1366" s="27"/>
      <c r="U1366" s="30"/>
    </row>
    <row r="1367" ht="37.5" customHeight="1">
      <c r="A1367" s="32" t="s">
        <v>50</v>
      </c>
      <c r="B1367" s="50">
        <f>B636+1</f>
        <v>81</v>
      </c>
      <c r="C1367" s="51" t="s">
        <v>2031</v>
      </c>
      <c r="I1367" s="26"/>
      <c r="K1367" s="21"/>
      <c r="M1367" s="32" t="s">
        <v>50</v>
      </c>
      <c r="N1367" s="50">
        <f>N636+1</f>
        <v>81</v>
      </c>
      <c r="O1367" s="51" t="s">
        <v>2031</v>
      </c>
      <c r="U1367" s="26"/>
    </row>
    <row r="1368">
      <c r="A1368" s="27"/>
      <c r="B1368" s="28"/>
      <c r="C1368" s="29"/>
      <c r="I1368" s="30"/>
      <c r="K1368" s="21"/>
      <c r="M1368" s="27"/>
      <c r="N1368" s="28"/>
      <c r="O1368" s="29"/>
      <c r="U1368" s="30"/>
    </row>
    <row r="1369" ht="15.75" customHeight="1">
      <c r="A1369" s="27"/>
      <c r="B1369" s="28"/>
      <c r="C1369" s="32">
        <v>1.0</v>
      </c>
      <c r="D1369" s="52" t="s">
        <v>2032</v>
      </c>
      <c r="I1369" s="31"/>
      <c r="K1369" s="21"/>
      <c r="M1369" s="27"/>
      <c r="N1369" s="28"/>
      <c r="O1369" s="32">
        <v>1.0</v>
      </c>
      <c r="P1369" s="52" t="s">
        <v>2032</v>
      </c>
      <c r="U1369" s="31"/>
    </row>
    <row r="1370" ht="15.75" customHeight="1">
      <c r="A1370" s="27"/>
      <c r="B1370" s="28"/>
      <c r="C1370" s="32">
        <v>2.0</v>
      </c>
      <c r="D1370" s="52" t="s">
        <v>2033</v>
      </c>
      <c r="I1370" s="31"/>
      <c r="K1370" s="21"/>
      <c r="M1370" s="27"/>
      <c r="N1370" s="28"/>
      <c r="O1370" s="32">
        <v>2.0</v>
      </c>
      <c r="P1370" s="52" t="s">
        <v>2033</v>
      </c>
      <c r="U1370" s="31"/>
    </row>
    <row r="1371" ht="21.0" customHeight="1">
      <c r="A1371" s="27"/>
      <c r="B1371" s="28"/>
      <c r="C1371" s="32">
        <v>3.0</v>
      </c>
      <c r="D1371" s="52" t="s">
        <v>2034</v>
      </c>
      <c r="I1371" s="31"/>
      <c r="K1371" s="21"/>
      <c r="M1371" s="27"/>
      <c r="N1371" s="28"/>
      <c r="O1371" s="32">
        <v>3.0</v>
      </c>
      <c r="P1371" s="52" t="s">
        <v>2034</v>
      </c>
      <c r="U1371" s="31"/>
    </row>
    <row r="1372" ht="15.75" customHeight="1">
      <c r="A1372" s="27"/>
      <c r="B1372" s="28"/>
      <c r="C1372" s="32">
        <v>4.0</v>
      </c>
      <c r="D1372" s="52" t="s">
        <v>1441</v>
      </c>
      <c r="I1372" s="31" t="s">
        <v>38</v>
      </c>
      <c r="K1372" s="21"/>
      <c r="M1372" s="27"/>
      <c r="N1372" s="28"/>
      <c r="O1372" s="32">
        <v>4.0</v>
      </c>
      <c r="P1372" s="52" t="s">
        <v>1441</v>
      </c>
      <c r="U1372" s="31" t="s">
        <v>38</v>
      </c>
    </row>
    <row r="1373">
      <c r="A1373" s="27"/>
      <c r="B1373" s="28"/>
      <c r="C1373" s="27"/>
      <c r="D1373" s="27"/>
      <c r="E1373" s="27"/>
      <c r="F1373" s="27"/>
      <c r="G1373" s="27"/>
      <c r="H1373" s="27"/>
      <c r="I1373" s="30"/>
      <c r="K1373" s="21"/>
      <c r="M1373" s="27"/>
      <c r="N1373" s="28"/>
      <c r="O1373" s="27"/>
      <c r="P1373" s="27"/>
      <c r="Q1373" s="27"/>
      <c r="R1373" s="27"/>
      <c r="S1373" s="27"/>
      <c r="T1373" s="27"/>
      <c r="U1373" s="30"/>
    </row>
    <row r="1374">
      <c r="A1374" s="27"/>
      <c r="B1374" s="28"/>
      <c r="C1374" s="27"/>
      <c r="D1374" s="27"/>
      <c r="E1374" s="27"/>
      <c r="F1374" s="27"/>
      <c r="G1374" s="27"/>
      <c r="H1374" s="27"/>
      <c r="I1374" s="30"/>
      <c r="K1374" s="21"/>
      <c r="M1374" s="27"/>
      <c r="N1374" s="28"/>
      <c r="O1374" s="27"/>
      <c r="P1374" s="27"/>
      <c r="Q1374" s="27"/>
      <c r="R1374" s="27"/>
      <c r="S1374" s="27"/>
      <c r="T1374" s="27"/>
      <c r="U1374" s="30"/>
    </row>
    <row r="1375" ht="24.0" customHeight="1">
      <c r="A1375" s="32" t="s">
        <v>50</v>
      </c>
      <c r="B1375" s="50">
        <f>B644+1</f>
        <v>82</v>
      </c>
      <c r="C1375" s="51" t="s">
        <v>2035</v>
      </c>
      <c r="I1375" s="26"/>
      <c r="K1375" s="21"/>
      <c r="M1375" s="32" t="s">
        <v>50</v>
      </c>
      <c r="N1375" s="50">
        <f>N644+1</f>
        <v>82</v>
      </c>
      <c r="O1375" s="51" t="s">
        <v>2035</v>
      </c>
      <c r="U1375" s="26"/>
    </row>
    <row r="1376">
      <c r="A1376" s="27"/>
      <c r="B1376" s="28"/>
      <c r="C1376" s="29"/>
      <c r="I1376" s="30"/>
      <c r="K1376" s="21"/>
      <c r="M1376" s="27"/>
      <c r="N1376" s="28"/>
      <c r="O1376" s="29"/>
      <c r="U1376" s="30"/>
    </row>
    <row r="1377" ht="15.75" customHeight="1">
      <c r="A1377" s="27"/>
      <c r="B1377" s="28"/>
      <c r="C1377" s="32">
        <v>1.0</v>
      </c>
      <c r="D1377" s="52" t="s">
        <v>2036</v>
      </c>
      <c r="I1377" s="31"/>
      <c r="K1377" s="21"/>
      <c r="M1377" s="27"/>
      <c r="N1377" s="28"/>
      <c r="O1377" s="32">
        <v>1.0</v>
      </c>
      <c r="P1377" s="52" t="s">
        <v>2036</v>
      </c>
      <c r="U1377" s="31"/>
    </row>
    <row r="1378" ht="15.75" customHeight="1">
      <c r="A1378" s="27"/>
      <c r="B1378" s="28"/>
      <c r="C1378" s="32">
        <v>2.0</v>
      </c>
      <c r="D1378" s="52" t="s">
        <v>2037</v>
      </c>
      <c r="I1378" s="31" t="s">
        <v>38</v>
      </c>
      <c r="K1378" s="21"/>
      <c r="M1378" s="27"/>
      <c r="N1378" s="28"/>
      <c r="O1378" s="32">
        <v>2.0</v>
      </c>
      <c r="P1378" s="52" t="s">
        <v>2037</v>
      </c>
      <c r="U1378" s="31" t="s">
        <v>38</v>
      </c>
    </row>
    <row r="1379" ht="15.75" customHeight="1">
      <c r="A1379" s="27"/>
      <c r="B1379" s="28"/>
      <c r="C1379" s="32">
        <v>3.0</v>
      </c>
      <c r="D1379" s="52" t="s">
        <v>2038</v>
      </c>
      <c r="I1379" s="31"/>
      <c r="K1379" s="21"/>
      <c r="M1379" s="27"/>
      <c r="N1379" s="28"/>
      <c r="O1379" s="32">
        <v>3.0</v>
      </c>
      <c r="P1379" s="52" t="s">
        <v>2038</v>
      </c>
      <c r="U1379" s="31"/>
    </row>
    <row r="1380" ht="15.75" customHeight="1">
      <c r="A1380" s="27"/>
      <c r="B1380" s="28"/>
      <c r="C1380" s="32">
        <v>4.0</v>
      </c>
      <c r="D1380" s="52" t="s">
        <v>2025</v>
      </c>
      <c r="I1380" s="31"/>
      <c r="K1380" s="21"/>
      <c r="M1380" s="27"/>
      <c r="N1380" s="28"/>
      <c r="O1380" s="32">
        <v>4.0</v>
      </c>
      <c r="P1380" s="52" t="s">
        <v>2025</v>
      </c>
      <c r="U1380" s="31"/>
    </row>
    <row r="1381">
      <c r="A1381" s="27"/>
      <c r="B1381" s="28"/>
      <c r="C1381" s="27"/>
      <c r="D1381" s="27"/>
      <c r="E1381" s="27"/>
      <c r="F1381" s="27"/>
      <c r="G1381" s="27"/>
      <c r="H1381" s="27"/>
      <c r="I1381" s="30"/>
      <c r="K1381" s="21"/>
      <c r="M1381" s="27"/>
      <c r="N1381" s="28"/>
      <c r="O1381" s="27"/>
      <c r="P1381" s="27"/>
      <c r="Q1381" s="27"/>
      <c r="R1381" s="27"/>
      <c r="S1381" s="27"/>
      <c r="T1381" s="27"/>
      <c r="U1381" s="30"/>
    </row>
    <row r="1382">
      <c r="A1382" s="27"/>
      <c r="B1382" s="28"/>
      <c r="C1382" s="27"/>
      <c r="D1382" s="27"/>
      <c r="E1382" s="27"/>
      <c r="F1382" s="27"/>
      <c r="G1382" s="27"/>
      <c r="H1382" s="27"/>
      <c r="I1382" s="30"/>
      <c r="K1382" s="21"/>
      <c r="M1382" s="27"/>
      <c r="N1382" s="28"/>
      <c r="O1382" s="27"/>
      <c r="P1382" s="27"/>
      <c r="Q1382" s="27"/>
      <c r="R1382" s="27"/>
      <c r="S1382" s="27"/>
      <c r="T1382" s="27"/>
      <c r="U1382" s="30"/>
    </row>
    <row r="1383" ht="21.0" customHeight="1">
      <c r="A1383" s="32" t="s">
        <v>50</v>
      </c>
      <c r="B1383" s="50">
        <f>B652+1</f>
        <v>83</v>
      </c>
      <c r="C1383" s="51" t="s">
        <v>2039</v>
      </c>
      <c r="I1383" s="26"/>
      <c r="K1383" s="21"/>
      <c r="M1383" s="32" t="s">
        <v>50</v>
      </c>
      <c r="N1383" s="50">
        <f>N652+1</f>
        <v>83</v>
      </c>
      <c r="O1383" s="51" t="s">
        <v>2039</v>
      </c>
      <c r="U1383" s="26"/>
    </row>
    <row r="1384">
      <c r="A1384" s="27"/>
      <c r="B1384" s="28"/>
      <c r="C1384" s="29"/>
      <c r="I1384" s="30"/>
      <c r="K1384" s="21"/>
      <c r="M1384" s="27"/>
      <c r="N1384" s="28"/>
      <c r="O1384" s="29"/>
      <c r="U1384" s="30"/>
    </row>
    <row r="1385" ht="15.75" customHeight="1">
      <c r="A1385" s="27"/>
      <c r="B1385" s="28"/>
      <c r="C1385" s="32">
        <v>1.0</v>
      </c>
      <c r="D1385" s="52" t="s">
        <v>2040</v>
      </c>
      <c r="I1385" s="31"/>
      <c r="K1385" s="21"/>
      <c r="M1385" s="27"/>
      <c r="N1385" s="28"/>
      <c r="O1385" s="32">
        <v>1.0</v>
      </c>
      <c r="P1385" s="52" t="s">
        <v>2040</v>
      </c>
      <c r="U1385" s="31"/>
    </row>
    <row r="1386" ht="15.75" customHeight="1">
      <c r="A1386" s="27"/>
      <c r="B1386" s="28"/>
      <c r="C1386" s="32">
        <v>2.0</v>
      </c>
      <c r="D1386" s="52" t="s">
        <v>2041</v>
      </c>
      <c r="I1386" s="31" t="s">
        <v>38</v>
      </c>
      <c r="K1386" s="21"/>
      <c r="M1386" s="27"/>
      <c r="N1386" s="28"/>
      <c r="O1386" s="32">
        <v>2.0</v>
      </c>
      <c r="P1386" s="52" t="s">
        <v>2041</v>
      </c>
      <c r="U1386" s="31" t="s">
        <v>38</v>
      </c>
    </row>
    <row r="1387" ht="15.75" customHeight="1">
      <c r="A1387" s="27"/>
      <c r="B1387" s="28"/>
      <c r="C1387" s="32">
        <v>3.0</v>
      </c>
      <c r="D1387" s="52" t="s">
        <v>2042</v>
      </c>
      <c r="I1387" s="31"/>
      <c r="K1387" s="21"/>
      <c r="M1387" s="27"/>
      <c r="N1387" s="28"/>
      <c r="O1387" s="32">
        <v>3.0</v>
      </c>
      <c r="P1387" s="52" t="s">
        <v>2042</v>
      </c>
      <c r="U1387" s="31"/>
    </row>
    <row r="1388" ht="15.75" customHeight="1">
      <c r="A1388" s="27"/>
      <c r="B1388" s="28"/>
      <c r="C1388" s="32">
        <v>4.0</v>
      </c>
      <c r="D1388" s="52" t="s">
        <v>2025</v>
      </c>
      <c r="I1388" s="31"/>
      <c r="K1388" s="21"/>
      <c r="M1388" s="27"/>
      <c r="N1388" s="28"/>
      <c r="O1388" s="32">
        <v>4.0</v>
      </c>
      <c r="P1388" s="52" t="s">
        <v>2025</v>
      </c>
      <c r="U1388" s="31"/>
    </row>
    <row r="1389">
      <c r="A1389" s="27"/>
      <c r="B1389" s="28"/>
      <c r="C1389" s="27"/>
      <c r="D1389" s="27"/>
      <c r="E1389" s="27"/>
      <c r="F1389" s="27"/>
      <c r="G1389" s="27"/>
      <c r="H1389" s="27"/>
      <c r="I1389" s="30"/>
      <c r="K1389" s="21"/>
      <c r="M1389" s="27"/>
      <c r="N1389" s="28"/>
      <c r="O1389" s="27"/>
      <c r="P1389" s="27"/>
      <c r="Q1389" s="27"/>
      <c r="R1389" s="27"/>
      <c r="S1389" s="27"/>
      <c r="T1389" s="27"/>
      <c r="U1389" s="30"/>
    </row>
    <row r="1390">
      <c r="A1390" s="27"/>
      <c r="B1390" s="28"/>
      <c r="C1390" s="27"/>
      <c r="D1390" s="27"/>
      <c r="E1390" s="27"/>
      <c r="F1390" s="27"/>
      <c r="G1390" s="27"/>
      <c r="H1390" s="27"/>
      <c r="I1390" s="30"/>
      <c r="K1390" s="21"/>
      <c r="M1390" s="27"/>
      <c r="N1390" s="28"/>
      <c r="O1390" s="27"/>
      <c r="P1390" s="27"/>
      <c r="Q1390" s="27"/>
      <c r="R1390" s="27"/>
      <c r="S1390" s="27"/>
      <c r="T1390" s="27"/>
      <c r="U1390" s="30"/>
    </row>
    <row r="1391" ht="34.5" customHeight="1">
      <c r="A1391" s="32" t="s">
        <v>50</v>
      </c>
      <c r="B1391" s="50">
        <f>B660+1</f>
        <v>84</v>
      </c>
      <c r="C1391" s="51" t="s">
        <v>2043</v>
      </c>
      <c r="I1391" s="26"/>
      <c r="K1391" s="21"/>
      <c r="M1391" s="32" t="s">
        <v>50</v>
      </c>
      <c r="N1391" s="50">
        <f>N660+1</f>
        <v>84</v>
      </c>
      <c r="O1391" s="51" t="s">
        <v>2043</v>
      </c>
      <c r="U1391" s="26"/>
    </row>
    <row r="1392">
      <c r="A1392" s="27"/>
      <c r="B1392" s="28"/>
      <c r="C1392" s="29"/>
      <c r="I1392" s="30"/>
      <c r="K1392" s="21"/>
      <c r="M1392" s="27"/>
      <c r="N1392" s="28"/>
      <c r="O1392" s="29"/>
      <c r="U1392" s="30"/>
    </row>
    <row r="1393" ht="15.75" customHeight="1">
      <c r="A1393" s="27"/>
      <c r="B1393" s="28"/>
      <c r="C1393" s="32">
        <v>1.0</v>
      </c>
      <c r="D1393" s="52" t="s">
        <v>2044</v>
      </c>
      <c r="I1393" s="31"/>
      <c r="K1393" s="21"/>
      <c r="M1393" s="27"/>
      <c r="N1393" s="28"/>
      <c r="O1393" s="32">
        <v>1.0</v>
      </c>
      <c r="P1393" s="52" t="s">
        <v>2044</v>
      </c>
      <c r="U1393" s="31"/>
    </row>
    <row r="1394" ht="15.75" customHeight="1">
      <c r="A1394" s="27"/>
      <c r="B1394" s="28"/>
      <c r="C1394" s="32">
        <v>2.0</v>
      </c>
      <c r="D1394" s="52" t="s">
        <v>2045</v>
      </c>
      <c r="I1394" s="31" t="s">
        <v>38</v>
      </c>
      <c r="K1394" s="21"/>
      <c r="M1394" s="27"/>
      <c r="N1394" s="28"/>
      <c r="O1394" s="32">
        <v>2.0</v>
      </c>
      <c r="P1394" s="52" t="s">
        <v>2045</v>
      </c>
      <c r="U1394" s="31" t="s">
        <v>38</v>
      </c>
    </row>
    <row r="1395" ht="15.75" customHeight="1">
      <c r="A1395" s="27"/>
      <c r="B1395" s="28"/>
      <c r="C1395" s="32">
        <v>3.0</v>
      </c>
      <c r="D1395" s="52" t="s">
        <v>2046</v>
      </c>
      <c r="I1395" s="31"/>
      <c r="K1395" s="21"/>
      <c r="M1395" s="27"/>
      <c r="N1395" s="28"/>
      <c r="O1395" s="32">
        <v>3.0</v>
      </c>
      <c r="P1395" s="52" t="s">
        <v>2046</v>
      </c>
      <c r="U1395" s="31"/>
    </row>
    <row r="1396" ht="15.75" customHeight="1">
      <c r="A1396" s="27"/>
      <c r="B1396" s="28"/>
      <c r="C1396" s="32">
        <v>4.0</v>
      </c>
      <c r="D1396" s="52" t="s">
        <v>2047</v>
      </c>
      <c r="I1396" s="31"/>
      <c r="K1396" s="21"/>
      <c r="M1396" s="27"/>
      <c r="N1396" s="28"/>
      <c r="O1396" s="32">
        <v>4.0</v>
      </c>
      <c r="P1396" s="52" t="s">
        <v>2047</v>
      </c>
      <c r="U1396" s="31"/>
    </row>
    <row r="1397">
      <c r="A1397" s="27"/>
      <c r="B1397" s="28"/>
      <c r="C1397" s="27"/>
      <c r="D1397" s="27"/>
      <c r="E1397" s="27"/>
      <c r="F1397" s="27"/>
      <c r="G1397" s="27"/>
      <c r="H1397" s="27"/>
      <c r="I1397" s="30"/>
      <c r="K1397" s="21"/>
      <c r="M1397" s="27"/>
      <c r="N1397" s="28"/>
      <c r="O1397" s="27"/>
      <c r="P1397" s="27"/>
      <c r="Q1397" s="27"/>
      <c r="R1397" s="27"/>
      <c r="S1397" s="27"/>
      <c r="T1397" s="27"/>
      <c r="U1397" s="30"/>
    </row>
    <row r="1398">
      <c r="A1398" s="27"/>
      <c r="B1398" s="28"/>
      <c r="C1398" s="27"/>
      <c r="D1398" s="27"/>
      <c r="E1398" s="27"/>
      <c r="F1398" s="27"/>
      <c r="G1398" s="27"/>
      <c r="H1398" s="27"/>
      <c r="I1398" s="30"/>
      <c r="K1398" s="21"/>
      <c r="M1398" s="27"/>
      <c r="N1398" s="28"/>
      <c r="O1398" s="27"/>
      <c r="P1398" s="27"/>
      <c r="Q1398" s="27"/>
      <c r="R1398" s="27"/>
      <c r="S1398" s="27"/>
      <c r="T1398" s="27"/>
      <c r="U1398" s="30"/>
    </row>
    <row r="1399" ht="21.75" customHeight="1">
      <c r="A1399" s="32" t="s">
        <v>50</v>
      </c>
      <c r="B1399" s="50">
        <f>B668+1</f>
        <v>85</v>
      </c>
      <c r="C1399" s="51" t="s">
        <v>2048</v>
      </c>
      <c r="I1399" s="26"/>
      <c r="K1399" s="21"/>
      <c r="M1399" s="32" t="s">
        <v>50</v>
      </c>
      <c r="N1399" s="50">
        <f>N668+1</f>
        <v>85</v>
      </c>
      <c r="O1399" s="51" t="s">
        <v>2048</v>
      </c>
      <c r="U1399" s="26"/>
    </row>
    <row r="1400">
      <c r="A1400" s="27"/>
      <c r="B1400" s="28"/>
      <c r="C1400" s="29"/>
      <c r="I1400" s="30"/>
      <c r="K1400" s="21"/>
      <c r="M1400" s="27"/>
      <c r="N1400" s="28"/>
      <c r="O1400" s="29"/>
      <c r="U1400" s="30"/>
    </row>
    <row r="1401" ht="15.75" customHeight="1">
      <c r="A1401" s="27"/>
      <c r="B1401" s="28"/>
      <c r="C1401" s="32">
        <v>1.0</v>
      </c>
      <c r="D1401" s="52" t="s">
        <v>2049</v>
      </c>
      <c r="I1401" s="31"/>
      <c r="K1401" s="21"/>
      <c r="M1401" s="27"/>
      <c r="N1401" s="28"/>
      <c r="O1401" s="32">
        <v>1.0</v>
      </c>
      <c r="P1401" s="52" t="s">
        <v>2049</v>
      </c>
      <c r="U1401" s="31"/>
    </row>
    <row r="1402" ht="15.75" customHeight="1">
      <c r="A1402" s="27"/>
      <c r="B1402" s="28"/>
      <c r="C1402" s="32">
        <v>2.0</v>
      </c>
      <c r="D1402" s="52" t="s">
        <v>2050</v>
      </c>
      <c r="I1402" s="31" t="s">
        <v>38</v>
      </c>
      <c r="K1402" s="21"/>
      <c r="M1402" s="27"/>
      <c r="N1402" s="28"/>
      <c r="O1402" s="32">
        <v>2.0</v>
      </c>
      <c r="P1402" s="52" t="s">
        <v>2050</v>
      </c>
      <c r="U1402" s="31" t="s">
        <v>38</v>
      </c>
    </row>
    <row r="1403" ht="15.75" customHeight="1">
      <c r="A1403" s="27"/>
      <c r="B1403" s="28"/>
      <c r="C1403" s="32">
        <v>3.0</v>
      </c>
      <c r="D1403" s="52" t="s">
        <v>2051</v>
      </c>
      <c r="I1403" s="31"/>
      <c r="K1403" s="21"/>
      <c r="M1403" s="27"/>
      <c r="N1403" s="28"/>
      <c r="O1403" s="32">
        <v>3.0</v>
      </c>
      <c r="P1403" s="52" t="s">
        <v>2051</v>
      </c>
      <c r="U1403" s="31"/>
    </row>
    <row r="1404" ht="15.75" customHeight="1">
      <c r="A1404" s="27"/>
      <c r="B1404" s="28"/>
      <c r="C1404" s="32">
        <v>4.0</v>
      </c>
      <c r="D1404" s="52" t="s">
        <v>2052</v>
      </c>
      <c r="I1404" s="31"/>
      <c r="K1404" s="21"/>
      <c r="M1404" s="27"/>
      <c r="N1404" s="28"/>
      <c r="O1404" s="32">
        <v>4.0</v>
      </c>
      <c r="P1404" s="52" t="s">
        <v>2052</v>
      </c>
      <c r="U1404" s="31"/>
    </row>
    <row r="1405">
      <c r="A1405" s="27"/>
      <c r="B1405" s="28"/>
      <c r="C1405" s="27"/>
      <c r="D1405" s="27"/>
      <c r="E1405" s="27"/>
      <c r="F1405" s="27"/>
      <c r="G1405" s="27"/>
      <c r="H1405" s="27"/>
      <c r="I1405" s="30"/>
      <c r="K1405" s="21"/>
      <c r="M1405" s="27"/>
      <c r="N1405" s="28"/>
      <c r="O1405" s="27"/>
      <c r="P1405" s="27"/>
      <c r="Q1405" s="27"/>
      <c r="R1405" s="27"/>
      <c r="S1405" s="27"/>
      <c r="T1405" s="27"/>
      <c r="U1405" s="30"/>
    </row>
    <row r="1406">
      <c r="A1406" s="27"/>
      <c r="B1406" s="28"/>
      <c r="C1406" s="27"/>
      <c r="D1406" s="27"/>
      <c r="E1406" s="27"/>
      <c r="F1406" s="27"/>
      <c r="G1406" s="27"/>
      <c r="H1406" s="27"/>
      <c r="I1406" s="30"/>
      <c r="K1406" s="21"/>
      <c r="M1406" s="27"/>
      <c r="N1406" s="28"/>
      <c r="O1406" s="27"/>
      <c r="P1406" s="27"/>
      <c r="Q1406" s="27"/>
      <c r="R1406" s="27"/>
      <c r="S1406" s="27"/>
      <c r="T1406" s="27"/>
      <c r="U1406" s="30"/>
    </row>
    <row r="1407" ht="21.0" customHeight="1">
      <c r="A1407" s="32" t="s">
        <v>50</v>
      </c>
      <c r="B1407" s="50">
        <f>B676+1</f>
        <v>86</v>
      </c>
      <c r="C1407" s="51" t="s">
        <v>2053</v>
      </c>
      <c r="I1407" s="26"/>
      <c r="K1407" s="21"/>
      <c r="M1407" s="32" t="s">
        <v>50</v>
      </c>
      <c r="N1407" s="50">
        <f>N676+1</f>
        <v>86</v>
      </c>
      <c r="O1407" s="51" t="s">
        <v>2053</v>
      </c>
      <c r="U1407" s="26"/>
    </row>
    <row r="1408">
      <c r="A1408" s="27"/>
      <c r="B1408" s="28"/>
      <c r="C1408" s="29"/>
      <c r="I1408" s="30"/>
      <c r="K1408" s="21"/>
      <c r="M1408" s="27"/>
      <c r="N1408" s="28"/>
      <c r="O1408" s="29"/>
      <c r="U1408" s="30"/>
    </row>
    <row r="1409" ht="15.75" customHeight="1">
      <c r="A1409" s="27"/>
      <c r="B1409" s="28"/>
      <c r="C1409" s="32">
        <v>1.0</v>
      </c>
      <c r="D1409" s="52" t="s">
        <v>2054</v>
      </c>
      <c r="I1409" s="31"/>
      <c r="K1409" s="21"/>
      <c r="M1409" s="27"/>
      <c r="N1409" s="28"/>
      <c r="O1409" s="32">
        <v>1.0</v>
      </c>
      <c r="P1409" s="52" t="s">
        <v>2054</v>
      </c>
      <c r="U1409" s="31"/>
    </row>
    <row r="1410" ht="15.75" customHeight="1">
      <c r="A1410" s="27"/>
      <c r="B1410" s="28"/>
      <c r="C1410" s="32">
        <v>2.0</v>
      </c>
      <c r="D1410" s="52" t="s">
        <v>2055</v>
      </c>
      <c r="I1410" s="31"/>
      <c r="K1410" s="21"/>
      <c r="M1410" s="27"/>
      <c r="N1410" s="28"/>
      <c r="O1410" s="32">
        <v>2.0</v>
      </c>
      <c r="P1410" s="52" t="s">
        <v>2055</v>
      </c>
      <c r="U1410" s="31"/>
    </row>
    <row r="1411" ht="15.75" customHeight="1">
      <c r="A1411" s="27"/>
      <c r="B1411" s="28"/>
      <c r="C1411" s="32">
        <v>3.0</v>
      </c>
      <c r="D1411" s="52" t="s">
        <v>2056</v>
      </c>
      <c r="I1411" s="31" t="s">
        <v>38</v>
      </c>
      <c r="K1411" s="21"/>
      <c r="M1411" s="27"/>
      <c r="N1411" s="28"/>
      <c r="O1411" s="32">
        <v>3.0</v>
      </c>
      <c r="P1411" s="52" t="s">
        <v>2056</v>
      </c>
      <c r="U1411" s="31" t="s">
        <v>38</v>
      </c>
    </row>
    <row r="1412" ht="15.75" customHeight="1">
      <c r="A1412" s="27"/>
      <c r="B1412" s="28"/>
      <c r="C1412" s="32">
        <v>4.0</v>
      </c>
      <c r="D1412" s="52" t="s">
        <v>2057</v>
      </c>
      <c r="I1412" s="31"/>
      <c r="K1412" s="21"/>
      <c r="M1412" s="27"/>
      <c r="N1412" s="28"/>
      <c r="O1412" s="32">
        <v>4.0</v>
      </c>
      <c r="P1412" s="52" t="s">
        <v>2057</v>
      </c>
      <c r="U1412" s="31"/>
    </row>
    <row r="1413">
      <c r="A1413" s="27"/>
      <c r="B1413" s="28"/>
      <c r="C1413" s="27"/>
      <c r="D1413" s="27"/>
      <c r="E1413" s="27"/>
      <c r="F1413" s="27"/>
      <c r="G1413" s="27"/>
      <c r="H1413" s="27"/>
      <c r="I1413" s="30"/>
      <c r="K1413" s="21"/>
      <c r="M1413" s="27"/>
      <c r="N1413" s="28"/>
      <c r="O1413" s="27"/>
      <c r="P1413" s="27"/>
      <c r="Q1413" s="27"/>
      <c r="R1413" s="27"/>
      <c r="S1413" s="27"/>
      <c r="T1413" s="27"/>
      <c r="U1413" s="30"/>
    </row>
    <row r="1414">
      <c r="A1414" s="27"/>
      <c r="B1414" s="28"/>
      <c r="C1414" s="27"/>
      <c r="D1414" s="27"/>
      <c r="E1414" s="27"/>
      <c r="F1414" s="27"/>
      <c r="G1414" s="27"/>
      <c r="H1414" s="27"/>
      <c r="I1414" s="30"/>
      <c r="K1414" s="21"/>
      <c r="M1414" s="27"/>
      <c r="N1414" s="28"/>
      <c r="O1414" s="27"/>
      <c r="P1414" s="27"/>
      <c r="Q1414" s="27"/>
      <c r="R1414" s="27"/>
      <c r="S1414" s="27"/>
      <c r="T1414" s="27"/>
      <c r="U1414" s="30"/>
    </row>
    <row r="1415" ht="37.5" customHeight="1">
      <c r="A1415" s="32" t="s">
        <v>50</v>
      </c>
      <c r="B1415" s="50">
        <f>B684+1</f>
        <v>87</v>
      </c>
      <c r="C1415" s="51" t="s">
        <v>2058</v>
      </c>
      <c r="I1415" s="26"/>
      <c r="K1415" s="21"/>
      <c r="M1415" s="32" t="s">
        <v>50</v>
      </c>
      <c r="N1415" s="50">
        <f>N684+1</f>
        <v>87</v>
      </c>
      <c r="O1415" s="51" t="s">
        <v>2058</v>
      </c>
      <c r="U1415" s="26"/>
    </row>
    <row r="1416">
      <c r="A1416" s="27"/>
      <c r="B1416" s="28"/>
      <c r="C1416" s="29"/>
      <c r="I1416" s="30"/>
      <c r="K1416" s="21"/>
      <c r="M1416" s="27"/>
      <c r="N1416" s="28"/>
      <c r="O1416" s="29"/>
      <c r="U1416" s="30"/>
    </row>
    <row r="1417" ht="15.75" customHeight="1">
      <c r="A1417" s="27"/>
      <c r="B1417" s="28"/>
      <c r="C1417" s="32">
        <v>1.0</v>
      </c>
      <c r="D1417" s="52" t="s">
        <v>2059</v>
      </c>
      <c r="I1417" s="31"/>
      <c r="K1417" s="21"/>
      <c r="M1417" s="27"/>
      <c r="N1417" s="28"/>
      <c r="O1417" s="32">
        <v>1.0</v>
      </c>
      <c r="P1417" s="52" t="s">
        <v>2059</v>
      </c>
      <c r="U1417" s="31"/>
    </row>
    <row r="1418" ht="15.75" customHeight="1">
      <c r="A1418" s="27"/>
      <c r="B1418" s="28"/>
      <c r="C1418" s="32">
        <v>2.0</v>
      </c>
      <c r="D1418" s="52" t="s">
        <v>2060</v>
      </c>
      <c r="I1418" s="31"/>
      <c r="K1418" s="21"/>
      <c r="M1418" s="27"/>
      <c r="N1418" s="28"/>
      <c r="O1418" s="32">
        <v>2.0</v>
      </c>
      <c r="P1418" s="52" t="s">
        <v>2060</v>
      </c>
      <c r="U1418" s="31"/>
    </row>
    <row r="1419" ht="15.75" customHeight="1">
      <c r="A1419" s="27"/>
      <c r="B1419" s="28"/>
      <c r="C1419" s="32">
        <v>3.0</v>
      </c>
      <c r="D1419" s="52" t="s">
        <v>2061</v>
      </c>
      <c r="I1419" s="31" t="s">
        <v>38</v>
      </c>
      <c r="K1419" s="21"/>
      <c r="M1419" s="27"/>
      <c r="N1419" s="28"/>
      <c r="O1419" s="32">
        <v>3.0</v>
      </c>
      <c r="P1419" s="52" t="s">
        <v>2061</v>
      </c>
      <c r="U1419" s="31" t="s">
        <v>38</v>
      </c>
    </row>
    <row r="1420" ht="15.75" customHeight="1">
      <c r="A1420" s="27"/>
      <c r="B1420" s="28"/>
      <c r="C1420" s="32">
        <v>4.0</v>
      </c>
      <c r="D1420" s="52" t="s">
        <v>2047</v>
      </c>
      <c r="I1420" s="31"/>
      <c r="K1420" s="21"/>
      <c r="M1420" s="27"/>
      <c r="N1420" s="28"/>
      <c r="O1420" s="32">
        <v>4.0</v>
      </c>
      <c r="P1420" s="52" t="s">
        <v>2047</v>
      </c>
      <c r="U1420" s="31"/>
    </row>
    <row r="1421">
      <c r="A1421" s="27"/>
      <c r="B1421" s="28"/>
      <c r="C1421" s="27"/>
      <c r="D1421" s="27"/>
      <c r="E1421" s="27"/>
      <c r="F1421" s="27"/>
      <c r="G1421" s="27"/>
      <c r="H1421" s="27"/>
      <c r="I1421" s="30"/>
      <c r="K1421" s="21"/>
      <c r="M1421" s="27"/>
      <c r="N1421" s="28"/>
      <c r="O1421" s="27"/>
      <c r="P1421" s="27"/>
      <c r="Q1421" s="27"/>
      <c r="R1421" s="27"/>
      <c r="S1421" s="27"/>
      <c r="T1421" s="27"/>
      <c r="U1421" s="30"/>
    </row>
    <row r="1422">
      <c r="A1422" s="27"/>
      <c r="B1422" s="28"/>
      <c r="C1422" s="27"/>
      <c r="D1422" s="27"/>
      <c r="E1422" s="27"/>
      <c r="F1422" s="27"/>
      <c r="G1422" s="27"/>
      <c r="H1422" s="27"/>
      <c r="I1422" s="30"/>
      <c r="K1422" s="21"/>
      <c r="M1422" s="27"/>
      <c r="N1422" s="28"/>
      <c r="O1422" s="27"/>
      <c r="P1422" s="27"/>
      <c r="Q1422" s="27"/>
      <c r="R1422" s="27"/>
      <c r="S1422" s="27"/>
      <c r="T1422" s="27"/>
      <c r="U1422" s="30"/>
    </row>
    <row r="1423" ht="37.5" customHeight="1">
      <c r="A1423" s="32" t="s">
        <v>50</v>
      </c>
      <c r="B1423" s="50">
        <f>B692+1</f>
        <v>88</v>
      </c>
      <c r="C1423" s="51" t="s">
        <v>2062</v>
      </c>
      <c r="I1423" s="26"/>
      <c r="K1423" s="21"/>
      <c r="M1423" s="32" t="s">
        <v>50</v>
      </c>
      <c r="N1423" s="50">
        <f>N692+1</f>
        <v>88</v>
      </c>
      <c r="O1423" s="51" t="s">
        <v>2062</v>
      </c>
      <c r="U1423" s="26"/>
    </row>
    <row r="1424">
      <c r="A1424" s="27"/>
      <c r="B1424" s="28"/>
      <c r="C1424" s="29"/>
      <c r="I1424" s="30"/>
      <c r="K1424" s="21"/>
      <c r="M1424" s="27"/>
      <c r="N1424" s="28"/>
      <c r="O1424" s="29"/>
      <c r="U1424" s="30"/>
    </row>
    <row r="1425" ht="15.75" customHeight="1">
      <c r="A1425" s="27"/>
      <c r="B1425" s="28"/>
      <c r="C1425" s="32">
        <v>1.0</v>
      </c>
      <c r="D1425" s="52" t="s">
        <v>2063</v>
      </c>
      <c r="I1425" s="31"/>
      <c r="K1425" s="21"/>
      <c r="M1425" s="27"/>
      <c r="N1425" s="28"/>
      <c r="O1425" s="32">
        <v>1.0</v>
      </c>
      <c r="P1425" s="52" t="s">
        <v>2063</v>
      </c>
      <c r="U1425" s="31"/>
    </row>
    <row r="1426" ht="15.75" customHeight="1">
      <c r="A1426" s="27"/>
      <c r="B1426" s="28"/>
      <c r="C1426" s="32">
        <v>2.0</v>
      </c>
      <c r="D1426" s="52" t="s">
        <v>2064</v>
      </c>
      <c r="I1426" s="31" t="s">
        <v>38</v>
      </c>
      <c r="K1426" s="21"/>
      <c r="M1426" s="27"/>
      <c r="N1426" s="28"/>
      <c r="O1426" s="32">
        <v>2.0</v>
      </c>
      <c r="P1426" s="52" t="s">
        <v>2064</v>
      </c>
      <c r="U1426" s="31" t="s">
        <v>38</v>
      </c>
    </row>
    <row r="1427" ht="15.75" customHeight="1">
      <c r="A1427" s="27"/>
      <c r="B1427" s="28"/>
      <c r="C1427" s="32">
        <v>3.0</v>
      </c>
      <c r="D1427" s="52" t="s">
        <v>2065</v>
      </c>
      <c r="I1427" s="31"/>
      <c r="K1427" s="21"/>
      <c r="M1427" s="27"/>
      <c r="N1427" s="28"/>
      <c r="O1427" s="32">
        <v>3.0</v>
      </c>
      <c r="P1427" s="52" t="s">
        <v>2065</v>
      </c>
      <c r="U1427" s="31"/>
    </row>
    <row r="1428" ht="15.75" customHeight="1">
      <c r="A1428" s="27"/>
      <c r="B1428" s="28"/>
      <c r="C1428" s="32">
        <v>4.0</v>
      </c>
      <c r="D1428" s="52" t="s">
        <v>2066</v>
      </c>
      <c r="I1428" s="31"/>
      <c r="K1428" s="21"/>
      <c r="M1428" s="27"/>
      <c r="N1428" s="28"/>
      <c r="O1428" s="32">
        <v>4.0</v>
      </c>
      <c r="P1428" s="52" t="s">
        <v>2066</v>
      </c>
      <c r="U1428" s="31"/>
    </row>
    <row r="1429">
      <c r="A1429" s="27"/>
      <c r="B1429" s="28"/>
      <c r="C1429" s="27"/>
      <c r="D1429" s="27"/>
      <c r="E1429" s="27"/>
      <c r="F1429" s="27"/>
      <c r="G1429" s="27"/>
      <c r="H1429" s="27"/>
      <c r="I1429" s="30"/>
      <c r="K1429" s="21"/>
      <c r="M1429" s="27"/>
      <c r="N1429" s="28"/>
      <c r="O1429" s="27"/>
      <c r="P1429" s="27"/>
      <c r="Q1429" s="27"/>
      <c r="R1429" s="27"/>
      <c r="S1429" s="27"/>
      <c r="T1429" s="27"/>
      <c r="U1429" s="30"/>
    </row>
    <row r="1430">
      <c r="A1430" s="27"/>
      <c r="B1430" s="28"/>
      <c r="C1430" s="27"/>
      <c r="D1430" s="27"/>
      <c r="E1430" s="27"/>
      <c r="F1430" s="27"/>
      <c r="G1430" s="27"/>
      <c r="H1430" s="27"/>
      <c r="I1430" s="30"/>
      <c r="K1430" s="21"/>
      <c r="M1430" s="27"/>
      <c r="N1430" s="28"/>
      <c r="O1430" s="27"/>
      <c r="P1430" s="27"/>
      <c r="Q1430" s="27"/>
      <c r="R1430" s="27"/>
      <c r="S1430" s="27"/>
      <c r="T1430" s="27"/>
      <c r="U1430" s="30"/>
    </row>
    <row r="1431" ht="23.25" customHeight="1">
      <c r="A1431" s="32" t="s">
        <v>50</v>
      </c>
      <c r="B1431" s="50">
        <f>B700+1</f>
        <v>89</v>
      </c>
      <c r="C1431" s="51" t="s">
        <v>2067</v>
      </c>
      <c r="I1431" s="26"/>
      <c r="K1431" s="21"/>
      <c r="M1431" s="32" t="s">
        <v>50</v>
      </c>
      <c r="N1431" s="50">
        <f>N700+1</f>
        <v>89</v>
      </c>
      <c r="O1431" s="51" t="s">
        <v>2067</v>
      </c>
      <c r="U1431" s="26"/>
    </row>
    <row r="1432">
      <c r="A1432" s="27"/>
      <c r="B1432" s="28"/>
      <c r="C1432" s="29"/>
      <c r="I1432" s="30"/>
      <c r="K1432" s="21"/>
      <c r="M1432" s="27"/>
      <c r="N1432" s="28"/>
      <c r="O1432" s="29"/>
      <c r="U1432" s="30"/>
    </row>
    <row r="1433" ht="15.75" customHeight="1">
      <c r="A1433" s="27"/>
      <c r="B1433" s="28"/>
      <c r="C1433" s="32">
        <v>1.0</v>
      </c>
      <c r="D1433" s="52" t="s">
        <v>2068</v>
      </c>
      <c r="I1433" s="31"/>
      <c r="K1433" s="21"/>
      <c r="M1433" s="27"/>
      <c r="N1433" s="28"/>
      <c r="O1433" s="32">
        <v>1.0</v>
      </c>
      <c r="P1433" s="52" t="s">
        <v>2068</v>
      </c>
      <c r="U1433" s="31"/>
    </row>
    <row r="1434" ht="15.75" customHeight="1">
      <c r="A1434" s="27"/>
      <c r="B1434" s="28"/>
      <c r="C1434" s="32">
        <v>2.0</v>
      </c>
      <c r="D1434" s="52" t="s">
        <v>2069</v>
      </c>
      <c r="I1434" s="31" t="s">
        <v>38</v>
      </c>
      <c r="K1434" s="21"/>
      <c r="M1434" s="27"/>
      <c r="N1434" s="28"/>
      <c r="O1434" s="32">
        <v>2.0</v>
      </c>
      <c r="P1434" s="52" t="s">
        <v>2069</v>
      </c>
      <c r="U1434" s="31" t="s">
        <v>38</v>
      </c>
    </row>
    <row r="1435" ht="21.0" customHeight="1">
      <c r="A1435" s="27"/>
      <c r="B1435" s="28"/>
      <c r="C1435" s="32">
        <v>3.0</v>
      </c>
      <c r="D1435" s="52" t="s">
        <v>2070</v>
      </c>
      <c r="I1435" s="31"/>
      <c r="K1435" s="21"/>
      <c r="M1435" s="27"/>
      <c r="N1435" s="28"/>
      <c r="O1435" s="32">
        <v>3.0</v>
      </c>
      <c r="P1435" s="52" t="s">
        <v>2070</v>
      </c>
      <c r="U1435" s="31"/>
    </row>
    <row r="1436" ht="15.75" customHeight="1">
      <c r="A1436" s="27"/>
      <c r="B1436" s="28"/>
      <c r="C1436" s="32">
        <v>4.0</v>
      </c>
      <c r="D1436" s="52" t="s">
        <v>2071</v>
      </c>
      <c r="I1436" s="31"/>
      <c r="K1436" s="21"/>
      <c r="M1436" s="27"/>
      <c r="N1436" s="28"/>
      <c r="O1436" s="32">
        <v>4.0</v>
      </c>
      <c r="P1436" s="52" t="s">
        <v>2071</v>
      </c>
      <c r="U1436" s="31"/>
    </row>
    <row r="1437">
      <c r="A1437" s="27"/>
      <c r="B1437" s="28"/>
      <c r="C1437" s="27"/>
      <c r="D1437" s="27"/>
      <c r="E1437" s="27"/>
      <c r="F1437" s="27"/>
      <c r="G1437" s="27"/>
      <c r="H1437" s="27"/>
      <c r="I1437" s="30"/>
      <c r="K1437" s="21"/>
      <c r="M1437" s="27"/>
      <c r="N1437" s="28"/>
      <c r="O1437" s="27"/>
      <c r="P1437" s="27"/>
      <c r="Q1437" s="27"/>
      <c r="R1437" s="27"/>
      <c r="S1437" s="27"/>
      <c r="T1437" s="27"/>
      <c r="U1437" s="30"/>
    </row>
    <row r="1438">
      <c r="A1438" s="27"/>
      <c r="B1438" s="28"/>
      <c r="C1438" s="27"/>
      <c r="D1438" s="27"/>
      <c r="E1438" s="27"/>
      <c r="F1438" s="27"/>
      <c r="G1438" s="27"/>
      <c r="H1438" s="27"/>
      <c r="I1438" s="30"/>
      <c r="K1438" s="21"/>
      <c r="M1438" s="27"/>
      <c r="N1438" s="28"/>
      <c r="O1438" s="27"/>
      <c r="P1438" s="27"/>
      <c r="Q1438" s="27"/>
      <c r="R1438" s="27"/>
      <c r="S1438" s="27"/>
      <c r="T1438" s="27"/>
      <c r="U1438" s="30"/>
    </row>
    <row r="1439" ht="35.25" customHeight="1">
      <c r="A1439" s="32" t="s">
        <v>50</v>
      </c>
      <c r="B1439" s="50">
        <f>B708+1</f>
        <v>90</v>
      </c>
      <c r="C1439" s="51" t="s">
        <v>2072</v>
      </c>
      <c r="I1439" s="26"/>
      <c r="K1439" s="21"/>
      <c r="M1439" s="32" t="s">
        <v>50</v>
      </c>
      <c r="N1439" s="50">
        <f>N708+1</f>
        <v>90</v>
      </c>
      <c r="O1439" s="51" t="s">
        <v>2072</v>
      </c>
      <c r="U1439" s="26"/>
    </row>
    <row r="1440">
      <c r="A1440" s="27"/>
      <c r="B1440" s="28"/>
      <c r="C1440" s="29"/>
      <c r="I1440" s="30"/>
      <c r="K1440" s="21"/>
      <c r="M1440" s="27"/>
      <c r="N1440" s="28"/>
      <c r="O1440" s="29"/>
      <c r="U1440" s="30"/>
    </row>
    <row r="1441" ht="15.75" customHeight="1">
      <c r="A1441" s="27"/>
      <c r="B1441" s="28"/>
      <c r="C1441" s="32">
        <v>1.0</v>
      </c>
      <c r="D1441" s="52" t="s">
        <v>2073</v>
      </c>
      <c r="I1441" s="31" t="s">
        <v>38</v>
      </c>
      <c r="K1441" s="21"/>
      <c r="M1441" s="27"/>
      <c r="N1441" s="28"/>
      <c r="O1441" s="32">
        <v>1.0</v>
      </c>
      <c r="P1441" s="52" t="s">
        <v>2073</v>
      </c>
      <c r="U1441" s="31" t="s">
        <v>38</v>
      </c>
    </row>
    <row r="1442" ht="15.75" customHeight="1">
      <c r="A1442" s="27"/>
      <c r="B1442" s="28"/>
      <c r="C1442" s="32">
        <v>2.0</v>
      </c>
      <c r="D1442" s="52" t="s">
        <v>2074</v>
      </c>
      <c r="I1442" s="31"/>
      <c r="K1442" s="21"/>
      <c r="M1442" s="27"/>
      <c r="N1442" s="28"/>
      <c r="O1442" s="32">
        <v>2.0</v>
      </c>
      <c r="P1442" s="52" t="s">
        <v>2074</v>
      </c>
      <c r="U1442" s="31"/>
    </row>
    <row r="1443" ht="15.75" customHeight="1">
      <c r="A1443" s="27"/>
      <c r="B1443" s="28"/>
      <c r="C1443" s="32">
        <v>3.0</v>
      </c>
      <c r="D1443" s="52" t="s">
        <v>2075</v>
      </c>
      <c r="I1443" s="31"/>
      <c r="K1443" s="21"/>
      <c r="M1443" s="27"/>
      <c r="N1443" s="28"/>
      <c r="O1443" s="32">
        <v>3.0</v>
      </c>
      <c r="P1443" s="52" t="s">
        <v>2075</v>
      </c>
      <c r="U1443" s="31"/>
    </row>
    <row r="1444" ht="15.75" customHeight="1">
      <c r="A1444" s="27"/>
      <c r="B1444" s="28"/>
      <c r="C1444" s="32">
        <v>4.0</v>
      </c>
      <c r="D1444" s="52" t="s">
        <v>2076</v>
      </c>
      <c r="I1444" s="31"/>
      <c r="K1444" s="21"/>
      <c r="M1444" s="27"/>
      <c r="N1444" s="28"/>
      <c r="O1444" s="32">
        <v>4.0</v>
      </c>
      <c r="P1444" s="52" t="s">
        <v>2076</v>
      </c>
      <c r="U1444" s="31"/>
    </row>
    <row r="1445">
      <c r="A1445" s="27"/>
      <c r="B1445" s="28"/>
      <c r="C1445" s="32"/>
      <c r="D1445" s="23"/>
      <c r="E1445" s="23"/>
      <c r="F1445" s="23"/>
      <c r="G1445" s="23"/>
      <c r="H1445" s="23"/>
      <c r="I1445" s="31"/>
      <c r="K1445" s="21"/>
      <c r="M1445" s="27"/>
      <c r="N1445" s="28"/>
      <c r="O1445" s="32"/>
      <c r="P1445" s="23"/>
      <c r="U1445" s="31"/>
    </row>
    <row r="1446">
      <c r="A1446" s="27"/>
      <c r="B1446" s="28"/>
      <c r="C1446" s="32"/>
      <c r="D1446" s="23"/>
      <c r="E1446" s="23"/>
      <c r="F1446" s="23"/>
      <c r="G1446" s="23"/>
      <c r="H1446" s="23"/>
      <c r="I1446" s="31"/>
      <c r="K1446" s="21"/>
      <c r="M1446" s="27"/>
      <c r="N1446" s="28"/>
      <c r="O1446" s="32"/>
      <c r="P1446" s="23"/>
      <c r="U1446" s="31"/>
    </row>
    <row r="1447">
      <c r="A1447" s="27"/>
      <c r="B1447" s="28"/>
      <c r="C1447" s="23"/>
      <c r="D1447" s="23"/>
      <c r="E1447" s="23"/>
      <c r="F1447" s="23"/>
      <c r="G1447" s="23"/>
      <c r="H1447" s="23"/>
      <c r="I1447" s="31"/>
      <c r="K1447" s="21"/>
      <c r="M1447" s="27"/>
      <c r="N1447" s="28"/>
      <c r="O1447" s="23"/>
      <c r="P1447" s="23"/>
      <c r="U1447" s="31"/>
    </row>
    <row r="1448">
      <c r="A1448" s="27"/>
      <c r="B1448" s="28"/>
      <c r="C1448" s="23"/>
      <c r="D1448" s="23"/>
      <c r="E1448" s="23"/>
      <c r="F1448" s="23"/>
      <c r="G1448" s="23"/>
      <c r="H1448" s="23"/>
      <c r="I1448" s="31"/>
      <c r="K1448" s="21"/>
      <c r="M1448" s="27"/>
      <c r="N1448" s="28"/>
      <c r="O1448" s="23"/>
      <c r="P1448" s="23"/>
      <c r="U1448" s="31"/>
    </row>
    <row r="1449">
      <c r="A1449" s="22" t="s">
        <v>42</v>
      </c>
      <c r="I1449" s="30"/>
      <c r="K1449" s="21"/>
      <c r="M1449" s="22" t="s">
        <v>42</v>
      </c>
      <c r="U1449" s="30"/>
    </row>
    <row r="1450">
      <c r="A1450" s="32" t="s">
        <v>50</v>
      </c>
      <c r="B1450" s="50">
        <v>1.0</v>
      </c>
      <c r="C1450" s="25" t="s">
        <v>2077</v>
      </c>
      <c r="I1450" s="26" t="s">
        <v>52</v>
      </c>
      <c r="K1450" s="21"/>
      <c r="M1450" s="32" t="s">
        <v>50</v>
      </c>
      <c r="N1450" s="50">
        <v>1.0</v>
      </c>
      <c r="O1450" s="25" t="s">
        <v>2077</v>
      </c>
      <c r="U1450" s="26" t="s">
        <v>52</v>
      </c>
    </row>
    <row r="1451">
      <c r="A1451" s="27"/>
      <c r="B1451" s="28"/>
      <c r="C1451" s="29"/>
      <c r="I1451" s="30"/>
      <c r="K1451" s="21"/>
      <c r="M1451" s="27"/>
      <c r="N1451" s="28"/>
      <c r="O1451" s="29"/>
      <c r="U1451" s="30"/>
    </row>
    <row r="1452">
      <c r="A1452" s="27"/>
      <c r="B1452" s="28"/>
      <c r="C1452" s="23">
        <v>1.0</v>
      </c>
      <c r="D1452" s="23" t="s">
        <v>2078</v>
      </c>
      <c r="I1452" s="31" t="s">
        <v>38</v>
      </c>
      <c r="K1452" s="21"/>
      <c r="M1452" s="27"/>
      <c r="N1452" s="28"/>
      <c r="O1452" s="23">
        <v>1.0</v>
      </c>
      <c r="P1452" s="23" t="s">
        <v>2078</v>
      </c>
      <c r="U1452" s="31" t="s">
        <v>38</v>
      </c>
    </row>
    <row r="1453">
      <c r="A1453" s="27"/>
      <c r="B1453" s="28"/>
      <c r="C1453" s="23">
        <v>2.0</v>
      </c>
      <c r="D1453" s="23" t="s">
        <v>2079</v>
      </c>
      <c r="I1453" s="31"/>
      <c r="K1453" s="21"/>
      <c r="M1453" s="27"/>
      <c r="N1453" s="28"/>
      <c r="O1453" s="23">
        <v>2.0</v>
      </c>
      <c r="P1453" s="23" t="s">
        <v>2079</v>
      </c>
      <c r="U1453" s="31"/>
    </row>
    <row r="1454">
      <c r="A1454" s="27"/>
      <c r="B1454" s="28"/>
      <c r="C1454" s="23">
        <v>3.0</v>
      </c>
      <c r="D1454" s="23" t="s">
        <v>2080</v>
      </c>
      <c r="I1454" s="31"/>
      <c r="K1454" s="21"/>
      <c r="M1454" s="27"/>
      <c r="N1454" s="28"/>
      <c r="O1454" s="23">
        <v>3.0</v>
      </c>
      <c r="P1454" s="23" t="s">
        <v>2080</v>
      </c>
      <c r="U1454" s="31"/>
    </row>
    <row r="1455">
      <c r="A1455" s="27"/>
      <c r="B1455" s="28"/>
      <c r="C1455" s="23">
        <v>4.0</v>
      </c>
      <c r="D1455" s="23" t="s">
        <v>2081</v>
      </c>
      <c r="I1455" s="31"/>
      <c r="K1455" s="21"/>
      <c r="M1455" s="27"/>
      <c r="N1455" s="28"/>
      <c r="O1455" s="23">
        <v>4.0</v>
      </c>
      <c r="P1455" s="23" t="s">
        <v>2081</v>
      </c>
      <c r="U1455" s="31"/>
    </row>
    <row r="1456">
      <c r="A1456" s="27"/>
      <c r="B1456" s="28"/>
      <c r="C1456" s="27"/>
      <c r="D1456" s="27"/>
      <c r="E1456" s="27"/>
      <c r="F1456" s="27"/>
      <c r="G1456" s="27"/>
      <c r="H1456" s="27"/>
      <c r="I1456" s="30"/>
      <c r="K1456" s="21"/>
      <c r="M1456" s="27"/>
      <c r="N1456" s="28"/>
      <c r="O1456" s="27"/>
      <c r="P1456" s="27"/>
      <c r="Q1456" s="27"/>
      <c r="R1456" s="27"/>
      <c r="S1456" s="27"/>
      <c r="T1456" s="27"/>
      <c r="U1456" s="30"/>
    </row>
    <row r="1457">
      <c r="A1457" s="27"/>
      <c r="B1457" s="28"/>
      <c r="C1457" s="27"/>
      <c r="D1457" s="27"/>
      <c r="E1457" s="27"/>
      <c r="F1457" s="27"/>
      <c r="G1457" s="27"/>
      <c r="H1457" s="27"/>
      <c r="I1457" s="30"/>
      <c r="K1457" s="21"/>
      <c r="M1457" s="27"/>
      <c r="N1457" s="28"/>
      <c r="O1457" s="27"/>
      <c r="P1457" s="27"/>
      <c r="Q1457" s="27"/>
      <c r="R1457" s="27"/>
      <c r="S1457" s="27"/>
      <c r="T1457" s="27"/>
      <c r="U1457" s="30"/>
    </row>
    <row r="1458">
      <c r="A1458" s="32" t="s">
        <v>50</v>
      </c>
      <c r="B1458" s="50">
        <f>B4+1</f>
        <v>2</v>
      </c>
      <c r="C1458" s="25" t="s">
        <v>2082</v>
      </c>
      <c r="I1458" s="26"/>
      <c r="K1458" s="21"/>
      <c r="M1458" s="32" t="s">
        <v>50</v>
      </c>
      <c r="N1458" s="50">
        <f>N4+1</f>
        <v>2</v>
      </c>
      <c r="O1458" s="25" t="s">
        <v>2082</v>
      </c>
      <c r="U1458" s="26"/>
    </row>
    <row r="1459">
      <c r="A1459" s="27"/>
      <c r="B1459" s="28"/>
      <c r="C1459" s="29"/>
      <c r="I1459" s="30"/>
      <c r="K1459" s="21"/>
      <c r="M1459" s="27"/>
      <c r="N1459" s="28"/>
      <c r="O1459" s="29"/>
      <c r="U1459" s="30"/>
    </row>
    <row r="1460">
      <c r="A1460" s="27"/>
      <c r="B1460" s="28"/>
      <c r="C1460" s="32">
        <v>1.0</v>
      </c>
      <c r="D1460" s="23" t="s">
        <v>2083</v>
      </c>
      <c r="I1460" s="31"/>
      <c r="K1460" s="21"/>
      <c r="M1460" s="27"/>
      <c r="N1460" s="28"/>
      <c r="O1460" s="32">
        <v>1.0</v>
      </c>
      <c r="P1460" s="23" t="s">
        <v>2083</v>
      </c>
      <c r="U1460" s="31"/>
    </row>
    <row r="1461">
      <c r="A1461" s="27"/>
      <c r="B1461" s="28"/>
      <c r="C1461" s="32">
        <v>2.0</v>
      </c>
      <c r="D1461" s="23" t="s">
        <v>2084</v>
      </c>
      <c r="I1461" s="31" t="s">
        <v>38</v>
      </c>
      <c r="K1461" s="21"/>
      <c r="M1461" s="27"/>
      <c r="N1461" s="28"/>
      <c r="O1461" s="32">
        <v>2.0</v>
      </c>
      <c r="P1461" s="23" t="s">
        <v>2084</v>
      </c>
      <c r="U1461" s="31" t="s">
        <v>38</v>
      </c>
    </row>
    <row r="1462">
      <c r="A1462" s="27"/>
      <c r="B1462" s="28"/>
      <c r="C1462" s="23">
        <v>3.0</v>
      </c>
      <c r="D1462" s="23" t="s">
        <v>2085</v>
      </c>
      <c r="I1462" s="31"/>
      <c r="K1462" s="21"/>
      <c r="M1462" s="27"/>
      <c r="N1462" s="28"/>
      <c r="O1462" s="23">
        <v>3.0</v>
      </c>
      <c r="P1462" s="23" t="s">
        <v>2085</v>
      </c>
      <c r="U1462" s="31"/>
    </row>
    <row r="1463">
      <c r="A1463" s="27"/>
      <c r="B1463" s="28"/>
      <c r="C1463" s="23">
        <v>4.0</v>
      </c>
      <c r="D1463" s="23" t="s">
        <v>516</v>
      </c>
      <c r="I1463" s="31"/>
      <c r="K1463" s="21"/>
      <c r="M1463" s="27"/>
      <c r="N1463" s="28"/>
      <c r="O1463" s="23">
        <v>4.0</v>
      </c>
      <c r="P1463" s="23" t="s">
        <v>516</v>
      </c>
      <c r="U1463" s="31"/>
    </row>
    <row r="1464">
      <c r="A1464" s="27"/>
      <c r="B1464" s="28"/>
      <c r="C1464" s="27"/>
      <c r="D1464" s="27"/>
      <c r="E1464" s="27"/>
      <c r="F1464" s="27"/>
      <c r="G1464" s="27"/>
      <c r="H1464" s="27"/>
      <c r="I1464" s="30"/>
      <c r="K1464" s="21"/>
      <c r="M1464" s="27"/>
      <c r="N1464" s="28"/>
      <c r="O1464" s="27"/>
      <c r="P1464" s="27"/>
      <c r="Q1464" s="27"/>
      <c r="R1464" s="27"/>
      <c r="S1464" s="27"/>
      <c r="T1464" s="27"/>
      <c r="U1464" s="30"/>
    </row>
    <row r="1465">
      <c r="A1465" s="27"/>
      <c r="B1465" s="28"/>
      <c r="C1465" s="27"/>
      <c r="D1465" s="27"/>
      <c r="E1465" s="27"/>
      <c r="F1465" s="27"/>
      <c r="G1465" s="27"/>
      <c r="H1465" s="27"/>
      <c r="I1465" s="30"/>
      <c r="K1465" s="21"/>
      <c r="M1465" s="27"/>
      <c r="N1465" s="28"/>
      <c r="O1465" s="27"/>
      <c r="P1465" s="27"/>
      <c r="Q1465" s="27"/>
      <c r="R1465" s="27"/>
      <c r="S1465" s="27"/>
      <c r="T1465" s="27"/>
      <c r="U1465" s="30"/>
    </row>
    <row r="1466">
      <c r="A1466" s="32" t="s">
        <v>50</v>
      </c>
      <c r="B1466" s="50">
        <f>B12+1</f>
        <v>3</v>
      </c>
      <c r="C1466" s="25" t="s">
        <v>2086</v>
      </c>
      <c r="I1466" s="26"/>
      <c r="K1466" s="21"/>
      <c r="M1466" s="32" t="s">
        <v>50</v>
      </c>
      <c r="N1466" s="50">
        <f>N12+1</f>
        <v>3</v>
      </c>
      <c r="O1466" s="25" t="s">
        <v>2086</v>
      </c>
      <c r="U1466" s="26"/>
    </row>
    <row r="1467">
      <c r="A1467" s="27"/>
      <c r="B1467" s="28"/>
      <c r="C1467" s="29"/>
      <c r="I1467" s="30"/>
      <c r="K1467" s="21"/>
      <c r="M1467" s="27"/>
      <c r="N1467" s="28"/>
      <c r="O1467" s="29"/>
      <c r="U1467" s="30"/>
    </row>
    <row r="1468">
      <c r="A1468" s="27"/>
      <c r="B1468" s="28"/>
      <c r="C1468" s="32">
        <v>1.0</v>
      </c>
      <c r="D1468" s="23" t="s">
        <v>2087</v>
      </c>
      <c r="I1468" s="31" t="s">
        <v>38</v>
      </c>
      <c r="K1468" s="21"/>
      <c r="M1468" s="27"/>
      <c r="N1468" s="28"/>
      <c r="O1468" s="32">
        <v>1.0</v>
      </c>
      <c r="P1468" s="23" t="s">
        <v>2087</v>
      </c>
      <c r="U1468" s="31" t="s">
        <v>38</v>
      </c>
    </row>
    <row r="1469">
      <c r="A1469" s="27"/>
      <c r="B1469" s="28"/>
      <c r="C1469" s="32">
        <v>2.0</v>
      </c>
      <c r="D1469" s="23" t="s">
        <v>2088</v>
      </c>
      <c r="I1469" s="31"/>
      <c r="K1469" s="21"/>
      <c r="M1469" s="27"/>
      <c r="N1469" s="28"/>
      <c r="O1469" s="32">
        <v>2.0</v>
      </c>
      <c r="P1469" s="23" t="s">
        <v>2088</v>
      </c>
      <c r="U1469" s="31"/>
    </row>
    <row r="1470">
      <c r="A1470" s="27"/>
      <c r="B1470" s="28"/>
      <c r="C1470" s="23">
        <v>3.0</v>
      </c>
      <c r="D1470" s="23" t="s">
        <v>2089</v>
      </c>
      <c r="I1470" s="31"/>
      <c r="K1470" s="21"/>
      <c r="M1470" s="27"/>
      <c r="N1470" s="28"/>
      <c r="O1470" s="23">
        <v>3.0</v>
      </c>
      <c r="P1470" s="23" t="s">
        <v>2089</v>
      </c>
      <c r="U1470" s="31"/>
    </row>
    <row r="1471">
      <c r="A1471" s="27"/>
      <c r="B1471" s="28"/>
      <c r="C1471" s="23">
        <v>4.0</v>
      </c>
      <c r="D1471" s="23" t="s">
        <v>2090</v>
      </c>
      <c r="I1471" s="31"/>
      <c r="K1471" s="21"/>
      <c r="M1471" s="27"/>
      <c r="N1471" s="28"/>
      <c r="O1471" s="23">
        <v>4.0</v>
      </c>
      <c r="P1471" s="23" t="s">
        <v>2090</v>
      </c>
      <c r="U1471" s="31"/>
    </row>
    <row r="1472">
      <c r="A1472" s="27"/>
      <c r="B1472" s="28"/>
      <c r="C1472" s="27"/>
      <c r="D1472" s="27"/>
      <c r="E1472" s="27"/>
      <c r="F1472" s="27"/>
      <c r="G1472" s="27"/>
      <c r="H1472" s="27"/>
      <c r="I1472" s="30"/>
      <c r="K1472" s="21"/>
      <c r="M1472" s="27"/>
      <c r="N1472" s="28"/>
      <c r="O1472" s="27"/>
      <c r="P1472" s="27"/>
      <c r="Q1472" s="27"/>
      <c r="R1472" s="27"/>
      <c r="S1472" s="27"/>
      <c r="T1472" s="27"/>
      <c r="U1472" s="30"/>
    </row>
    <row r="1473">
      <c r="A1473" s="27"/>
      <c r="B1473" s="28"/>
      <c r="C1473" s="27"/>
      <c r="D1473" s="27"/>
      <c r="E1473" s="27"/>
      <c r="F1473" s="27"/>
      <c r="G1473" s="27"/>
      <c r="H1473" s="27"/>
      <c r="I1473" s="30"/>
      <c r="K1473" s="21"/>
      <c r="M1473" s="27"/>
      <c r="N1473" s="28"/>
      <c r="O1473" s="27"/>
      <c r="P1473" s="27"/>
      <c r="Q1473" s="27"/>
      <c r="R1473" s="27"/>
      <c r="S1473" s="27"/>
      <c r="T1473" s="27"/>
      <c r="U1473" s="30"/>
    </row>
    <row r="1474">
      <c r="A1474" s="32" t="s">
        <v>50</v>
      </c>
      <c r="B1474" s="50">
        <f>B20+1</f>
        <v>4</v>
      </c>
      <c r="C1474" s="25" t="s">
        <v>2091</v>
      </c>
      <c r="I1474" s="26"/>
      <c r="K1474" s="21"/>
      <c r="M1474" s="32" t="s">
        <v>50</v>
      </c>
      <c r="N1474" s="50">
        <f>N20+1</f>
        <v>4</v>
      </c>
      <c r="O1474" s="25" t="s">
        <v>2091</v>
      </c>
      <c r="U1474" s="26"/>
    </row>
    <row r="1475">
      <c r="A1475" s="27"/>
      <c r="B1475" s="28"/>
      <c r="C1475" s="29"/>
      <c r="I1475" s="30"/>
      <c r="K1475" s="21"/>
      <c r="M1475" s="27"/>
      <c r="N1475" s="28"/>
      <c r="O1475" s="29"/>
      <c r="U1475" s="30"/>
    </row>
    <row r="1476">
      <c r="A1476" s="27"/>
      <c r="B1476" s="28"/>
      <c r="C1476" s="32">
        <v>1.0</v>
      </c>
      <c r="D1476" s="23" t="s">
        <v>2092</v>
      </c>
      <c r="I1476" s="31"/>
      <c r="K1476" s="21"/>
      <c r="M1476" s="27"/>
      <c r="N1476" s="28"/>
      <c r="O1476" s="32">
        <v>1.0</v>
      </c>
      <c r="P1476" s="23" t="s">
        <v>2092</v>
      </c>
      <c r="U1476" s="31"/>
    </row>
    <row r="1477">
      <c r="A1477" s="27"/>
      <c r="B1477" s="28"/>
      <c r="C1477" s="32">
        <v>2.0</v>
      </c>
      <c r="D1477" s="23" t="s">
        <v>2093</v>
      </c>
      <c r="I1477" s="31" t="s">
        <v>38</v>
      </c>
      <c r="K1477" s="21"/>
      <c r="M1477" s="27"/>
      <c r="N1477" s="28"/>
      <c r="O1477" s="32">
        <v>2.0</v>
      </c>
      <c r="P1477" s="23" t="s">
        <v>2093</v>
      </c>
      <c r="U1477" s="31" t="s">
        <v>38</v>
      </c>
    </row>
    <row r="1478">
      <c r="A1478" s="27"/>
      <c r="B1478" s="28"/>
      <c r="C1478" s="23">
        <v>3.0</v>
      </c>
      <c r="D1478" s="23" t="s">
        <v>2094</v>
      </c>
      <c r="I1478" s="31"/>
      <c r="K1478" s="21"/>
      <c r="M1478" s="27"/>
      <c r="N1478" s="28"/>
      <c r="O1478" s="23">
        <v>3.0</v>
      </c>
      <c r="P1478" s="23" t="s">
        <v>2094</v>
      </c>
      <c r="U1478" s="31"/>
    </row>
    <row r="1479">
      <c r="A1479" s="27"/>
      <c r="B1479" s="28"/>
      <c r="C1479" s="23">
        <v>4.0</v>
      </c>
      <c r="D1479" s="23" t="s">
        <v>2095</v>
      </c>
      <c r="I1479" s="31"/>
      <c r="K1479" s="21"/>
      <c r="M1479" s="27"/>
      <c r="N1479" s="28"/>
      <c r="O1479" s="23">
        <v>4.0</v>
      </c>
      <c r="P1479" s="23" t="s">
        <v>2095</v>
      </c>
      <c r="U1479" s="31"/>
    </row>
    <row r="1480">
      <c r="A1480" s="27"/>
      <c r="B1480" s="28"/>
      <c r="C1480" s="27"/>
      <c r="D1480" s="27"/>
      <c r="E1480" s="27"/>
      <c r="F1480" s="27"/>
      <c r="G1480" s="27"/>
      <c r="H1480" s="27"/>
      <c r="I1480" s="30"/>
      <c r="K1480" s="21"/>
      <c r="M1480" s="27"/>
      <c r="N1480" s="28"/>
      <c r="O1480" s="27"/>
      <c r="P1480" s="27"/>
      <c r="Q1480" s="27"/>
      <c r="R1480" s="27"/>
      <c r="S1480" s="27"/>
      <c r="T1480" s="27"/>
      <c r="U1480" s="30"/>
    </row>
    <row r="1481">
      <c r="A1481" s="27"/>
      <c r="B1481" s="28"/>
      <c r="C1481" s="27"/>
      <c r="D1481" s="27"/>
      <c r="E1481" s="27"/>
      <c r="F1481" s="27"/>
      <c r="G1481" s="27"/>
      <c r="H1481" s="27"/>
      <c r="I1481" s="30"/>
      <c r="K1481" s="21"/>
      <c r="M1481" s="27"/>
      <c r="N1481" s="28"/>
      <c r="O1481" s="27"/>
      <c r="P1481" s="27"/>
      <c r="Q1481" s="27"/>
      <c r="R1481" s="27"/>
      <c r="S1481" s="27"/>
      <c r="T1481" s="27"/>
      <c r="U1481" s="30"/>
    </row>
    <row r="1482">
      <c r="A1482" s="32" t="s">
        <v>50</v>
      </c>
      <c r="B1482" s="50">
        <f>B28+1</f>
        <v>5</v>
      </c>
      <c r="C1482" s="25" t="s">
        <v>2096</v>
      </c>
      <c r="I1482" s="26"/>
      <c r="K1482" s="21"/>
      <c r="M1482" s="32" t="s">
        <v>50</v>
      </c>
      <c r="N1482" s="50">
        <f>N28+1</f>
        <v>5</v>
      </c>
      <c r="O1482" s="25" t="s">
        <v>2096</v>
      </c>
      <c r="U1482" s="26"/>
    </row>
    <row r="1483">
      <c r="A1483" s="27"/>
      <c r="B1483" s="28"/>
      <c r="C1483" s="29"/>
      <c r="I1483" s="30"/>
      <c r="K1483" s="21"/>
      <c r="M1483" s="27"/>
      <c r="N1483" s="28"/>
      <c r="O1483" s="29"/>
      <c r="U1483" s="30"/>
    </row>
    <row r="1484">
      <c r="A1484" s="27"/>
      <c r="B1484" s="28"/>
      <c r="C1484" s="32">
        <v>1.0</v>
      </c>
      <c r="D1484" s="23" t="s">
        <v>2097</v>
      </c>
      <c r="I1484" s="31"/>
      <c r="K1484" s="21"/>
      <c r="M1484" s="27"/>
      <c r="N1484" s="28"/>
      <c r="O1484" s="32">
        <v>1.0</v>
      </c>
      <c r="P1484" s="23" t="s">
        <v>2097</v>
      </c>
      <c r="U1484" s="31"/>
    </row>
    <row r="1485">
      <c r="A1485" s="27"/>
      <c r="B1485" s="28"/>
      <c r="C1485" s="32">
        <v>2.0</v>
      </c>
      <c r="D1485" s="23" t="s">
        <v>2098</v>
      </c>
      <c r="I1485" s="31"/>
      <c r="K1485" s="21"/>
      <c r="M1485" s="27"/>
      <c r="N1485" s="28"/>
      <c r="O1485" s="32">
        <v>2.0</v>
      </c>
      <c r="P1485" s="23" t="s">
        <v>2098</v>
      </c>
      <c r="U1485" s="31"/>
    </row>
    <row r="1486">
      <c r="A1486" s="27"/>
      <c r="B1486" s="28"/>
      <c r="C1486" s="23">
        <v>3.0</v>
      </c>
      <c r="D1486" s="23" t="s">
        <v>1783</v>
      </c>
      <c r="I1486" s="31" t="s">
        <v>38</v>
      </c>
      <c r="K1486" s="21"/>
      <c r="M1486" s="27"/>
      <c r="N1486" s="28"/>
      <c r="O1486" s="23">
        <v>3.0</v>
      </c>
      <c r="P1486" s="23" t="s">
        <v>1783</v>
      </c>
      <c r="U1486" s="31" t="s">
        <v>38</v>
      </c>
    </row>
    <row r="1487">
      <c r="A1487" s="27"/>
      <c r="B1487" s="28"/>
      <c r="C1487" s="23">
        <v>4.0</v>
      </c>
      <c r="D1487" s="23" t="s">
        <v>2099</v>
      </c>
      <c r="I1487" s="31"/>
      <c r="K1487" s="21"/>
      <c r="M1487" s="27"/>
      <c r="N1487" s="28"/>
      <c r="O1487" s="23">
        <v>4.0</v>
      </c>
      <c r="P1487" s="23" t="s">
        <v>2099</v>
      </c>
      <c r="U1487" s="31"/>
    </row>
    <row r="1488">
      <c r="A1488" s="27"/>
      <c r="B1488" s="28"/>
      <c r="C1488" s="27"/>
      <c r="D1488" s="27"/>
      <c r="E1488" s="27"/>
      <c r="F1488" s="27"/>
      <c r="G1488" s="27"/>
      <c r="H1488" s="27"/>
      <c r="I1488" s="30"/>
      <c r="K1488" s="21"/>
      <c r="M1488" s="27"/>
      <c r="N1488" s="28"/>
      <c r="O1488" s="27"/>
      <c r="P1488" s="27"/>
      <c r="Q1488" s="27"/>
      <c r="R1488" s="27"/>
      <c r="S1488" s="27"/>
      <c r="T1488" s="27"/>
      <c r="U1488" s="30"/>
    </row>
    <row r="1489">
      <c r="A1489" s="27"/>
      <c r="B1489" s="28"/>
      <c r="C1489" s="27"/>
      <c r="D1489" s="27"/>
      <c r="E1489" s="27"/>
      <c r="F1489" s="27"/>
      <c r="G1489" s="27"/>
      <c r="H1489" s="27"/>
      <c r="I1489" s="30"/>
      <c r="K1489" s="21"/>
      <c r="M1489" s="27"/>
      <c r="N1489" s="28"/>
      <c r="O1489" s="27"/>
      <c r="P1489" s="27"/>
      <c r="Q1489" s="27"/>
      <c r="R1489" s="27"/>
      <c r="S1489" s="27"/>
      <c r="T1489" s="27"/>
      <c r="U1489" s="30"/>
    </row>
    <row r="1490">
      <c r="A1490" s="32" t="s">
        <v>50</v>
      </c>
      <c r="B1490" s="50">
        <f>B36+1</f>
        <v>6</v>
      </c>
      <c r="C1490" s="25" t="s">
        <v>2100</v>
      </c>
      <c r="I1490" s="26"/>
      <c r="K1490" s="21"/>
      <c r="M1490" s="32" t="s">
        <v>50</v>
      </c>
      <c r="N1490" s="50">
        <f>N36+1</f>
        <v>6</v>
      </c>
      <c r="O1490" s="25" t="s">
        <v>2100</v>
      </c>
      <c r="U1490" s="26"/>
    </row>
    <row r="1491">
      <c r="A1491" s="27"/>
      <c r="B1491" s="28"/>
      <c r="C1491" s="29"/>
      <c r="I1491" s="30"/>
      <c r="K1491" s="21"/>
      <c r="M1491" s="27"/>
      <c r="N1491" s="28"/>
      <c r="O1491" s="29"/>
      <c r="U1491" s="30"/>
    </row>
    <row r="1492">
      <c r="A1492" s="27"/>
      <c r="B1492" s="28"/>
      <c r="C1492" s="32">
        <v>1.0</v>
      </c>
      <c r="D1492" s="23" t="s">
        <v>2101</v>
      </c>
      <c r="I1492" s="31"/>
      <c r="K1492" s="21"/>
      <c r="M1492" s="27"/>
      <c r="N1492" s="28"/>
      <c r="O1492" s="32">
        <v>1.0</v>
      </c>
      <c r="P1492" s="23" t="s">
        <v>2101</v>
      </c>
      <c r="U1492" s="31"/>
    </row>
    <row r="1493">
      <c r="A1493" s="27"/>
      <c r="B1493" s="28"/>
      <c r="C1493" s="32">
        <v>2.0</v>
      </c>
      <c r="D1493" s="23" t="s">
        <v>2102</v>
      </c>
      <c r="I1493" s="31" t="s">
        <v>38</v>
      </c>
      <c r="K1493" s="21"/>
      <c r="M1493" s="27"/>
      <c r="N1493" s="28"/>
      <c r="O1493" s="32">
        <v>2.0</v>
      </c>
      <c r="P1493" s="23" t="s">
        <v>2102</v>
      </c>
      <c r="U1493" s="31" t="s">
        <v>38</v>
      </c>
    </row>
    <row r="1494">
      <c r="A1494" s="27"/>
      <c r="B1494" s="28"/>
      <c r="C1494" s="23">
        <v>3.0</v>
      </c>
      <c r="D1494" s="23" t="s">
        <v>2103</v>
      </c>
      <c r="I1494" s="31"/>
      <c r="K1494" s="21"/>
      <c r="M1494" s="27"/>
      <c r="N1494" s="28"/>
      <c r="O1494" s="23">
        <v>3.0</v>
      </c>
      <c r="P1494" s="23" t="s">
        <v>2103</v>
      </c>
      <c r="U1494" s="31"/>
    </row>
    <row r="1495">
      <c r="A1495" s="27"/>
      <c r="B1495" s="28"/>
      <c r="C1495" s="23">
        <v>4.0</v>
      </c>
      <c r="D1495" s="23" t="s">
        <v>582</v>
      </c>
      <c r="I1495" s="31"/>
      <c r="K1495" s="21"/>
      <c r="M1495" s="27"/>
      <c r="N1495" s="28"/>
      <c r="O1495" s="23">
        <v>4.0</v>
      </c>
      <c r="P1495" s="23" t="s">
        <v>582</v>
      </c>
      <c r="U1495" s="31"/>
    </row>
    <row r="1496">
      <c r="A1496" s="27"/>
      <c r="B1496" s="28"/>
      <c r="C1496" s="27"/>
      <c r="D1496" s="27"/>
      <c r="E1496" s="27"/>
      <c r="F1496" s="27"/>
      <c r="G1496" s="27"/>
      <c r="H1496" s="27"/>
      <c r="I1496" s="30"/>
      <c r="K1496" s="21"/>
      <c r="M1496" s="27"/>
      <c r="N1496" s="28"/>
      <c r="O1496" s="27"/>
      <c r="P1496" s="27"/>
      <c r="Q1496" s="27"/>
      <c r="R1496" s="27"/>
      <c r="S1496" s="27"/>
      <c r="T1496" s="27"/>
      <c r="U1496" s="30"/>
    </row>
    <row r="1497">
      <c r="A1497" s="27"/>
      <c r="B1497" s="28"/>
      <c r="C1497" s="27"/>
      <c r="D1497" s="27"/>
      <c r="E1497" s="27"/>
      <c r="F1497" s="27"/>
      <c r="G1497" s="27"/>
      <c r="H1497" s="27"/>
      <c r="I1497" s="30"/>
      <c r="K1497" s="21"/>
      <c r="M1497" s="27"/>
      <c r="N1497" s="28"/>
      <c r="O1497" s="27"/>
      <c r="P1497" s="27"/>
      <c r="Q1497" s="27"/>
      <c r="R1497" s="27"/>
      <c r="S1497" s="27"/>
      <c r="T1497" s="27"/>
      <c r="U1497" s="30"/>
    </row>
    <row r="1498">
      <c r="A1498" s="32" t="s">
        <v>50</v>
      </c>
      <c r="B1498" s="50">
        <f>B44+1</f>
        <v>7</v>
      </c>
      <c r="C1498" s="25" t="s">
        <v>2104</v>
      </c>
      <c r="I1498" s="26"/>
      <c r="K1498" s="21"/>
      <c r="M1498" s="32" t="s">
        <v>50</v>
      </c>
      <c r="N1498" s="50">
        <f>N44+1</f>
        <v>7</v>
      </c>
      <c r="O1498" s="25" t="s">
        <v>2104</v>
      </c>
      <c r="U1498" s="26"/>
    </row>
    <row r="1499">
      <c r="A1499" s="27"/>
      <c r="B1499" s="28"/>
      <c r="C1499" s="29"/>
      <c r="I1499" s="30"/>
      <c r="K1499" s="21"/>
      <c r="M1499" s="27"/>
      <c r="N1499" s="28"/>
      <c r="O1499" s="29"/>
      <c r="U1499" s="30"/>
    </row>
    <row r="1500">
      <c r="A1500" s="27"/>
      <c r="B1500" s="28"/>
      <c r="C1500" s="32">
        <v>1.0</v>
      </c>
      <c r="D1500" s="23" t="s">
        <v>2105</v>
      </c>
      <c r="I1500" s="31" t="s">
        <v>38</v>
      </c>
      <c r="K1500" s="21"/>
      <c r="M1500" s="27"/>
      <c r="N1500" s="28"/>
      <c r="O1500" s="32">
        <v>1.0</v>
      </c>
      <c r="P1500" s="23" t="s">
        <v>2105</v>
      </c>
      <c r="U1500" s="31" t="s">
        <v>38</v>
      </c>
    </row>
    <row r="1501">
      <c r="A1501" s="27"/>
      <c r="B1501" s="28"/>
      <c r="C1501" s="32">
        <v>2.0</v>
      </c>
      <c r="D1501" s="23" t="s">
        <v>2106</v>
      </c>
      <c r="I1501" s="31"/>
      <c r="K1501" s="21"/>
      <c r="M1501" s="27"/>
      <c r="N1501" s="28"/>
      <c r="O1501" s="32">
        <v>2.0</v>
      </c>
      <c r="P1501" s="23" t="s">
        <v>2106</v>
      </c>
      <c r="U1501" s="31"/>
    </row>
    <row r="1502">
      <c r="A1502" s="27"/>
      <c r="B1502" s="28"/>
      <c r="C1502" s="23">
        <v>3.0</v>
      </c>
      <c r="D1502" s="23" t="s">
        <v>2107</v>
      </c>
      <c r="I1502" s="31"/>
      <c r="K1502" s="21"/>
      <c r="M1502" s="27"/>
      <c r="N1502" s="28"/>
      <c r="O1502" s="23">
        <v>3.0</v>
      </c>
      <c r="P1502" s="23" t="s">
        <v>2107</v>
      </c>
      <c r="U1502" s="31"/>
    </row>
    <row r="1503">
      <c r="A1503" s="27"/>
      <c r="B1503" s="28"/>
      <c r="C1503" s="23">
        <v>4.0</v>
      </c>
      <c r="D1503" s="23" t="s">
        <v>582</v>
      </c>
      <c r="I1503" s="31"/>
      <c r="K1503" s="21"/>
      <c r="M1503" s="27"/>
      <c r="N1503" s="28"/>
      <c r="O1503" s="23">
        <v>4.0</v>
      </c>
      <c r="P1503" s="23" t="s">
        <v>582</v>
      </c>
      <c r="U1503" s="31"/>
    </row>
    <row r="1504">
      <c r="A1504" s="27"/>
      <c r="B1504" s="28"/>
      <c r="C1504" s="27"/>
      <c r="D1504" s="27"/>
      <c r="E1504" s="27"/>
      <c r="F1504" s="27"/>
      <c r="G1504" s="27"/>
      <c r="H1504" s="27"/>
      <c r="I1504" s="30"/>
      <c r="K1504" s="21"/>
      <c r="M1504" s="27"/>
      <c r="N1504" s="28"/>
      <c r="O1504" s="27"/>
      <c r="P1504" s="27"/>
      <c r="Q1504" s="27"/>
      <c r="R1504" s="27"/>
      <c r="S1504" s="27"/>
      <c r="T1504" s="27"/>
      <c r="U1504" s="30"/>
    </row>
    <row r="1505">
      <c r="A1505" s="27"/>
      <c r="B1505" s="28"/>
      <c r="C1505" s="27"/>
      <c r="D1505" s="27"/>
      <c r="E1505" s="27"/>
      <c r="F1505" s="27"/>
      <c r="G1505" s="27"/>
      <c r="H1505" s="27"/>
      <c r="I1505" s="30"/>
      <c r="K1505" s="21"/>
      <c r="M1505" s="27"/>
      <c r="N1505" s="28"/>
      <c r="O1505" s="27"/>
      <c r="P1505" s="27"/>
      <c r="Q1505" s="27"/>
      <c r="R1505" s="27"/>
      <c r="S1505" s="27"/>
      <c r="T1505" s="27"/>
      <c r="U1505" s="30"/>
    </row>
    <row r="1506">
      <c r="A1506" s="32" t="s">
        <v>50</v>
      </c>
      <c r="B1506" s="50">
        <f>B52+1</f>
        <v>8</v>
      </c>
      <c r="C1506" s="25" t="s">
        <v>2108</v>
      </c>
      <c r="I1506" s="26"/>
      <c r="K1506" s="21"/>
      <c r="M1506" s="32" t="s">
        <v>50</v>
      </c>
      <c r="N1506" s="50">
        <f>N52+1</f>
        <v>8</v>
      </c>
      <c r="O1506" s="25" t="s">
        <v>2108</v>
      </c>
      <c r="U1506" s="26"/>
    </row>
    <row r="1507">
      <c r="A1507" s="27"/>
      <c r="B1507" s="28"/>
      <c r="C1507" s="29"/>
      <c r="I1507" s="30"/>
      <c r="K1507" s="21"/>
      <c r="M1507" s="27"/>
      <c r="N1507" s="28"/>
      <c r="O1507" s="29"/>
      <c r="U1507" s="30"/>
    </row>
    <row r="1508">
      <c r="A1508" s="27"/>
      <c r="B1508" s="28"/>
      <c r="C1508" s="32">
        <v>1.0</v>
      </c>
      <c r="D1508" s="23" t="s">
        <v>2109</v>
      </c>
      <c r="I1508" s="31"/>
      <c r="K1508" s="21"/>
      <c r="M1508" s="27"/>
      <c r="N1508" s="28"/>
      <c r="O1508" s="32">
        <v>1.0</v>
      </c>
      <c r="P1508" s="23" t="s">
        <v>2109</v>
      </c>
      <c r="U1508" s="31"/>
    </row>
    <row r="1509">
      <c r="A1509" s="27"/>
      <c r="B1509" s="28"/>
      <c r="C1509" s="32">
        <v>2.0</v>
      </c>
      <c r="D1509" s="23" t="s">
        <v>2110</v>
      </c>
      <c r="I1509" s="31"/>
      <c r="K1509" s="21"/>
      <c r="M1509" s="27"/>
      <c r="N1509" s="28"/>
      <c r="O1509" s="32">
        <v>2.0</v>
      </c>
      <c r="P1509" s="23" t="s">
        <v>2110</v>
      </c>
      <c r="U1509" s="31"/>
    </row>
    <row r="1510">
      <c r="A1510" s="27"/>
      <c r="B1510" s="28"/>
      <c r="C1510" s="23">
        <v>3.0</v>
      </c>
      <c r="D1510" s="23" t="s">
        <v>2111</v>
      </c>
      <c r="I1510" s="31"/>
      <c r="K1510" s="21"/>
      <c r="M1510" s="27"/>
      <c r="N1510" s="28"/>
      <c r="O1510" s="23">
        <v>3.0</v>
      </c>
      <c r="P1510" s="23" t="s">
        <v>2111</v>
      </c>
      <c r="U1510" s="31"/>
    </row>
    <row r="1511">
      <c r="A1511" s="27"/>
      <c r="B1511" s="28"/>
      <c r="C1511" s="23">
        <v>4.0</v>
      </c>
      <c r="D1511" s="23" t="s">
        <v>582</v>
      </c>
      <c r="I1511" s="31" t="s">
        <v>38</v>
      </c>
      <c r="K1511" s="21"/>
      <c r="M1511" s="27"/>
      <c r="N1511" s="28"/>
      <c r="O1511" s="23">
        <v>4.0</v>
      </c>
      <c r="P1511" s="23" t="s">
        <v>582</v>
      </c>
      <c r="U1511" s="31" t="s">
        <v>38</v>
      </c>
    </row>
    <row r="1512">
      <c r="A1512" s="27"/>
      <c r="B1512" s="28"/>
      <c r="C1512" s="27"/>
      <c r="D1512" s="27"/>
      <c r="E1512" s="27"/>
      <c r="F1512" s="27"/>
      <c r="G1512" s="27"/>
      <c r="H1512" s="27"/>
      <c r="I1512" s="30"/>
      <c r="K1512" s="21"/>
      <c r="M1512" s="27"/>
      <c r="N1512" s="28"/>
      <c r="O1512" s="27"/>
      <c r="P1512" s="27"/>
      <c r="Q1512" s="27"/>
      <c r="R1512" s="27"/>
      <c r="S1512" s="27"/>
      <c r="T1512" s="27"/>
      <c r="U1512" s="30"/>
    </row>
    <row r="1513">
      <c r="A1513" s="27"/>
      <c r="B1513" s="28"/>
      <c r="C1513" s="27"/>
      <c r="D1513" s="27"/>
      <c r="E1513" s="27"/>
      <c r="F1513" s="27"/>
      <c r="G1513" s="27"/>
      <c r="H1513" s="27"/>
      <c r="I1513" s="30"/>
      <c r="K1513" s="21"/>
      <c r="M1513" s="27"/>
      <c r="N1513" s="28"/>
      <c r="O1513" s="27"/>
      <c r="P1513" s="27"/>
      <c r="Q1513" s="27"/>
      <c r="R1513" s="27"/>
      <c r="S1513" s="27"/>
      <c r="T1513" s="27"/>
      <c r="U1513" s="30"/>
    </row>
    <row r="1514">
      <c r="A1514" s="32" t="s">
        <v>50</v>
      </c>
      <c r="B1514" s="50">
        <f>B60+1</f>
        <v>9</v>
      </c>
      <c r="C1514" s="25" t="s">
        <v>2112</v>
      </c>
      <c r="I1514" s="26"/>
      <c r="K1514" s="21"/>
      <c r="M1514" s="32" t="s">
        <v>50</v>
      </c>
      <c r="N1514" s="50">
        <f>N60+1</f>
        <v>9</v>
      </c>
      <c r="O1514" s="25" t="s">
        <v>2112</v>
      </c>
      <c r="U1514" s="26"/>
    </row>
    <row r="1515">
      <c r="A1515" s="27"/>
      <c r="B1515" s="28"/>
      <c r="C1515" s="29"/>
      <c r="I1515" s="30"/>
      <c r="K1515" s="21"/>
      <c r="M1515" s="27"/>
      <c r="N1515" s="28"/>
      <c r="O1515" s="29"/>
      <c r="U1515" s="30"/>
    </row>
    <row r="1516" ht="15.75" customHeight="1">
      <c r="A1516" s="23"/>
      <c r="B1516" s="28"/>
      <c r="C1516" s="32">
        <v>1.0</v>
      </c>
      <c r="D1516" s="23" t="s">
        <v>2113</v>
      </c>
      <c r="I1516" s="31"/>
      <c r="K1516" s="21"/>
      <c r="M1516" s="23"/>
      <c r="N1516" s="28"/>
      <c r="O1516" s="32">
        <v>1.0</v>
      </c>
      <c r="P1516" s="23" t="s">
        <v>2113</v>
      </c>
      <c r="U1516" s="31"/>
    </row>
    <row r="1517">
      <c r="A1517" s="27"/>
      <c r="B1517" s="28"/>
      <c r="C1517" s="32">
        <v>2.0</v>
      </c>
      <c r="D1517" s="23" t="s">
        <v>2114</v>
      </c>
      <c r="I1517" s="31"/>
      <c r="K1517" s="21"/>
      <c r="M1517" s="27"/>
      <c r="N1517" s="28"/>
      <c r="O1517" s="32">
        <v>2.0</v>
      </c>
      <c r="P1517" s="23" t="s">
        <v>2114</v>
      </c>
      <c r="U1517" s="31"/>
    </row>
    <row r="1518">
      <c r="A1518" s="27"/>
      <c r="B1518" s="28"/>
      <c r="C1518" s="23">
        <v>3.0</v>
      </c>
      <c r="D1518" s="23" t="s">
        <v>2115</v>
      </c>
      <c r="I1518" s="31"/>
      <c r="K1518" s="21"/>
      <c r="M1518" s="27"/>
      <c r="N1518" s="28"/>
      <c r="O1518" s="23">
        <v>3.0</v>
      </c>
      <c r="P1518" s="23" t="s">
        <v>2115</v>
      </c>
      <c r="U1518" s="31"/>
    </row>
    <row r="1519">
      <c r="A1519" s="27"/>
      <c r="B1519" s="28"/>
      <c r="C1519" s="23">
        <v>4.0</v>
      </c>
      <c r="D1519" s="23" t="s">
        <v>2116</v>
      </c>
      <c r="I1519" s="31" t="s">
        <v>38</v>
      </c>
      <c r="K1519" s="21"/>
      <c r="M1519" s="27"/>
      <c r="N1519" s="28"/>
      <c r="O1519" s="23">
        <v>4.0</v>
      </c>
      <c r="P1519" s="23" t="s">
        <v>2116</v>
      </c>
      <c r="U1519" s="31" t="s">
        <v>38</v>
      </c>
    </row>
    <row r="1520">
      <c r="A1520" s="27"/>
      <c r="B1520" s="28"/>
      <c r="C1520" s="27"/>
      <c r="D1520" s="27"/>
      <c r="E1520" s="27"/>
      <c r="F1520" s="27"/>
      <c r="G1520" s="27"/>
      <c r="H1520" s="27"/>
      <c r="I1520" s="30"/>
      <c r="K1520" s="21"/>
      <c r="M1520" s="27"/>
      <c r="N1520" s="28"/>
      <c r="O1520" s="27"/>
      <c r="P1520" s="27"/>
      <c r="Q1520" s="27"/>
      <c r="R1520" s="27"/>
      <c r="S1520" s="27"/>
      <c r="T1520" s="27"/>
      <c r="U1520" s="30"/>
    </row>
    <row r="1521">
      <c r="A1521" s="27"/>
      <c r="B1521" s="28"/>
      <c r="C1521" s="27"/>
      <c r="D1521" s="27"/>
      <c r="E1521" s="27"/>
      <c r="F1521" s="27"/>
      <c r="G1521" s="27"/>
      <c r="H1521" s="27"/>
      <c r="I1521" s="30"/>
      <c r="K1521" s="21"/>
      <c r="M1521" s="27"/>
      <c r="N1521" s="28"/>
      <c r="O1521" s="27"/>
      <c r="P1521" s="27"/>
      <c r="Q1521" s="27"/>
      <c r="R1521" s="27"/>
      <c r="S1521" s="27"/>
      <c r="T1521" s="27"/>
      <c r="U1521" s="30"/>
    </row>
    <row r="1522">
      <c r="A1522" s="32" t="s">
        <v>50</v>
      </c>
      <c r="B1522" s="50">
        <f>B68+1</f>
        <v>10</v>
      </c>
      <c r="C1522" s="25" t="s">
        <v>2117</v>
      </c>
      <c r="I1522" s="26"/>
      <c r="K1522" s="21"/>
      <c r="M1522" s="32" t="s">
        <v>50</v>
      </c>
      <c r="N1522" s="50">
        <f>N68+1</f>
        <v>10</v>
      </c>
      <c r="O1522" s="25" t="s">
        <v>2117</v>
      </c>
      <c r="U1522" s="26"/>
    </row>
    <row r="1523">
      <c r="A1523" s="27"/>
      <c r="B1523" s="28"/>
      <c r="C1523" s="29"/>
      <c r="I1523" s="30"/>
      <c r="K1523" s="21"/>
      <c r="M1523" s="27"/>
      <c r="N1523" s="28"/>
      <c r="O1523" s="29"/>
      <c r="U1523" s="30"/>
    </row>
    <row r="1524" ht="15.75" customHeight="1">
      <c r="A1524" s="23"/>
      <c r="B1524" s="28"/>
      <c r="C1524" s="32">
        <v>1.0</v>
      </c>
      <c r="D1524" s="23" t="s">
        <v>2118</v>
      </c>
      <c r="I1524" s="31" t="s">
        <v>38</v>
      </c>
      <c r="K1524" s="21"/>
      <c r="M1524" s="23"/>
      <c r="N1524" s="28"/>
      <c r="O1524" s="32">
        <v>1.0</v>
      </c>
      <c r="P1524" s="23" t="s">
        <v>2118</v>
      </c>
      <c r="U1524" s="31" t="s">
        <v>38</v>
      </c>
    </row>
    <row r="1525">
      <c r="A1525" s="27"/>
      <c r="B1525" s="28"/>
      <c r="C1525" s="32">
        <v>2.0</v>
      </c>
      <c r="D1525" s="23" t="s">
        <v>2119</v>
      </c>
      <c r="I1525" s="31"/>
      <c r="K1525" s="21"/>
      <c r="M1525" s="27"/>
      <c r="N1525" s="28"/>
      <c r="O1525" s="32">
        <v>2.0</v>
      </c>
      <c r="P1525" s="23" t="s">
        <v>2119</v>
      </c>
      <c r="U1525" s="31"/>
    </row>
    <row r="1526">
      <c r="A1526" s="27"/>
      <c r="B1526" s="28"/>
      <c r="C1526" s="23">
        <v>3.0</v>
      </c>
      <c r="D1526" s="23" t="s">
        <v>1783</v>
      </c>
      <c r="I1526" s="31"/>
      <c r="K1526" s="21"/>
      <c r="M1526" s="27"/>
      <c r="N1526" s="28"/>
      <c r="O1526" s="23">
        <v>3.0</v>
      </c>
      <c r="P1526" s="23" t="s">
        <v>1783</v>
      </c>
      <c r="U1526" s="31"/>
    </row>
    <row r="1527">
      <c r="A1527" s="27"/>
      <c r="B1527" s="28"/>
      <c r="C1527" s="23">
        <v>4.0</v>
      </c>
      <c r="D1527" s="23" t="s">
        <v>2120</v>
      </c>
      <c r="I1527" s="31"/>
      <c r="K1527" s="21"/>
      <c r="M1527" s="27"/>
      <c r="N1527" s="28"/>
      <c r="O1527" s="23">
        <v>4.0</v>
      </c>
      <c r="P1527" s="23" t="s">
        <v>2120</v>
      </c>
      <c r="U1527" s="31"/>
    </row>
    <row r="1528">
      <c r="A1528" s="27"/>
      <c r="B1528" s="28"/>
      <c r="C1528" s="27"/>
      <c r="D1528" s="27"/>
      <c r="E1528" s="27"/>
      <c r="F1528" s="27"/>
      <c r="G1528" s="27"/>
      <c r="H1528" s="27"/>
      <c r="I1528" s="30"/>
      <c r="K1528" s="21"/>
      <c r="M1528" s="27"/>
      <c r="N1528" s="28"/>
      <c r="O1528" s="27"/>
      <c r="P1528" s="27"/>
      <c r="Q1528" s="27"/>
      <c r="R1528" s="27"/>
      <c r="S1528" s="27"/>
      <c r="T1528" s="27"/>
      <c r="U1528" s="30"/>
    </row>
    <row r="1529">
      <c r="A1529" s="27"/>
      <c r="B1529" s="28"/>
      <c r="C1529" s="27"/>
      <c r="D1529" s="27"/>
      <c r="E1529" s="27"/>
      <c r="F1529" s="27"/>
      <c r="G1529" s="27"/>
      <c r="H1529" s="27"/>
      <c r="I1529" s="30"/>
      <c r="K1529" s="21"/>
      <c r="M1529" s="27"/>
      <c r="N1529" s="28"/>
      <c r="O1529" s="27"/>
      <c r="P1529" s="27"/>
      <c r="Q1529" s="27"/>
      <c r="R1529" s="27"/>
      <c r="S1529" s="27"/>
      <c r="T1529" s="27"/>
      <c r="U1529" s="30"/>
    </row>
    <row r="1530">
      <c r="A1530" s="32" t="s">
        <v>50</v>
      </c>
      <c r="B1530" s="50">
        <f>B76+1</f>
        <v>11</v>
      </c>
      <c r="C1530" s="25" t="s">
        <v>2121</v>
      </c>
      <c r="I1530" s="26"/>
      <c r="K1530" s="21"/>
      <c r="M1530" s="32" t="s">
        <v>50</v>
      </c>
      <c r="N1530" s="50">
        <f>N76+1</f>
        <v>11</v>
      </c>
      <c r="O1530" s="25" t="s">
        <v>2121</v>
      </c>
      <c r="U1530" s="26"/>
    </row>
    <row r="1531" ht="47.25" customHeight="1">
      <c r="A1531" s="27"/>
      <c r="B1531" s="28"/>
      <c r="C1531" s="29" t="str">
        <f>IMAGE("https://media.zecodeek-it.com/dtc/ss-share/questions/question-5045.jpg",1)</f>
        <v/>
      </c>
      <c r="I1531" s="30"/>
      <c r="K1531" s="21"/>
      <c r="M1531" s="27"/>
      <c r="N1531" s="28"/>
      <c r="O1531" s="29" t="str">
        <f>IMAGE("https://media.zecodeek-it.com/dtc/ss-share/questions/question-5045.jpg",1)</f>
        <v/>
      </c>
      <c r="U1531" s="30"/>
    </row>
    <row r="1532" ht="31.5" customHeight="1">
      <c r="A1532" s="23"/>
      <c r="B1532" s="28"/>
      <c r="C1532" s="32">
        <v>1.0</v>
      </c>
      <c r="D1532" s="23" t="s">
        <v>2122</v>
      </c>
      <c r="I1532" s="31" t="s">
        <v>38</v>
      </c>
      <c r="K1532" s="21"/>
      <c r="M1532" s="23"/>
      <c r="N1532" s="28"/>
      <c r="O1532" s="32">
        <v>1.0</v>
      </c>
      <c r="P1532" s="23" t="s">
        <v>2122</v>
      </c>
      <c r="U1532" s="31" t="s">
        <v>38</v>
      </c>
    </row>
    <row r="1533">
      <c r="A1533" s="27"/>
      <c r="B1533" s="28"/>
      <c r="C1533" s="32">
        <v>2.0</v>
      </c>
      <c r="D1533" s="23" t="s">
        <v>2123</v>
      </c>
      <c r="I1533" s="31"/>
      <c r="K1533" s="21"/>
      <c r="M1533" s="27"/>
      <c r="N1533" s="28"/>
      <c r="O1533" s="32">
        <v>2.0</v>
      </c>
      <c r="P1533" s="23" t="s">
        <v>2123</v>
      </c>
      <c r="U1533" s="31"/>
    </row>
    <row r="1534">
      <c r="A1534" s="27"/>
      <c r="B1534" s="28"/>
      <c r="C1534" s="23">
        <v>3.0</v>
      </c>
      <c r="D1534" s="23" t="s">
        <v>2124</v>
      </c>
      <c r="I1534" s="31"/>
      <c r="K1534" s="21"/>
      <c r="M1534" s="27"/>
      <c r="N1534" s="28"/>
      <c r="O1534" s="23">
        <v>3.0</v>
      </c>
      <c r="P1534" s="23" t="s">
        <v>2124</v>
      </c>
      <c r="U1534" s="31"/>
    </row>
    <row r="1535">
      <c r="A1535" s="27"/>
      <c r="B1535" s="28"/>
      <c r="C1535" s="23">
        <v>4.0</v>
      </c>
      <c r="D1535" s="23" t="s">
        <v>516</v>
      </c>
      <c r="I1535" s="31"/>
      <c r="K1535" s="21"/>
      <c r="M1535" s="27"/>
      <c r="N1535" s="28"/>
      <c r="O1535" s="23">
        <v>4.0</v>
      </c>
      <c r="P1535" s="23" t="s">
        <v>516</v>
      </c>
      <c r="U1535" s="31"/>
    </row>
    <row r="1536">
      <c r="A1536" s="27"/>
      <c r="B1536" s="28"/>
      <c r="C1536" s="27"/>
      <c r="D1536" s="27"/>
      <c r="E1536" s="27"/>
      <c r="F1536" s="27"/>
      <c r="G1536" s="27"/>
      <c r="H1536" s="27"/>
      <c r="I1536" s="30"/>
      <c r="K1536" s="21"/>
      <c r="M1536" s="27"/>
      <c r="N1536" s="28"/>
      <c r="O1536" s="27"/>
      <c r="P1536" s="27"/>
      <c r="Q1536" s="27"/>
      <c r="R1536" s="27"/>
      <c r="S1536" s="27"/>
      <c r="T1536" s="27"/>
      <c r="U1536" s="30"/>
    </row>
    <row r="1537">
      <c r="A1537" s="27"/>
      <c r="B1537" s="28"/>
      <c r="C1537" s="27"/>
      <c r="D1537" s="27"/>
      <c r="E1537" s="27"/>
      <c r="F1537" s="27"/>
      <c r="G1537" s="27"/>
      <c r="H1537" s="27"/>
      <c r="I1537" s="30"/>
      <c r="K1537" s="21"/>
      <c r="M1537" s="27"/>
      <c r="N1537" s="28"/>
      <c r="O1537" s="27"/>
      <c r="P1537" s="27"/>
      <c r="Q1537" s="27"/>
      <c r="R1537" s="27"/>
      <c r="S1537" s="27"/>
      <c r="T1537" s="27"/>
      <c r="U1537" s="30"/>
    </row>
    <row r="1538">
      <c r="A1538" s="32" t="s">
        <v>50</v>
      </c>
      <c r="B1538" s="50">
        <f>B84+1</f>
        <v>12</v>
      </c>
      <c r="C1538" s="25" t="s">
        <v>2125</v>
      </c>
      <c r="I1538" s="26"/>
      <c r="K1538" s="21"/>
      <c r="M1538" s="32" t="s">
        <v>50</v>
      </c>
      <c r="N1538" s="50">
        <f>N84+1</f>
        <v>12</v>
      </c>
      <c r="O1538" s="25" t="s">
        <v>2125</v>
      </c>
      <c r="U1538" s="26"/>
    </row>
    <row r="1539" ht="47.25" customHeight="1">
      <c r="A1539" s="27"/>
      <c r="B1539" s="28"/>
      <c r="C1539" s="29" t="str">
        <f>IMAGE("https://media.zecodeek-it.com/dtc/ss-share/questions/question-5134.jpg",1)</f>
        <v/>
      </c>
      <c r="I1539" s="30"/>
      <c r="K1539" s="21"/>
      <c r="M1539" s="27"/>
      <c r="N1539" s="28"/>
      <c r="O1539" s="29" t="str">
        <f>IMAGE("https://media.zecodeek-it.com/dtc/ss-share/questions/question-5134.jpg",1)</f>
        <v/>
      </c>
      <c r="U1539" s="30"/>
    </row>
    <row r="1540" ht="36.0" customHeight="1">
      <c r="A1540" s="23"/>
      <c r="B1540" s="28"/>
      <c r="C1540" s="32">
        <v>1.0</v>
      </c>
      <c r="D1540" s="23" t="s">
        <v>2126</v>
      </c>
      <c r="I1540" s="31"/>
      <c r="K1540" s="21"/>
      <c r="M1540" s="23"/>
      <c r="N1540" s="28"/>
      <c r="O1540" s="32">
        <v>1.0</v>
      </c>
      <c r="P1540" s="23" t="s">
        <v>2126</v>
      </c>
      <c r="U1540" s="31"/>
    </row>
    <row r="1541">
      <c r="A1541" s="27"/>
      <c r="B1541" s="28"/>
      <c r="C1541" s="32">
        <v>2.0</v>
      </c>
      <c r="D1541" s="23" t="s">
        <v>2123</v>
      </c>
      <c r="I1541" s="31"/>
      <c r="K1541" s="21"/>
      <c r="M1541" s="27"/>
      <c r="N1541" s="28"/>
      <c r="O1541" s="32">
        <v>2.0</v>
      </c>
      <c r="P1541" s="23" t="s">
        <v>2123</v>
      </c>
      <c r="U1541" s="31"/>
    </row>
    <row r="1542">
      <c r="A1542" s="27"/>
      <c r="B1542" s="28"/>
      <c r="C1542" s="23">
        <v>3.0</v>
      </c>
      <c r="D1542" s="23" t="s">
        <v>2127</v>
      </c>
      <c r="I1542" s="31" t="s">
        <v>38</v>
      </c>
      <c r="K1542" s="21"/>
      <c r="M1542" s="27"/>
      <c r="N1542" s="28"/>
      <c r="O1542" s="23">
        <v>3.0</v>
      </c>
      <c r="P1542" s="23" t="s">
        <v>2127</v>
      </c>
      <c r="U1542" s="31" t="s">
        <v>38</v>
      </c>
    </row>
    <row r="1543">
      <c r="A1543" s="27"/>
      <c r="B1543" s="28"/>
      <c r="C1543" s="23">
        <v>4.0</v>
      </c>
      <c r="D1543" s="23" t="s">
        <v>2128</v>
      </c>
      <c r="I1543" s="31"/>
      <c r="K1543" s="21"/>
      <c r="M1543" s="27"/>
      <c r="N1543" s="28"/>
      <c r="O1543" s="23">
        <v>4.0</v>
      </c>
      <c r="P1543" s="23" t="s">
        <v>2128</v>
      </c>
      <c r="U1543" s="31"/>
    </row>
    <row r="1544">
      <c r="A1544" s="27"/>
      <c r="B1544" s="28"/>
      <c r="C1544" s="27"/>
      <c r="D1544" s="27"/>
      <c r="E1544" s="27"/>
      <c r="F1544" s="27"/>
      <c r="G1544" s="27"/>
      <c r="H1544" s="27"/>
      <c r="I1544" s="30"/>
      <c r="K1544" s="21"/>
      <c r="M1544" s="27"/>
      <c r="N1544" s="28"/>
      <c r="O1544" s="27"/>
      <c r="P1544" s="27"/>
      <c r="Q1544" s="27"/>
      <c r="R1544" s="27"/>
      <c r="S1544" s="27"/>
      <c r="T1544" s="27"/>
      <c r="U1544" s="30"/>
    </row>
    <row r="1545">
      <c r="A1545" s="27"/>
      <c r="B1545" s="28"/>
      <c r="C1545" s="27"/>
      <c r="D1545" s="27"/>
      <c r="E1545" s="27"/>
      <c r="F1545" s="27"/>
      <c r="G1545" s="27"/>
      <c r="H1545" s="27"/>
      <c r="I1545" s="30"/>
      <c r="K1545" s="21"/>
      <c r="M1545" s="27"/>
      <c r="N1545" s="28"/>
      <c r="O1545" s="27"/>
      <c r="P1545" s="27"/>
      <c r="Q1545" s="27"/>
      <c r="R1545" s="27"/>
      <c r="S1545" s="27"/>
      <c r="T1545" s="27"/>
      <c r="U1545" s="30"/>
    </row>
    <row r="1546">
      <c r="A1546" s="32" t="s">
        <v>50</v>
      </c>
      <c r="B1546" s="50">
        <f>B92+1</f>
        <v>13</v>
      </c>
      <c r="C1546" s="25" t="s">
        <v>2129</v>
      </c>
      <c r="I1546" s="26"/>
      <c r="K1546" s="21"/>
      <c r="M1546" s="32" t="s">
        <v>50</v>
      </c>
      <c r="N1546" s="50">
        <f>N92+1</f>
        <v>13</v>
      </c>
      <c r="O1546" s="25" t="s">
        <v>2129</v>
      </c>
      <c r="U1546" s="26"/>
    </row>
    <row r="1547">
      <c r="A1547" s="27"/>
      <c r="B1547" s="28"/>
      <c r="C1547" s="29"/>
      <c r="I1547" s="30"/>
      <c r="K1547" s="21"/>
      <c r="M1547" s="27"/>
      <c r="N1547" s="28"/>
      <c r="O1547" s="29"/>
      <c r="U1547" s="30"/>
    </row>
    <row r="1548" ht="15.75" customHeight="1">
      <c r="A1548" s="23"/>
      <c r="B1548" s="28"/>
      <c r="C1548" s="32">
        <v>1.0</v>
      </c>
      <c r="D1548" s="23" t="s">
        <v>2130</v>
      </c>
      <c r="I1548" s="31"/>
      <c r="K1548" s="21"/>
      <c r="M1548" s="23"/>
      <c r="N1548" s="28"/>
      <c r="O1548" s="32">
        <v>1.0</v>
      </c>
      <c r="P1548" s="23" t="s">
        <v>2130</v>
      </c>
      <c r="U1548" s="31"/>
    </row>
    <row r="1549">
      <c r="A1549" s="27"/>
      <c r="B1549" s="28"/>
      <c r="C1549" s="32">
        <v>2.0</v>
      </c>
      <c r="D1549" s="23" t="s">
        <v>2131</v>
      </c>
      <c r="I1549" s="31" t="s">
        <v>38</v>
      </c>
      <c r="K1549" s="21"/>
      <c r="M1549" s="27"/>
      <c r="N1549" s="28"/>
      <c r="O1549" s="32">
        <v>2.0</v>
      </c>
      <c r="P1549" s="23" t="s">
        <v>2131</v>
      </c>
      <c r="U1549" s="31" t="s">
        <v>38</v>
      </c>
    </row>
    <row r="1550">
      <c r="A1550" s="27"/>
      <c r="B1550" s="28"/>
      <c r="C1550" s="23">
        <v>3.0</v>
      </c>
      <c r="D1550" s="23" t="s">
        <v>2132</v>
      </c>
      <c r="I1550" s="31"/>
      <c r="K1550" s="21"/>
      <c r="M1550" s="27"/>
      <c r="N1550" s="28"/>
      <c r="O1550" s="23">
        <v>3.0</v>
      </c>
      <c r="P1550" s="23" t="s">
        <v>2132</v>
      </c>
      <c r="U1550" s="31"/>
    </row>
    <row r="1551">
      <c r="A1551" s="27"/>
      <c r="B1551" s="28"/>
      <c r="C1551" s="23">
        <v>4.0</v>
      </c>
      <c r="D1551" s="23" t="s">
        <v>516</v>
      </c>
      <c r="I1551" s="31"/>
      <c r="K1551" s="21"/>
      <c r="M1551" s="27"/>
      <c r="N1551" s="28"/>
      <c r="O1551" s="23">
        <v>4.0</v>
      </c>
      <c r="P1551" s="23" t="s">
        <v>516</v>
      </c>
      <c r="U1551" s="31"/>
    </row>
    <row r="1552">
      <c r="A1552" s="27"/>
      <c r="B1552" s="28"/>
      <c r="C1552" s="27"/>
      <c r="D1552" s="27"/>
      <c r="E1552" s="27"/>
      <c r="F1552" s="27"/>
      <c r="G1552" s="27"/>
      <c r="H1552" s="27"/>
      <c r="I1552" s="30"/>
      <c r="K1552" s="21"/>
      <c r="M1552" s="27"/>
      <c r="N1552" s="28"/>
      <c r="O1552" s="27"/>
      <c r="P1552" s="27"/>
      <c r="Q1552" s="27"/>
      <c r="R1552" s="27"/>
      <c r="S1552" s="27"/>
      <c r="T1552" s="27"/>
      <c r="U1552" s="30"/>
    </row>
    <row r="1553">
      <c r="A1553" s="27"/>
      <c r="B1553" s="28"/>
      <c r="C1553" s="27"/>
      <c r="D1553" s="27"/>
      <c r="E1553" s="27"/>
      <c r="F1553" s="27"/>
      <c r="G1553" s="27"/>
      <c r="H1553" s="27"/>
      <c r="I1553" s="30"/>
      <c r="K1553" s="21"/>
      <c r="M1553" s="27"/>
      <c r="N1553" s="28"/>
      <c r="O1553" s="27"/>
      <c r="P1553" s="27"/>
      <c r="Q1553" s="27"/>
      <c r="R1553" s="27"/>
      <c r="S1553" s="27"/>
      <c r="T1553" s="27"/>
      <c r="U1553" s="30"/>
    </row>
    <row r="1554">
      <c r="A1554" s="32" t="s">
        <v>50</v>
      </c>
      <c r="B1554" s="50">
        <f>B100+1</f>
        <v>14</v>
      </c>
      <c r="C1554" s="25" t="s">
        <v>2133</v>
      </c>
      <c r="I1554" s="26"/>
      <c r="K1554" s="21"/>
      <c r="M1554" s="32" t="s">
        <v>50</v>
      </c>
      <c r="N1554" s="50">
        <f>N100+1</f>
        <v>14</v>
      </c>
      <c r="O1554" s="25" t="s">
        <v>2133</v>
      </c>
      <c r="U1554" s="26"/>
    </row>
    <row r="1555">
      <c r="A1555" s="27"/>
      <c r="B1555" s="28"/>
      <c r="C1555" s="29"/>
      <c r="I1555" s="30"/>
      <c r="K1555" s="21"/>
      <c r="M1555" s="27"/>
      <c r="N1555" s="28"/>
      <c r="O1555" s="29"/>
      <c r="U1555" s="30"/>
    </row>
    <row r="1556" ht="15.75" customHeight="1">
      <c r="A1556" s="23"/>
      <c r="B1556" s="28"/>
      <c r="C1556" s="32">
        <v>1.0</v>
      </c>
      <c r="D1556" s="23" t="s">
        <v>2134</v>
      </c>
      <c r="I1556" s="31" t="s">
        <v>38</v>
      </c>
      <c r="K1556" s="21"/>
      <c r="M1556" s="23"/>
      <c r="N1556" s="28"/>
      <c r="O1556" s="32">
        <v>1.0</v>
      </c>
      <c r="P1556" s="23" t="s">
        <v>2134</v>
      </c>
      <c r="U1556" s="31" t="s">
        <v>38</v>
      </c>
    </row>
    <row r="1557">
      <c r="A1557" s="27"/>
      <c r="B1557" s="28"/>
      <c r="C1557" s="32">
        <v>2.0</v>
      </c>
      <c r="D1557" s="23" t="s">
        <v>1006</v>
      </c>
      <c r="I1557" s="31"/>
      <c r="K1557" s="21"/>
      <c r="M1557" s="27"/>
      <c r="N1557" s="28"/>
      <c r="O1557" s="32">
        <v>2.0</v>
      </c>
      <c r="P1557" s="23" t="s">
        <v>1006</v>
      </c>
      <c r="U1557" s="31"/>
    </row>
    <row r="1558">
      <c r="A1558" s="27"/>
      <c r="B1558" s="28"/>
      <c r="C1558" s="23">
        <v>3.0</v>
      </c>
      <c r="D1558" s="23" t="s">
        <v>1007</v>
      </c>
      <c r="I1558" s="31"/>
      <c r="K1558" s="21"/>
      <c r="M1558" s="27"/>
      <c r="N1558" s="28"/>
      <c r="O1558" s="23">
        <v>3.0</v>
      </c>
      <c r="P1558" s="23" t="s">
        <v>1007</v>
      </c>
      <c r="U1558" s="31"/>
    </row>
    <row r="1559">
      <c r="A1559" s="27"/>
      <c r="B1559" s="28"/>
      <c r="C1559" s="23">
        <v>4.0</v>
      </c>
      <c r="D1559" s="23" t="s">
        <v>1008</v>
      </c>
      <c r="I1559" s="31"/>
      <c r="K1559" s="21"/>
      <c r="M1559" s="27"/>
      <c r="N1559" s="28"/>
      <c r="O1559" s="23">
        <v>4.0</v>
      </c>
      <c r="P1559" s="23" t="s">
        <v>1008</v>
      </c>
      <c r="U1559" s="31"/>
    </row>
    <row r="1560">
      <c r="A1560" s="27"/>
      <c r="B1560" s="28"/>
      <c r="C1560" s="27"/>
      <c r="D1560" s="27"/>
      <c r="E1560" s="27"/>
      <c r="F1560" s="27"/>
      <c r="G1560" s="27"/>
      <c r="H1560" s="27"/>
      <c r="I1560" s="30"/>
      <c r="K1560" s="21"/>
      <c r="M1560" s="27"/>
      <c r="N1560" s="28"/>
      <c r="O1560" s="27"/>
      <c r="P1560" s="27"/>
      <c r="Q1560" s="27"/>
      <c r="R1560" s="27"/>
      <c r="S1560" s="27"/>
      <c r="T1560" s="27"/>
      <c r="U1560" s="30"/>
    </row>
    <row r="1561">
      <c r="A1561" s="27"/>
      <c r="B1561" s="28"/>
      <c r="C1561" s="27"/>
      <c r="D1561" s="27"/>
      <c r="E1561" s="27"/>
      <c r="F1561" s="27"/>
      <c r="G1561" s="27"/>
      <c r="H1561" s="27"/>
      <c r="I1561" s="30"/>
      <c r="K1561" s="21"/>
      <c r="M1561" s="27"/>
      <c r="N1561" s="28"/>
      <c r="O1561" s="27"/>
      <c r="P1561" s="27"/>
      <c r="Q1561" s="27"/>
      <c r="R1561" s="27"/>
      <c r="S1561" s="27"/>
      <c r="T1561" s="27"/>
      <c r="U1561" s="30"/>
    </row>
    <row r="1562">
      <c r="A1562" s="32" t="s">
        <v>50</v>
      </c>
      <c r="B1562" s="50">
        <f>B108+1</f>
        <v>15</v>
      </c>
      <c r="C1562" s="25" t="s">
        <v>2135</v>
      </c>
      <c r="I1562" s="26"/>
      <c r="K1562" s="21"/>
      <c r="M1562" s="32" t="s">
        <v>50</v>
      </c>
      <c r="N1562" s="50">
        <f>N108+1</f>
        <v>15</v>
      </c>
      <c r="O1562" s="25" t="s">
        <v>2135</v>
      </c>
      <c r="U1562" s="26"/>
    </row>
    <row r="1563" ht="47.25" customHeight="1">
      <c r="A1563" s="27"/>
      <c r="B1563" s="28"/>
      <c r="C1563" s="29" t="str">
        <f>IMAGE("https://media.zecodeek-it.com/dtc/ss-share/questions/question-5093.jpg",1)</f>
        <v/>
      </c>
      <c r="I1563" s="30"/>
      <c r="K1563" s="21"/>
      <c r="M1563" s="27"/>
      <c r="N1563" s="28"/>
      <c r="O1563" s="29" t="str">
        <f>IMAGE("https://media.zecodeek-it.com/dtc/ss-share/questions/question-5093.jpg",1)</f>
        <v/>
      </c>
      <c r="U1563" s="30"/>
    </row>
    <row r="1564" ht="34.5" customHeight="1">
      <c r="A1564" s="23"/>
      <c r="B1564" s="28"/>
      <c r="C1564" s="32">
        <v>1.0</v>
      </c>
      <c r="D1564" s="23" t="s">
        <v>2136</v>
      </c>
      <c r="I1564" s="31" t="s">
        <v>38</v>
      </c>
      <c r="K1564" s="21"/>
      <c r="M1564" s="23"/>
      <c r="N1564" s="28"/>
      <c r="O1564" s="32">
        <v>1.0</v>
      </c>
      <c r="P1564" s="23" t="s">
        <v>2136</v>
      </c>
      <c r="U1564" s="31" t="s">
        <v>38</v>
      </c>
    </row>
    <row r="1565">
      <c r="A1565" s="27"/>
      <c r="B1565" s="28"/>
      <c r="C1565" s="32">
        <v>2.0</v>
      </c>
      <c r="D1565" s="23" t="s">
        <v>2137</v>
      </c>
      <c r="I1565" s="31"/>
      <c r="K1565" s="21"/>
      <c r="M1565" s="27"/>
      <c r="N1565" s="28"/>
      <c r="O1565" s="32">
        <v>2.0</v>
      </c>
      <c r="P1565" s="23" t="s">
        <v>2137</v>
      </c>
      <c r="U1565" s="31"/>
    </row>
    <row r="1566">
      <c r="A1566" s="27"/>
      <c r="B1566" s="28"/>
      <c r="C1566" s="23">
        <v>3.0</v>
      </c>
      <c r="D1566" s="23" t="s">
        <v>2138</v>
      </c>
      <c r="I1566" s="31"/>
      <c r="K1566" s="21"/>
      <c r="M1566" s="27"/>
      <c r="N1566" s="28"/>
      <c r="O1566" s="23">
        <v>3.0</v>
      </c>
      <c r="P1566" s="23" t="s">
        <v>2138</v>
      </c>
      <c r="U1566" s="31"/>
    </row>
    <row r="1567">
      <c r="A1567" s="27"/>
      <c r="B1567" s="28"/>
      <c r="C1567" s="23">
        <v>4.0</v>
      </c>
      <c r="D1567" s="23" t="s">
        <v>1586</v>
      </c>
      <c r="I1567" s="31"/>
      <c r="K1567" s="21"/>
      <c r="M1567" s="27"/>
      <c r="N1567" s="28"/>
      <c r="O1567" s="23">
        <v>4.0</v>
      </c>
      <c r="P1567" s="23" t="s">
        <v>1586</v>
      </c>
      <c r="U1567" s="31"/>
    </row>
    <row r="1568">
      <c r="A1568" s="27"/>
      <c r="B1568" s="28"/>
      <c r="C1568" s="27"/>
      <c r="D1568" s="27"/>
      <c r="E1568" s="27"/>
      <c r="F1568" s="27"/>
      <c r="G1568" s="27"/>
      <c r="H1568" s="27"/>
      <c r="I1568" s="30"/>
      <c r="K1568" s="21"/>
      <c r="M1568" s="27"/>
      <c r="N1568" s="28"/>
      <c r="O1568" s="27"/>
      <c r="P1568" s="27"/>
      <c r="Q1568" s="27"/>
      <c r="R1568" s="27"/>
      <c r="S1568" s="27"/>
      <c r="T1568" s="27"/>
      <c r="U1568" s="30"/>
    </row>
    <row r="1569">
      <c r="A1569" s="27"/>
      <c r="B1569" s="28"/>
      <c r="C1569" s="27"/>
      <c r="D1569" s="27"/>
      <c r="E1569" s="27"/>
      <c r="F1569" s="27"/>
      <c r="G1569" s="27"/>
      <c r="H1569" s="27"/>
      <c r="I1569" s="30"/>
      <c r="K1569" s="21"/>
      <c r="M1569" s="27"/>
      <c r="N1569" s="28"/>
      <c r="O1569" s="27"/>
      <c r="P1569" s="27"/>
      <c r="Q1569" s="27"/>
      <c r="R1569" s="27"/>
      <c r="S1569" s="27"/>
      <c r="T1569" s="27"/>
      <c r="U1569" s="30"/>
    </row>
    <row r="1570">
      <c r="A1570" s="32" t="s">
        <v>50</v>
      </c>
      <c r="B1570" s="50">
        <f>B116+1</f>
        <v>16</v>
      </c>
      <c r="C1570" s="25" t="s">
        <v>2139</v>
      </c>
      <c r="I1570" s="26"/>
      <c r="K1570" s="21"/>
      <c r="M1570" s="32" t="s">
        <v>50</v>
      </c>
      <c r="N1570" s="50">
        <f>N116+1</f>
        <v>16</v>
      </c>
      <c r="O1570" s="25" t="s">
        <v>2139</v>
      </c>
      <c r="U1570" s="26"/>
    </row>
    <row r="1571">
      <c r="A1571" s="27"/>
      <c r="B1571" s="28"/>
      <c r="C1571" s="29"/>
      <c r="I1571" s="30"/>
      <c r="K1571" s="21"/>
      <c r="M1571" s="27"/>
      <c r="N1571" s="28"/>
      <c r="O1571" s="29"/>
      <c r="U1571" s="30"/>
    </row>
    <row r="1572" ht="34.5" customHeight="1">
      <c r="A1572" s="23"/>
      <c r="B1572" s="28"/>
      <c r="C1572" s="32">
        <v>1.0</v>
      </c>
      <c r="D1572" s="23" t="s">
        <v>2140</v>
      </c>
      <c r="I1572" s="31"/>
      <c r="K1572" s="21"/>
      <c r="M1572" s="23"/>
      <c r="N1572" s="28"/>
      <c r="O1572" s="32">
        <v>1.0</v>
      </c>
      <c r="P1572" s="23" t="s">
        <v>2140</v>
      </c>
      <c r="U1572" s="31"/>
    </row>
    <row r="1573">
      <c r="A1573" s="27"/>
      <c r="B1573" s="28"/>
      <c r="C1573" s="32">
        <v>2.0</v>
      </c>
      <c r="D1573" s="23" t="s">
        <v>2141</v>
      </c>
      <c r="I1573" s="31" t="s">
        <v>38</v>
      </c>
      <c r="K1573" s="21"/>
      <c r="M1573" s="27"/>
      <c r="N1573" s="28"/>
      <c r="O1573" s="32">
        <v>2.0</v>
      </c>
      <c r="P1573" s="23" t="s">
        <v>2141</v>
      </c>
      <c r="U1573" s="31" t="s">
        <v>38</v>
      </c>
    </row>
    <row r="1574">
      <c r="A1574" s="27"/>
      <c r="B1574" s="28"/>
      <c r="C1574" s="32">
        <v>3.0</v>
      </c>
      <c r="D1574" s="23" t="s">
        <v>2142</v>
      </c>
      <c r="I1574" s="31"/>
      <c r="K1574" s="21"/>
      <c r="M1574" s="27"/>
      <c r="N1574" s="28"/>
      <c r="O1574" s="32">
        <v>3.0</v>
      </c>
      <c r="P1574" s="23" t="s">
        <v>2142</v>
      </c>
      <c r="U1574" s="31"/>
    </row>
    <row r="1575">
      <c r="A1575" s="27"/>
      <c r="B1575" s="28"/>
      <c r="C1575" s="23">
        <v>4.0</v>
      </c>
      <c r="D1575" s="23" t="s">
        <v>582</v>
      </c>
      <c r="I1575" s="31"/>
      <c r="K1575" s="21"/>
      <c r="M1575" s="27"/>
      <c r="N1575" s="28"/>
      <c r="O1575" s="23">
        <v>4.0</v>
      </c>
      <c r="P1575" s="23" t="s">
        <v>582</v>
      </c>
      <c r="U1575" s="31"/>
    </row>
    <row r="1576">
      <c r="A1576" s="27"/>
      <c r="B1576" s="28"/>
      <c r="C1576" s="27"/>
      <c r="D1576" s="27"/>
      <c r="E1576" s="27"/>
      <c r="F1576" s="27"/>
      <c r="G1576" s="27"/>
      <c r="H1576" s="27"/>
      <c r="I1576" s="30"/>
      <c r="K1576" s="21"/>
      <c r="M1576" s="27"/>
      <c r="N1576" s="28"/>
      <c r="O1576" s="27"/>
      <c r="P1576" s="27"/>
      <c r="Q1576" s="27"/>
      <c r="R1576" s="27"/>
      <c r="S1576" s="27"/>
      <c r="T1576" s="27"/>
      <c r="U1576" s="30"/>
    </row>
    <row r="1577">
      <c r="A1577" s="27"/>
      <c r="B1577" s="28"/>
      <c r="C1577" s="27"/>
      <c r="D1577" s="27"/>
      <c r="E1577" s="27"/>
      <c r="F1577" s="27"/>
      <c r="G1577" s="27"/>
      <c r="H1577" s="27"/>
      <c r="I1577" s="30"/>
      <c r="K1577" s="21"/>
      <c r="M1577" s="27"/>
      <c r="N1577" s="28"/>
      <c r="O1577" s="27"/>
      <c r="P1577" s="27"/>
      <c r="Q1577" s="27"/>
      <c r="R1577" s="27"/>
      <c r="S1577" s="27"/>
      <c r="T1577" s="27"/>
      <c r="U1577" s="30"/>
    </row>
    <row r="1578">
      <c r="A1578" s="32" t="s">
        <v>50</v>
      </c>
      <c r="B1578" s="50">
        <f>B124+1</f>
        <v>17</v>
      </c>
      <c r="C1578" s="25" t="s">
        <v>2143</v>
      </c>
      <c r="I1578" s="26"/>
      <c r="K1578" s="21"/>
      <c r="M1578" s="32" t="s">
        <v>50</v>
      </c>
      <c r="N1578" s="50">
        <f>N124+1</f>
        <v>17</v>
      </c>
      <c r="O1578" s="25" t="s">
        <v>2143</v>
      </c>
      <c r="U1578" s="26"/>
    </row>
    <row r="1579">
      <c r="A1579" s="27"/>
      <c r="B1579" s="28"/>
      <c r="C1579" s="29"/>
      <c r="I1579" s="30"/>
      <c r="K1579" s="21"/>
      <c r="M1579" s="27"/>
      <c r="N1579" s="28"/>
      <c r="O1579" s="29"/>
      <c r="U1579" s="30"/>
    </row>
    <row r="1580" ht="34.5" customHeight="1">
      <c r="A1580" s="23"/>
      <c r="B1580" s="28"/>
      <c r="C1580" s="32">
        <v>1.0</v>
      </c>
      <c r="D1580" s="23" t="s">
        <v>2144</v>
      </c>
      <c r="I1580" s="31" t="s">
        <v>38</v>
      </c>
      <c r="K1580" s="21"/>
      <c r="M1580" s="23"/>
      <c r="N1580" s="28"/>
      <c r="O1580" s="32">
        <v>1.0</v>
      </c>
      <c r="P1580" s="23" t="s">
        <v>2144</v>
      </c>
      <c r="U1580" s="31" t="s">
        <v>38</v>
      </c>
    </row>
    <row r="1581">
      <c r="A1581" s="27"/>
      <c r="B1581" s="28"/>
      <c r="C1581" s="32">
        <v>2.0</v>
      </c>
      <c r="D1581" s="23" t="s">
        <v>2145</v>
      </c>
      <c r="I1581" s="31"/>
      <c r="K1581" s="21"/>
      <c r="M1581" s="27"/>
      <c r="N1581" s="28"/>
      <c r="O1581" s="32">
        <v>2.0</v>
      </c>
      <c r="P1581" s="23" t="s">
        <v>2145</v>
      </c>
      <c r="U1581" s="31"/>
    </row>
    <row r="1582">
      <c r="A1582" s="27"/>
      <c r="B1582" s="28"/>
      <c r="C1582" s="32">
        <v>3.0</v>
      </c>
      <c r="D1582" s="23" t="s">
        <v>2146</v>
      </c>
      <c r="I1582" s="31"/>
      <c r="K1582" s="21"/>
      <c r="M1582" s="27"/>
      <c r="N1582" s="28"/>
      <c r="O1582" s="32">
        <v>3.0</v>
      </c>
      <c r="P1582" s="23" t="s">
        <v>2146</v>
      </c>
      <c r="U1582" s="31"/>
    </row>
    <row r="1583">
      <c r="A1583" s="27"/>
      <c r="B1583" s="28"/>
      <c r="C1583" s="23">
        <v>4.0</v>
      </c>
      <c r="D1583" s="23" t="s">
        <v>582</v>
      </c>
      <c r="I1583" s="31"/>
      <c r="K1583" s="21"/>
      <c r="M1583" s="27"/>
      <c r="N1583" s="28"/>
      <c r="O1583" s="23">
        <v>4.0</v>
      </c>
      <c r="P1583" s="23" t="s">
        <v>582</v>
      </c>
      <c r="U1583" s="31"/>
    </row>
    <row r="1584">
      <c r="A1584" s="27"/>
      <c r="B1584" s="28"/>
      <c r="C1584" s="27"/>
      <c r="D1584" s="27"/>
      <c r="E1584" s="27"/>
      <c r="F1584" s="27"/>
      <c r="G1584" s="27"/>
      <c r="H1584" s="27"/>
      <c r="I1584" s="30"/>
      <c r="K1584" s="21"/>
      <c r="M1584" s="27"/>
      <c r="N1584" s="28"/>
      <c r="O1584" s="27"/>
      <c r="P1584" s="27"/>
      <c r="Q1584" s="27"/>
      <c r="R1584" s="27"/>
      <c r="S1584" s="27"/>
      <c r="T1584" s="27"/>
      <c r="U1584" s="30"/>
    </row>
    <row r="1585">
      <c r="A1585" s="27"/>
      <c r="B1585" s="28"/>
      <c r="C1585" s="27"/>
      <c r="D1585" s="27"/>
      <c r="E1585" s="27"/>
      <c r="F1585" s="27"/>
      <c r="G1585" s="27"/>
      <c r="H1585" s="27"/>
      <c r="I1585" s="30"/>
      <c r="K1585" s="21"/>
      <c r="M1585" s="27"/>
      <c r="N1585" s="28"/>
      <c r="O1585" s="27"/>
      <c r="P1585" s="27"/>
      <c r="Q1585" s="27"/>
      <c r="R1585" s="27"/>
      <c r="S1585" s="27"/>
      <c r="T1585" s="27"/>
      <c r="U1585" s="30"/>
    </row>
    <row r="1586">
      <c r="A1586" s="32" t="s">
        <v>50</v>
      </c>
      <c r="B1586" s="50">
        <f>B132+1</f>
        <v>18</v>
      </c>
      <c r="C1586" s="25" t="s">
        <v>2147</v>
      </c>
      <c r="I1586" s="26"/>
      <c r="K1586" s="21"/>
      <c r="M1586" s="32" t="s">
        <v>50</v>
      </c>
      <c r="N1586" s="50">
        <f>N132+1</f>
        <v>18</v>
      </c>
      <c r="O1586" s="25" t="s">
        <v>2147</v>
      </c>
      <c r="U1586" s="26"/>
    </row>
    <row r="1587">
      <c r="A1587" s="27"/>
      <c r="B1587" s="28"/>
      <c r="C1587" s="29"/>
      <c r="I1587" s="30"/>
      <c r="K1587" s="21"/>
      <c r="M1587" s="27"/>
      <c r="N1587" s="28"/>
      <c r="O1587" s="29"/>
      <c r="U1587" s="30"/>
    </row>
    <row r="1588" ht="15.75" customHeight="1">
      <c r="A1588" s="23"/>
      <c r="B1588" s="28"/>
      <c r="C1588" s="32">
        <v>1.0</v>
      </c>
      <c r="D1588" s="23" t="s">
        <v>2148</v>
      </c>
      <c r="I1588" s="31" t="s">
        <v>38</v>
      </c>
      <c r="K1588" s="21"/>
      <c r="M1588" s="23"/>
      <c r="N1588" s="28"/>
      <c r="O1588" s="32">
        <v>1.0</v>
      </c>
      <c r="P1588" s="23" t="s">
        <v>2148</v>
      </c>
      <c r="U1588" s="31" t="s">
        <v>38</v>
      </c>
    </row>
    <row r="1589">
      <c r="A1589" s="27"/>
      <c r="B1589" s="28"/>
      <c r="C1589" s="32">
        <v>2.0</v>
      </c>
      <c r="D1589" s="23" t="s">
        <v>2149</v>
      </c>
      <c r="I1589" s="31"/>
      <c r="K1589" s="21"/>
      <c r="M1589" s="27"/>
      <c r="N1589" s="28"/>
      <c r="O1589" s="32">
        <v>2.0</v>
      </c>
      <c r="P1589" s="23" t="s">
        <v>2149</v>
      </c>
      <c r="U1589" s="31"/>
    </row>
    <row r="1590">
      <c r="A1590" s="27"/>
      <c r="B1590" s="28"/>
      <c r="C1590" s="32">
        <v>3.0</v>
      </c>
      <c r="D1590" s="23" t="s">
        <v>2150</v>
      </c>
      <c r="I1590" s="31"/>
      <c r="K1590" s="21"/>
      <c r="M1590" s="27"/>
      <c r="N1590" s="28"/>
      <c r="O1590" s="32">
        <v>3.0</v>
      </c>
      <c r="P1590" s="23" t="s">
        <v>2150</v>
      </c>
      <c r="U1590" s="31"/>
    </row>
    <row r="1591">
      <c r="A1591" s="27"/>
      <c r="B1591" s="28"/>
      <c r="C1591" s="23">
        <v>4.0</v>
      </c>
      <c r="D1591" s="23" t="s">
        <v>2151</v>
      </c>
      <c r="I1591" s="31"/>
      <c r="K1591" s="21"/>
      <c r="M1591" s="27"/>
      <c r="N1591" s="28"/>
      <c r="O1591" s="23">
        <v>4.0</v>
      </c>
      <c r="P1591" s="23" t="s">
        <v>2151</v>
      </c>
      <c r="U1591" s="31"/>
    </row>
    <row r="1592">
      <c r="A1592" s="27"/>
      <c r="B1592" s="28"/>
      <c r="C1592" s="27"/>
      <c r="D1592" s="27"/>
      <c r="E1592" s="27"/>
      <c r="F1592" s="27"/>
      <c r="G1592" s="27"/>
      <c r="H1592" s="27"/>
      <c r="I1592" s="30"/>
      <c r="K1592" s="21"/>
      <c r="M1592" s="27"/>
      <c r="N1592" s="28"/>
      <c r="O1592" s="27"/>
      <c r="P1592" s="27"/>
      <c r="Q1592" s="27"/>
      <c r="R1592" s="27"/>
      <c r="S1592" s="27"/>
      <c r="T1592" s="27"/>
      <c r="U1592" s="30"/>
    </row>
    <row r="1593">
      <c r="A1593" s="27"/>
      <c r="B1593" s="28"/>
      <c r="C1593" s="27"/>
      <c r="D1593" s="27"/>
      <c r="E1593" s="27"/>
      <c r="F1593" s="27"/>
      <c r="G1593" s="27"/>
      <c r="H1593" s="27"/>
      <c r="I1593" s="30"/>
      <c r="K1593" s="21"/>
      <c r="M1593" s="27"/>
      <c r="N1593" s="28"/>
      <c r="O1593" s="27"/>
      <c r="P1593" s="27"/>
      <c r="Q1593" s="27"/>
      <c r="R1593" s="27"/>
      <c r="S1593" s="27"/>
      <c r="T1593" s="27"/>
      <c r="U1593" s="30"/>
    </row>
    <row r="1594">
      <c r="A1594" s="32" t="s">
        <v>50</v>
      </c>
      <c r="B1594" s="50">
        <f>B140+1</f>
        <v>19</v>
      </c>
      <c r="C1594" s="25" t="s">
        <v>2152</v>
      </c>
      <c r="I1594" s="26"/>
      <c r="K1594" s="21"/>
      <c r="M1594" s="32" t="s">
        <v>50</v>
      </c>
      <c r="N1594" s="50">
        <f>N140+1</f>
        <v>19</v>
      </c>
      <c r="O1594" s="25" t="s">
        <v>2152</v>
      </c>
      <c r="U1594" s="26"/>
    </row>
    <row r="1595">
      <c r="A1595" s="27"/>
      <c r="B1595" s="28"/>
      <c r="C1595" s="29"/>
      <c r="I1595" s="30"/>
      <c r="K1595" s="21"/>
      <c r="M1595" s="27"/>
      <c r="N1595" s="28"/>
      <c r="O1595" s="29"/>
      <c r="U1595" s="30"/>
    </row>
    <row r="1596" ht="33.0" customHeight="1">
      <c r="A1596" s="23"/>
      <c r="B1596" s="28"/>
      <c r="C1596" s="32">
        <v>1.0</v>
      </c>
      <c r="D1596" s="23" t="s">
        <v>2153</v>
      </c>
      <c r="I1596" s="31"/>
      <c r="K1596" s="21"/>
      <c r="M1596" s="23"/>
      <c r="N1596" s="28"/>
      <c r="O1596" s="32">
        <v>1.0</v>
      </c>
      <c r="P1596" s="23" t="s">
        <v>2153</v>
      </c>
      <c r="U1596" s="31"/>
    </row>
    <row r="1597" ht="15.75" customHeight="1">
      <c r="A1597" s="27"/>
      <c r="B1597" s="28"/>
      <c r="C1597" s="32">
        <v>2.0</v>
      </c>
      <c r="D1597" s="23" t="s">
        <v>2154</v>
      </c>
      <c r="I1597" s="31" t="s">
        <v>38</v>
      </c>
      <c r="K1597" s="21"/>
      <c r="M1597" s="27"/>
      <c r="N1597" s="28"/>
      <c r="O1597" s="32">
        <v>2.0</v>
      </c>
      <c r="P1597" s="23" t="s">
        <v>2154</v>
      </c>
      <c r="U1597" s="31" t="s">
        <v>38</v>
      </c>
    </row>
    <row r="1598" ht="24.0" customHeight="1">
      <c r="A1598" s="27"/>
      <c r="B1598" s="28"/>
      <c r="C1598" s="32">
        <v>3.0</v>
      </c>
      <c r="D1598" s="23" t="s">
        <v>2155</v>
      </c>
      <c r="I1598" s="31"/>
      <c r="K1598" s="21"/>
      <c r="M1598" s="27"/>
      <c r="N1598" s="28"/>
      <c r="O1598" s="32">
        <v>3.0</v>
      </c>
      <c r="P1598" s="23" t="s">
        <v>2155</v>
      </c>
      <c r="U1598" s="31"/>
    </row>
    <row r="1599">
      <c r="A1599" s="27"/>
      <c r="B1599" s="28"/>
      <c r="C1599" s="23">
        <v>4.0</v>
      </c>
      <c r="D1599" s="23" t="s">
        <v>2156</v>
      </c>
      <c r="I1599" s="31"/>
      <c r="K1599" s="21"/>
      <c r="M1599" s="27"/>
      <c r="N1599" s="28"/>
      <c r="O1599" s="23">
        <v>4.0</v>
      </c>
      <c r="P1599" s="23" t="s">
        <v>2156</v>
      </c>
      <c r="U1599" s="31"/>
    </row>
    <row r="1600">
      <c r="A1600" s="27"/>
      <c r="B1600" s="28"/>
      <c r="C1600" s="27"/>
      <c r="D1600" s="27"/>
      <c r="E1600" s="27"/>
      <c r="F1600" s="27"/>
      <c r="G1600" s="27"/>
      <c r="H1600" s="27"/>
      <c r="I1600" s="30"/>
      <c r="K1600" s="21"/>
      <c r="M1600" s="27"/>
      <c r="N1600" s="28"/>
      <c r="O1600" s="27"/>
      <c r="P1600" s="27"/>
      <c r="Q1600" s="27"/>
      <c r="R1600" s="27"/>
      <c r="S1600" s="27"/>
      <c r="T1600" s="27"/>
      <c r="U1600" s="30"/>
    </row>
    <row r="1601">
      <c r="A1601" s="27"/>
      <c r="B1601" s="28"/>
      <c r="C1601" s="27"/>
      <c r="D1601" s="27"/>
      <c r="E1601" s="27"/>
      <c r="F1601" s="27"/>
      <c r="G1601" s="27"/>
      <c r="H1601" s="27"/>
      <c r="I1601" s="30"/>
      <c r="K1601" s="21"/>
      <c r="M1601" s="27"/>
      <c r="N1601" s="28"/>
      <c r="O1601" s="27"/>
      <c r="P1601" s="27"/>
      <c r="Q1601" s="27"/>
      <c r="R1601" s="27"/>
      <c r="S1601" s="27"/>
      <c r="T1601" s="27"/>
      <c r="U1601" s="30"/>
    </row>
    <row r="1602">
      <c r="A1602" s="32" t="s">
        <v>50</v>
      </c>
      <c r="B1602" s="50">
        <f>B148+1</f>
        <v>20</v>
      </c>
      <c r="C1602" s="25" t="s">
        <v>2157</v>
      </c>
      <c r="I1602" s="26"/>
      <c r="K1602" s="21"/>
      <c r="M1602" s="32" t="s">
        <v>50</v>
      </c>
      <c r="N1602" s="50">
        <f>N148+1</f>
        <v>20</v>
      </c>
      <c r="O1602" s="25" t="s">
        <v>2157</v>
      </c>
      <c r="U1602" s="26"/>
    </row>
    <row r="1603" ht="15.75" customHeight="1">
      <c r="A1603" s="27"/>
      <c r="B1603" s="28"/>
      <c r="C1603" s="29"/>
      <c r="I1603" s="30"/>
      <c r="K1603" s="21"/>
      <c r="M1603" s="27"/>
      <c r="N1603" s="28"/>
      <c r="O1603" s="29"/>
      <c r="U1603" s="30"/>
    </row>
    <row r="1604" ht="21.75" customHeight="1">
      <c r="A1604" s="23"/>
      <c r="B1604" s="28"/>
      <c r="C1604" s="32">
        <v>1.0</v>
      </c>
      <c r="D1604" s="23" t="s">
        <v>2158</v>
      </c>
      <c r="I1604" s="31"/>
      <c r="K1604" s="21"/>
      <c r="M1604" s="23"/>
      <c r="N1604" s="28"/>
      <c r="O1604" s="32">
        <v>1.0</v>
      </c>
      <c r="P1604" s="23" t="s">
        <v>2158</v>
      </c>
      <c r="U1604" s="31"/>
    </row>
    <row r="1605" ht="15.75" customHeight="1">
      <c r="A1605" s="27"/>
      <c r="B1605" s="28"/>
      <c r="C1605" s="32">
        <v>2.0</v>
      </c>
      <c r="D1605" s="23" t="s">
        <v>2159</v>
      </c>
      <c r="I1605" s="31"/>
      <c r="K1605" s="21"/>
      <c r="M1605" s="27"/>
      <c r="N1605" s="28"/>
      <c r="O1605" s="32">
        <v>2.0</v>
      </c>
      <c r="P1605" s="23" t="s">
        <v>2159</v>
      </c>
      <c r="U1605" s="31"/>
    </row>
    <row r="1606" ht="21.0" customHeight="1">
      <c r="A1606" s="27"/>
      <c r="B1606" s="28"/>
      <c r="C1606" s="32">
        <v>3.0</v>
      </c>
      <c r="D1606" s="23" t="s">
        <v>2160</v>
      </c>
      <c r="I1606" s="31" t="s">
        <v>38</v>
      </c>
      <c r="K1606" s="21"/>
      <c r="M1606" s="27"/>
      <c r="N1606" s="28"/>
      <c r="O1606" s="32">
        <v>3.0</v>
      </c>
      <c r="P1606" s="23" t="s">
        <v>2160</v>
      </c>
      <c r="U1606" s="31" t="s">
        <v>38</v>
      </c>
    </row>
    <row r="1607">
      <c r="A1607" s="27"/>
      <c r="B1607" s="28"/>
      <c r="C1607" s="23">
        <v>4.0</v>
      </c>
      <c r="D1607" s="23" t="s">
        <v>2161</v>
      </c>
      <c r="I1607" s="31"/>
      <c r="K1607" s="21"/>
      <c r="M1607" s="27"/>
      <c r="N1607" s="28"/>
      <c r="O1607" s="23">
        <v>4.0</v>
      </c>
      <c r="P1607" s="23" t="s">
        <v>2161</v>
      </c>
      <c r="U1607" s="31"/>
    </row>
    <row r="1608">
      <c r="A1608" s="27"/>
      <c r="B1608" s="28"/>
      <c r="C1608" s="27"/>
      <c r="D1608" s="27"/>
      <c r="E1608" s="27"/>
      <c r="F1608" s="27"/>
      <c r="G1608" s="27"/>
      <c r="H1608" s="27"/>
      <c r="I1608" s="30"/>
      <c r="K1608" s="21"/>
      <c r="M1608" s="27"/>
      <c r="N1608" s="28"/>
      <c r="O1608" s="27"/>
      <c r="P1608" s="27"/>
      <c r="Q1608" s="27"/>
      <c r="R1608" s="27"/>
      <c r="S1608" s="27"/>
      <c r="T1608" s="27"/>
      <c r="U1608" s="30"/>
    </row>
    <row r="1609">
      <c r="A1609" s="27"/>
      <c r="B1609" s="28"/>
      <c r="C1609" s="27"/>
      <c r="D1609" s="27"/>
      <c r="E1609" s="27"/>
      <c r="F1609" s="27"/>
      <c r="G1609" s="27"/>
      <c r="H1609" s="27"/>
      <c r="I1609" s="30"/>
      <c r="K1609" s="21"/>
      <c r="M1609" s="27"/>
      <c r="N1609" s="28"/>
      <c r="O1609" s="27"/>
      <c r="P1609" s="27"/>
      <c r="Q1609" s="27"/>
      <c r="R1609" s="27"/>
      <c r="S1609" s="27"/>
      <c r="T1609" s="27"/>
      <c r="U1609" s="30"/>
    </row>
    <row r="1610">
      <c r="A1610" s="32" t="s">
        <v>50</v>
      </c>
      <c r="B1610" s="50">
        <f>B156+1</f>
        <v>21</v>
      </c>
      <c r="C1610" s="25" t="s">
        <v>2162</v>
      </c>
      <c r="I1610" s="26"/>
      <c r="K1610" s="21"/>
      <c r="M1610" s="32" t="s">
        <v>50</v>
      </c>
      <c r="N1610" s="50">
        <f>N156+1</f>
        <v>21</v>
      </c>
      <c r="O1610" s="25" t="s">
        <v>2162</v>
      </c>
      <c r="U1610" s="26"/>
    </row>
    <row r="1611">
      <c r="A1611" s="27"/>
      <c r="B1611" s="28"/>
      <c r="C1611" s="29"/>
      <c r="I1611" s="30"/>
      <c r="K1611" s="21"/>
      <c r="M1611" s="27"/>
      <c r="N1611" s="28"/>
      <c r="O1611" s="29"/>
      <c r="U1611" s="30"/>
    </row>
    <row r="1612" ht="15.75" customHeight="1">
      <c r="A1612" s="23"/>
      <c r="B1612" s="28"/>
      <c r="C1612" s="32">
        <v>1.0</v>
      </c>
      <c r="D1612" s="23" t="s">
        <v>2163</v>
      </c>
      <c r="I1612" s="31" t="s">
        <v>38</v>
      </c>
      <c r="K1612" s="21"/>
      <c r="M1612" s="23"/>
      <c r="N1612" s="28"/>
      <c r="O1612" s="32">
        <v>1.0</v>
      </c>
      <c r="P1612" s="23" t="s">
        <v>2163</v>
      </c>
      <c r="U1612" s="31" t="s">
        <v>38</v>
      </c>
    </row>
    <row r="1613" ht="15.75" customHeight="1">
      <c r="A1613" s="27"/>
      <c r="B1613" s="28"/>
      <c r="C1613" s="32">
        <v>2.0</v>
      </c>
      <c r="D1613" s="23" t="s">
        <v>2164</v>
      </c>
      <c r="I1613" s="31"/>
      <c r="K1613" s="21"/>
      <c r="M1613" s="27"/>
      <c r="N1613" s="28"/>
      <c r="O1613" s="32">
        <v>2.0</v>
      </c>
      <c r="P1613" s="23" t="s">
        <v>2164</v>
      </c>
      <c r="U1613" s="31"/>
    </row>
    <row r="1614" ht="15.75" customHeight="1">
      <c r="A1614" s="27"/>
      <c r="B1614" s="28"/>
      <c r="C1614" s="32">
        <v>3.0</v>
      </c>
      <c r="D1614" s="23" t="s">
        <v>2165</v>
      </c>
      <c r="I1614" s="31"/>
      <c r="K1614" s="21"/>
      <c r="M1614" s="27"/>
      <c r="N1614" s="28"/>
      <c r="O1614" s="32">
        <v>3.0</v>
      </c>
      <c r="P1614" s="23" t="s">
        <v>2165</v>
      </c>
      <c r="U1614" s="31"/>
    </row>
    <row r="1615">
      <c r="A1615" s="27"/>
      <c r="B1615" s="28"/>
      <c r="C1615" s="23">
        <v>4.0</v>
      </c>
      <c r="D1615" s="23" t="s">
        <v>2166</v>
      </c>
      <c r="I1615" s="31"/>
      <c r="K1615" s="21"/>
      <c r="M1615" s="27"/>
      <c r="N1615" s="28"/>
      <c r="O1615" s="23">
        <v>4.0</v>
      </c>
      <c r="P1615" s="23" t="s">
        <v>2166</v>
      </c>
      <c r="U1615" s="31"/>
    </row>
    <row r="1616">
      <c r="A1616" s="27"/>
      <c r="B1616" s="28"/>
      <c r="C1616" s="27"/>
      <c r="D1616" s="27"/>
      <c r="E1616" s="27"/>
      <c r="F1616" s="27"/>
      <c r="G1616" s="27"/>
      <c r="H1616" s="27"/>
      <c r="I1616" s="30"/>
      <c r="K1616" s="21"/>
      <c r="M1616" s="27"/>
      <c r="N1616" s="28"/>
      <c r="O1616" s="27"/>
      <c r="P1616" s="27"/>
      <c r="Q1616" s="27"/>
      <c r="R1616" s="27"/>
      <c r="S1616" s="27"/>
      <c r="T1616" s="27"/>
      <c r="U1616" s="30"/>
    </row>
    <row r="1617">
      <c r="A1617" s="27"/>
      <c r="B1617" s="28"/>
      <c r="C1617" s="27"/>
      <c r="D1617" s="27"/>
      <c r="E1617" s="27"/>
      <c r="F1617" s="27"/>
      <c r="G1617" s="27"/>
      <c r="H1617" s="27"/>
      <c r="I1617" s="30"/>
      <c r="K1617" s="21"/>
      <c r="M1617" s="27"/>
      <c r="N1617" s="28"/>
      <c r="O1617" s="27"/>
      <c r="P1617" s="27"/>
      <c r="Q1617" s="27"/>
      <c r="R1617" s="27"/>
      <c r="S1617" s="27"/>
      <c r="T1617" s="27"/>
      <c r="U1617" s="30"/>
    </row>
    <row r="1618">
      <c r="A1618" s="32" t="s">
        <v>50</v>
      </c>
      <c r="B1618" s="50">
        <f>B164+1</f>
        <v>22</v>
      </c>
      <c r="C1618" s="25" t="s">
        <v>2167</v>
      </c>
      <c r="I1618" s="26"/>
      <c r="K1618" s="21"/>
      <c r="M1618" s="32" t="s">
        <v>50</v>
      </c>
      <c r="N1618" s="50">
        <f>N164+1</f>
        <v>22</v>
      </c>
      <c r="O1618" s="25" t="s">
        <v>2167</v>
      </c>
      <c r="U1618" s="26"/>
    </row>
    <row r="1619">
      <c r="A1619" s="27"/>
      <c r="B1619" s="28"/>
      <c r="C1619" s="29"/>
      <c r="I1619" s="30"/>
      <c r="K1619" s="21"/>
      <c r="M1619" s="27"/>
      <c r="N1619" s="28"/>
      <c r="O1619" s="29"/>
      <c r="U1619" s="30"/>
    </row>
    <row r="1620" ht="32.25" customHeight="1">
      <c r="A1620" s="23"/>
      <c r="B1620" s="28"/>
      <c r="C1620" s="32">
        <v>1.0</v>
      </c>
      <c r="D1620" s="23" t="s">
        <v>2168</v>
      </c>
      <c r="I1620" s="31" t="s">
        <v>38</v>
      </c>
      <c r="K1620" s="21"/>
      <c r="M1620" s="23"/>
      <c r="N1620" s="28"/>
      <c r="O1620" s="32">
        <v>1.0</v>
      </c>
      <c r="P1620" s="23" t="s">
        <v>2168</v>
      </c>
      <c r="U1620" s="31" t="s">
        <v>38</v>
      </c>
    </row>
    <row r="1621" ht="33.0" customHeight="1">
      <c r="A1621" s="27"/>
      <c r="B1621" s="28"/>
      <c r="C1621" s="32">
        <v>2.0</v>
      </c>
      <c r="D1621" s="23" t="s">
        <v>2169</v>
      </c>
      <c r="I1621" s="31"/>
      <c r="K1621" s="21"/>
      <c r="M1621" s="27"/>
      <c r="N1621" s="28"/>
      <c r="O1621" s="32">
        <v>2.0</v>
      </c>
      <c r="P1621" s="23" t="s">
        <v>2169</v>
      </c>
      <c r="U1621" s="31"/>
    </row>
    <row r="1622" ht="18.75" customHeight="1">
      <c r="A1622" s="27"/>
      <c r="B1622" s="28"/>
      <c r="C1622" s="32">
        <v>3.0</v>
      </c>
      <c r="D1622" s="23" t="s">
        <v>2056</v>
      </c>
      <c r="I1622" s="31"/>
      <c r="K1622" s="21"/>
      <c r="M1622" s="27"/>
      <c r="N1622" s="28"/>
      <c r="O1622" s="32">
        <v>3.0</v>
      </c>
      <c r="P1622" s="23" t="s">
        <v>2056</v>
      </c>
      <c r="U1622" s="31"/>
    </row>
    <row r="1623">
      <c r="A1623" s="27"/>
      <c r="B1623" s="28"/>
      <c r="C1623" s="23">
        <v>4.0</v>
      </c>
      <c r="D1623" s="23" t="s">
        <v>516</v>
      </c>
      <c r="I1623" s="31"/>
      <c r="K1623" s="21"/>
      <c r="M1623" s="27"/>
      <c r="N1623" s="28"/>
      <c r="O1623" s="23">
        <v>4.0</v>
      </c>
      <c r="P1623" s="23" t="s">
        <v>516</v>
      </c>
      <c r="U1623" s="31"/>
    </row>
    <row r="1624">
      <c r="A1624" s="27"/>
      <c r="B1624" s="28"/>
      <c r="C1624" s="27"/>
      <c r="D1624" s="27"/>
      <c r="E1624" s="27"/>
      <c r="F1624" s="27"/>
      <c r="G1624" s="27"/>
      <c r="H1624" s="27"/>
      <c r="I1624" s="30"/>
      <c r="K1624" s="21"/>
      <c r="M1624" s="27"/>
      <c r="N1624" s="28"/>
      <c r="O1624" s="27"/>
      <c r="P1624" s="27"/>
      <c r="Q1624" s="27"/>
      <c r="R1624" s="27"/>
      <c r="S1624" s="27"/>
      <c r="T1624" s="27"/>
      <c r="U1624" s="30"/>
    </row>
    <row r="1625">
      <c r="A1625" s="27"/>
      <c r="B1625" s="28"/>
      <c r="C1625" s="27"/>
      <c r="D1625" s="27"/>
      <c r="E1625" s="27"/>
      <c r="F1625" s="27"/>
      <c r="G1625" s="27"/>
      <c r="H1625" s="27"/>
      <c r="I1625" s="30"/>
      <c r="K1625" s="21"/>
      <c r="M1625" s="27"/>
      <c r="N1625" s="28"/>
      <c r="O1625" s="27"/>
      <c r="P1625" s="27"/>
      <c r="Q1625" s="27"/>
      <c r="R1625" s="27"/>
      <c r="S1625" s="27"/>
      <c r="T1625" s="27"/>
      <c r="U1625" s="30"/>
    </row>
    <row r="1626">
      <c r="A1626" s="32" t="s">
        <v>50</v>
      </c>
      <c r="B1626" s="50">
        <f>B172+1</f>
        <v>23</v>
      </c>
      <c r="C1626" s="25" t="s">
        <v>2170</v>
      </c>
      <c r="I1626" s="26"/>
      <c r="K1626" s="21"/>
      <c r="M1626" s="32" t="s">
        <v>50</v>
      </c>
      <c r="N1626" s="50">
        <f>N172+1</f>
        <v>23</v>
      </c>
      <c r="O1626" s="25" t="s">
        <v>2170</v>
      </c>
      <c r="U1626" s="26"/>
    </row>
    <row r="1627">
      <c r="A1627" s="27"/>
      <c r="B1627" s="28"/>
      <c r="C1627" s="29"/>
      <c r="I1627" s="30"/>
      <c r="K1627" s="21"/>
      <c r="M1627" s="27"/>
      <c r="N1627" s="28"/>
      <c r="O1627" s="29"/>
      <c r="U1627" s="30"/>
    </row>
    <row r="1628" ht="24.0" customHeight="1">
      <c r="A1628" s="23"/>
      <c r="B1628" s="28"/>
      <c r="C1628" s="32">
        <v>1.0</v>
      </c>
      <c r="D1628" s="23" t="s">
        <v>2171</v>
      </c>
      <c r="I1628" s="31" t="s">
        <v>38</v>
      </c>
      <c r="K1628" s="21"/>
      <c r="M1628" s="23"/>
      <c r="N1628" s="28"/>
      <c r="O1628" s="32">
        <v>1.0</v>
      </c>
      <c r="P1628" s="23" t="s">
        <v>2171</v>
      </c>
      <c r="U1628" s="31" t="s">
        <v>38</v>
      </c>
    </row>
    <row r="1629" ht="21.75" customHeight="1">
      <c r="A1629" s="27"/>
      <c r="B1629" s="28"/>
      <c r="C1629" s="32">
        <v>2.0</v>
      </c>
      <c r="D1629" s="23" t="s">
        <v>2172</v>
      </c>
      <c r="I1629" s="31"/>
      <c r="J1629" s="61"/>
      <c r="K1629" s="21"/>
      <c r="L1629" s="61"/>
      <c r="M1629" s="27"/>
      <c r="N1629" s="28"/>
      <c r="O1629" s="32">
        <v>2.0</v>
      </c>
      <c r="P1629" s="23" t="s">
        <v>2172</v>
      </c>
      <c r="U1629" s="31"/>
      <c r="V1629" s="61"/>
      <c r="W1629" s="61"/>
      <c r="X1629" s="61"/>
      <c r="Y1629" s="61"/>
      <c r="Z1629" s="61"/>
      <c r="AA1629" s="61"/>
      <c r="AB1629" s="61"/>
      <c r="AC1629" s="61"/>
    </row>
    <row r="1630" ht="18.75" customHeight="1">
      <c r="A1630" s="27"/>
      <c r="B1630" s="28"/>
      <c r="C1630" s="32">
        <v>3.0</v>
      </c>
      <c r="D1630" s="23" t="s">
        <v>2173</v>
      </c>
      <c r="I1630" s="31"/>
      <c r="K1630" s="21"/>
      <c r="M1630" s="27"/>
      <c r="N1630" s="28"/>
      <c r="O1630" s="32">
        <v>3.0</v>
      </c>
      <c r="P1630" s="23" t="s">
        <v>2173</v>
      </c>
      <c r="U1630" s="31"/>
    </row>
    <row r="1631" ht="29.25" customHeight="1">
      <c r="A1631" s="27"/>
      <c r="B1631" s="28"/>
      <c r="C1631" s="23">
        <v>4.0</v>
      </c>
      <c r="D1631" s="23" t="s">
        <v>2174</v>
      </c>
      <c r="I1631" s="31"/>
      <c r="K1631" s="21"/>
      <c r="M1631" s="27"/>
      <c r="N1631" s="28"/>
      <c r="O1631" s="23">
        <v>4.0</v>
      </c>
      <c r="P1631" s="23" t="s">
        <v>2174</v>
      </c>
      <c r="U1631" s="31"/>
    </row>
    <row r="1632">
      <c r="A1632" s="27"/>
      <c r="B1632" s="28"/>
      <c r="C1632" s="27"/>
      <c r="D1632" s="27"/>
      <c r="E1632" s="27"/>
      <c r="F1632" s="27"/>
      <c r="G1632" s="27"/>
      <c r="H1632" s="27"/>
      <c r="I1632" s="30"/>
      <c r="K1632" s="21"/>
      <c r="M1632" s="27"/>
      <c r="N1632" s="28"/>
      <c r="O1632" s="27"/>
      <c r="P1632" s="27"/>
      <c r="Q1632" s="27"/>
      <c r="R1632" s="27"/>
      <c r="S1632" s="27"/>
      <c r="T1632" s="27"/>
      <c r="U1632" s="30"/>
    </row>
    <row r="1633">
      <c r="A1633" s="27"/>
      <c r="B1633" s="28"/>
      <c r="C1633" s="27"/>
      <c r="D1633" s="27"/>
      <c r="E1633" s="27"/>
      <c r="F1633" s="27"/>
      <c r="G1633" s="27"/>
      <c r="H1633" s="27"/>
      <c r="I1633" s="30"/>
      <c r="K1633" s="21"/>
      <c r="M1633" s="27"/>
      <c r="N1633" s="28"/>
      <c r="O1633" s="27"/>
      <c r="P1633" s="27"/>
      <c r="Q1633" s="27"/>
      <c r="R1633" s="27"/>
      <c r="S1633" s="27"/>
      <c r="T1633" s="27"/>
      <c r="U1633" s="30"/>
    </row>
    <row r="1634">
      <c r="A1634" s="32" t="s">
        <v>50</v>
      </c>
      <c r="B1634" s="50">
        <f>B180+1</f>
        <v>24</v>
      </c>
      <c r="C1634" s="25" t="s">
        <v>2175</v>
      </c>
      <c r="I1634" s="26"/>
      <c r="K1634" s="21"/>
      <c r="M1634" s="32" t="s">
        <v>50</v>
      </c>
      <c r="N1634" s="50">
        <f>N180+1</f>
        <v>24</v>
      </c>
      <c r="O1634" s="25" t="s">
        <v>2175</v>
      </c>
      <c r="U1634" s="26"/>
    </row>
    <row r="1635">
      <c r="A1635" s="27"/>
      <c r="B1635" s="28"/>
      <c r="C1635" s="29"/>
      <c r="I1635" s="30"/>
      <c r="K1635" s="21"/>
      <c r="M1635" s="27"/>
      <c r="N1635" s="28"/>
      <c r="O1635" s="29"/>
      <c r="U1635" s="30"/>
    </row>
    <row r="1636" ht="24.75" customHeight="1">
      <c r="A1636" s="23"/>
      <c r="B1636" s="28"/>
      <c r="C1636" s="32">
        <v>1.0</v>
      </c>
      <c r="D1636" s="23" t="s">
        <v>2176</v>
      </c>
      <c r="I1636" s="31" t="s">
        <v>38</v>
      </c>
      <c r="K1636" s="21"/>
      <c r="M1636" s="23"/>
      <c r="N1636" s="28"/>
      <c r="O1636" s="32">
        <v>1.0</v>
      </c>
      <c r="P1636" s="23" t="s">
        <v>2176</v>
      </c>
      <c r="U1636" s="31" t="s">
        <v>38</v>
      </c>
    </row>
    <row r="1637">
      <c r="A1637" s="27"/>
      <c r="B1637" s="28"/>
      <c r="C1637" s="32">
        <v>2.0</v>
      </c>
      <c r="D1637" s="23" t="s">
        <v>2172</v>
      </c>
      <c r="I1637" s="31"/>
      <c r="K1637" s="21"/>
      <c r="M1637" s="27"/>
      <c r="N1637" s="28"/>
      <c r="O1637" s="32">
        <v>2.0</v>
      </c>
      <c r="P1637" s="23" t="s">
        <v>2172</v>
      </c>
      <c r="U1637" s="31"/>
    </row>
    <row r="1638" ht="19.5" customHeight="1">
      <c r="A1638" s="27"/>
      <c r="B1638" s="28"/>
      <c r="C1638" s="32">
        <v>3.0</v>
      </c>
      <c r="D1638" s="23" t="s">
        <v>2056</v>
      </c>
      <c r="I1638" s="31"/>
      <c r="K1638" s="21"/>
      <c r="M1638" s="27"/>
      <c r="N1638" s="28"/>
      <c r="O1638" s="32">
        <v>3.0</v>
      </c>
      <c r="P1638" s="23" t="s">
        <v>2056</v>
      </c>
      <c r="U1638" s="31"/>
    </row>
    <row r="1639">
      <c r="A1639" s="27"/>
      <c r="B1639" s="28"/>
      <c r="C1639" s="32">
        <v>4.0</v>
      </c>
      <c r="D1639" s="23" t="s">
        <v>2174</v>
      </c>
      <c r="I1639" s="31"/>
      <c r="K1639" s="21"/>
      <c r="M1639" s="27"/>
      <c r="N1639" s="28"/>
      <c r="O1639" s="32">
        <v>4.0</v>
      </c>
      <c r="P1639" s="23" t="s">
        <v>2174</v>
      </c>
      <c r="U1639" s="31"/>
    </row>
    <row r="1640">
      <c r="A1640" s="27"/>
      <c r="B1640" s="28"/>
      <c r="C1640" s="27"/>
      <c r="D1640" s="27"/>
      <c r="E1640" s="27"/>
      <c r="F1640" s="27"/>
      <c r="G1640" s="27"/>
      <c r="H1640" s="27"/>
      <c r="I1640" s="30"/>
      <c r="K1640" s="21"/>
      <c r="M1640" s="27"/>
      <c r="N1640" s="28"/>
      <c r="O1640" s="27"/>
      <c r="P1640" s="27"/>
      <c r="Q1640" s="27"/>
      <c r="R1640" s="27"/>
      <c r="S1640" s="27"/>
      <c r="T1640" s="27"/>
      <c r="U1640" s="30"/>
    </row>
    <row r="1641">
      <c r="A1641" s="27"/>
      <c r="B1641" s="28"/>
      <c r="C1641" s="27"/>
      <c r="D1641" s="27"/>
      <c r="E1641" s="27"/>
      <c r="F1641" s="27"/>
      <c r="G1641" s="27"/>
      <c r="H1641" s="27"/>
      <c r="I1641" s="30"/>
      <c r="K1641" s="21"/>
      <c r="M1641" s="27"/>
      <c r="N1641" s="28"/>
      <c r="O1641" s="27"/>
      <c r="P1641" s="27"/>
      <c r="Q1641" s="27"/>
      <c r="R1641" s="27"/>
      <c r="S1641" s="27"/>
      <c r="T1641" s="27"/>
      <c r="U1641" s="30"/>
    </row>
    <row r="1642">
      <c r="A1642" s="32" t="s">
        <v>50</v>
      </c>
      <c r="B1642" s="50">
        <f>B188+1</f>
        <v>25</v>
      </c>
      <c r="C1642" s="25" t="s">
        <v>2177</v>
      </c>
      <c r="I1642" s="26"/>
      <c r="K1642" s="21"/>
      <c r="M1642" s="32" t="s">
        <v>50</v>
      </c>
      <c r="N1642" s="50">
        <f>N188+1</f>
        <v>25</v>
      </c>
      <c r="O1642" s="25" t="s">
        <v>2177</v>
      </c>
      <c r="U1642" s="26"/>
    </row>
    <row r="1643">
      <c r="A1643" s="27"/>
      <c r="B1643" s="28"/>
      <c r="C1643" s="29"/>
      <c r="I1643" s="30"/>
      <c r="K1643" s="21"/>
      <c r="M1643" s="27"/>
      <c r="N1643" s="28"/>
      <c r="O1643" s="29"/>
      <c r="U1643" s="30"/>
    </row>
    <row r="1644" ht="23.25" customHeight="1">
      <c r="A1644" s="23"/>
      <c r="B1644" s="28"/>
      <c r="C1644" s="32">
        <v>1.0</v>
      </c>
      <c r="D1644" s="23" t="s">
        <v>2178</v>
      </c>
      <c r="I1644" s="31"/>
      <c r="K1644" s="21"/>
      <c r="M1644" s="23"/>
      <c r="N1644" s="28"/>
      <c r="O1644" s="32">
        <v>1.0</v>
      </c>
      <c r="P1644" s="23" t="s">
        <v>2178</v>
      </c>
      <c r="U1644" s="31"/>
    </row>
    <row r="1645">
      <c r="A1645" s="27"/>
      <c r="B1645" s="28"/>
      <c r="C1645" s="32">
        <v>2.0</v>
      </c>
      <c r="D1645" s="23" t="s">
        <v>2179</v>
      </c>
      <c r="I1645" s="31" t="s">
        <v>38</v>
      </c>
      <c r="K1645" s="21"/>
      <c r="M1645" s="27"/>
      <c r="N1645" s="28"/>
      <c r="O1645" s="32">
        <v>2.0</v>
      </c>
      <c r="P1645" s="23" t="s">
        <v>2179</v>
      </c>
      <c r="U1645" s="31" t="s">
        <v>38</v>
      </c>
    </row>
    <row r="1646" ht="34.5" customHeight="1">
      <c r="A1646" s="27"/>
      <c r="B1646" s="28"/>
      <c r="C1646" s="32">
        <v>3.0</v>
      </c>
      <c r="D1646" s="23" t="s">
        <v>2180</v>
      </c>
      <c r="I1646" s="31"/>
      <c r="K1646" s="21"/>
      <c r="M1646" s="27"/>
      <c r="N1646" s="28"/>
      <c r="O1646" s="32">
        <v>3.0</v>
      </c>
      <c r="P1646" s="23" t="s">
        <v>2180</v>
      </c>
      <c r="U1646" s="31"/>
    </row>
    <row r="1647" ht="15.75" customHeight="1">
      <c r="A1647" s="27"/>
      <c r="B1647" s="28"/>
      <c r="C1647" s="32">
        <v>4.0</v>
      </c>
      <c r="D1647" s="23" t="s">
        <v>2178</v>
      </c>
      <c r="I1647" s="31"/>
      <c r="K1647" s="21"/>
      <c r="M1647" s="27"/>
      <c r="N1647" s="28"/>
      <c r="O1647" s="32">
        <v>4.0</v>
      </c>
      <c r="P1647" s="23" t="s">
        <v>2178</v>
      </c>
      <c r="U1647" s="31"/>
    </row>
    <row r="1648">
      <c r="A1648" s="27"/>
      <c r="B1648" s="28"/>
      <c r="C1648" s="27"/>
      <c r="D1648" s="27"/>
      <c r="E1648" s="27"/>
      <c r="F1648" s="27"/>
      <c r="G1648" s="27"/>
      <c r="H1648" s="27"/>
      <c r="I1648" s="30"/>
      <c r="K1648" s="21"/>
      <c r="M1648" s="27"/>
      <c r="N1648" s="28"/>
      <c r="O1648" s="27"/>
      <c r="P1648" s="27"/>
      <c r="Q1648" s="27"/>
      <c r="R1648" s="27"/>
      <c r="S1648" s="27"/>
      <c r="T1648" s="27"/>
      <c r="U1648" s="30"/>
    </row>
    <row r="1649">
      <c r="A1649" s="27"/>
      <c r="B1649" s="28"/>
      <c r="C1649" s="27"/>
      <c r="D1649" s="27"/>
      <c r="E1649" s="27"/>
      <c r="F1649" s="27"/>
      <c r="G1649" s="27"/>
      <c r="H1649" s="27"/>
      <c r="I1649" s="30"/>
      <c r="K1649" s="21"/>
      <c r="M1649" s="27"/>
      <c r="N1649" s="28"/>
      <c r="O1649" s="27"/>
      <c r="P1649" s="27"/>
      <c r="Q1649" s="27"/>
      <c r="R1649" s="27"/>
      <c r="S1649" s="27"/>
      <c r="T1649" s="27"/>
      <c r="U1649" s="30"/>
    </row>
    <row r="1650">
      <c r="A1650" s="32" t="s">
        <v>50</v>
      </c>
      <c r="B1650" s="50">
        <f>B196+1</f>
        <v>26</v>
      </c>
      <c r="C1650" s="25" t="s">
        <v>2181</v>
      </c>
      <c r="I1650" s="26"/>
      <c r="K1650" s="21"/>
      <c r="M1650" s="32" t="s">
        <v>50</v>
      </c>
      <c r="N1650" s="50">
        <f>N196+1</f>
        <v>26</v>
      </c>
      <c r="O1650" s="25" t="s">
        <v>2181</v>
      </c>
      <c r="U1650" s="26"/>
    </row>
    <row r="1651">
      <c r="A1651" s="27"/>
      <c r="B1651" s="28"/>
      <c r="C1651" s="29"/>
      <c r="I1651" s="30"/>
      <c r="K1651" s="21"/>
      <c r="M1651" s="27"/>
      <c r="N1651" s="28"/>
      <c r="O1651" s="29"/>
      <c r="U1651" s="30"/>
    </row>
    <row r="1652" ht="35.25" customHeight="1">
      <c r="A1652" s="23"/>
      <c r="B1652" s="28"/>
      <c r="C1652" s="32">
        <v>1.0</v>
      </c>
      <c r="D1652" s="23" t="s">
        <v>2182</v>
      </c>
      <c r="I1652" s="31"/>
      <c r="K1652" s="21"/>
      <c r="M1652" s="23"/>
      <c r="N1652" s="28"/>
      <c r="O1652" s="32">
        <v>1.0</v>
      </c>
      <c r="P1652" s="23" t="s">
        <v>2182</v>
      </c>
      <c r="U1652" s="31"/>
    </row>
    <row r="1653" ht="32.25" customHeight="1">
      <c r="A1653" s="27"/>
      <c r="B1653" s="28"/>
      <c r="C1653" s="32">
        <v>2.0</v>
      </c>
      <c r="D1653" s="23" t="s">
        <v>2183</v>
      </c>
      <c r="I1653" s="31" t="s">
        <v>38</v>
      </c>
      <c r="K1653" s="21"/>
      <c r="M1653" s="27"/>
      <c r="N1653" s="28"/>
      <c r="O1653" s="32">
        <v>2.0</v>
      </c>
      <c r="P1653" s="23" t="s">
        <v>2183</v>
      </c>
      <c r="U1653" s="31" t="s">
        <v>38</v>
      </c>
    </row>
    <row r="1654" ht="15.75" customHeight="1">
      <c r="A1654" s="27"/>
      <c r="B1654" s="28"/>
      <c r="C1654" s="32">
        <v>3.0</v>
      </c>
      <c r="D1654" s="23" t="s">
        <v>2056</v>
      </c>
      <c r="I1654" s="31"/>
      <c r="K1654" s="21"/>
      <c r="M1654" s="27"/>
      <c r="N1654" s="28"/>
      <c r="O1654" s="32">
        <v>3.0</v>
      </c>
      <c r="P1654" s="23" t="s">
        <v>2056</v>
      </c>
      <c r="U1654" s="31"/>
    </row>
    <row r="1655" ht="15.75" customHeight="1">
      <c r="A1655" s="27"/>
      <c r="B1655" s="28"/>
      <c r="C1655" s="32">
        <v>4.0</v>
      </c>
      <c r="D1655" s="23" t="s">
        <v>2184</v>
      </c>
      <c r="I1655" s="31"/>
      <c r="K1655" s="21"/>
      <c r="M1655" s="27"/>
      <c r="N1655" s="28"/>
      <c r="O1655" s="32">
        <v>4.0</v>
      </c>
      <c r="P1655" s="23" t="s">
        <v>2184</v>
      </c>
      <c r="U1655" s="31"/>
    </row>
    <row r="1656">
      <c r="A1656" s="27"/>
      <c r="B1656" s="28"/>
      <c r="C1656" s="27"/>
      <c r="D1656" s="27"/>
      <c r="E1656" s="27"/>
      <c r="F1656" s="27"/>
      <c r="G1656" s="27"/>
      <c r="H1656" s="27"/>
      <c r="I1656" s="30"/>
      <c r="K1656" s="21"/>
      <c r="M1656" s="27"/>
      <c r="N1656" s="28"/>
      <c r="O1656" s="27"/>
      <c r="P1656" s="27"/>
      <c r="Q1656" s="27"/>
      <c r="R1656" s="27"/>
      <c r="S1656" s="27"/>
      <c r="T1656" s="27"/>
      <c r="U1656" s="30"/>
    </row>
    <row r="1657">
      <c r="A1657" s="27"/>
      <c r="B1657" s="28"/>
      <c r="C1657" s="27"/>
      <c r="D1657" s="27"/>
      <c r="E1657" s="27"/>
      <c r="F1657" s="27"/>
      <c r="G1657" s="27"/>
      <c r="H1657" s="27"/>
      <c r="I1657" s="30"/>
      <c r="K1657" s="21"/>
      <c r="M1657" s="27"/>
      <c r="N1657" s="28"/>
      <c r="O1657" s="27"/>
      <c r="P1657" s="27"/>
      <c r="Q1657" s="27"/>
      <c r="R1657" s="27"/>
      <c r="S1657" s="27"/>
      <c r="T1657" s="27"/>
      <c r="U1657" s="30"/>
    </row>
    <row r="1658">
      <c r="A1658" s="32" t="s">
        <v>50</v>
      </c>
      <c r="B1658" s="50">
        <f>B204+1</f>
        <v>27</v>
      </c>
      <c r="C1658" s="25" t="s">
        <v>2185</v>
      </c>
      <c r="I1658" s="26"/>
      <c r="K1658" s="21"/>
      <c r="M1658" s="32" t="s">
        <v>50</v>
      </c>
      <c r="N1658" s="50">
        <f>N204+1</f>
        <v>27</v>
      </c>
      <c r="O1658" s="25" t="s">
        <v>2185</v>
      </c>
      <c r="U1658" s="26"/>
    </row>
    <row r="1659">
      <c r="A1659" s="27"/>
      <c r="B1659" s="28"/>
      <c r="C1659" s="29"/>
      <c r="I1659" s="30"/>
      <c r="K1659" s="21"/>
      <c r="M1659" s="27"/>
      <c r="N1659" s="28"/>
      <c r="O1659" s="29"/>
      <c r="U1659" s="30"/>
    </row>
    <row r="1660" ht="15.75" customHeight="1">
      <c r="A1660" s="23"/>
      <c r="B1660" s="28"/>
      <c r="C1660" s="32">
        <v>1.0</v>
      </c>
      <c r="D1660" s="23" t="s">
        <v>2186</v>
      </c>
      <c r="I1660" s="31" t="s">
        <v>38</v>
      </c>
      <c r="K1660" s="21"/>
      <c r="M1660" s="23"/>
      <c r="N1660" s="28"/>
      <c r="O1660" s="32">
        <v>1.0</v>
      </c>
      <c r="P1660" s="23" t="s">
        <v>2186</v>
      </c>
      <c r="U1660" s="31" t="s">
        <v>38</v>
      </c>
    </row>
    <row r="1661">
      <c r="A1661" s="27"/>
      <c r="B1661" s="28"/>
      <c r="C1661" s="32">
        <v>2.0</v>
      </c>
      <c r="D1661" s="23" t="s">
        <v>2187</v>
      </c>
      <c r="I1661" s="31"/>
      <c r="K1661" s="21"/>
      <c r="M1661" s="27"/>
      <c r="N1661" s="28"/>
      <c r="O1661" s="32">
        <v>2.0</v>
      </c>
      <c r="P1661" s="23" t="s">
        <v>2187</v>
      </c>
      <c r="U1661" s="31"/>
    </row>
    <row r="1662" ht="15.75" customHeight="1">
      <c r="A1662" s="27"/>
      <c r="B1662" s="28"/>
      <c r="C1662" s="32">
        <v>3.0</v>
      </c>
      <c r="D1662" s="23" t="s">
        <v>2188</v>
      </c>
      <c r="I1662" s="31"/>
      <c r="K1662" s="21"/>
      <c r="M1662" s="27"/>
      <c r="N1662" s="28"/>
      <c r="O1662" s="32">
        <v>3.0</v>
      </c>
      <c r="P1662" s="23" t="s">
        <v>2188</v>
      </c>
      <c r="U1662" s="31"/>
    </row>
    <row r="1663" ht="15.75" customHeight="1">
      <c r="A1663" s="27"/>
      <c r="B1663" s="28"/>
      <c r="C1663" s="32">
        <v>4.0</v>
      </c>
      <c r="D1663" s="23" t="s">
        <v>2184</v>
      </c>
      <c r="I1663" s="31"/>
      <c r="K1663" s="21"/>
      <c r="M1663" s="27"/>
      <c r="N1663" s="28"/>
      <c r="O1663" s="32">
        <v>4.0</v>
      </c>
      <c r="P1663" s="23" t="s">
        <v>2184</v>
      </c>
      <c r="U1663" s="31"/>
    </row>
    <row r="1664">
      <c r="A1664" s="27"/>
      <c r="B1664" s="28"/>
      <c r="C1664" s="27"/>
      <c r="D1664" s="27"/>
      <c r="E1664" s="27"/>
      <c r="F1664" s="27"/>
      <c r="G1664" s="27"/>
      <c r="H1664" s="27"/>
      <c r="I1664" s="30"/>
      <c r="K1664" s="21"/>
      <c r="M1664" s="27"/>
      <c r="N1664" s="28"/>
      <c r="O1664" s="27"/>
      <c r="P1664" s="27"/>
      <c r="Q1664" s="27"/>
      <c r="R1664" s="27"/>
      <c r="S1664" s="27"/>
      <c r="T1664" s="27"/>
      <c r="U1664" s="30"/>
    </row>
    <row r="1665">
      <c r="A1665" s="27"/>
      <c r="B1665" s="28"/>
      <c r="C1665" s="27"/>
      <c r="D1665" s="27"/>
      <c r="E1665" s="27"/>
      <c r="F1665" s="27"/>
      <c r="G1665" s="27"/>
      <c r="H1665" s="27"/>
      <c r="I1665" s="30"/>
      <c r="K1665" s="21"/>
      <c r="M1665" s="27"/>
      <c r="N1665" s="28"/>
      <c r="O1665" s="27"/>
      <c r="P1665" s="27"/>
      <c r="Q1665" s="27"/>
      <c r="R1665" s="27"/>
      <c r="S1665" s="27"/>
      <c r="T1665" s="27"/>
      <c r="U1665" s="30"/>
    </row>
    <row r="1666">
      <c r="A1666" s="32" t="s">
        <v>50</v>
      </c>
      <c r="B1666" s="50">
        <f>B212+1</f>
        <v>28</v>
      </c>
      <c r="C1666" s="25" t="s">
        <v>2189</v>
      </c>
      <c r="I1666" s="26"/>
      <c r="K1666" s="21"/>
      <c r="M1666" s="32" t="s">
        <v>50</v>
      </c>
      <c r="N1666" s="50">
        <f>N212+1</f>
        <v>28</v>
      </c>
      <c r="O1666" s="25" t="s">
        <v>2189</v>
      </c>
      <c r="U1666" s="26"/>
    </row>
    <row r="1667">
      <c r="A1667" s="27"/>
      <c r="B1667" s="28"/>
      <c r="C1667" s="29"/>
      <c r="I1667" s="30"/>
      <c r="K1667" s="21"/>
      <c r="M1667" s="27"/>
      <c r="N1667" s="28"/>
      <c r="O1667" s="29"/>
      <c r="U1667" s="30"/>
    </row>
    <row r="1668" ht="15.75" customHeight="1">
      <c r="A1668" s="23"/>
      <c r="B1668" s="28"/>
      <c r="C1668" s="32">
        <v>1.0</v>
      </c>
      <c r="D1668" s="52">
        <v>10.0</v>
      </c>
      <c r="I1668" s="31" t="s">
        <v>38</v>
      </c>
      <c r="K1668" s="21"/>
      <c r="M1668" s="23"/>
      <c r="N1668" s="28"/>
      <c r="O1668" s="32">
        <v>1.0</v>
      </c>
      <c r="P1668" s="52">
        <v>10.0</v>
      </c>
      <c r="U1668" s="31" t="s">
        <v>38</v>
      </c>
    </row>
    <row r="1669">
      <c r="A1669" s="27"/>
      <c r="B1669" s="28"/>
      <c r="C1669" s="32">
        <v>2.0</v>
      </c>
      <c r="D1669" s="52">
        <v>20.0</v>
      </c>
      <c r="I1669" s="31"/>
      <c r="K1669" s="21"/>
      <c r="M1669" s="27"/>
      <c r="N1669" s="28"/>
      <c r="O1669" s="32">
        <v>2.0</v>
      </c>
      <c r="P1669" s="52">
        <v>20.0</v>
      </c>
      <c r="U1669" s="31"/>
    </row>
    <row r="1670" ht="15.75" customHeight="1">
      <c r="A1670" s="27"/>
      <c r="B1670" s="28"/>
      <c r="C1670" s="32">
        <v>3.0</v>
      </c>
      <c r="D1670" s="52">
        <v>30.0</v>
      </c>
      <c r="I1670" s="31"/>
      <c r="K1670" s="21"/>
      <c r="M1670" s="27"/>
      <c r="N1670" s="28"/>
      <c r="O1670" s="32">
        <v>3.0</v>
      </c>
      <c r="P1670" s="52">
        <v>30.0</v>
      </c>
      <c r="U1670" s="31"/>
    </row>
    <row r="1671">
      <c r="A1671" s="27"/>
      <c r="B1671" s="28"/>
      <c r="C1671" s="32">
        <v>4.0</v>
      </c>
      <c r="D1671" s="52">
        <v>40.0</v>
      </c>
      <c r="I1671" s="31"/>
      <c r="K1671" s="21"/>
      <c r="M1671" s="27"/>
      <c r="N1671" s="28"/>
      <c r="O1671" s="32">
        <v>4.0</v>
      </c>
      <c r="P1671" s="52">
        <v>40.0</v>
      </c>
      <c r="U1671" s="31"/>
    </row>
    <row r="1672">
      <c r="A1672" s="27"/>
      <c r="B1672" s="28"/>
      <c r="C1672" s="27"/>
      <c r="D1672" s="27"/>
      <c r="E1672" s="27"/>
      <c r="F1672" s="27"/>
      <c r="G1672" s="27"/>
      <c r="H1672" s="27"/>
      <c r="I1672" s="30"/>
      <c r="K1672" s="21"/>
      <c r="M1672" s="27"/>
      <c r="N1672" s="28"/>
      <c r="O1672" s="27"/>
      <c r="P1672" s="27"/>
      <c r="Q1672" s="27"/>
      <c r="R1672" s="27"/>
      <c r="S1672" s="27"/>
      <c r="T1672" s="27"/>
      <c r="U1672" s="30"/>
    </row>
    <row r="1673">
      <c r="A1673" s="27"/>
      <c r="B1673" s="28"/>
      <c r="C1673" s="27"/>
      <c r="D1673" s="27"/>
      <c r="E1673" s="27"/>
      <c r="F1673" s="27"/>
      <c r="G1673" s="27"/>
      <c r="H1673" s="27"/>
      <c r="I1673" s="30"/>
      <c r="K1673" s="21"/>
      <c r="M1673" s="27"/>
      <c r="N1673" s="28"/>
      <c r="O1673" s="27"/>
      <c r="P1673" s="27"/>
      <c r="Q1673" s="27"/>
      <c r="R1673" s="27"/>
      <c r="S1673" s="27"/>
      <c r="T1673" s="27"/>
      <c r="U1673" s="30"/>
    </row>
    <row r="1674">
      <c r="A1674" s="32" t="s">
        <v>50</v>
      </c>
      <c r="B1674" s="50">
        <f>B220+1</f>
        <v>29</v>
      </c>
      <c r="C1674" s="25" t="s">
        <v>2190</v>
      </c>
      <c r="I1674" s="26"/>
      <c r="K1674" s="21"/>
      <c r="M1674" s="32" t="s">
        <v>50</v>
      </c>
      <c r="N1674" s="50">
        <f>N220+1</f>
        <v>29</v>
      </c>
      <c r="O1674" s="25" t="s">
        <v>2190</v>
      </c>
      <c r="U1674" s="26"/>
    </row>
    <row r="1675">
      <c r="A1675" s="27"/>
      <c r="B1675" s="28"/>
      <c r="C1675" s="29"/>
      <c r="I1675" s="30"/>
      <c r="K1675" s="21"/>
      <c r="M1675" s="27"/>
      <c r="N1675" s="28"/>
      <c r="O1675" s="29"/>
      <c r="U1675" s="30"/>
    </row>
    <row r="1676">
      <c r="A1676" s="23"/>
      <c r="B1676" s="28"/>
      <c r="C1676" s="32">
        <v>1.0</v>
      </c>
      <c r="D1676" s="52" t="s">
        <v>1768</v>
      </c>
      <c r="I1676" s="31" t="s">
        <v>38</v>
      </c>
      <c r="K1676" s="21"/>
      <c r="M1676" s="23"/>
      <c r="N1676" s="28"/>
      <c r="O1676" s="32">
        <v>1.0</v>
      </c>
      <c r="P1676" s="52" t="s">
        <v>1768</v>
      </c>
      <c r="U1676" s="31" t="s">
        <v>38</v>
      </c>
    </row>
    <row r="1677">
      <c r="A1677" s="27"/>
      <c r="B1677" s="28"/>
      <c r="C1677" s="32">
        <v>2.0</v>
      </c>
      <c r="D1677" s="52" t="s">
        <v>403</v>
      </c>
      <c r="I1677" s="31"/>
      <c r="K1677" s="21"/>
      <c r="M1677" s="27"/>
      <c r="N1677" s="28"/>
      <c r="O1677" s="32">
        <v>2.0</v>
      </c>
      <c r="P1677" s="52" t="s">
        <v>403</v>
      </c>
      <c r="U1677" s="31"/>
    </row>
    <row r="1678">
      <c r="A1678" s="27"/>
      <c r="B1678" s="28"/>
      <c r="C1678" s="32">
        <v>3.0</v>
      </c>
      <c r="D1678" s="52" t="s">
        <v>404</v>
      </c>
      <c r="I1678" s="31"/>
      <c r="K1678" s="21"/>
      <c r="M1678" s="27"/>
      <c r="N1678" s="28"/>
      <c r="O1678" s="32">
        <v>3.0</v>
      </c>
      <c r="P1678" s="52" t="s">
        <v>404</v>
      </c>
      <c r="U1678" s="31"/>
    </row>
    <row r="1679">
      <c r="A1679" s="27"/>
      <c r="B1679" s="28"/>
      <c r="C1679" s="32">
        <v>4.0</v>
      </c>
      <c r="D1679" s="52" t="s">
        <v>892</v>
      </c>
      <c r="I1679" s="31"/>
      <c r="K1679" s="21"/>
      <c r="M1679" s="27"/>
      <c r="N1679" s="28"/>
      <c r="O1679" s="32">
        <v>4.0</v>
      </c>
      <c r="P1679" s="52" t="s">
        <v>892</v>
      </c>
      <c r="U1679" s="31"/>
    </row>
    <row r="1680">
      <c r="A1680" s="27"/>
      <c r="B1680" s="28"/>
      <c r="C1680" s="27"/>
      <c r="D1680" s="27"/>
      <c r="E1680" s="27"/>
      <c r="F1680" s="27"/>
      <c r="G1680" s="27"/>
      <c r="H1680" s="27"/>
      <c r="I1680" s="30"/>
      <c r="K1680" s="21"/>
      <c r="M1680" s="27"/>
      <c r="N1680" s="28"/>
      <c r="O1680" s="27"/>
      <c r="P1680" s="27"/>
      <c r="Q1680" s="27"/>
      <c r="R1680" s="27"/>
      <c r="S1680" s="27"/>
      <c r="T1680" s="27"/>
      <c r="U1680" s="30"/>
    </row>
    <row r="1681">
      <c r="A1681" s="27"/>
      <c r="B1681" s="28"/>
      <c r="C1681" s="27"/>
      <c r="D1681" s="27"/>
      <c r="E1681" s="27"/>
      <c r="F1681" s="27"/>
      <c r="G1681" s="27"/>
      <c r="H1681" s="27"/>
      <c r="I1681" s="30"/>
      <c r="K1681" s="21"/>
      <c r="M1681" s="27"/>
      <c r="N1681" s="28"/>
      <c r="O1681" s="27"/>
      <c r="P1681" s="27"/>
      <c r="Q1681" s="27"/>
      <c r="R1681" s="27"/>
      <c r="S1681" s="27"/>
      <c r="T1681" s="27"/>
      <c r="U1681" s="30"/>
    </row>
    <row r="1682">
      <c r="A1682" s="32" t="s">
        <v>50</v>
      </c>
      <c r="B1682" s="50">
        <f>B228+1</f>
        <v>30</v>
      </c>
      <c r="C1682" s="25" t="s">
        <v>2191</v>
      </c>
      <c r="I1682" s="26"/>
      <c r="K1682" s="21"/>
      <c r="M1682" s="32" t="s">
        <v>50</v>
      </c>
      <c r="N1682" s="50">
        <f>N228+1</f>
        <v>30</v>
      </c>
      <c r="O1682" s="25" t="s">
        <v>2191</v>
      </c>
      <c r="U1682" s="26"/>
    </row>
    <row r="1683" ht="47.25" customHeight="1">
      <c r="A1683" s="27"/>
      <c r="B1683" s="28"/>
      <c r="C1683" s="29" t="str">
        <f>IMAGE("https://media.zecodeek-it.com/dtc/ss-share/questions/question-5051.jpg",1)</f>
        <v/>
      </c>
      <c r="I1683" s="30"/>
      <c r="K1683" s="21"/>
      <c r="M1683" s="27"/>
      <c r="N1683" s="28"/>
      <c r="O1683" s="29" t="str">
        <f>IMAGE("https://media.zecodeek-it.com/dtc/ss-share/questions/question-5051.jpg",1)</f>
        <v/>
      </c>
      <c r="U1683" s="30"/>
    </row>
    <row r="1684">
      <c r="A1684" s="23"/>
      <c r="B1684" s="28"/>
      <c r="C1684" s="32">
        <v>1.0</v>
      </c>
      <c r="D1684" s="52" t="s">
        <v>2192</v>
      </c>
      <c r="I1684" s="31" t="s">
        <v>38</v>
      </c>
      <c r="K1684" s="21"/>
      <c r="M1684" s="23"/>
      <c r="N1684" s="28"/>
      <c r="O1684" s="32">
        <v>1.0</v>
      </c>
      <c r="P1684" s="52" t="s">
        <v>2192</v>
      </c>
      <c r="U1684" s="31" t="s">
        <v>38</v>
      </c>
    </row>
    <row r="1685">
      <c r="A1685" s="27"/>
      <c r="B1685" s="28"/>
      <c r="C1685" s="32">
        <v>2.0</v>
      </c>
      <c r="D1685" s="52" t="s">
        <v>2193</v>
      </c>
      <c r="I1685" s="31"/>
      <c r="K1685" s="21"/>
      <c r="M1685" s="27"/>
      <c r="N1685" s="28"/>
      <c r="O1685" s="32">
        <v>2.0</v>
      </c>
      <c r="P1685" s="52" t="s">
        <v>2193</v>
      </c>
      <c r="U1685" s="31"/>
    </row>
    <row r="1686">
      <c r="A1686" s="27"/>
      <c r="B1686" s="28"/>
      <c r="C1686" s="32">
        <v>3.0</v>
      </c>
      <c r="D1686" s="52" t="s">
        <v>2194</v>
      </c>
      <c r="I1686" s="31"/>
      <c r="K1686" s="21"/>
      <c r="M1686" s="27"/>
      <c r="N1686" s="28"/>
      <c r="O1686" s="32">
        <v>3.0</v>
      </c>
      <c r="P1686" s="52" t="s">
        <v>2194</v>
      </c>
      <c r="U1686" s="31"/>
    </row>
    <row r="1687">
      <c r="A1687" s="27"/>
      <c r="B1687" s="28"/>
      <c r="C1687" s="32">
        <v>4.0</v>
      </c>
      <c r="D1687" s="52" t="s">
        <v>2195</v>
      </c>
      <c r="I1687" s="31"/>
      <c r="K1687" s="21"/>
      <c r="M1687" s="27"/>
      <c r="N1687" s="28"/>
      <c r="O1687" s="32">
        <v>4.0</v>
      </c>
      <c r="P1687" s="52" t="s">
        <v>2195</v>
      </c>
      <c r="U1687" s="31"/>
    </row>
    <row r="1688">
      <c r="A1688" s="27"/>
      <c r="B1688" s="28"/>
      <c r="C1688" s="27"/>
      <c r="D1688" s="27"/>
      <c r="E1688" s="27"/>
      <c r="F1688" s="27"/>
      <c r="G1688" s="27"/>
      <c r="H1688" s="27"/>
      <c r="I1688" s="30"/>
      <c r="K1688" s="21"/>
      <c r="M1688" s="27"/>
      <c r="N1688" s="28"/>
      <c r="O1688" s="27"/>
      <c r="P1688" s="27"/>
      <c r="Q1688" s="27"/>
      <c r="R1688" s="27"/>
      <c r="S1688" s="27"/>
      <c r="T1688" s="27"/>
      <c r="U1688" s="30"/>
    </row>
    <row r="1689">
      <c r="A1689" s="27"/>
      <c r="B1689" s="28"/>
      <c r="C1689" s="27"/>
      <c r="D1689" s="27"/>
      <c r="E1689" s="27"/>
      <c r="F1689" s="27"/>
      <c r="G1689" s="27"/>
      <c r="H1689" s="27"/>
      <c r="I1689" s="30"/>
      <c r="K1689" s="21"/>
      <c r="M1689" s="27"/>
      <c r="N1689" s="28"/>
      <c r="O1689" s="27"/>
      <c r="P1689" s="27"/>
      <c r="Q1689" s="27"/>
      <c r="R1689" s="27"/>
      <c r="S1689" s="27"/>
      <c r="T1689" s="27"/>
      <c r="U1689" s="30"/>
    </row>
    <row r="1690">
      <c r="A1690" s="32" t="s">
        <v>50</v>
      </c>
      <c r="B1690" s="50">
        <f>B236+1</f>
        <v>31</v>
      </c>
      <c r="C1690" s="25" t="s">
        <v>2196</v>
      </c>
      <c r="I1690" s="26"/>
      <c r="K1690" s="21"/>
      <c r="M1690" s="32" t="s">
        <v>50</v>
      </c>
      <c r="N1690" s="50">
        <f>N236+1</f>
        <v>31</v>
      </c>
      <c r="O1690" s="25" t="s">
        <v>2196</v>
      </c>
      <c r="U1690" s="26"/>
    </row>
    <row r="1691">
      <c r="A1691" s="27"/>
      <c r="B1691" s="28"/>
      <c r="C1691" s="29"/>
      <c r="I1691" s="30"/>
      <c r="K1691" s="21"/>
      <c r="M1691" s="27"/>
      <c r="N1691" s="28"/>
      <c r="O1691" s="29"/>
      <c r="U1691" s="30"/>
    </row>
    <row r="1692">
      <c r="A1692" s="23"/>
      <c r="B1692" s="28"/>
      <c r="C1692" s="32">
        <v>1.0</v>
      </c>
      <c r="D1692" s="52" t="s">
        <v>2197</v>
      </c>
      <c r="I1692" s="31"/>
      <c r="K1692" s="21"/>
      <c r="M1692" s="23"/>
      <c r="N1692" s="28"/>
      <c r="O1692" s="32">
        <v>1.0</v>
      </c>
      <c r="P1692" s="52" t="s">
        <v>2197</v>
      </c>
      <c r="U1692" s="31"/>
    </row>
    <row r="1693">
      <c r="A1693" s="27"/>
      <c r="B1693" s="28"/>
      <c r="C1693" s="32">
        <v>2.0</v>
      </c>
      <c r="D1693" s="52" t="s">
        <v>2198</v>
      </c>
      <c r="I1693" s="31" t="s">
        <v>38</v>
      </c>
      <c r="K1693" s="21"/>
      <c r="M1693" s="27"/>
      <c r="N1693" s="28"/>
      <c r="O1693" s="32">
        <v>2.0</v>
      </c>
      <c r="P1693" s="52" t="s">
        <v>2198</v>
      </c>
      <c r="U1693" s="31" t="s">
        <v>38</v>
      </c>
    </row>
    <row r="1694">
      <c r="A1694" s="27"/>
      <c r="B1694" s="28"/>
      <c r="C1694" s="32">
        <v>3.0</v>
      </c>
      <c r="D1694" s="52" t="s">
        <v>2199</v>
      </c>
      <c r="I1694" s="31"/>
      <c r="K1694" s="21"/>
      <c r="M1694" s="27"/>
      <c r="N1694" s="28"/>
      <c r="O1694" s="32">
        <v>3.0</v>
      </c>
      <c r="P1694" s="52" t="s">
        <v>2199</v>
      </c>
      <c r="U1694" s="31"/>
    </row>
    <row r="1695" ht="15.75" customHeight="1">
      <c r="A1695" s="27"/>
      <c r="B1695" s="28"/>
      <c r="C1695" s="32">
        <v>4.0</v>
      </c>
      <c r="D1695" s="52" t="s">
        <v>2200</v>
      </c>
      <c r="I1695" s="31"/>
      <c r="K1695" s="21"/>
      <c r="M1695" s="27"/>
      <c r="N1695" s="28"/>
      <c r="O1695" s="32">
        <v>4.0</v>
      </c>
      <c r="P1695" s="52" t="s">
        <v>2200</v>
      </c>
      <c r="U1695" s="31"/>
    </row>
    <row r="1696">
      <c r="A1696" s="27"/>
      <c r="B1696" s="28"/>
      <c r="C1696" s="27"/>
      <c r="D1696" s="27"/>
      <c r="E1696" s="27"/>
      <c r="F1696" s="27"/>
      <c r="G1696" s="27"/>
      <c r="H1696" s="27"/>
      <c r="I1696" s="30"/>
      <c r="K1696" s="21"/>
      <c r="M1696" s="27"/>
      <c r="N1696" s="28"/>
      <c r="O1696" s="27"/>
      <c r="P1696" s="27"/>
      <c r="Q1696" s="27"/>
      <c r="R1696" s="27"/>
      <c r="S1696" s="27"/>
      <c r="T1696" s="27"/>
      <c r="U1696" s="30"/>
    </row>
    <row r="1697">
      <c r="A1697" s="27"/>
      <c r="B1697" s="28"/>
      <c r="C1697" s="27"/>
      <c r="D1697" s="27"/>
      <c r="E1697" s="27"/>
      <c r="F1697" s="27"/>
      <c r="G1697" s="27"/>
      <c r="H1697" s="27"/>
      <c r="I1697" s="30"/>
      <c r="K1697" s="21"/>
      <c r="M1697" s="27"/>
      <c r="N1697" s="28"/>
      <c r="O1697" s="27"/>
      <c r="P1697" s="27"/>
      <c r="Q1697" s="27"/>
      <c r="R1697" s="27"/>
      <c r="S1697" s="27"/>
      <c r="T1697" s="27"/>
      <c r="U1697" s="30"/>
    </row>
    <row r="1698">
      <c r="A1698" s="32" t="s">
        <v>50</v>
      </c>
      <c r="B1698" s="50">
        <f>B244+1</f>
        <v>32</v>
      </c>
      <c r="C1698" s="25" t="s">
        <v>2201</v>
      </c>
      <c r="I1698" s="26"/>
      <c r="K1698" s="21"/>
      <c r="M1698" s="32" t="s">
        <v>50</v>
      </c>
      <c r="N1698" s="50">
        <f>N244+1</f>
        <v>32</v>
      </c>
      <c r="O1698" s="25" t="s">
        <v>2201</v>
      </c>
      <c r="U1698" s="26"/>
    </row>
    <row r="1699" ht="47.25" customHeight="1">
      <c r="A1699" s="27"/>
      <c r="B1699" s="28"/>
      <c r="C1699" s="29" t="str">
        <f>IMAGE("https://media.zecodeek-it.com/dtc/ss-share/questions/question-5131.jpg",1)</f>
        <v/>
      </c>
      <c r="I1699" s="30"/>
      <c r="K1699" s="21"/>
      <c r="M1699" s="27"/>
      <c r="N1699" s="28"/>
      <c r="O1699" s="29" t="str">
        <f>IMAGE("https://media.zecodeek-it.com/dtc/ss-share/questions/question-5131.jpg",1)</f>
        <v/>
      </c>
      <c r="U1699" s="30"/>
    </row>
    <row r="1700">
      <c r="A1700" s="23"/>
      <c r="B1700" s="28"/>
      <c r="C1700" s="32">
        <v>1.0</v>
      </c>
      <c r="D1700" s="52" t="s">
        <v>2202</v>
      </c>
      <c r="I1700" s="31" t="s">
        <v>38</v>
      </c>
      <c r="K1700" s="21"/>
      <c r="M1700" s="23"/>
      <c r="N1700" s="28"/>
      <c r="O1700" s="32">
        <v>1.0</v>
      </c>
      <c r="P1700" s="52" t="s">
        <v>2202</v>
      </c>
      <c r="U1700" s="31" t="s">
        <v>38</v>
      </c>
    </row>
    <row r="1701">
      <c r="A1701" s="27"/>
      <c r="B1701" s="28"/>
      <c r="C1701" s="32">
        <v>2.0</v>
      </c>
      <c r="D1701" s="52" t="s">
        <v>2203</v>
      </c>
      <c r="I1701" s="31"/>
      <c r="K1701" s="21"/>
      <c r="M1701" s="27"/>
      <c r="N1701" s="28"/>
      <c r="O1701" s="32">
        <v>2.0</v>
      </c>
      <c r="P1701" s="52" t="s">
        <v>2203</v>
      </c>
      <c r="U1701" s="31"/>
    </row>
    <row r="1702">
      <c r="A1702" s="27"/>
      <c r="B1702" s="28"/>
      <c r="C1702" s="32">
        <v>3.0</v>
      </c>
      <c r="D1702" s="52" t="s">
        <v>2204</v>
      </c>
      <c r="I1702" s="31"/>
      <c r="K1702" s="21"/>
      <c r="M1702" s="27"/>
      <c r="N1702" s="28"/>
      <c r="O1702" s="32">
        <v>3.0</v>
      </c>
      <c r="P1702" s="52" t="s">
        <v>2204</v>
      </c>
      <c r="U1702" s="31"/>
    </row>
    <row r="1703">
      <c r="A1703" s="27"/>
      <c r="B1703" s="28"/>
      <c r="C1703" s="32">
        <v>4.0</v>
      </c>
      <c r="D1703" s="52" t="s">
        <v>2205</v>
      </c>
      <c r="I1703" s="31"/>
      <c r="K1703" s="21"/>
      <c r="M1703" s="27"/>
      <c r="N1703" s="28"/>
      <c r="O1703" s="32">
        <v>4.0</v>
      </c>
      <c r="P1703" s="52" t="s">
        <v>2205</v>
      </c>
      <c r="U1703" s="31"/>
    </row>
    <row r="1704">
      <c r="A1704" s="27"/>
      <c r="B1704" s="28"/>
      <c r="C1704" s="27"/>
      <c r="D1704" s="27"/>
      <c r="E1704" s="27"/>
      <c r="F1704" s="27"/>
      <c r="G1704" s="27"/>
      <c r="H1704" s="27"/>
      <c r="I1704" s="30"/>
      <c r="K1704" s="21"/>
      <c r="M1704" s="27"/>
      <c r="N1704" s="28"/>
      <c r="O1704" s="27"/>
      <c r="P1704" s="27"/>
      <c r="Q1704" s="27"/>
      <c r="R1704" s="27"/>
      <c r="S1704" s="27"/>
      <c r="T1704" s="27"/>
      <c r="U1704" s="30"/>
    </row>
    <row r="1705">
      <c r="A1705" s="27"/>
      <c r="B1705" s="28"/>
      <c r="C1705" s="27"/>
      <c r="D1705" s="27"/>
      <c r="E1705" s="27"/>
      <c r="F1705" s="27"/>
      <c r="G1705" s="27"/>
      <c r="H1705" s="27"/>
      <c r="I1705" s="30"/>
      <c r="K1705" s="21"/>
      <c r="M1705" s="27"/>
      <c r="N1705" s="28"/>
      <c r="O1705" s="27"/>
      <c r="P1705" s="27"/>
      <c r="Q1705" s="27"/>
      <c r="R1705" s="27"/>
      <c r="S1705" s="27"/>
      <c r="T1705" s="27"/>
      <c r="U1705" s="30"/>
    </row>
    <row r="1706">
      <c r="A1706" s="32" t="s">
        <v>50</v>
      </c>
      <c r="B1706" s="50">
        <f>B252+1</f>
        <v>33</v>
      </c>
      <c r="C1706" s="25" t="s">
        <v>2206</v>
      </c>
      <c r="I1706" s="26"/>
      <c r="K1706" s="21"/>
      <c r="M1706" s="32" t="s">
        <v>50</v>
      </c>
      <c r="N1706" s="50">
        <f>N252+1</f>
        <v>33</v>
      </c>
      <c r="O1706" s="25" t="s">
        <v>2206</v>
      </c>
      <c r="U1706" s="26"/>
    </row>
    <row r="1707" ht="15.75" customHeight="1">
      <c r="A1707" s="27"/>
      <c r="B1707" s="28"/>
      <c r="C1707" s="29"/>
      <c r="I1707" s="30"/>
      <c r="K1707" s="21"/>
      <c r="M1707" s="27"/>
      <c r="N1707" s="28"/>
      <c r="O1707" s="29"/>
      <c r="U1707" s="30"/>
    </row>
    <row r="1708">
      <c r="A1708" s="23"/>
      <c r="B1708" s="28"/>
      <c r="C1708" s="32">
        <v>1.0</v>
      </c>
      <c r="D1708" s="52" t="s">
        <v>2207</v>
      </c>
      <c r="I1708" s="31"/>
      <c r="K1708" s="21"/>
      <c r="M1708" s="23"/>
      <c r="N1708" s="28"/>
      <c r="O1708" s="32">
        <v>1.0</v>
      </c>
      <c r="P1708" s="52" t="s">
        <v>2207</v>
      </c>
      <c r="U1708" s="31"/>
    </row>
    <row r="1709">
      <c r="A1709" s="27"/>
      <c r="B1709" s="28"/>
      <c r="C1709" s="32">
        <v>2.0</v>
      </c>
      <c r="D1709" s="52" t="s">
        <v>2208</v>
      </c>
      <c r="I1709" s="31" t="s">
        <v>38</v>
      </c>
      <c r="K1709" s="21"/>
      <c r="M1709" s="27"/>
      <c r="N1709" s="28"/>
      <c r="O1709" s="32">
        <v>2.0</v>
      </c>
      <c r="P1709" s="52" t="s">
        <v>2208</v>
      </c>
      <c r="U1709" s="31" t="s">
        <v>38</v>
      </c>
    </row>
    <row r="1710">
      <c r="A1710" s="27"/>
      <c r="B1710" s="28"/>
      <c r="C1710" s="32">
        <v>3.0</v>
      </c>
      <c r="D1710" s="52" t="s">
        <v>2209</v>
      </c>
      <c r="I1710" s="31"/>
      <c r="K1710" s="21"/>
      <c r="M1710" s="27"/>
      <c r="N1710" s="28"/>
      <c r="O1710" s="32">
        <v>3.0</v>
      </c>
      <c r="P1710" s="52" t="s">
        <v>2209</v>
      </c>
      <c r="U1710" s="31"/>
    </row>
    <row r="1711">
      <c r="A1711" s="27"/>
      <c r="B1711" s="28"/>
      <c r="C1711" s="32">
        <v>4.0</v>
      </c>
      <c r="D1711" s="52" t="s">
        <v>516</v>
      </c>
      <c r="I1711" s="31"/>
      <c r="K1711" s="21"/>
      <c r="M1711" s="27"/>
      <c r="N1711" s="28"/>
      <c r="O1711" s="32">
        <v>4.0</v>
      </c>
      <c r="P1711" s="52" t="s">
        <v>516</v>
      </c>
      <c r="U1711" s="31"/>
    </row>
    <row r="1712">
      <c r="A1712" s="27"/>
      <c r="B1712" s="28"/>
      <c r="C1712" s="27"/>
      <c r="D1712" s="27"/>
      <c r="E1712" s="27"/>
      <c r="F1712" s="27"/>
      <c r="G1712" s="27"/>
      <c r="H1712" s="27"/>
      <c r="I1712" s="30"/>
      <c r="K1712" s="21"/>
      <c r="M1712" s="27"/>
      <c r="N1712" s="28"/>
      <c r="O1712" s="27"/>
      <c r="P1712" s="27"/>
      <c r="Q1712" s="27"/>
      <c r="R1712" s="27"/>
      <c r="S1712" s="27"/>
      <c r="T1712" s="27"/>
      <c r="U1712" s="30"/>
    </row>
    <row r="1713">
      <c r="A1713" s="27"/>
      <c r="B1713" s="28"/>
      <c r="C1713" s="27"/>
      <c r="D1713" s="27"/>
      <c r="E1713" s="27"/>
      <c r="F1713" s="27"/>
      <c r="G1713" s="27"/>
      <c r="H1713" s="27"/>
      <c r="I1713" s="30"/>
      <c r="K1713" s="21"/>
      <c r="M1713" s="27"/>
      <c r="N1713" s="28"/>
      <c r="O1713" s="27"/>
      <c r="P1713" s="27"/>
      <c r="Q1713" s="27"/>
      <c r="R1713" s="27"/>
      <c r="S1713" s="27"/>
      <c r="T1713" s="27"/>
      <c r="U1713" s="30"/>
    </row>
    <row r="1714">
      <c r="A1714" s="32" t="s">
        <v>50</v>
      </c>
      <c r="B1714" s="50">
        <f>B260+1</f>
        <v>34</v>
      </c>
      <c r="C1714" s="25" t="s">
        <v>2210</v>
      </c>
      <c r="I1714" s="26"/>
      <c r="K1714" s="21"/>
      <c r="M1714" s="32" t="s">
        <v>50</v>
      </c>
      <c r="N1714" s="50">
        <f>N260+1</f>
        <v>34</v>
      </c>
      <c r="O1714" s="25" t="s">
        <v>2210</v>
      </c>
      <c r="U1714" s="26"/>
    </row>
    <row r="1715">
      <c r="A1715" s="27"/>
      <c r="B1715" s="28"/>
      <c r="C1715" s="29"/>
      <c r="I1715" s="30"/>
      <c r="K1715" s="21"/>
      <c r="M1715" s="27"/>
      <c r="N1715" s="28"/>
      <c r="O1715" s="29"/>
      <c r="U1715" s="30"/>
    </row>
    <row r="1716">
      <c r="A1716" s="23"/>
      <c r="B1716" s="28"/>
      <c r="C1716" s="32">
        <v>1.0</v>
      </c>
      <c r="D1716" s="52" t="s">
        <v>2211</v>
      </c>
      <c r="I1716" s="31"/>
      <c r="K1716" s="21"/>
      <c r="M1716" s="23"/>
      <c r="N1716" s="28"/>
      <c r="O1716" s="32">
        <v>1.0</v>
      </c>
      <c r="P1716" s="52" t="s">
        <v>2211</v>
      </c>
      <c r="U1716" s="31"/>
    </row>
    <row r="1717">
      <c r="A1717" s="27"/>
      <c r="B1717" s="28"/>
      <c r="C1717" s="32">
        <v>2.0</v>
      </c>
      <c r="D1717" s="52" t="s">
        <v>2212</v>
      </c>
      <c r="I1717" s="31" t="s">
        <v>38</v>
      </c>
      <c r="K1717" s="21"/>
      <c r="M1717" s="27"/>
      <c r="N1717" s="28"/>
      <c r="O1717" s="32">
        <v>2.0</v>
      </c>
      <c r="P1717" s="52" t="s">
        <v>2212</v>
      </c>
      <c r="U1717" s="31" t="s">
        <v>38</v>
      </c>
    </row>
    <row r="1718">
      <c r="A1718" s="27"/>
      <c r="B1718" s="28"/>
      <c r="C1718" s="32">
        <v>3.0</v>
      </c>
      <c r="D1718" s="52" t="s">
        <v>2213</v>
      </c>
      <c r="I1718" s="31"/>
      <c r="K1718" s="21"/>
      <c r="M1718" s="27"/>
      <c r="N1718" s="28"/>
      <c r="O1718" s="32">
        <v>3.0</v>
      </c>
      <c r="P1718" s="52" t="s">
        <v>2213</v>
      </c>
      <c r="U1718" s="31"/>
    </row>
    <row r="1719">
      <c r="A1719" s="27"/>
      <c r="B1719" s="28"/>
      <c r="C1719" s="32">
        <v>4.0</v>
      </c>
      <c r="D1719" s="52" t="s">
        <v>2214</v>
      </c>
      <c r="I1719" s="31"/>
      <c r="K1719" s="21"/>
      <c r="M1719" s="27"/>
      <c r="N1719" s="28"/>
      <c r="O1719" s="32">
        <v>4.0</v>
      </c>
      <c r="P1719" s="52" t="s">
        <v>2214</v>
      </c>
      <c r="U1719" s="31"/>
    </row>
    <row r="1720">
      <c r="A1720" s="27"/>
      <c r="B1720" s="28"/>
      <c r="C1720" s="27"/>
      <c r="D1720" s="27"/>
      <c r="E1720" s="27"/>
      <c r="F1720" s="27"/>
      <c r="G1720" s="27"/>
      <c r="H1720" s="27"/>
      <c r="I1720" s="30"/>
      <c r="K1720" s="21"/>
      <c r="M1720" s="27"/>
      <c r="N1720" s="28"/>
      <c r="O1720" s="27"/>
      <c r="P1720" s="27"/>
      <c r="Q1720" s="27"/>
      <c r="R1720" s="27"/>
      <c r="S1720" s="27"/>
      <c r="T1720" s="27"/>
      <c r="U1720" s="30"/>
    </row>
    <row r="1721">
      <c r="A1721" s="27"/>
      <c r="B1721" s="28"/>
      <c r="C1721" s="27"/>
      <c r="D1721" s="27"/>
      <c r="E1721" s="27"/>
      <c r="F1721" s="27"/>
      <c r="G1721" s="27"/>
      <c r="H1721" s="27"/>
      <c r="I1721" s="30"/>
      <c r="K1721" s="21"/>
      <c r="M1721" s="27"/>
      <c r="N1721" s="28"/>
      <c r="O1721" s="27"/>
      <c r="P1721" s="27"/>
      <c r="Q1721" s="27"/>
      <c r="R1721" s="27"/>
      <c r="S1721" s="27"/>
      <c r="T1721" s="27"/>
      <c r="U1721" s="30"/>
    </row>
    <row r="1722">
      <c r="A1722" s="32" t="s">
        <v>50</v>
      </c>
      <c r="B1722" s="50">
        <f>B268+1</f>
        <v>35</v>
      </c>
      <c r="C1722" s="25" t="s">
        <v>1048</v>
      </c>
      <c r="I1722" s="26"/>
      <c r="K1722" s="21"/>
      <c r="M1722" s="32" t="s">
        <v>50</v>
      </c>
      <c r="N1722" s="50">
        <f>N268+1</f>
        <v>35</v>
      </c>
      <c r="O1722" s="25" t="s">
        <v>1048</v>
      </c>
      <c r="U1722" s="26"/>
    </row>
    <row r="1723">
      <c r="A1723" s="27"/>
      <c r="B1723" s="28"/>
      <c r="C1723" s="29"/>
      <c r="I1723" s="30"/>
      <c r="K1723" s="21"/>
      <c r="M1723" s="27"/>
      <c r="N1723" s="28"/>
      <c r="O1723" s="29"/>
      <c r="U1723" s="30"/>
    </row>
    <row r="1724">
      <c r="A1724" s="23"/>
      <c r="B1724" s="28"/>
      <c r="C1724" s="32">
        <v>1.0</v>
      </c>
      <c r="D1724" s="52" t="s">
        <v>1050</v>
      </c>
      <c r="I1724" s="31"/>
      <c r="K1724" s="21"/>
      <c r="M1724" s="23"/>
      <c r="N1724" s="28"/>
      <c r="O1724" s="32">
        <v>1.0</v>
      </c>
      <c r="P1724" s="52" t="s">
        <v>1050</v>
      </c>
      <c r="U1724" s="31"/>
    </row>
    <row r="1725">
      <c r="A1725" s="27"/>
      <c r="B1725" s="28"/>
      <c r="C1725" s="32">
        <v>2.0</v>
      </c>
      <c r="D1725" s="52" t="s">
        <v>1051</v>
      </c>
      <c r="I1725" s="31"/>
      <c r="K1725" s="21"/>
      <c r="M1725" s="27"/>
      <c r="N1725" s="28"/>
      <c r="O1725" s="32">
        <v>2.0</v>
      </c>
      <c r="P1725" s="52" t="s">
        <v>1051</v>
      </c>
      <c r="U1725" s="31"/>
    </row>
    <row r="1726">
      <c r="A1726" s="27"/>
      <c r="B1726" s="28"/>
      <c r="C1726" s="32">
        <v>3.0</v>
      </c>
      <c r="D1726" s="52" t="s">
        <v>1049</v>
      </c>
      <c r="I1726" s="31" t="s">
        <v>38</v>
      </c>
      <c r="K1726" s="21"/>
      <c r="M1726" s="27"/>
      <c r="N1726" s="28"/>
      <c r="O1726" s="32">
        <v>3.0</v>
      </c>
      <c r="P1726" s="52" t="s">
        <v>1049</v>
      </c>
      <c r="U1726" s="31" t="s">
        <v>38</v>
      </c>
    </row>
    <row r="1727">
      <c r="A1727" s="27"/>
      <c r="B1727" s="28"/>
      <c r="C1727" s="32">
        <v>4.0</v>
      </c>
      <c r="D1727" s="52" t="s">
        <v>582</v>
      </c>
      <c r="I1727" s="31"/>
      <c r="K1727" s="21"/>
      <c r="M1727" s="27"/>
      <c r="N1727" s="28"/>
      <c r="O1727" s="32">
        <v>4.0</v>
      </c>
      <c r="P1727" s="52" t="s">
        <v>582</v>
      </c>
      <c r="U1727" s="31"/>
    </row>
    <row r="1728">
      <c r="A1728" s="27"/>
      <c r="B1728" s="28"/>
      <c r="C1728" s="27"/>
      <c r="D1728" s="27"/>
      <c r="E1728" s="27"/>
      <c r="F1728" s="27"/>
      <c r="G1728" s="27"/>
      <c r="H1728" s="27"/>
      <c r="I1728" s="30"/>
      <c r="K1728" s="21"/>
      <c r="M1728" s="27"/>
      <c r="N1728" s="28"/>
      <c r="O1728" s="27"/>
      <c r="P1728" s="27"/>
      <c r="Q1728" s="27"/>
      <c r="R1728" s="27"/>
      <c r="S1728" s="27"/>
      <c r="T1728" s="27"/>
      <c r="U1728" s="30"/>
    </row>
    <row r="1729">
      <c r="A1729" s="27"/>
      <c r="B1729" s="28"/>
      <c r="C1729" s="27"/>
      <c r="D1729" s="27"/>
      <c r="E1729" s="27"/>
      <c r="F1729" s="27"/>
      <c r="G1729" s="27"/>
      <c r="H1729" s="27"/>
      <c r="I1729" s="30"/>
      <c r="K1729" s="21"/>
      <c r="M1729" s="27"/>
      <c r="N1729" s="28"/>
      <c r="O1729" s="27"/>
      <c r="P1729" s="27"/>
      <c r="Q1729" s="27"/>
      <c r="R1729" s="27"/>
      <c r="S1729" s="27"/>
      <c r="T1729" s="27"/>
      <c r="U1729" s="30"/>
    </row>
    <row r="1730">
      <c r="A1730" s="32" t="s">
        <v>50</v>
      </c>
      <c r="B1730" s="50">
        <f>B276+1</f>
        <v>36</v>
      </c>
      <c r="C1730" s="25" t="s">
        <v>2215</v>
      </c>
      <c r="I1730" s="26"/>
      <c r="K1730" s="21"/>
      <c r="M1730" s="32" t="s">
        <v>50</v>
      </c>
      <c r="N1730" s="50">
        <f>N276+1</f>
        <v>36</v>
      </c>
      <c r="O1730" s="25" t="s">
        <v>2215</v>
      </c>
      <c r="U1730" s="26"/>
    </row>
    <row r="1731">
      <c r="A1731" s="27"/>
      <c r="B1731" s="28"/>
      <c r="C1731" s="29"/>
      <c r="I1731" s="30"/>
      <c r="K1731" s="21"/>
      <c r="M1731" s="27"/>
      <c r="N1731" s="28"/>
      <c r="O1731" s="29"/>
      <c r="U1731" s="30"/>
    </row>
    <row r="1732">
      <c r="A1732" s="23"/>
      <c r="B1732" s="28"/>
      <c r="C1732" s="32">
        <v>1.0</v>
      </c>
      <c r="D1732" s="52" t="s">
        <v>2216</v>
      </c>
      <c r="I1732" s="31" t="s">
        <v>38</v>
      </c>
      <c r="K1732" s="21"/>
      <c r="M1732" s="23"/>
      <c r="N1732" s="28"/>
      <c r="O1732" s="32">
        <v>1.0</v>
      </c>
      <c r="P1732" s="52" t="s">
        <v>2216</v>
      </c>
      <c r="U1732" s="31" t="s">
        <v>38</v>
      </c>
    </row>
    <row r="1733">
      <c r="A1733" s="27"/>
      <c r="B1733" s="28"/>
      <c r="C1733" s="32">
        <v>2.0</v>
      </c>
      <c r="D1733" s="52" t="s">
        <v>2217</v>
      </c>
      <c r="I1733" s="31"/>
      <c r="K1733" s="21"/>
      <c r="M1733" s="27"/>
      <c r="N1733" s="28"/>
      <c r="O1733" s="32">
        <v>2.0</v>
      </c>
      <c r="P1733" s="52" t="s">
        <v>2217</v>
      </c>
      <c r="U1733" s="31"/>
    </row>
    <row r="1734" ht="15.75" customHeight="1">
      <c r="A1734" s="27"/>
      <c r="B1734" s="28"/>
      <c r="C1734" s="32">
        <v>3.0</v>
      </c>
      <c r="D1734" s="52" t="s">
        <v>2218</v>
      </c>
      <c r="I1734" s="31"/>
      <c r="K1734" s="21"/>
      <c r="M1734" s="27"/>
      <c r="N1734" s="28"/>
      <c r="O1734" s="32">
        <v>3.0</v>
      </c>
      <c r="P1734" s="52" t="s">
        <v>2218</v>
      </c>
      <c r="U1734" s="31"/>
    </row>
    <row r="1735">
      <c r="A1735" s="27"/>
      <c r="B1735" s="28"/>
      <c r="C1735" s="32">
        <v>4.0</v>
      </c>
      <c r="D1735" s="52" t="s">
        <v>2219</v>
      </c>
      <c r="I1735" s="31"/>
      <c r="K1735" s="21"/>
      <c r="M1735" s="27"/>
      <c r="N1735" s="28"/>
      <c r="O1735" s="32">
        <v>4.0</v>
      </c>
      <c r="P1735" s="52" t="s">
        <v>2219</v>
      </c>
      <c r="U1735" s="31"/>
    </row>
    <row r="1736">
      <c r="A1736" s="27"/>
      <c r="B1736" s="28"/>
      <c r="C1736" s="27"/>
      <c r="D1736" s="27"/>
      <c r="E1736" s="27"/>
      <c r="F1736" s="27"/>
      <c r="G1736" s="27"/>
      <c r="H1736" s="27"/>
      <c r="I1736" s="30"/>
      <c r="K1736" s="21"/>
      <c r="M1736" s="27"/>
      <c r="N1736" s="28"/>
      <c r="O1736" s="27"/>
      <c r="P1736" s="27"/>
      <c r="Q1736" s="27"/>
      <c r="R1736" s="27"/>
      <c r="S1736" s="27"/>
      <c r="T1736" s="27"/>
      <c r="U1736" s="30"/>
    </row>
    <row r="1737">
      <c r="A1737" s="27"/>
      <c r="B1737" s="28"/>
      <c r="C1737" s="27"/>
      <c r="D1737" s="27"/>
      <c r="E1737" s="27"/>
      <c r="F1737" s="27"/>
      <c r="G1737" s="27"/>
      <c r="H1737" s="27"/>
      <c r="I1737" s="30"/>
      <c r="K1737" s="21"/>
      <c r="M1737" s="27"/>
      <c r="N1737" s="28"/>
      <c r="O1737" s="27"/>
      <c r="P1737" s="27"/>
      <c r="Q1737" s="27"/>
      <c r="R1737" s="27"/>
      <c r="S1737" s="27"/>
      <c r="T1737" s="27"/>
      <c r="U1737" s="30"/>
    </row>
    <row r="1738">
      <c r="A1738" s="32" t="s">
        <v>50</v>
      </c>
      <c r="B1738" s="50">
        <f>B284+1</f>
        <v>37</v>
      </c>
      <c r="C1738" s="25" t="s">
        <v>2220</v>
      </c>
      <c r="I1738" s="26"/>
      <c r="K1738" s="21"/>
      <c r="M1738" s="32" t="s">
        <v>50</v>
      </c>
      <c r="N1738" s="50">
        <f>N284+1</f>
        <v>37</v>
      </c>
      <c r="O1738" s="25" t="s">
        <v>2220</v>
      </c>
      <c r="U1738" s="26"/>
    </row>
    <row r="1739" ht="15.75" customHeight="1">
      <c r="A1739" s="27"/>
      <c r="B1739" s="28"/>
      <c r="C1739" s="29"/>
      <c r="I1739" s="30"/>
      <c r="K1739" s="21"/>
      <c r="M1739" s="27"/>
      <c r="N1739" s="28"/>
      <c r="O1739" s="29"/>
      <c r="U1739" s="30"/>
    </row>
    <row r="1740">
      <c r="A1740" s="23"/>
      <c r="B1740" s="28"/>
      <c r="C1740" s="32">
        <v>1.0</v>
      </c>
      <c r="D1740" s="52" t="s">
        <v>2221</v>
      </c>
      <c r="I1740" s="31" t="s">
        <v>38</v>
      </c>
      <c r="K1740" s="21"/>
      <c r="M1740" s="23"/>
      <c r="N1740" s="28"/>
      <c r="O1740" s="32">
        <v>1.0</v>
      </c>
      <c r="P1740" s="52" t="s">
        <v>2221</v>
      </c>
      <c r="U1740" s="31" t="s">
        <v>38</v>
      </c>
    </row>
    <row r="1741">
      <c r="A1741" s="27"/>
      <c r="B1741" s="28"/>
      <c r="C1741" s="32">
        <v>2.0</v>
      </c>
      <c r="D1741" s="52" t="s">
        <v>2222</v>
      </c>
      <c r="I1741" s="31"/>
      <c r="K1741" s="21"/>
      <c r="M1741" s="27"/>
      <c r="N1741" s="28"/>
      <c r="O1741" s="32">
        <v>2.0</v>
      </c>
      <c r="P1741" s="52" t="s">
        <v>2222</v>
      </c>
      <c r="U1741" s="31"/>
    </row>
    <row r="1742" ht="15.75" customHeight="1">
      <c r="A1742" s="27"/>
      <c r="B1742" s="28"/>
      <c r="C1742" s="32">
        <v>3.0</v>
      </c>
      <c r="D1742" s="52" t="s">
        <v>2223</v>
      </c>
      <c r="I1742" s="31"/>
      <c r="K1742" s="21"/>
      <c r="M1742" s="27"/>
      <c r="N1742" s="28"/>
      <c r="O1742" s="32">
        <v>3.0</v>
      </c>
      <c r="P1742" s="52" t="s">
        <v>2223</v>
      </c>
      <c r="U1742" s="31"/>
    </row>
    <row r="1743">
      <c r="A1743" s="27"/>
      <c r="B1743" s="28"/>
      <c r="C1743" s="32">
        <v>4.0</v>
      </c>
      <c r="D1743" s="52" t="s">
        <v>2224</v>
      </c>
      <c r="I1743" s="31"/>
      <c r="K1743" s="21"/>
      <c r="M1743" s="27"/>
      <c r="N1743" s="28"/>
      <c r="O1743" s="32">
        <v>4.0</v>
      </c>
      <c r="P1743" s="52" t="s">
        <v>2224</v>
      </c>
      <c r="U1743" s="31"/>
    </row>
    <row r="1744">
      <c r="A1744" s="27"/>
      <c r="B1744" s="28"/>
      <c r="C1744" s="27"/>
      <c r="D1744" s="27"/>
      <c r="E1744" s="27"/>
      <c r="F1744" s="27"/>
      <c r="G1744" s="27"/>
      <c r="H1744" s="27"/>
      <c r="I1744" s="30"/>
      <c r="K1744" s="21"/>
      <c r="M1744" s="27"/>
      <c r="N1744" s="28"/>
      <c r="O1744" s="27"/>
      <c r="P1744" s="27"/>
      <c r="Q1744" s="27"/>
      <c r="R1744" s="27"/>
      <c r="S1744" s="27"/>
      <c r="T1744" s="27"/>
      <c r="U1744" s="30"/>
    </row>
    <row r="1745">
      <c r="A1745" s="27"/>
      <c r="B1745" s="28"/>
      <c r="C1745" s="27"/>
      <c r="D1745" s="27"/>
      <c r="E1745" s="27"/>
      <c r="F1745" s="27"/>
      <c r="G1745" s="27"/>
      <c r="H1745" s="27"/>
      <c r="I1745" s="30"/>
      <c r="K1745" s="21"/>
      <c r="M1745" s="27"/>
      <c r="N1745" s="28"/>
      <c r="O1745" s="27"/>
      <c r="P1745" s="27"/>
      <c r="Q1745" s="27"/>
      <c r="R1745" s="27"/>
      <c r="S1745" s="27"/>
      <c r="T1745" s="27"/>
      <c r="U1745" s="30"/>
    </row>
    <row r="1746">
      <c r="A1746" s="32" t="s">
        <v>50</v>
      </c>
      <c r="B1746" s="50">
        <f>B292+1</f>
        <v>38</v>
      </c>
      <c r="C1746" s="25" t="s">
        <v>2225</v>
      </c>
      <c r="I1746" s="26"/>
      <c r="K1746" s="21"/>
      <c r="M1746" s="32" t="s">
        <v>50</v>
      </c>
      <c r="N1746" s="50">
        <f>N292+1</f>
        <v>38</v>
      </c>
      <c r="O1746" s="25" t="s">
        <v>2225</v>
      </c>
      <c r="U1746" s="26"/>
    </row>
    <row r="1747" ht="15.75" customHeight="1">
      <c r="A1747" s="27"/>
      <c r="B1747" s="28"/>
      <c r="C1747" s="29"/>
      <c r="I1747" s="30"/>
      <c r="K1747" s="21"/>
      <c r="M1747" s="27"/>
      <c r="N1747" s="28"/>
      <c r="O1747" s="29"/>
      <c r="U1747" s="30"/>
    </row>
    <row r="1748">
      <c r="A1748" s="23"/>
      <c r="B1748" s="28"/>
      <c r="C1748" s="32">
        <v>1.0</v>
      </c>
      <c r="D1748" s="52" t="s">
        <v>2226</v>
      </c>
      <c r="I1748" s="31" t="s">
        <v>38</v>
      </c>
      <c r="K1748" s="21"/>
      <c r="M1748" s="23"/>
      <c r="N1748" s="28"/>
      <c r="O1748" s="32">
        <v>1.0</v>
      </c>
      <c r="P1748" s="52" t="s">
        <v>2226</v>
      </c>
      <c r="U1748" s="31" t="s">
        <v>38</v>
      </c>
    </row>
    <row r="1749">
      <c r="A1749" s="27"/>
      <c r="B1749" s="28"/>
      <c r="C1749" s="32">
        <v>2.0</v>
      </c>
      <c r="D1749" s="52" t="s">
        <v>2227</v>
      </c>
      <c r="I1749" s="31"/>
      <c r="K1749" s="21"/>
      <c r="M1749" s="27"/>
      <c r="N1749" s="28"/>
      <c r="O1749" s="32">
        <v>2.0</v>
      </c>
      <c r="P1749" s="52" t="s">
        <v>2227</v>
      </c>
      <c r="U1749" s="31"/>
    </row>
    <row r="1750" ht="15.75" customHeight="1">
      <c r="A1750" s="27"/>
      <c r="B1750" s="28"/>
      <c r="C1750" s="32">
        <v>3.0</v>
      </c>
      <c r="D1750" s="52" t="s">
        <v>2228</v>
      </c>
      <c r="I1750" s="31"/>
      <c r="K1750" s="21"/>
      <c r="M1750" s="27"/>
      <c r="N1750" s="28"/>
      <c r="O1750" s="32">
        <v>3.0</v>
      </c>
      <c r="P1750" s="52" t="s">
        <v>2228</v>
      </c>
      <c r="U1750" s="31"/>
    </row>
    <row r="1751">
      <c r="A1751" s="27"/>
      <c r="B1751" s="28"/>
      <c r="C1751" s="32">
        <v>4.0</v>
      </c>
      <c r="D1751" s="52" t="s">
        <v>2229</v>
      </c>
      <c r="I1751" s="31"/>
      <c r="K1751" s="21"/>
      <c r="M1751" s="27"/>
      <c r="N1751" s="28"/>
      <c r="O1751" s="32">
        <v>4.0</v>
      </c>
      <c r="P1751" s="52" t="s">
        <v>2229</v>
      </c>
      <c r="U1751" s="31"/>
    </row>
    <row r="1752">
      <c r="A1752" s="27"/>
      <c r="B1752" s="28"/>
      <c r="C1752" s="27"/>
      <c r="D1752" s="27"/>
      <c r="E1752" s="27"/>
      <c r="F1752" s="27"/>
      <c r="G1752" s="27"/>
      <c r="H1752" s="27"/>
      <c r="I1752" s="30"/>
      <c r="K1752" s="21"/>
      <c r="M1752" s="27"/>
      <c r="N1752" s="28"/>
      <c r="O1752" s="27"/>
      <c r="P1752" s="27"/>
      <c r="Q1752" s="27"/>
      <c r="R1752" s="27"/>
      <c r="S1752" s="27"/>
      <c r="T1752" s="27"/>
      <c r="U1752" s="30"/>
    </row>
    <row r="1753">
      <c r="A1753" s="27"/>
      <c r="B1753" s="28"/>
      <c r="C1753" s="27"/>
      <c r="D1753" s="27"/>
      <c r="E1753" s="27"/>
      <c r="F1753" s="27"/>
      <c r="G1753" s="27"/>
      <c r="H1753" s="27"/>
      <c r="I1753" s="30"/>
      <c r="K1753" s="21"/>
      <c r="M1753" s="27"/>
      <c r="N1753" s="28"/>
      <c r="O1753" s="27"/>
      <c r="P1753" s="27"/>
      <c r="Q1753" s="27"/>
      <c r="R1753" s="27"/>
      <c r="S1753" s="27"/>
      <c r="T1753" s="27"/>
      <c r="U1753" s="30"/>
    </row>
    <row r="1754">
      <c r="A1754" s="32" t="s">
        <v>50</v>
      </c>
      <c r="B1754" s="50">
        <f>B300+1</f>
        <v>39</v>
      </c>
      <c r="C1754" s="25" t="s">
        <v>2230</v>
      </c>
      <c r="I1754" s="26"/>
      <c r="K1754" s="21"/>
      <c r="M1754" s="32" t="s">
        <v>50</v>
      </c>
      <c r="N1754" s="50">
        <f>N300+1</f>
        <v>39</v>
      </c>
      <c r="O1754" s="25" t="s">
        <v>2230</v>
      </c>
      <c r="U1754" s="26"/>
    </row>
    <row r="1755" ht="15.75" customHeight="1">
      <c r="A1755" s="27"/>
      <c r="B1755" s="28"/>
      <c r="C1755" s="29"/>
      <c r="I1755" s="30"/>
      <c r="K1755" s="21"/>
      <c r="M1755" s="27"/>
      <c r="N1755" s="28"/>
      <c r="O1755" s="29"/>
      <c r="U1755" s="30"/>
    </row>
    <row r="1756">
      <c r="A1756" s="23"/>
      <c r="B1756" s="28"/>
      <c r="C1756" s="32">
        <v>1.0</v>
      </c>
      <c r="D1756" s="52" t="s">
        <v>2231</v>
      </c>
      <c r="I1756" s="31" t="s">
        <v>38</v>
      </c>
      <c r="K1756" s="21"/>
      <c r="M1756" s="23"/>
      <c r="N1756" s="28"/>
      <c r="O1756" s="32">
        <v>1.0</v>
      </c>
      <c r="P1756" s="52" t="s">
        <v>2231</v>
      </c>
      <c r="U1756" s="31" t="s">
        <v>38</v>
      </c>
    </row>
    <row r="1757">
      <c r="A1757" s="27"/>
      <c r="B1757" s="28"/>
      <c r="C1757" s="32">
        <v>2.0</v>
      </c>
      <c r="D1757" s="52" t="s">
        <v>2232</v>
      </c>
      <c r="I1757" s="31"/>
      <c r="K1757" s="21"/>
      <c r="M1757" s="27"/>
      <c r="N1757" s="28"/>
      <c r="O1757" s="32">
        <v>2.0</v>
      </c>
      <c r="P1757" s="52" t="s">
        <v>2232</v>
      </c>
      <c r="U1757" s="31"/>
    </row>
    <row r="1758" ht="15.75" customHeight="1">
      <c r="A1758" s="27"/>
      <c r="B1758" s="28"/>
      <c r="C1758" s="32">
        <v>3.0</v>
      </c>
      <c r="D1758" s="52" t="s">
        <v>2233</v>
      </c>
      <c r="I1758" s="31"/>
      <c r="K1758" s="21"/>
      <c r="M1758" s="27"/>
      <c r="N1758" s="28"/>
      <c r="O1758" s="32">
        <v>3.0</v>
      </c>
      <c r="P1758" s="52" t="s">
        <v>2233</v>
      </c>
      <c r="U1758" s="31"/>
    </row>
    <row r="1759">
      <c r="A1759" s="27"/>
      <c r="B1759" s="28"/>
      <c r="C1759" s="32">
        <v>4.0</v>
      </c>
      <c r="D1759" s="52" t="s">
        <v>2234</v>
      </c>
      <c r="I1759" s="31"/>
      <c r="K1759" s="21"/>
      <c r="M1759" s="27"/>
      <c r="N1759" s="28"/>
      <c r="O1759" s="32">
        <v>4.0</v>
      </c>
      <c r="P1759" s="52" t="s">
        <v>2234</v>
      </c>
      <c r="U1759" s="31"/>
    </row>
    <row r="1760">
      <c r="A1760" s="27"/>
      <c r="B1760" s="28"/>
      <c r="C1760" s="27"/>
      <c r="D1760" s="27"/>
      <c r="E1760" s="27"/>
      <c r="F1760" s="27"/>
      <c r="G1760" s="27"/>
      <c r="H1760" s="27"/>
      <c r="I1760" s="30"/>
      <c r="K1760" s="21"/>
      <c r="M1760" s="27"/>
      <c r="N1760" s="28"/>
      <c r="O1760" s="27"/>
      <c r="P1760" s="27"/>
      <c r="Q1760" s="27"/>
      <c r="R1760" s="27"/>
      <c r="S1760" s="27"/>
      <c r="T1760" s="27"/>
      <c r="U1760" s="30"/>
    </row>
    <row r="1761">
      <c r="A1761" s="27"/>
      <c r="B1761" s="28"/>
      <c r="C1761" s="27"/>
      <c r="D1761" s="27"/>
      <c r="E1761" s="27"/>
      <c r="F1761" s="27"/>
      <c r="G1761" s="27"/>
      <c r="H1761" s="27"/>
      <c r="I1761" s="30"/>
      <c r="K1761" s="21"/>
      <c r="M1761" s="27"/>
      <c r="N1761" s="28"/>
      <c r="O1761" s="27"/>
      <c r="P1761" s="27"/>
      <c r="Q1761" s="27"/>
      <c r="R1761" s="27"/>
      <c r="S1761" s="27"/>
      <c r="T1761" s="27"/>
      <c r="U1761" s="30"/>
    </row>
    <row r="1762">
      <c r="A1762" s="32" t="s">
        <v>50</v>
      </c>
      <c r="B1762" s="50">
        <f>B308+1</f>
        <v>40</v>
      </c>
      <c r="C1762" s="25" t="s">
        <v>2235</v>
      </c>
      <c r="I1762" s="26"/>
      <c r="K1762" s="21"/>
      <c r="M1762" s="32" t="s">
        <v>50</v>
      </c>
      <c r="N1762" s="50">
        <f>N308+1</f>
        <v>40</v>
      </c>
      <c r="O1762" s="25" t="s">
        <v>2235</v>
      </c>
      <c r="U1762" s="26"/>
    </row>
    <row r="1763" ht="15.75" customHeight="1">
      <c r="A1763" s="27"/>
      <c r="B1763" s="28"/>
      <c r="C1763" s="29"/>
      <c r="I1763" s="30"/>
      <c r="K1763" s="21"/>
      <c r="M1763" s="27"/>
      <c r="N1763" s="28"/>
      <c r="O1763" s="29"/>
      <c r="U1763" s="30"/>
    </row>
    <row r="1764">
      <c r="A1764" s="23"/>
      <c r="B1764" s="28"/>
      <c r="C1764" s="32">
        <v>1.0</v>
      </c>
      <c r="D1764" s="52" t="s">
        <v>2236</v>
      </c>
      <c r="I1764" s="31"/>
      <c r="K1764" s="21"/>
      <c r="M1764" s="23"/>
      <c r="N1764" s="28"/>
      <c r="O1764" s="32">
        <v>1.0</v>
      </c>
      <c r="P1764" s="52" t="s">
        <v>2236</v>
      </c>
      <c r="U1764" s="31"/>
    </row>
    <row r="1765">
      <c r="A1765" s="27"/>
      <c r="B1765" s="28"/>
      <c r="C1765" s="32">
        <v>2.0</v>
      </c>
      <c r="D1765" s="52" t="s">
        <v>2237</v>
      </c>
      <c r="I1765" s="31" t="s">
        <v>38</v>
      </c>
      <c r="K1765" s="21"/>
      <c r="M1765" s="27"/>
      <c r="N1765" s="28"/>
      <c r="O1765" s="32">
        <v>2.0</v>
      </c>
      <c r="P1765" s="52" t="s">
        <v>2237</v>
      </c>
      <c r="U1765" s="31" t="s">
        <v>38</v>
      </c>
    </row>
    <row r="1766" ht="20.25" customHeight="1">
      <c r="A1766" s="27"/>
      <c r="B1766" s="28"/>
      <c r="C1766" s="32">
        <v>3.0</v>
      </c>
      <c r="D1766" s="52" t="s">
        <v>2238</v>
      </c>
      <c r="I1766" s="31"/>
      <c r="K1766" s="21"/>
      <c r="M1766" s="27"/>
      <c r="N1766" s="28"/>
      <c r="O1766" s="32">
        <v>3.0</v>
      </c>
      <c r="P1766" s="52" t="s">
        <v>2238</v>
      </c>
      <c r="U1766" s="31"/>
    </row>
    <row r="1767">
      <c r="A1767" s="27"/>
      <c r="B1767" s="28"/>
      <c r="C1767" s="32">
        <v>4.0</v>
      </c>
      <c r="D1767" s="52" t="s">
        <v>2239</v>
      </c>
      <c r="I1767" s="31"/>
      <c r="K1767" s="21"/>
      <c r="M1767" s="27"/>
      <c r="N1767" s="28"/>
      <c r="O1767" s="32">
        <v>4.0</v>
      </c>
      <c r="P1767" s="52" t="s">
        <v>2239</v>
      </c>
      <c r="U1767" s="31"/>
    </row>
    <row r="1768">
      <c r="A1768" s="27"/>
      <c r="B1768" s="28"/>
      <c r="C1768" s="27"/>
      <c r="D1768" s="27"/>
      <c r="E1768" s="27"/>
      <c r="F1768" s="27"/>
      <c r="G1768" s="27"/>
      <c r="H1768" s="27"/>
      <c r="I1768" s="30"/>
      <c r="K1768" s="21"/>
      <c r="M1768" s="27"/>
      <c r="N1768" s="28"/>
      <c r="O1768" s="27"/>
      <c r="P1768" s="27"/>
      <c r="Q1768" s="27"/>
      <c r="R1768" s="27"/>
      <c r="S1768" s="27"/>
      <c r="T1768" s="27"/>
      <c r="U1768" s="30"/>
    </row>
    <row r="1769">
      <c r="A1769" s="27"/>
      <c r="B1769" s="28"/>
      <c r="C1769" s="27"/>
      <c r="D1769" s="27"/>
      <c r="E1769" s="27"/>
      <c r="F1769" s="27"/>
      <c r="G1769" s="27"/>
      <c r="H1769" s="27"/>
      <c r="I1769" s="30"/>
      <c r="K1769" s="21"/>
      <c r="M1769" s="27"/>
      <c r="N1769" s="28"/>
      <c r="O1769" s="27"/>
      <c r="P1769" s="27"/>
      <c r="Q1769" s="27"/>
      <c r="R1769" s="27"/>
      <c r="S1769" s="27"/>
      <c r="T1769" s="27"/>
      <c r="U1769" s="30"/>
    </row>
    <row r="1770">
      <c r="A1770" s="32" t="s">
        <v>50</v>
      </c>
      <c r="B1770" s="50">
        <f>B316+1</f>
        <v>41</v>
      </c>
      <c r="C1770" s="25" t="s">
        <v>2240</v>
      </c>
      <c r="I1770" s="26"/>
      <c r="K1770" s="21"/>
      <c r="M1770" s="32" t="s">
        <v>50</v>
      </c>
      <c r="N1770" s="50">
        <f>N316+1</f>
        <v>41</v>
      </c>
      <c r="O1770" s="25" t="s">
        <v>2240</v>
      </c>
      <c r="U1770" s="26"/>
    </row>
    <row r="1771" ht="15.75" customHeight="1">
      <c r="A1771" s="27"/>
      <c r="B1771" s="28"/>
      <c r="C1771" s="29"/>
      <c r="I1771" s="30"/>
      <c r="K1771" s="21"/>
      <c r="M1771" s="27"/>
      <c r="N1771" s="28"/>
      <c r="O1771" s="29"/>
      <c r="U1771" s="30"/>
    </row>
    <row r="1772">
      <c r="A1772" s="23"/>
      <c r="B1772" s="28"/>
      <c r="C1772" s="32">
        <v>1.0</v>
      </c>
      <c r="D1772" s="52" t="s">
        <v>2241</v>
      </c>
      <c r="I1772" s="31"/>
      <c r="K1772" s="21"/>
      <c r="M1772" s="23"/>
      <c r="N1772" s="28"/>
      <c r="O1772" s="32">
        <v>1.0</v>
      </c>
      <c r="P1772" s="52" t="s">
        <v>2241</v>
      </c>
      <c r="U1772" s="31"/>
    </row>
    <row r="1773">
      <c r="A1773" s="27"/>
      <c r="B1773" s="28"/>
      <c r="C1773" s="32">
        <v>2.0</v>
      </c>
      <c r="D1773" s="52" t="s">
        <v>2237</v>
      </c>
      <c r="I1773" s="31" t="s">
        <v>38</v>
      </c>
      <c r="K1773" s="21"/>
      <c r="M1773" s="27"/>
      <c r="N1773" s="28"/>
      <c r="O1773" s="32">
        <v>2.0</v>
      </c>
      <c r="P1773" s="52" t="s">
        <v>2237</v>
      </c>
      <c r="U1773" s="31" t="s">
        <v>38</v>
      </c>
    </row>
    <row r="1774" ht="15.75" customHeight="1">
      <c r="A1774" s="27"/>
      <c r="B1774" s="28"/>
      <c r="C1774" s="32">
        <v>3.0</v>
      </c>
      <c r="D1774" s="52" t="s">
        <v>2242</v>
      </c>
      <c r="I1774" s="31"/>
      <c r="K1774" s="21"/>
      <c r="M1774" s="27"/>
      <c r="N1774" s="28"/>
      <c r="O1774" s="32">
        <v>3.0</v>
      </c>
      <c r="P1774" s="52" t="s">
        <v>2242</v>
      </c>
      <c r="U1774" s="31"/>
    </row>
    <row r="1775">
      <c r="A1775" s="27"/>
      <c r="B1775" s="28"/>
      <c r="C1775" s="32">
        <v>4.0</v>
      </c>
      <c r="D1775" s="52" t="s">
        <v>2243</v>
      </c>
      <c r="I1775" s="31"/>
      <c r="K1775" s="21"/>
      <c r="M1775" s="27"/>
      <c r="N1775" s="28"/>
      <c r="O1775" s="32">
        <v>4.0</v>
      </c>
      <c r="P1775" s="52" t="s">
        <v>2243</v>
      </c>
      <c r="U1775" s="31"/>
    </row>
    <row r="1776">
      <c r="A1776" s="27"/>
      <c r="B1776" s="28"/>
      <c r="C1776" s="27"/>
      <c r="D1776" s="27"/>
      <c r="E1776" s="27"/>
      <c r="F1776" s="27"/>
      <c r="G1776" s="27"/>
      <c r="H1776" s="27"/>
      <c r="I1776" s="30"/>
      <c r="K1776" s="21"/>
      <c r="M1776" s="27"/>
      <c r="N1776" s="28"/>
      <c r="O1776" s="27"/>
      <c r="P1776" s="27"/>
      <c r="Q1776" s="27"/>
      <c r="R1776" s="27"/>
      <c r="S1776" s="27"/>
      <c r="T1776" s="27"/>
      <c r="U1776" s="30"/>
    </row>
    <row r="1777">
      <c r="A1777" s="27"/>
      <c r="B1777" s="28"/>
      <c r="C1777" s="27"/>
      <c r="D1777" s="27"/>
      <c r="E1777" s="27"/>
      <c r="F1777" s="27"/>
      <c r="G1777" s="27"/>
      <c r="H1777" s="27"/>
      <c r="I1777" s="30"/>
      <c r="K1777" s="21"/>
      <c r="M1777" s="27"/>
      <c r="N1777" s="28"/>
      <c r="O1777" s="27"/>
      <c r="P1777" s="27"/>
      <c r="Q1777" s="27"/>
      <c r="R1777" s="27"/>
      <c r="S1777" s="27"/>
      <c r="T1777" s="27"/>
      <c r="U1777" s="30"/>
    </row>
    <row r="1778">
      <c r="A1778" s="32" t="s">
        <v>50</v>
      </c>
      <c r="B1778" s="50">
        <f>B324+1</f>
        <v>42</v>
      </c>
      <c r="C1778" s="25" t="s">
        <v>987</v>
      </c>
      <c r="I1778" s="26"/>
      <c r="K1778" s="21"/>
      <c r="M1778" s="32" t="s">
        <v>50</v>
      </c>
      <c r="N1778" s="50">
        <f>N324+1</f>
        <v>42</v>
      </c>
      <c r="O1778" s="25" t="s">
        <v>987</v>
      </c>
      <c r="U1778" s="26"/>
    </row>
    <row r="1779" ht="15.75" customHeight="1">
      <c r="A1779" s="27"/>
      <c r="B1779" s="28"/>
      <c r="C1779" s="29"/>
      <c r="I1779" s="30"/>
      <c r="K1779" s="21"/>
      <c r="M1779" s="27"/>
      <c r="N1779" s="28"/>
      <c r="O1779" s="29"/>
      <c r="U1779" s="30"/>
    </row>
    <row r="1780">
      <c r="A1780" s="23"/>
      <c r="B1780" s="28"/>
      <c r="C1780" s="32">
        <v>1.0</v>
      </c>
      <c r="D1780" s="52" t="s">
        <v>990</v>
      </c>
      <c r="I1780" s="31"/>
      <c r="K1780" s="21"/>
      <c r="M1780" s="23"/>
      <c r="N1780" s="28"/>
      <c r="O1780" s="32">
        <v>1.0</v>
      </c>
      <c r="P1780" s="52" t="s">
        <v>990</v>
      </c>
      <c r="U1780" s="31"/>
    </row>
    <row r="1781">
      <c r="A1781" s="27"/>
      <c r="B1781" s="28"/>
      <c r="C1781" s="32">
        <v>2.0</v>
      </c>
      <c r="D1781" s="52" t="s">
        <v>991</v>
      </c>
      <c r="I1781" s="31"/>
      <c r="K1781" s="21"/>
      <c r="M1781" s="27"/>
      <c r="N1781" s="28"/>
      <c r="O1781" s="32">
        <v>2.0</v>
      </c>
      <c r="P1781" s="52" t="s">
        <v>991</v>
      </c>
      <c r="U1781" s="31"/>
    </row>
    <row r="1782" ht="15.75" customHeight="1">
      <c r="A1782" s="27"/>
      <c r="B1782" s="28"/>
      <c r="C1782" s="32">
        <v>3.0</v>
      </c>
      <c r="D1782" s="52" t="s">
        <v>2244</v>
      </c>
      <c r="I1782" s="31" t="s">
        <v>38</v>
      </c>
      <c r="K1782" s="21"/>
      <c r="M1782" s="27"/>
      <c r="N1782" s="28"/>
      <c r="O1782" s="32">
        <v>3.0</v>
      </c>
      <c r="P1782" s="52" t="s">
        <v>2244</v>
      </c>
      <c r="U1782" s="31" t="s">
        <v>38</v>
      </c>
    </row>
    <row r="1783">
      <c r="A1783" s="27"/>
      <c r="B1783" s="28"/>
      <c r="C1783" s="32">
        <v>4.0</v>
      </c>
      <c r="D1783" s="52" t="s">
        <v>989</v>
      </c>
      <c r="I1783" s="31"/>
      <c r="K1783" s="21"/>
      <c r="M1783" s="27"/>
      <c r="N1783" s="28"/>
      <c r="O1783" s="32">
        <v>4.0</v>
      </c>
      <c r="P1783" s="52" t="s">
        <v>989</v>
      </c>
      <c r="U1783" s="31"/>
    </row>
    <row r="1784">
      <c r="A1784" s="27"/>
      <c r="B1784" s="28"/>
      <c r="C1784" s="27"/>
      <c r="D1784" s="27"/>
      <c r="E1784" s="27"/>
      <c r="F1784" s="27"/>
      <c r="G1784" s="27"/>
      <c r="H1784" s="27"/>
      <c r="I1784" s="30"/>
      <c r="K1784" s="21"/>
      <c r="M1784" s="27"/>
      <c r="N1784" s="28"/>
      <c r="O1784" s="27"/>
      <c r="P1784" s="27"/>
      <c r="Q1784" s="27"/>
      <c r="R1784" s="27"/>
      <c r="S1784" s="27"/>
      <c r="T1784" s="27"/>
      <c r="U1784" s="30"/>
    </row>
    <row r="1785">
      <c r="A1785" s="27"/>
      <c r="B1785" s="28"/>
      <c r="C1785" s="27"/>
      <c r="D1785" s="27"/>
      <c r="E1785" s="27"/>
      <c r="F1785" s="27"/>
      <c r="G1785" s="27"/>
      <c r="H1785" s="27"/>
      <c r="I1785" s="30"/>
      <c r="K1785" s="21"/>
      <c r="M1785" s="27"/>
      <c r="N1785" s="28"/>
      <c r="O1785" s="27"/>
      <c r="P1785" s="27"/>
      <c r="Q1785" s="27"/>
      <c r="R1785" s="27"/>
      <c r="S1785" s="27"/>
      <c r="T1785" s="27"/>
      <c r="U1785" s="30"/>
    </row>
    <row r="1786">
      <c r="A1786" s="32" t="s">
        <v>50</v>
      </c>
      <c r="B1786" s="50">
        <f>B332+1</f>
        <v>43</v>
      </c>
      <c r="C1786" s="25" t="s">
        <v>2245</v>
      </c>
      <c r="I1786" s="26"/>
      <c r="K1786" s="21"/>
      <c r="M1786" s="32" t="s">
        <v>50</v>
      </c>
      <c r="N1786" s="50">
        <f>N332+1</f>
        <v>43</v>
      </c>
      <c r="O1786" s="25" t="s">
        <v>2245</v>
      </c>
      <c r="U1786" s="26"/>
    </row>
    <row r="1787" ht="15.75" customHeight="1">
      <c r="A1787" s="27"/>
      <c r="B1787" s="28"/>
      <c r="C1787" s="29"/>
      <c r="I1787" s="30"/>
      <c r="K1787" s="21"/>
      <c r="M1787" s="27"/>
      <c r="N1787" s="28"/>
      <c r="O1787" s="29"/>
      <c r="U1787" s="30"/>
    </row>
    <row r="1788">
      <c r="A1788" s="23"/>
      <c r="B1788" s="28"/>
      <c r="C1788" s="32">
        <v>1.0</v>
      </c>
      <c r="D1788" s="52" t="s">
        <v>2246</v>
      </c>
      <c r="I1788" s="31" t="s">
        <v>38</v>
      </c>
      <c r="K1788" s="21"/>
      <c r="M1788" s="23"/>
      <c r="N1788" s="28"/>
      <c r="O1788" s="32">
        <v>1.0</v>
      </c>
      <c r="P1788" s="52" t="s">
        <v>2246</v>
      </c>
      <c r="U1788" s="31" t="s">
        <v>38</v>
      </c>
    </row>
    <row r="1789">
      <c r="A1789" s="27"/>
      <c r="B1789" s="28"/>
      <c r="C1789" s="32">
        <v>2.0</v>
      </c>
      <c r="D1789" s="52" t="s">
        <v>2247</v>
      </c>
      <c r="I1789" s="31"/>
      <c r="K1789" s="21"/>
      <c r="M1789" s="27"/>
      <c r="N1789" s="28"/>
      <c r="O1789" s="32">
        <v>2.0</v>
      </c>
      <c r="P1789" s="52" t="s">
        <v>2247</v>
      </c>
      <c r="U1789" s="31"/>
    </row>
    <row r="1790" ht="15.75" customHeight="1">
      <c r="A1790" s="27"/>
      <c r="B1790" s="28"/>
      <c r="C1790" s="32">
        <v>3.0</v>
      </c>
      <c r="D1790" s="52" t="s">
        <v>2056</v>
      </c>
      <c r="I1790" s="31"/>
      <c r="K1790" s="21"/>
      <c r="M1790" s="27"/>
      <c r="N1790" s="28"/>
      <c r="O1790" s="32">
        <v>3.0</v>
      </c>
      <c r="P1790" s="52" t="s">
        <v>2056</v>
      </c>
      <c r="U1790" s="31"/>
    </row>
    <row r="1791">
      <c r="A1791" s="27"/>
      <c r="B1791" s="28"/>
      <c r="C1791" s="32">
        <v>4.0</v>
      </c>
      <c r="D1791" s="52" t="s">
        <v>2248</v>
      </c>
      <c r="I1791" s="31"/>
      <c r="K1791" s="21"/>
      <c r="M1791" s="27"/>
      <c r="N1791" s="28"/>
      <c r="O1791" s="32">
        <v>4.0</v>
      </c>
      <c r="P1791" s="52" t="s">
        <v>2248</v>
      </c>
      <c r="U1791" s="31"/>
    </row>
    <row r="1792">
      <c r="A1792" s="27"/>
      <c r="B1792" s="28"/>
      <c r="C1792" s="27"/>
      <c r="D1792" s="27"/>
      <c r="E1792" s="27"/>
      <c r="F1792" s="27"/>
      <c r="G1792" s="27"/>
      <c r="H1792" s="27"/>
      <c r="I1792" s="30"/>
      <c r="K1792" s="21"/>
      <c r="M1792" s="27"/>
      <c r="N1792" s="28"/>
      <c r="O1792" s="27"/>
      <c r="P1792" s="27"/>
      <c r="Q1792" s="27"/>
      <c r="R1792" s="27"/>
      <c r="S1792" s="27"/>
      <c r="T1792" s="27"/>
      <c r="U1792" s="30"/>
    </row>
    <row r="1793">
      <c r="A1793" s="27"/>
      <c r="B1793" s="28"/>
      <c r="C1793" s="27"/>
      <c r="D1793" s="27"/>
      <c r="E1793" s="27"/>
      <c r="F1793" s="27"/>
      <c r="G1793" s="27"/>
      <c r="H1793" s="27"/>
      <c r="I1793" s="30"/>
      <c r="K1793" s="21"/>
      <c r="M1793" s="27"/>
      <c r="N1793" s="28"/>
      <c r="O1793" s="27"/>
      <c r="P1793" s="27"/>
      <c r="Q1793" s="27"/>
      <c r="R1793" s="27"/>
      <c r="S1793" s="27"/>
      <c r="T1793" s="27"/>
      <c r="U1793" s="30"/>
    </row>
    <row r="1794">
      <c r="A1794" s="32" t="s">
        <v>50</v>
      </c>
      <c r="B1794" s="50">
        <f>B340+1</f>
        <v>44</v>
      </c>
      <c r="C1794" s="25" t="s">
        <v>1545</v>
      </c>
      <c r="I1794" s="26"/>
      <c r="K1794" s="21"/>
      <c r="M1794" s="32" t="s">
        <v>50</v>
      </c>
      <c r="N1794" s="50">
        <f>N340+1</f>
        <v>44</v>
      </c>
      <c r="O1794" s="25" t="s">
        <v>1545</v>
      </c>
      <c r="U1794" s="26"/>
    </row>
    <row r="1795" ht="15.75" customHeight="1">
      <c r="A1795" s="27"/>
      <c r="B1795" s="28"/>
      <c r="C1795" s="29"/>
      <c r="I1795" s="30"/>
      <c r="K1795" s="21"/>
      <c r="M1795" s="27"/>
      <c r="N1795" s="28"/>
      <c r="O1795" s="29"/>
      <c r="U1795" s="30"/>
    </row>
    <row r="1796">
      <c r="A1796" s="23"/>
      <c r="B1796" s="28"/>
      <c r="C1796" s="32">
        <v>1.0</v>
      </c>
      <c r="D1796" s="52" t="s">
        <v>2246</v>
      </c>
      <c r="I1796" s="31"/>
      <c r="K1796" s="21"/>
      <c r="M1796" s="23"/>
      <c r="N1796" s="28"/>
      <c r="O1796" s="32">
        <v>1.0</v>
      </c>
      <c r="P1796" s="52" t="s">
        <v>2246</v>
      </c>
      <c r="U1796" s="31"/>
    </row>
    <row r="1797">
      <c r="A1797" s="27"/>
      <c r="B1797" s="28"/>
      <c r="C1797" s="32">
        <v>2.0</v>
      </c>
      <c r="D1797" s="52" t="s">
        <v>1274</v>
      </c>
      <c r="I1797" s="31" t="s">
        <v>38</v>
      </c>
      <c r="K1797" s="21"/>
      <c r="M1797" s="27"/>
      <c r="N1797" s="28"/>
      <c r="O1797" s="32">
        <v>2.0</v>
      </c>
      <c r="P1797" s="52" t="s">
        <v>1274</v>
      </c>
      <c r="U1797" s="31" t="s">
        <v>38</v>
      </c>
    </row>
    <row r="1798" ht="15.75" customHeight="1">
      <c r="A1798" s="27"/>
      <c r="B1798" s="28"/>
      <c r="C1798" s="32">
        <v>3.0</v>
      </c>
      <c r="D1798" s="52" t="s">
        <v>2249</v>
      </c>
      <c r="I1798" s="31"/>
      <c r="K1798" s="21"/>
      <c r="M1798" s="27"/>
      <c r="N1798" s="28"/>
      <c r="O1798" s="32">
        <v>3.0</v>
      </c>
      <c r="P1798" s="52" t="s">
        <v>2249</v>
      </c>
      <c r="U1798" s="31"/>
    </row>
    <row r="1799">
      <c r="A1799" s="27"/>
      <c r="B1799" s="28"/>
      <c r="C1799" s="32">
        <v>4.0</v>
      </c>
      <c r="D1799" s="52" t="s">
        <v>1546</v>
      </c>
      <c r="I1799" s="31"/>
      <c r="K1799" s="21"/>
      <c r="M1799" s="27"/>
      <c r="N1799" s="28"/>
      <c r="O1799" s="32">
        <v>4.0</v>
      </c>
      <c r="P1799" s="52" t="s">
        <v>1546</v>
      </c>
      <c r="U1799" s="31"/>
    </row>
    <row r="1800">
      <c r="A1800" s="27"/>
      <c r="B1800" s="28"/>
      <c r="C1800" s="27"/>
      <c r="D1800" s="27"/>
      <c r="E1800" s="27"/>
      <c r="F1800" s="27"/>
      <c r="G1800" s="27"/>
      <c r="H1800" s="27"/>
      <c r="I1800" s="30"/>
      <c r="K1800" s="21"/>
      <c r="M1800" s="27"/>
      <c r="N1800" s="28"/>
      <c r="O1800" s="27"/>
      <c r="P1800" s="27"/>
      <c r="Q1800" s="27"/>
      <c r="R1800" s="27"/>
      <c r="S1800" s="27"/>
      <c r="T1800" s="27"/>
      <c r="U1800" s="30"/>
    </row>
    <row r="1801">
      <c r="A1801" s="27"/>
      <c r="B1801" s="28"/>
      <c r="C1801" s="27"/>
      <c r="D1801" s="27"/>
      <c r="E1801" s="27"/>
      <c r="F1801" s="27"/>
      <c r="G1801" s="27"/>
      <c r="H1801" s="27"/>
      <c r="I1801" s="30"/>
      <c r="K1801" s="21"/>
      <c r="M1801" s="27"/>
      <c r="N1801" s="28"/>
      <c r="O1801" s="27"/>
      <c r="P1801" s="27"/>
      <c r="Q1801" s="27"/>
      <c r="R1801" s="27"/>
      <c r="S1801" s="27"/>
      <c r="T1801" s="27"/>
      <c r="U1801" s="30"/>
    </row>
    <row r="1802">
      <c r="A1802" s="32" t="s">
        <v>50</v>
      </c>
      <c r="B1802" s="50">
        <f>B348+1</f>
        <v>45</v>
      </c>
      <c r="C1802" s="25" t="s">
        <v>2250</v>
      </c>
      <c r="I1802" s="26"/>
      <c r="K1802" s="21"/>
      <c r="M1802" s="32" t="s">
        <v>50</v>
      </c>
      <c r="N1802" s="50">
        <f>N348+1</f>
        <v>45</v>
      </c>
      <c r="O1802" s="25" t="s">
        <v>2250</v>
      </c>
      <c r="U1802" s="26"/>
    </row>
    <row r="1803" ht="15.75" customHeight="1">
      <c r="A1803" s="27"/>
      <c r="B1803" s="28"/>
      <c r="C1803" s="29"/>
      <c r="I1803" s="30"/>
      <c r="K1803" s="21"/>
      <c r="M1803" s="27"/>
      <c r="N1803" s="28"/>
      <c r="O1803" s="29"/>
      <c r="U1803" s="30"/>
    </row>
    <row r="1804">
      <c r="A1804" s="23"/>
      <c r="B1804" s="28"/>
      <c r="C1804" s="32">
        <v>1.0</v>
      </c>
      <c r="D1804" s="52" t="s">
        <v>2251</v>
      </c>
      <c r="I1804" s="31" t="s">
        <v>38</v>
      </c>
      <c r="K1804" s="21"/>
      <c r="M1804" s="23"/>
      <c r="N1804" s="28"/>
      <c r="O1804" s="32">
        <v>1.0</v>
      </c>
      <c r="P1804" s="52" t="s">
        <v>2251</v>
      </c>
      <c r="U1804" s="31" t="s">
        <v>38</v>
      </c>
    </row>
    <row r="1805">
      <c r="A1805" s="27"/>
      <c r="B1805" s="28"/>
      <c r="C1805" s="32">
        <v>2.0</v>
      </c>
      <c r="D1805" s="52" t="s">
        <v>2252</v>
      </c>
      <c r="I1805" s="31"/>
      <c r="K1805" s="21"/>
      <c r="M1805" s="27"/>
      <c r="N1805" s="28"/>
      <c r="O1805" s="32">
        <v>2.0</v>
      </c>
      <c r="P1805" s="52" t="s">
        <v>2252</v>
      </c>
      <c r="U1805" s="31"/>
    </row>
    <row r="1806" ht="15.75" customHeight="1">
      <c r="A1806" s="27"/>
      <c r="B1806" s="28"/>
      <c r="C1806" s="32">
        <v>3.0</v>
      </c>
      <c r="D1806" s="52" t="s">
        <v>2253</v>
      </c>
      <c r="I1806" s="31"/>
      <c r="K1806" s="21"/>
      <c r="M1806" s="27"/>
      <c r="N1806" s="28"/>
      <c r="O1806" s="32">
        <v>3.0</v>
      </c>
      <c r="P1806" s="52" t="s">
        <v>2253</v>
      </c>
      <c r="U1806" s="31"/>
    </row>
    <row r="1807">
      <c r="A1807" s="27"/>
      <c r="B1807" s="28"/>
      <c r="C1807" s="32">
        <v>4.0</v>
      </c>
      <c r="D1807" s="52" t="s">
        <v>516</v>
      </c>
      <c r="I1807" s="31"/>
      <c r="K1807" s="21"/>
      <c r="M1807" s="27"/>
      <c r="N1807" s="28"/>
      <c r="O1807" s="32">
        <v>4.0</v>
      </c>
      <c r="P1807" s="52" t="s">
        <v>516</v>
      </c>
      <c r="U1807" s="31"/>
    </row>
    <row r="1808">
      <c r="A1808" s="27"/>
      <c r="B1808" s="28"/>
      <c r="C1808" s="27"/>
      <c r="D1808" s="27"/>
      <c r="E1808" s="27"/>
      <c r="F1808" s="27"/>
      <c r="G1808" s="27"/>
      <c r="H1808" s="27"/>
      <c r="I1808" s="30"/>
      <c r="K1808" s="21"/>
      <c r="M1808" s="27"/>
      <c r="N1808" s="28"/>
      <c r="O1808" s="27"/>
      <c r="P1808" s="27"/>
      <c r="Q1808" s="27"/>
      <c r="R1808" s="27"/>
      <c r="S1808" s="27"/>
      <c r="T1808" s="27"/>
      <c r="U1808" s="30"/>
    </row>
    <row r="1809">
      <c r="A1809" s="27"/>
      <c r="B1809" s="28"/>
      <c r="C1809" s="27"/>
      <c r="D1809" s="27"/>
      <c r="E1809" s="27"/>
      <c r="F1809" s="27"/>
      <c r="G1809" s="27"/>
      <c r="H1809" s="27"/>
      <c r="I1809" s="30"/>
      <c r="K1809" s="21"/>
      <c r="M1809" s="27"/>
      <c r="N1809" s="28"/>
      <c r="O1809" s="27"/>
      <c r="P1809" s="27"/>
      <c r="Q1809" s="27"/>
      <c r="R1809" s="27"/>
      <c r="S1809" s="27"/>
      <c r="T1809" s="27"/>
      <c r="U1809" s="30"/>
    </row>
    <row r="1810">
      <c r="A1810" s="32" t="s">
        <v>50</v>
      </c>
      <c r="B1810" s="50">
        <f>B356+1</f>
        <v>46</v>
      </c>
      <c r="C1810" s="25" t="s">
        <v>2254</v>
      </c>
      <c r="I1810" s="26"/>
      <c r="K1810" s="21"/>
      <c r="M1810" s="32" t="s">
        <v>50</v>
      </c>
      <c r="N1810" s="50">
        <f>N356+1</f>
        <v>46</v>
      </c>
      <c r="O1810" s="25" t="s">
        <v>2254</v>
      </c>
      <c r="U1810" s="26"/>
    </row>
    <row r="1811" ht="15.75" customHeight="1">
      <c r="A1811" s="27"/>
      <c r="B1811" s="28"/>
      <c r="C1811" s="29"/>
      <c r="I1811" s="30"/>
      <c r="K1811" s="21"/>
      <c r="M1811" s="27"/>
      <c r="N1811" s="28"/>
      <c r="O1811" s="29"/>
      <c r="U1811" s="30"/>
    </row>
    <row r="1812">
      <c r="A1812" s="23"/>
      <c r="B1812" s="28"/>
      <c r="C1812" s="32">
        <v>1.0</v>
      </c>
      <c r="D1812" s="52" t="s">
        <v>2255</v>
      </c>
      <c r="I1812" s="31"/>
      <c r="K1812" s="21"/>
      <c r="M1812" s="23"/>
      <c r="N1812" s="28"/>
      <c r="O1812" s="32">
        <v>1.0</v>
      </c>
      <c r="P1812" s="52" t="s">
        <v>2255</v>
      </c>
      <c r="U1812" s="31"/>
    </row>
    <row r="1813">
      <c r="A1813" s="27"/>
      <c r="B1813" s="28"/>
      <c r="C1813" s="32">
        <v>2.0</v>
      </c>
      <c r="D1813" s="52" t="s">
        <v>2256</v>
      </c>
      <c r="I1813" s="31"/>
      <c r="K1813" s="21"/>
      <c r="M1813" s="27"/>
      <c r="N1813" s="28"/>
      <c r="O1813" s="32">
        <v>2.0</v>
      </c>
      <c r="P1813" s="52" t="s">
        <v>2256</v>
      </c>
      <c r="U1813" s="31"/>
    </row>
    <row r="1814" ht="18.0" customHeight="1">
      <c r="A1814" s="27"/>
      <c r="B1814" s="28"/>
      <c r="C1814" s="32">
        <v>3.0</v>
      </c>
      <c r="D1814" s="52" t="s">
        <v>2257</v>
      </c>
      <c r="I1814" s="31"/>
      <c r="K1814" s="21"/>
      <c r="M1814" s="27"/>
      <c r="N1814" s="28"/>
      <c r="O1814" s="32">
        <v>3.0</v>
      </c>
      <c r="P1814" s="52" t="s">
        <v>2257</v>
      </c>
      <c r="U1814" s="31"/>
    </row>
    <row r="1815">
      <c r="A1815" s="27"/>
      <c r="B1815" s="28"/>
      <c r="C1815" s="32">
        <v>4.0</v>
      </c>
      <c r="D1815" s="52" t="s">
        <v>854</v>
      </c>
      <c r="I1815" s="31" t="s">
        <v>38</v>
      </c>
      <c r="K1815" s="21"/>
      <c r="M1815" s="27"/>
      <c r="N1815" s="28"/>
      <c r="O1815" s="32">
        <v>4.0</v>
      </c>
      <c r="P1815" s="52" t="s">
        <v>854</v>
      </c>
      <c r="U1815" s="31" t="s">
        <v>38</v>
      </c>
    </row>
    <row r="1816">
      <c r="A1816" s="27"/>
      <c r="B1816" s="28"/>
      <c r="C1816" s="27"/>
      <c r="D1816" s="27"/>
      <c r="E1816" s="27"/>
      <c r="F1816" s="27"/>
      <c r="G1816" s="27"/>
      <c r="H1816" s="27"/>
      <c r="I1816" s="30"/>
      <c r="K1816" s="21"/>
      <c r="M1816" s="27"/>
      <c r="N1816" s="28"/>
      <c r="O1816" s="27"/>
      <c r="P1816" s="27"/>
      <c r="Q1816" s="27"/>
      <c r="R1816" s="27"/>
      <c r="S1816" s="27"/>
      <c r="T1816" s="27"/>
      <c r="U1816" s="30"/>
    </row>
    <row r="1817">
      <c r="A1817" s="27"/>
      <c r="B1817" s="28"/>
      <c r="C1817" s="27"/>
      <c r="D1817" s="27"/>
      <c r="E1817" s="27"/>
      <c r="F1817" s="27"/>
      <c r="G1817" s="27"/>
      <c r="H1817" s="27"/>
      <c r="I1817" s="30"/>
      <c r="K1817" s="21"/>
      <c r="M1817" s="27"/>
      <c r="N1817" s="28"/>
      <c r="O1817" s="27"/>
      <c r="P1817" s="27"/>
      <c r="Q1817" s="27"/>
      <c r="R1817" s="27"/>
      <c r="S1817" s="27"/>
      <c r="T1817" s="27"/>
      <c r="U1817" s="30"/>
    </row>
    <row r="1818">
      <c r="A1818" s="32" t="s">
        <v>50</v>
      </c>
      <c r="B1818" s="50">
        <f>B364+1</f>
        <v>47</v>
      </c>
      <c r="C1818" s="25" t="s">
        <v>2258</v>
      </c>
      <c r="I1818" s="26"/>
      <c r="K1818" s="21"/>
      <c r="M1818" s="32" t="s">
        <v>50</v>
      </c>
      <c r="N1818" s="50">
        <f>N364+1</f>
        <v>47</v>
      </c>
      <c r="O1818" s="25" t="s">
        <v>2258</v>
      </c>
      <c r="U1818" s="26"/>
    </row>
    <row r="1819" ht="47.25" customHeight="1">
      <c r="A1819" s="27"/>
      <c r="B1819" s="28"/>
      <c r="C1819" s="29" t="str">
        <f>IMAGE("https://media.zecodeek-it.com/dtc/ss-share/questions/question-5376.jpg",1)</f>
        <v/>
      </c>
      <c r="I1819" s="30"/>
      <c r="K1819" s="21"/>
      <c r="M1819" s="27"/>
      <c r="N1819" s="28"/>
      <c r="O1819" s="29" t="str">
        <f>IMAGE("https://media.zecodeek-it.com/dtc/ss-share/questions/question-5376.jpg",1)</f>
        <v/>
      </c>
      <c r="U1819" s="30"/>
    </row>
    <row r="1820">
      <c r="A1820" s="23"/>
      <c r="B1820" s="28"/>
      <c r="C1820" s="32">
        <v>1.0</v>
      </c>
      <c r="D1820" s="52" t="s">
        <v>2259</v>
      </c>
      <c r="I1820" s="31" t="s">
        <v>38</v>
      </c>
      <c r="K1820" s="21"/>
      <c r="M1820" s="23"/>
      <c r="N1820" s="28"/>
      <c r="O1820" s="32">
        <v>1.0</v>
      </c>
      <c r="P1820" s="52" t="s">
        <v>2259</v>
      </c>
      <c r="U1820" s="31" t="s">
        <v>38</v>
      </c>
    </row>
    <row r="1821">
      <c r="A1821" s="27"/>
      <c r="B1821" s="28"/>
      <c r="C1821" s="32">
        <v>2.0</v>
      </c>
      <c r="D1821" s="52" t="s">
        <v>2260</v>
      </c>
      <c r="I1821" s="31"/>
      <c r="K1821" s="21"/>
      <c r="M1821" s="27"/>
      <c r="N1821" s="28"/>
      <c r="O1821" s="32">
        <v>2.0</v>
      </c>
      <c r="P1821" s="52" t="s">
        <v>2260</v>
      </c>
      <c r="U1821" s="31"/>
    </row>
    <row r="1822" ht="15.75" customHeight="1">
      <c r="A1822" s="27"/>
      <c r="B1822" s="28"/>
      <c r="C1822" s="32">
        <v>3.0</v>
      </c>
      <c r="D1822" s="52" t="s">
        <v>2261</v>
      </c>
      <c r="I1822" s="31"/>
      <c r="K1822" s="21"/>
      <c r="M1822" s="27"/>
      <c r="N1822" s="28"/>
      <c r="O1822" s="32">
        <v>3.0</v>
      </c>
      <c r="P1822" s="52" t="s">
        <v>2261</v>
      </c>
      <c r="U1822" s="31"/>
    </row>
    <row r="1823">
      <c r="A1823" s="27"/>
      <c r="B1823" s="28"/>
      <c r="C1823" s="32">
        <v>4.0</v>
      </c>
      <c r="D1823" s="52" t="s">
        <v>2262</v>
      </c>
      <c r="I1823" s="31"/>
      <c r="K1823" s="21"/>
      <c r="M1823" s="27"/>
      <c r="N1823" s="28"/>
      <c r="O1823" s="32">
        <v>4.0</v>
      </c>
      <c r="P1823" s="52" t="s">
        <v>2262</v>
      </c>
      <c r="U1823" s="31"/>
    </row>
    <row r="1824">
      <c r="A1824" s="27"/>
      <c r="B1824" s="28"/>
      <c r="C1824" s="27"/>
      <c r="D1824" s="27"/>
      <c r="E1824" s="27"/>
      <c r="F1824" s="27"/>
      <c r="G1824" s="27"/>
      <c r="H1824" s="27"/>
      <c r="I1824" s="30"/>
      <c r="K1824" s="21"/>
      <c r="M1824" s="27"/>
      <c r="N1824" s="28"/>
      <c r="O1824" s="27"/>
      <c r="P1824" s="27"/>
      <c r="Q1824" s="27"/>
      <c r="R1824" s="27"/>
      <c r="S1824" s="27"/>
      <c r="T1824" s="27"/>
      <c r="U1824" s="30"/>
    </row>
    <row r="1825">
      <c r="A1825" s="27"/>
      <c r="B1825" s="28"/>
      <c r="C1825" s="27"/>
      <c r="D1825" s="27"/>
      <c r="E1825" s="27"/>
      <c r="F1825" s="27"/>
      <c r="G1825" s="27"/>
      <c r="H1825" s="27"/>
      <c r="I1825" s="30"/>
      <c r="K1825" s="21"/>
      <c r="M1825" s="27"/>
      <c r="N1825" s="28"/>
      <c r="O1825" s="27"/>
      <c r="P1825" s="27"/>
      <c r="Q1825" s="27"/>
      <c r="R1825" s="27"/>
      <c r="S1825" s="27"/>
      <c r="T1825" s="27"/>
      <c r="U1825" s="30"/>
    </row>
    <row r="1826">
      <c r="A1826" s="32" t="s">
        <v>50</v>
      </c>
      <c r="B1826" s="50">
        <f>B372+1</f>
        <v>48</v>
      </c>
      <c r="C1826" s="25" t="s">
        <v>2263</v>
      </c>
      <c r="I1826" s="26"/>
      <c r="K1826" s="21"/>
      <c r="M1826" s="32" t="s">
        <v>50</v>
      </c>
      <c r="N1826" s="50">
        <f>N372+1</f>
        <v>48</v>
      </c>
      <c r="O1826" s="25" t="s">
        <v>2263</v>
      </c>
      <c r="U1826" s="26"/>
    </row>
    <row r="1827" ht="15.75" customHeight="1">
      <c r="A1827" s="27"/>
      <c r="B1827" s="28"/>
      <c r="C1827" s="29"/>
      <c r="I1827" s="30"/>
      <c r="K1827" s="21"/>
      <c r="M1827" s="27"/>
      <c r="N1827" s="28"/>
      <c r="O1827" s="29"/>
      <c r="U1827" s="30"/>
    </row>
    <row r="1828">
      <c r="A1828" s="23"/>
      <c r="B1828" s="28"/>
      <c r="C1828" s="32">
        <v>1.0</v>
      </c>
      <c r="D1828" s="52" t="s">
        <v>2264</v>
      </c>
      <c r="I1828" s="31"/>
      <c r="K1828" s="21"/>
      <c r="M1828" s="23"/>
      <c r="N1828" s="28"/>
      <c r="O1828" s="32">
        <v>1.0</v>
      </c>
      <c r="P1828" s="52" t="s">
        <v>2264</v>
      </c>
      <c r="U1828" s="31"/>
    </row>
    <row r="1829">
      <c r="A1829" s="27"/>
      <c r="B1829" s="28"/>
      <c r="C1829" s="32">
        <v>2.0</v>
      </c>
      <c r="D1829" s="52" t="s">
        <v>2265</v>
      </c>
      <c r="I1829" s="31"/>
      <c r="K1829" s="21"/>
      <c r="M1829" s="27"/>
      <c r="N1829" s="28"/>
      <c r="O1829" s="32">
        <v>2.0</v>
      </c>
      <c r="P1829" s="52" t="s">
        <v>2265</v>
      </c>
      <c r="U1829" s="31"/>
    </row>
    <row r="1830" ht="32.25" customHeight="1">
      <c r="A1830" s="27"/>
      <c r="B1830" s="28"/>
      <c r="C1830" s="32">
        <v>3.0</v>
      </c>
      <c r="D1830" s="52" t="s">
        <v>2266</v>
      </c>
      <c r="I1830" s="31"/>
      <c r="K1830" s="21"/>
      <c r="M1830" s="27"/>
      <c r="N1830" s="28"/>
      <c r="O1830" s="32">
        <v>3.0</v>
      </c>
      <c r="P1830" s="52" t="s">
        <v>2266</v>
      </c>
      <c r="U1830" s="31"/>
    </row>
    <row r="1831">
      <c r="A1831" s="27"/>
      <c r="B1831" s="28"/>
      <c r="C1831" s="32">
        <v>4.0</v>
      </c>
      <c r="D1831" s="52" t="s">
        <v>854</v>
      </c>
      <c r="I1831" s="31" t="s">
        <v>38</v>
      </c>
      <c r="K1831" s="21"/>
      <c r="M1831" s="27"/>
      <c r="N1831" s="28"/>
      <c r="O1831" s="32">
        <v>4.0</v>
      </c>
      <c r="P1831" s="52" t="s">
        <v>854</v>
      </c>
      <c r="U1831" s="31" t="s">
        <v>38</v>
      </c>
    </row>
    <row r="1832">
      <c r="A1832" s="27"/>
      <c r="B1832" s="28"/>
      <c r="C1832" s="27"/>
      <c r="D1832" s="27"/>
      <c r="E1832" s="27"/>
      <c r="F1832" s="27"/>
      <c r="G1832" s="27"/>
      <c r="H1832" s="27"/>
      <c r="I1832" s="30"/>
      <c r="K1832" s="21"/>
      <c r="M1832" s="27"/>
      <c r="N1832" s="28"/>
      <c r="O1832" s="27"/>
      <c r="P1832" s="27"/>
      <c r="Q1832" s="27"/>
      <c r="R1832" s="27"/>
      <c r="S1832" s="27"/>
      <c r="T1832" s="27"/>
      <c r="U1832" s="30"/>
    </row>
    <row r="1833">
      <c r="A1833" s="27"/>
      <c r="B1833" s="28"/>
      <c r="C1833" s="27"/>
      <c r="D1833" s="27"/>
      <c r="E1833" s="27"/>
      <c r="F1833" s="27"/>
      <c r="G1833" s="27"/>
      <c r="H1833" s="27"/>
      <c r="I1833" s="30"/>
      <c r="K1833" s="21"/>
      <c r="M1833" s="27"/>
      <c r="N1833" s="28"/>
      <c r="O1833" s="27"/>
      <c r="P1833" s="27"/>
      <c r="Q1833" s="27"/>
      <c r="R1833" s="27"/>
      <c r="S1833" s="27"/>
      <c r="T1833" s="27"/>
      <c r="U1833" s="30"/>
    </row>
    <row r="1834">
      <c r="A1834" s="32" t="s">
        <v>50</v>
      </c>
      <c r="B1834" s="50">
        <f>B380+1</f>
        <v>49</v>
      </c>
      <c r="C1834" s="25" t="s">
        <v>2267</v>
      </c>
      <c r="I1834" s="26"/>
      <c r="K1834" s="21"/>
      <c r="M1834" s="32" t="s">
        <v>50</v>
      </c>
      <c r="N1834" s="50">
        <f>N380+1</f>
        <v>49</v>
      </c>
      <c r="O1834" s="25" t="s">
        <v>2267</v>
      </c>
      <c r="U1834" s="26"/>
    </row>
    <row r="1835" ht="15.75" customHeight="1">
      <c r="A1835" s="27"/>
      <c r="B1835" s="28"/>
      <c r="C1835" s="29"/>
      <c r="I1835" s="30"/>
      <c r="K1835" s="21"/>
      <c r="M1835" s="27"/>
      <c r="N1835" s="28"/>
      <c r="O1835" s="29"/>
      <c r="U1835" s="30"/>
    </row>
    <row r="1836">
      <c r="A1836" s="23"/>
      <c r="B1836" s="28"/>
      <c r="C1836" s="32">
        <v>1.0</v>
      </c>
      <c r="D1836" s="52" t="s">
        <v>2268</v>
      </c>
      <c r="I1836" s="31"/>
      <c r="K1836" s="21"/>
      <c r="M1836" s="23"/>
      <c r="N1836" s="28"/>
      <c r="O1836" s="32">
        <v>1.0</v>
      </c>
      <c r="P1836" s="52" t="s">
        <v>2268</v>
      </c>
      <c r="U1836" s="31"/>
    </row>
    <row r="1837">
      <c r="A1837" s="27"/>
      <c r="B1837" s="28"/>
      <c r="C1837" s="32">
        <v>2.0</v>
      </c>
      <c r="D1837" s="52" t="s">
        <v>2269</v>
      </c>
      <c r="I1837" s="31" t="s">
        <v>38</v>
      </c>
      <c r="K1837" s="21"/>
      <c r="M1837" s="27"/>
      <c r="N1837" s="28"/>
      <c r="O1837" s="32">
        <v>2.0</v>
      </c>
      <c r="P1837" s="52" t="s">
        <v>2269</v>
      </c>
      <c r="U1837" s="31" t="s">
        <v>38</v>
      </c>
    </row>
    <row r="1838" ht="15.75" customHeight="1">
      <c r="A1838" s="27"/>
      <c r="B1838" s="28"/>
      <c r="C1838" s="32">
        <v>3.0</v>
      </c>
      <c r="D1838" s="52" t="s">
        <v>2056</v>
      </c>
      <c r="I1838" s="31"/>
      <c r="K1838" s="21"/>
      <c r="M1838" s="27"/>
      <c r="N1838" s="28"/>
      <c r="O1838" s="32">
        <v>3.0</v>
      </c>
      <c r="P1838" s="52" t="s">
        <v>2056</v>
      </c>
      <c r="U1838" s="31"/>
    </row>
    <row r="1839" ht="15.75" customHeight="1">
      <c r="A1839" s="27"/>
      <c r="B1839" s="28"/>
      <c r="C1839" s="32">
        <v>4.0</v>
      </c>
      <c r="D1839" s="52" t="s">
        <v>516</v>
      </c>
      <c r="I1839" s="31"/>
      <c r="K1839" s="21"/>
      <c r="M1839" s="27"/>
      <c r="N1839" s="28"/>
      <c r="O1839" s="32">
        <v>4.0</v>
      </c>
      <c r="P1839" s="52" t="s">
        <v>516</v>
      </c>
      <c r="U1839" s="31"/>
    </row>
    <row r="1840">
      <c r="A1840" s="27"/>
      <c r="B1840" s="28"/>
      <c r="C1840" s="27"/>
      <c r="D1840" s="27"/>
      <c r="E1840" s="27"/>
      <c r="F1840" s="27"/>
      <c r="G1840" s="27"/>
      <c r="H1840" s="27"/>
      <c r="I1840" s="30"/>
      <c r="K1840" s="21"/>
      <c r="M1840" s="27"/>
      <c r="N1840" s="28"/>
      <c r="O1840" s="27"/>
      <c r="P1840" s="27"/>
      <c r="Q1840" s="27"/>
      <c r="R1840" s="27"/>
      <c r="S1840" s="27"/>
      <c r="T1840" s="27"/>
      <c r="U1840" s="30"/>
    </row>
    <row r="1841">
      <c r="A1841" s="27"/>
      <c r="B1841" s="28"/>
      <c r="C1841" s="27"/>
      <c r="D1841" s="27"/>
      <c r="E1841" s="27"/>
      <c r="F1841" s="27"/>
      <c r="G1841" s="27"/>
      <c r="H1841" s="27"/>
      <c r="I1841" s="30"/>
      <c r="K1841" s="21"/>
      <c r="M1841" s="27"/>
      <c r="N1841" s="28"/>
      <c r="O1841" s="27"/>
      <c r="P1841" s="27"/>
      <c r="Q1841" s="27"/>
      <c r="R1841" s="27"/>
      <c r="S1841" s="27"/>
      <c r="T1841" s="27"/>
      <c r="U1841" s="30"/>
    </row>
    <row r="1842">
      <c r="A1842" s="32" t="s">
        <v>50</v>
      </c>
      <c r="B1842" s="50">
        <f>B388+1</f>
        <v>50</v>
      </c>
      <c r="C1842" s="25" t="s">
        <v>2270</v>
      </c>
      <c r="I1842" s="26"/>
      <c r="K1842" s="21"/>
      <c r="M1842" s="32" t="s">
        <v>50</v>
      </c>
      <c r="N1842" s="50">
        <f>N388+1</f>
        <v>50</v>
      </c>
      <c r="O1842" s="25" t="s">
        <v>2270</v>
      </c>
      <c r="U1842" s="26"/>
    </row>
    <row r="1843" ht="15.75" customHeight="1">
      <c r="A1843" s="27"/>
      <c r="B1843" s="28"/>
      <c r="C1843" s="29"/>
      <c r="I1843" s="30"/>
      <c r="K1843" s="21"/>
      <c r="M1843" s="27"/>
      <c r="N1843" s="28"/>
      <c r="O1843" s="29"/>
      <c r="U1843" s="30"/>
    </row>
    <row r="1844">
      <c r="A1844" s="23"/>
      <c r="B1844" s="28"/>
      <c r="C1844" s="32">
        <v>1.0</v>
      </c>
      <c r="D1844" s="52" t="s">
        <v>2271</v>
      </c>
      <c r="I1844" s="31"/>
      <c r="K1844" s="21"/>
      <c r="M1844" s="23"/>
      <c r="N1844" s="28"/>
      <c r="O1844" s="32">
        <v>1.0</v>
      </c>
      <c r="P1844" s="52" t="s">
        <v>2271</v>
      </c>
      <c r="U1844" s="31"/>
    </row>
    <row r="1845">
      <c r="A1845" s="27"/>
      <c r="B1845" s="28"/>
      <c r="C1845" s="32">
        <v>2.0</v>
      </c>
      <c r="D1845" s="52" t="s">
        <v>2272</v>
      </c>
      <c r="I1845" s="31"/>
      <c r="K1845" s="21"/>
      <c r="M1845" s="27"/>
      <c r="N1845" s="28"/>
      <c r="O1845" s="32">
        <v>2.0</v>
      </c>
      <c r="P1845" s="52" t="s">
        <v>2272</v>
      </c>
      <c r="U1845" s="31"/>
    </row>
    <row r="1846" ht="19.5" customHeight="1">
      <c r="A1846" s="27"/>
      <c r="B1846" s="28"/>
      <c r="C1846" s="32">
        <v>3.0</v>
      </c>
      <c r="D1846" s="52" t="s">
        <v>2273</v>
      </c>
      <c r="I1846" s="31" t="s">
        <v>38</v>
      </c>
      <c r="K1846" s="21"/>
      <c r="M1846" s="27"/>
      <c r="N1846" s="28"/>
      <c r="O1846" s="32">
        <v>3.0</v>
      </c>
      <c r="P1846" s="52" t="s">
        <v>2273</v>
      </c>
      <c r="U1846" s="31" t="s">
        <v>38</v>
      </c>
    </row>
    <row r="1847">
      <c r="A1847" s="27"/>
      <c r="B1847" s="28"/>
      <c r="C1847" s="32">
        <v>4.0</v>
      </c>
      <c r="D1847" s="52" t="s">
        <v>2274</v>
      </c>
      <c r="I1847" s="31"/>
      <c r="K1847" s="21"/>
      <c r="M1847" s="27"/>
      <c r="N1847" s="28"/>
      <c r="O1847" s="32">
        <v>4.0</v>
      </c>
      <c r="P1847" s="52" t="s">
        <v>2274</v>
      </c>
      <c r="U1847" s="31"/>
    </row>
    <row r="1848">
      <c r="A1848" s="27"/>
      <c r="B1848" s="28"/>
      <c r="C1848" s="27"/>
      <c r="D1848" s="27"/>
      <c r="E1848" s="27"/>
      <c r="F1848" s="27"/>
      <c r="G1848" s="27"/>
      <c r="H1848" s="27"/>
      <c r="I1848" s="30"/>
      <c r="K1848" s="21"/>
      <c r="M1848" s="27"/>
      <c r="N1848" s="28"/>
      <c r="O1848" s="27"/>
      <c r="P1848" s="27"/>
      <c r="Q1848" s="27"/>
      <c r="R1848" s="27"/>
      <c r="S1848" s="27"/>
      <c r="T1848" s="27"/>
      <c r="U1848" s="30"/>
    </row>
    <row r="1849">
      <c r="A1849" s="27"/>
      <c r="B1849" s="28"/>
      <c r="C1849" s="27"/>
      <c r="D1849" s="27"/>
      <c r="E1849" s="27"/>
      <c r="F1849" s="27"/>
      <c r="G1849" s="27"/>
      <c r="H1849" s="27"/>
      <c r="I1849" s="30"/>
      <c r="K1849" s="21"/>
      <c r="M1849" s="27"/>
      <c r="N1849" s="28"/>
      <c r="O1849" s="27"/>
      <c r="P1849" s="27"/>
      <c r="Q1849" s="27"/>
      <c r="R1849" s="27"/>
      <c r="S1849" s="27"/>
      <c r="T1849" s="27"/>
      <c r="U1849" s="30"/>
    </row>
    <row r="1850">
      <c r="A1850" s="32" t="s">
        <v>50</v>
      </c>
      <c r="B1850" s="50">
        <f>B396+1</f>
        <v>51</v>
      </c>
      <c r="C1850" s="25" t="s">
        <v>2275</v>
      </c>
      <c r="I1850" s="26"/>
      <c r="K1850" s="21"/>
      <c r="M1850" s="32" t="s">
        <v>50</v>
      </c>
      <c r="N1850" s="50">
        <f>N396+1</f>
        <v>51</v>
      </c>
      <c r="O1850" s="25" t="s">
        <v>2275</v>
      </c>
      <c r="U1850" s="26"/>
    </row>
    <row r="1851" ht="15.75" customHeight="1">
      <c r="A1851" s="27"/>
      <c r="B1851" s="28"/>
      <c r="C1851" s="29"/>
      <c r="I1851" s="30"/>
      <c r="K1851" s="21"/>
      <c r="M1851" s="27"/>
      <c r="N1851" s="28"/>
      <c r="O1851" s="29"/>
      <c r="U1851" s="30"/>
    </row>
    <row r="1852" ht="15.75" customHeight="1">
      <c r="A1852" s="23"/>
      <c r="B1852" s="28"/>
      <c r="C1852" s="32">
        <v>1.0</v>
      </c>
      <c r="D1852" s="52" t="s">
        <v>2276</v>
      </c>
      <c r="I1852" s="31"/>
      <c r="K1852" s="21"/>
      <c r="M1852" s="23"/>
      <c r="N1852" s="28"/>
      <c r="O1852" s="32">
        <v>1.0</v>
      </c>
      <c r="P1852" s="52" t="s">
        <v>2276</v>
      </c>
      <c r="U1852" s="31"/>
    </row>
    <row r="1853">
      <c r="A1853" s="27"/>
      <c r="B1853" s="28"/>
      <c r="C1853" s="32">
        <v>2.0</v>
      </c>
      <c r="D1853" s="52" t="s">
        <v>2277</v>
      </c>
      <c r="I1853" s="31" t="s">
        <v>38</v>
      </c>
      <c r="K1853" s="21"/>
      <c r="M1853" s="27"/>
      <c r="N1853" s="28"/>
      <c r="O1853" s="32">
        <v>2.0</v>
      </c>
      <c r="P1853" s="52" t="s">
        <v>2277</v>
      </c>
      <c r="U1853" s="31" t="s">
        <v>38</v>
      </c>
    </row>
    <row r="1854" ht="15.75" customHeight="1">
      <c r="A1854" s="27"/>
      <c r="B1854" s="28"/>
      <c r="C1854" s="32">
        <v>3.0</v>
      </c>
      <c r="D1854" s="52" t="s">
        <v>2278</v>
      </c>
      <c r="I1854" s="31"/>
      <c r="K1854" s="21"/>
      <c r="M1854" s="27"/>
      <c r="N1854" s="28"/>
      <c r="O1854" s="32">
        <v>3.0</v>
      </c>
      <c r="P1854" s="52" t="s">
        <v>2278</v>
      </c>
      <c r="U1854" s="31"/>
    </row>
    <row r="1855">
      <c r="A1855" s="27"/>
      <c r="B1855" s="28"/>
      <c r="C1855" s="32">
        <v>4.0</v>
      </c>
      <c r="D1855" s="52" t="s">
        <v>2279</v>
      </c>
      <c r="I1855" s="31"/>
      <c r="K1855" s="21"/>
      <c r="M1855" s="27"/>
      <c r="N1855" s="28"/>
      <c r="O1855" s="32">
        <v>4.0</v>
      </c>
      <c r="P1855" s="52" t="s">
        <v>2279</v>
      </c>
      <c r="U1855" s="31"/>
    </row>
    <row r="1856">
      <c r="A1856" s="27"/>
      <c r="B1856" s="28"/>
      <c r="C1856" s="27"/>
      <c r="D1856" s="27"/>
      <c r="E1856" s="27"/>
      <c r="F1856" s="27"/>
      <c r="G1856" s="27"/>
      <c r="H1856" s="27"/>
      <c r="I1856" s="30"/>
      <c r="K1856" s="21"/>
      <c r="M1856" s="27"/>
      <c r="N1856" s="28"/>
      <c r="O1856" s="27"/>
      <c r="P1856" s="27"/>
      <c r="Q1856" s="27"/>
      <c r="R1856" s="27"/>
      <c r="S1856" s="27"/>
      <c r="T1856" s="27"/>
      <c r="U1856" s="30"/>
    </row>
    <row r="1857">
      <c r="A1857" s="27"/>
      <c r="B1857" s="28"/>
      <c r="C1857" s="27"/>
      <c r="D1857" s="27"/>
      <c r="E1857" s="27"/>
      <c r="F1857" s="27"/>
      <c r="G1857" s="27"/>
      <c r="H1857" s="27"/>
      <c r="I1857" s="30"/>
      <c r="K1857" s="21"/>
      <c r="M1857" s="27"/>
      <c r="N1857" s="28"/>
      <c r="O1857" s="27"/>
      <c r="P1857" s="27"/>
      <c r="Q1857" s="27"/>
      <c r="R1857" s="27"/>
      <c r="S1857" s="27"/>
      <c r="T1857" s="27"/>
      <c r="U1857" s="30"/>
    </row>
    <row r="1858">
      <c r="A1858" s="32" t="s">
        <v>50</v>
      </c>
      <c r="B1858" s="50">
        <f>B404+1</f>
        <v>52</v>
      </c>
      <c r="C1858" s="25" t="s">
        <v>2280</v>
      </c>
      <c r="I1858" s="26"/>
      <c r="K1858" s="21"/>
      <c r="M1858" s="32" t="s">
        <v>50</v>
      </c>
      <c r="N1858" s="50">
        <f>N404+1</f>
        <v>52</v>
      </c>
      <c r="O1858" s="25" t="s">
        <v>2280</v>
      </c>
      <c r="U1858" s="26"/>
    </row>
    <row r="1859" ht="15.75" customHeight="1">
      <c r="A1859" s="27"/>
      <c r="B1859" s="28"/>
      <c r="C1859" s="29"/>
      <c r="I1859" s="30"/>
      <c r="K1859" s="21"/>
      <c r="M1859" s="27"/>
      <c r="N1859" s="28"/>
      <c r="O1859" s="29"/>
      <c r="U1859" s="30"/>
    </row>
    <row r="1860" ht="36.75" customHeight="1">
      <c r="A1860" s="23"/>
      <c r="B1860" s="28"/>
      <c r="C1860" s="32">
        <v>1.0</v>
      </c>
      <c r="D1860" s="52" t="s">
        <v>2281</v>
      </c>
      <c r="I1860" s="31" t="s">
        <v>38</v>
      </c>
      <c r="K1860" s="21"/>
      <c r="M1860" s="23"/>
      <c r="N1860" s="28"/>
      <c r="O1860" s="32">
        <v>1.0</v>
      </c>
      <c r="P1860" s="52" t="s">
        <v>2281</v>
      </c>
      <c r="U1860" s="31" t="s">
        <v>38</v>
      </c>
    </row>
    <row r="1861">
      <c r="A1861" s="27"/>
      <c r="B1861" s="28"/>
      <c r="C1861" s="32">
        <v>2.0</v>
      </c>
      <c r="D1861" s="52" t="s">
        <v>2282</v>
      </c>
      <c r="I1861" s="31"/>
      <c r="K1861" s="21"/>
      <c r="M1861" s="27"/>
      <c r="N1861" s="28"/>
      <c r="O1861" s="32">
        <v>2.0</v>
      </c>
      <c r="P1861" s="52" t="s">
        <v>2282</v>
      </c>
      <c r="U1861" s="31"/>
    </row>
    <row r="1862" ht="15.75" customHeight="1">
      <c r="A1862" s="27"/>
      <c r="B1862" s="28"/>
      <c r="C1862" s="32">
        <v>3.0</v>
      </c>
      <c r="D1862" s="52" t="s">
        <v>2283</v>
      </c>
      <c r="I1862" s="31"/>
      <c r="K1862" s="21"/>
      <c r="M1862" s="27"/>
      <c r="N1862" s="28"/>
      <c r="O1862" s="32">
        <v>3.0</v>
      </c>
      <c r="P1862" s="52" t="s">
        <v>2283</v>
      </c>
      <c r="U1862" s="31"/>
    </row>
    <row r="1863">
      <c r="A1863" s="27"/>
      <c r="B1863" s="28"/>
      <c r="C1863" s="32">
        <v>4.0</v>
      </c>
      <c r="D1863" s="52" t="s">
        <v>2284</v>
      </c>
      <c r="I1863" s="31"/>
      <c r="K1863" s="21"/>
      <c r="M1863" s="27"/>
      <c r="N1863" s="28"/>
      <c r="O1863" s="32">
        <v>4.0</v>
      </c>
      <c r="P1863" s="52" t="s">
        <v>2284</v>
      </c>
      <c r="U1863" s="31"/>
    </row>
    <row r="1864">
      <c r="A1864" s="27"/>
      <c r="B1864" s="28"/>
      <c r="C1864" s="27"/>
      <c r="D1864" s="27"/>
      <c r="E1864" s="27"/>
      <c r="F1864" s="27"/>
      <c r="G1864" s="27"/>
      <c r="H1864" s="27"/>
      <c r="I1864" s="30"/>
      <c r="K1864" s="21"/>
      <c r="M1864" s="27"/>
      <c r="N1864" s="28"/>
      <c r="O1864" s="27"/>
      <c r="P1864" s="27"/>
      <c r="Q1864" s="27"/>
      <c r="R1864" s="27"/>
      <c r="S1864" s="27"/>
      <c r="T1864" s="27"/>
      <c r="U1864" s="30"/>
    </row>
    <row r="1865">
      <c r="A1865" s="27"/>
      <c r="B1865" s="28"/>
      <c r="C1865" s="27"/>
      <c r="D1865" s="27"/>
      <c r="E1865" s="27"/>
      <c r="F1865" s="27"/>
      <c r="G1865" s="27"/>
      <c r="H1865" s="27"/>
      <c r="I1865" s="30"/>
      <c r="K1865" s="21"/>
      <c r="M1865" s="27"/>
      <c r="N1865" s="28"/>
      <c r="O1865" s="27"/>
      <c r="P1865" s="27"/>
      <c r="Q1865" s="27"/>
      <c r="R1865" s="27"/>
      <c r="S1865" s="27"/>
      <c r="T1865" s="27"/>
      <c r="U1865" s="30"/>
    </row>
    <row r="1866">
      <c r="A1866" s="32" t="s">
        <v>50</v>
      </c>
      <c r="B1866" s="50">
        <f>B412+1</f>
        <v>53</v>
      </c>
      <c r="C1866" s="25" t="s">
        <v>2285</v>
      </c>
      <c r="I1866" s="26"/>
      <c r="K1866" s="21"/>
      <c r="M1866" s="32" t="s">
        <v>50</v>
      </c>
      <c r="N1866" s="50">
        <f>N412+1</f>
        <v>53</v>
      </c>
      <c r="O1866" s="25" t="s">
        <v>2285</v>
      </c>
      <c r="U1866" s="26"/>
    </row>
    <row r="1867" ht="15.75" customHeight="1">
      <c r="A1867" s="27"/>
      <c r="B1867" s="28"/>
      <c r="C1867" s="29"/>
      <c r="I1867" s="30"/>
      <c r="K1867" s="21"/>
      <c r="M1867" s="27"/>
      <c r="N1867" s="28"/>
      <c r="O1867" s="29"/>
      <c r="U1867" s="30"/>
    </row>
    <row r="1868" ht="15.75" customHeight="1">
      <c r="A1868" s="23"/>
      <c r="B1868" s="28"/>
      <c r="C1868" s="32">
        <v>1.0</v>
      </c>
      <c r="D1868" s="52" t="s">
        <v>2286</v>
      </c>
      <c r="I1868" s="31"/>
      <c r="K1868" s="21"/>
      <c r="M1868" s="23"/>
      <c r="N1868" s="28"/>
      <c r="O1868" s="32">
        <v>1.0</v>
      </c>
      <c r="P1868" s="52" t="s">
        <v>2286</v>
      </c>
      <c r="U1868" s="31"/>
    </row>
    <row r="1869">
      <c r="A1869" s="27"/>
      <c r="B1869" s="28"/>
      <c r="C1869" s="32">
        <v>2.0</v>
      </c>
      <c r="D1869" s="52" t="s">
        <v>2287</v>
      </c>
      <c r="I1869" s="31" t="s">
        <v>38</v>
      </c>
      <c r="K1869" s="21"/>
      <c r="M1869" s="27"/>
      <c r="N1869" s="28"/>
      <c r="O1869" s="32">
        <v>2.0</v>
      </c>
      <c r="P1869" s="52" t="s">
        <v>2287</v>
      </c>
      <c r="U1869" s="31" t="s">
        <v>38</v>
      </c>
    </row>
    <row r="1870" ht="18.75" customHeight="1">
      <c r="A1870" s="27"/>
      <c r="B1870" s="28"/>
      <c r="C1870" s="32">
        <v>3.0</v>
      </c>
      <c r="D1870" s="52" t="s">
        <v>2288</v>
      </c>
      <c r="I1870" s="31"/>
      <c r="K1870" s="21"/>
      <c r="M1870" s="27"/>
      <c r="N1870" s="28"/>
      <c r="O1870" s="32">
        <v>3.0</v>
      </c>
      <c r="P1870" s="52" t="s">
        <v>2288</v>
      </c>
      <c r="U1870" s="31"/>
    </row>
    <row r="1871">
      <c r="A1871" s="27"/>
      <c r="B1871" s="28"/>
      <c r="C1871" s="32">
        <v>4.0</v>
      </c>
      <c r="D1871" s="52" t="s">
        <v>2289</v>
      </c>
      <c r="I1871" s="31"/>
      <c r="K1871" s="21"/>
      <c r="M1871" s="27"/>
      <c r="N1871" s="28"/>
      <c r="O1871" s="32">
        <v>4.0</v>
      </c>
      <c r="P1871" s="52" t="s">
        <v>2289</v>
      </c>
      <c r="U1871" s="31"/>
    </row>
    <row r="1872">
      <c r="A1872" s="27"/>
      <c r="B1872" s="28"/>
      <c r="C1872" s="27"/>
      <c r="D1872" s="27"/>
      <c r="E1872" s="27"/>
      <c r="F1872" s="27"/>
      <c r="G1872" s="27"/>
      <c r="H1872" s="27"/>
      <c r="I1872" s="30"/>
      <c r="K1872" s="21"/>
      <c r="M1872" s="27"/>
      <c r="N1872" s="28"/>
      <c r="O1872" s="27"/>
      <c r="P1872" s="27"/>
      <c r="Q1872" s="27"/>
      <c r="R1872" s="27"/>
      <c r="S1872" s="27"/>
      <c r="T1872" s="27"/>
      <c r="U1872" s="30"/>
    </row>
    <row r="1873">
      <c r="A1873" s="27"/>
      <c r="B1873" s="28"/>
      <c r="C1873" s="27"/>
      <c r="D1873" s="27"/>
      <c r="E1873" s="27"/>
      <c r="F1873" s="27"/>
      <c r="G1873" s="27"/>
      <c r="H1873" s="27"/>
      <c r="I1873" s="30"/>
      <c r="K1873" s="21"/>
      <c r="M1873" s="27"/>
      <c r="N1873" s="28"/>
      <c r="O1873" s="27"/>
      <c r="P1873" s="27"/>
      <c r="Q1873" s="27"/>
      <c r="R1873" s="27"/>
      <c r="S1873" s="27"/>
      <c r="T1873" s="27"/>
      <c r="U1873" s="30"/>
    </row>
    <row r="1874">
      <c r="A1874" s="32" t="s">
        <v>50</v>
      </c>
      <c r="B1874" s="50">
        <f>B420+1</f>
        <v>54</v>
      </c>
      <c r="C1874" s="25" t="s">
        <v>2290</v>
      </c>
      <c r="I1874" s="26"/>
      <c r="K1874" s="21"/>
      <c r="M1874" s="32" t="s">
        <v>50</v>
      </c>
      <c r="N1874" s="50">
        <f>N420+1</f>
        <v>54</v>
      </c>
      <c r="O1874" s="25" t="s">
        <v>2290</v>
      </c>
      <c r="U1874" s="26"/>
    </row>
    <row r="1875" ht="47.25" customHeight="1">
      <c r="A1875" s="27"/>
      <c r="B1875" s="28"/>
      <c r="C1875" s="29" t="str">
        <f>IMAGE("https://media.zecodeek-it.com/dtc/ss-share/questions/question-5376.jpg",1)</f>
        <v/>
      </c>
      <c r="I1875" s="30"/>
      <c r="K1875" s="21"/>
      <c r="M1875" s="27"/>
      <c r="N1875" s="28"/>
      <c r="O1875" s="29" t="str">
        <f>IMAGE("https://media.zecodeek-it.com/dtc/ss-share/questions/question-5376.jpg",1)</f>
        <v/>
      </c>
      <c r="U1875" s="30"/>
    </row>
    <row r="1876" ht="15.75" customHeight="1">
      <c r="A1876" s="23"/>
      <c r="B1876" s="28"/>
      <c r="C1876" s="32">
        <v>1.0</v>
      </c>
      <c r="D1876" s="52" t="s">
        <v>2291</v>
      </c>
      <c r="I1876" s="31"/>
      <c r="K1876" s="21"/>
      <c r="M1876" s="23"/>
      <c r="N1876" s="28"/>
      <c r="O1876" s="32">
        <v>1.0</v>
      </c>
      <c r="P1876" s="52" t="s">
        <v>2291</v>
      </c>
      <c r="U1876" s="31"/>
    </row>
    <row r="1877">
      <c r="A1877" s="27"/>
      <c r="B1877" s="28"/>
      <c r="C1877" s="32">
        <v>2.0</v>
      </c>
      <c r="D1877" s="52" t="s">
        <v>2292</v>
      </c>
      <c r="I1877" s="31" t="s">
        <v>38</v>
      </c>
      <c r="K1877" s="21"/>
      <c r="M1877" s="27"/>
      <c r="N1877" s="28"/>
      <c r="O1877" s="32">
        <v>2.0</v>
      </c>
      <c r="P1877" s="52" t="s">
        <v>2292</v>
      </c>
      <c r="U1877" s="31" t="s">
        <v>38</v>
      </c>
    </row>
    <row r="1878" ht="15.75" customHeight="1">
      <c r="A1878" s="27"/>
      <c r="B1878" s="28"/>
      <c r="C1878" s="32">
        <v>3.0</v>
      </c>
      <c r="D1878" s="52" t="s">
        <v>2293</v>
      </c>
      <c r="I1878" s="31"/>
      <c r="K1878" s="21"/>
      <c r="M1878" s="27"/>
      <c r="N1878" s="28"/>
      <c r="O1878" s="32">
        <v>3.0</v>
      </c>
      <c r="P1878" s="52" t="s">
        <v>2293</v>
      </c>
      <c r="U1878" s="31"/>
    </row>
    <row r="1879">
      <c r="A1879" s="27"/>
      <c r="B1879" s="28"/>
      <c r="C1879" s="32">
        <v>4.0</v>
      </c>
      <c r="D1879" s="52" t="s">
        <v>516</v>
      </c>
      <c r="I1879" s="31"/>
      <c r="K1879" s="21"/>
      <c r="M1879" s="27"/>
      <c r="N1879" s="28"/>
      <c r="O1879" s="32">
        <v>4.0</v>
      </c>
      <c r="P1879" s="52" t="s">
        <v>516</v>
      </c>
      <c r="U1879" s="31"/>
    </row>
    <row r="1880">
      <c r="A1880" s="27"/>
      <c r="B1880" s="28"/>
      <c r="C1880" s="27"/>
      <c r="D1880" s="27"/>
      <c r="E1880" s="27"/>
      <c r="F1880" s="27"/>
      <c r="G1880" s="27"/>
      <c r="H1880" s="27"/>
      <c r="I1880" s="30"/>
      <c r="K1880" s="21"/>
      <c r="M1880" s="27"/>
      <c r="N1880" s="28"/>
      <c r="O1880" s="27"/>
      <c r="P1880" s="27"/>
      <c r="Q1880" s="27"/>
      <c r="R1880" s="27"/>
      <c r="S1880" s="27"/>
      <c r="T1880" s="27"/>
      <c r="U1880" s="30"/>
    </row>
    <row r="1881">
      <c r="A1881" s="27"/>
      <c r="B1881" s="28"/>
      <c r="C1881" s="27"/>
      <c r="D1881" s="27"/>
      <c r="E1881" s="27"/>
      <c r="F1881" s="27"/>
      <c r="G1881" s="27"/>
      <c r="H1881" s="27"/>
      <c r="I1881" s="30"/>
      <c r="K1881" s="21"/>
      <c r="M1881" s="27"/>
      <c r="N1881" s="28"/>
      <c r="O1881" s="27"/>
      <c r="P1881" s="27"/>
      <c r="Q1881" s="27"/>
      <c r="R1881" s="27"/>
      <c r="S1881" s="27"/>
      <c r="T1881" s="27"/>
      <c r="U1881" s="30"/>
    </row>
    <row r="1882">
      <c r="A1882" s="32" t="s">
        <v>50</v>
      </c>
      <c r="B1882" s="50">
        <f>B428+1</f>
        <v>55</v>
      </c>
      <c r="C1882" s="25" t="s">
        <v>2294</v>
      </c>
      <c r="I1882" s="26"/>
      <c r="K1882" s="21"/>
      <c r="M1882" s="32" t="s">
        <v>50</v>
      </c>
      <c r="N1882" s="50">
        <f>N428+1</f>
        <v>55</v>
      </c>
      <c r="O1882" s="25" t="s">
        <v>2294</v>
      </c>
      <c r="U1882" s="26"/>
    </row>
    <row r="1883" ht="15.75" customHeight="1">
      <c r="A1883" s="27"/>
      <c r="B1883" s="28"/>
      <c r="C1883" s="29"/>
      <c r="I1883" s="30"/>
      <c r="K1883" s="21"/>
      <c r="M1883" s="27"/>
      <c r="N1883" s="28"/>
      <c r="O1883" s="29"/>
      <c r="U1883" s="30"/>
    </row>
    <row r="1884" ht="47.25" customHeight="1">
      <c r="A1884" s="23"/>
      <c r="B1884" s="28"/>
      <c r="C1884" s="32">
        <v>1.0</v>
      </c>
      <c r="D1884" s="52" t="s">
        <v>2295</v>
      </c>
      <c r="I1884" s="31"/>
      <c r="K1884" s="21"/>
      <c r="M1884" s="23"/>
      <c r="N1884" s="28"/>
      <c r="O1884" s="32">
        <v>1.0</v>
      </c>
      <c r="P1884" s="52" t="s">
        <v>2295</v>
      </c>
      <c r="U1884" s="31"/>
    </row>
    <row r="1885">
      <c r="A1885" s="27"/>
      <c r="B1885" s="28"/>
      <c r="C1885" s="32">
        <v>2.0</v>
      </c>
      <c r="D1885" s="52" t="s">
        <v>2296</v>
      </c>
      <c r="I1885" s="31" t="s">
        <v>38</v>
      </c>
      <c r="K1885" s="21"/>
      <c r="M1885" s="27"/>
      <c r="N1885" s="28"/>
      <c r="O1885" s="32">
        <v>2.0</v>
      </c>
      <c r="P1885" s="52" t="s">
        <v>2296</v>
      </c>
      <c r="U1885" s="31" t="s">
        <v>38</v>
      </c>
    </row>
    <row r="1886" ht="44.25" customHeight="1">
      <c r="A1886" s="27"/>
      <c r="B1886" s="28"/>
      <c r="C1886" s="32">
        <v>3.0</v>
      </c>
      <c r="D1886" s="52" t="s">
        <v>2297</v>
      </c>
      <c r="I1886" s="31"/>
      <c r="K1886" s="21"/>
      <c r="M1886" s="27"/>
      <c r="N1886" s="28"/>
      <c r="O1886" s="32">
        <v>3.0</v>
      </c>
      <c r="P1886" s="52" t="s">
        <v>2297</v>
      </c>
      <c r="U1886" s="31"/>
    </row>
    <row r="1887">
      <c r="A1887" s="27"/>
      <c r="B1887" s="28"/>
      <c r="C1887" s="32">
        <v>4.0</v>
      </c>
      <c r="D1887" s="52" t="s">
        <v>516</v>
      </c>
      <c r="I1887" s="31"/>
      <c r="K1887" s="21"/>
      <c r="M1887" s="27"/>
      <c r="N1887" s="28"/>
      <c r="O1887" s="32">
        <v>4.0</v>
      </c>
      <c r="P1887" s="52" t="s">
        <v>516</v>
      </c>
      <c r="U1887" s="31"/>
    </row>
    <row r="1888">
      <c r="A1888" s="27"/>
      <c r="B1888" s="28"/>
      <c r="C1888" s="27"/>
      <c r="D1888" s="27"/>
      <c r="E1888" s="27"/>
      <c r="F1888" s="27"/>
      <c r="G1888" s="27"/>
      <c r="H1888" s="27"/>
      <c r="I1888" s="30"/>
      <c r="K1888" s="21"/>
      <c r="M1888" s="27"/>
      <c r="N1888" s="28"/>
      <c r="O1888" s="27"/>
      <c r="P1888" s="27"/>
      <c r="Q1888" s="27"/>
      <c r="R1888" s="27"/>
      <c r="S1888" s="27"/>
      <c r="T1888" s="27"/>
      <c r="U1888" s="30"/>
    </row>
    <row r="1889">
      <c r="A1889" s="27"/>
      <c r="B1889" s="28"/>
      <c r="C1889" s="27"/>
      <c r="D1889" s="27"/>
      <c r="E1889" s="27"/>
      <c r="F1889" s="27"/>
      <c r="G1889" s="27"/>
      <c r="H1889" s="27"/>
      <c r="I1889" s="30"/>
      <c r="K1889" s="21"/>
      <c r="M1889" s="27"/>
      <c r="N1889" s="28"/>
      <c r="O1889" s="27"/>
      <c r="P1889" s="27"/>
      <c r="Q1889" s="27"/>
      <c r="R1889" s="27"/>
      <c r="S1889" s="27"/>
      <c r="T1889" s="27"/>
      <c r="U1889" s="30"/>
    </row>
    <row r="1890">
      <c r="A1890" s="32" t="s">
        <v>50</v>
      </c>
      <c r="B1890" s="50">
        <f>B436+1</f>
        <v>56</v>
      </c>
      <c r="C1890" s="25" t="s">
        <v>2298</v>
      </c>
      <c r="I1890" s="26"/>
      <c r="K1890" s="21"/>
      <c r="M1890" s="32" t="s">
        <v>50</v>
      </c>
      <c r="N1890" s="50">
        <f>N436+1</f>
        <v>56</v>
      </c>
      <c r="O1890" s="25" t="s">
        <v>2298</v>
      </c>
      <c r="U1890" s="26"/>
    </row>
    <row r="1891" ht="15.75" customHeight="1">
      <c r="A1891" s="27"/>
      <c r="B1891" s="28"/>
      <c r="C1891" s="29"/>
      <c r="I1891" s="30"/>
      <c r="K1891" s="21"/>
      <c r="M1891" s="27"/>
      <c r="N1891" s="28"/>
      <c r="O1891" s="29"/>
      <c r="U1891" s="30"/>
    </row>
    <row r="1892" ht="15.75" customHeight="1">
      <c r="A1892" s="23"/>
      <c r="B1892" s="28"/>
      <c r="C1892" s="32">
        <v>1.0</v>
      </c>
      <c r="D1892" s="52" t="s">
        <v>2299</v>
      </c>
      <c r="I1892" s="31"/>
      <c r="K1892" s="21"/>
      <c r="M1892" s="23"/>
      <c r="N1892" s="28"/>
      <c r="O1892" s="32">
        <v>1.0</v>
      </c>
      <c r="P1892" s="52" t="s">
        <v>2299</v>
      </c>
      <c r="U1892" s="31"/>
    </row>
    <row r="1893">
      <c r="A1893" s="27"/>
      <c r="B1893" s="28"/>
      <c r="C1893" s="32">
        <v>2.0</v>
      </c>
      <c r="D1893" s="52" t="s">
        <v>2300</v>
      </c>
      <c r="I1893" s="31" t="s">
        <v>38</v>
      </c>
      <c r="K1893" s="21"/>
      <c r="M1893" s="27"/>
      <c r="N1893" s="28"/>
      <c r="O1893" s="32">
        <v>2.0</v>
      </c>
      <c r="P1893" s="52" t="s">
        <v>2300</v>
      </c>
      <c r="U1893" s="31" t="s">
        <v>38</v>
      </c>
    </row>
    <row r="1894" ht="34.5" customHeight="1">
      <c r="A1894" s="27"/>
      <c r="B1894" s="28"/>
      <c r="C1894" s="32">
        <v>3.0</v>
      </c>
      <c r="D1894" s="52" t="s">
        <v>2301</v>
      </c>
      <c r="I1894" s="31"/>
      <c r="K1894" s="21"/>
      <c r="M1894" s="27"/>
      <c r="N1894" s="28"/>
      <c r="O1894" s="32">
        <v>3.0</v>
      </c>
      <c r="P1894" s="52" t="s">
        <v>2301</v>
      </c>
      <c r="U1894" s="31"/>
    </row>
    <row r="1895">
      <c r="A1895" s="27"/>
      <c r="B1895" s="28"/>
      <c r="C1895" s="32">
        <v>4.0</v>
      </c>
      <c r="D1895" s="52" t="s">
        <v>516</v>
      </c>
      <c r="I1895" s="31"/>
      <c r="K1895" s="21"/>
      <c r="M1895" s="27"/>
      <c r="N1895" s="28"/>
      <c r="O1895" s="32">
        <v>4.0</v>
      </c>
      <c r="P1895" s="52" t="s">
        <v>516</v>
      </c>
      <c r="U1895" s="31"/>
    </row>
    <row r="1896">
      <c r="A1896" s="27"/>
      <c r="B1896" s="28"/>
      <c r="C1896" s="27"/>
      <c r="D1896" s="27"/>
      <c r="E1896" s="27"/>
      <c r="F1896" s="27"/>
      <c r="G1896" s="27"/>
      <c r="H1896" s="27"/>
      <c r="I1896" s="30"/>
      <c r="K1896" s="21"/>
      <c r="M1896" s="27"/>
      <c r="N1896" s="28"/>
      <c r="O1896" s="27"/>
      <c r="P1896" s="27"/>
      <c r="Q1896" s="27"/>
      <c r="R1896" s="27"/>
      <c r="S1896" s="27"/>
      <c r="T1896" s="27"/>
      <c r="U1896" s="30"/>
    </row>
    <row r="1897">
      <c r="A1897" s="27"/>
      <c r="B1897" s="28"/>
      <c r="C1897" s="27"/>
      <c r="D1897" s="27"/>
      <c r="E1897" s="27"/>
      <c r="F1897" s="27"/>
      <c r="G1897" s="27"/>
      <c r="H1897" s="27"/>
      <c r="I1897" s="30"/>
      <c r="K1897" s="21"/>
      <c r="M1897" s="27"/>
      <c r="N1897" s="28"/>
      <c r="O1897" s="27"/>
      <c r="P1897" s="27"/>
      <c r="Q1897" s="27"/>
      <c r="R1897" s="27"/>
      <c r="S1897" s="27"/>
      <c r="T1897" s="27"/>
      <c r="U1897" s="30"/>
    </row>
    <row r="1898">
      <c r="A1898" s="32" t="s">
        <v>50</v>
      </c>
      <c r="B1898" s="50">
        <f>B444+1</f>
        <v>57</v>
      </c>
      <c r="C1898" s="25" t="s">
        <v>2302</v>
      </c>
      <c r="I1898" s="26"/>
      <c r="K1898" s="21"/>
      <c r="M1898" s="32" t="s">
        <v>50</v>
      </c>
      <c r="N1898" s="50">
        <f>N444+1</f>
        <v>57</v>
      </c>
      <c r="O1898" s="25" t="s">
        <v>2302</v>
      </c>
      <c r="U1898" s="26"/>
    </row>
    <row r="1899" ht="15.75" customHeight="1">
      <c r="A1899" s="27"/>
      <c r="B1899" s="28"/>
      <c r="C1899" s="29"/>
      <c r="I1899" s="30"/>
      <c r="K1899" s="21"/>
      <c r="M1899" s="27"/>
      <c r="N1899" s="28"/>
      <c r="O1899" s="29"/>
      <c r="U1899" s="30"/>
    </row>
    <row r="1900" ht="49.5" customHeight="1">
      <c r="A1900" s="23"/>
      <c r="B1900" s="28"/>
      <c r="C1900" s="32">
        <v>1.0</v>
      </c>
      <c r="D1900" s="52" t="s">
        <v>2303</v>
      </c>
      <c r="I1900" s="31"/>
      <c r="K1900" s="21"/>
      <c r="M1900" s="23"/>
      <c r="N1900" s="28"/>
      <c r="O1900" s="32">
        <v>1.0</v>
      </c>
      <c r="P1900" s="52" t="s">
        <v>2303</v>
      </c>
      <c r="U1900" s="31"/>
    </row>
    <row r="1901">
      <c r="A1901" s="27"/>
      <c r="B1901" s="28"/>
      <c r="C1901" s="32">
        <v>2.0</v>
      </c>
      <c r="D1901" s="52" t="s">
        <v>2304</v>
      </c>
      <c r="I1901" s="31"/>
      <c r="K1901" s="21"/>
      <c r="M1901" s="27"/>
      <c r="N1901" s="28"/>
      <c r="O1901" s="32">
        <v>2.0</v>
      </c>
      <c r="P1901" s="52" t="s">
        <v>2304</v>
      </c>
      <c r="U1901" s="31"/>
    </row>
    <row r="1902" ht="46.5" customHeight="1">
      <c r="A1902" s="27"/>
      <c r="B1902" s="28"/>
      <c r="C1902" s="32">
        <v>3.0</v>
      </c>
      <c r="D1902" s="52" t="s">
        <v>2305</v>
      </c>
      <c r="I1902" s="31" t="s">
        <v>38</v>
      </c>
      <c r="K1902" s="21"/>
      <c r="M1902" s="27"/>
      <c r="N1902" s="28"/>
      <c r="O1902" s="32">
        <v>3.0</v>
      </c>
      <c r="P1902" s="52" t="s">
        <v>2305</v>
      </c>
      <c r="U1902" s="31" t="s">
        <v>38</v>
      </c>
    </row>
    <row r="1903">
      <c r="A1903" s="27"/>
      <c r="B1903" s="28"/>
      <c r="C1903" s="32">
        <v>4.0</v>
      </c>
      <c r="D1903" s="52" t="s">
        <v>2306</v>
      </c>
      <c r="I1903" s="31"/>
      <c r="K1903" s="21"/>
      <c r="M1903" s="27"/>
      <c r="N1903" s="28"/>
      <c r="O1903" s="32">
        <v>4.0</v>
      </c>
      <c r="P1903" s="52" t="s">
        <v>2306</v>
      </c>
      <c r="U1903" s="31"/>
    </row>
    <row r="1904">
      <c r="A1904" s="27"/>
      <c r="B1904" s="28"/>
      <c r="C1904" s="27"/>
      <c r="D1904" s="27"/>
      <c r="E1904" s="27"/>
      <c r="F1904" s="27"/>
      <c r="G1904" s="27"/>
      <c r="H1904" s="27"/>
      <c r="I1904" s="30"/>
      <c r="K1904" s="21"/>
      <c r="M1904" s="27"/>
      <c r="N1904" s="28"/>
      <c r="O1904" s="27"/>
      <c r="P1904" s="27"/>
      <c r="Q1904" s="27"/>
      <c r="R1904" s="27"/>
      <c r="S1904" s="27"/>
      <c r="T1904" s="27"/>
      <c r="U1904" s="30"/>
    </row>
    <row r="1905">
      <c r="A1905" s="27"/>
      <c r="B1905" s="28"/>
      <c r="C1905" s="27"/>
      <c r="D1905" s="27"/>
      <c r="E1905" s="27"/>
      <c r="F1905" s="27"/>
      <c r="G1905" s="27"/>
      <c r="H1905" s="27"/>
      <c r="I1905" s="30"/>
      <c r="K1905" s="21"/>
      <c r="M1905" s="27"/>
      <c r="N1905" s="28"/>
      <c r="O1905" s="27"/>
      <c r="P1905" s="27"/>
      <c r="Q1905" s="27"/>
      <c r="R1905" s="27"/>
      <c r="S1905" s="27"/>
      <c r="T1905" s="27"/>
      <c r="U1905" s="30"/>
    </row>
    <row r="1906">
      <c r="A1906" s="32" t="s">
        <v>50</v>
      </c>
      <c r="B1906" s="50">
        <f>B452+1</f>
        <v>58</v>
      </c>
      <c r="C1906" s="25" t="s">
        <v>2307</v>
      </c>
      <c r="I1906" s="26"/>
      <c r="K1906" s="21"/>
      <c r="M1906" s="32" t="s">
        <v>50</v>
      </c>
      <c r="N1906" s="50">
        <f>N452+1</f>
        <v>58</v>
      </c>
      <c r="O1906" s="25" t="s">
        <v>2307</v>
      </c>
      <c r="U1906" s="26"/>
    </row>
    <row r="1907" ht="15.75" customHeight="1">
      <c r="A1907" s="27"/>
      <c r="B1907" s="28"/>
      <c r="C1907" s="29"/>
      <c r="I1907" s="30"/>
      <c r="K1907" s="21"/>
      <c r="M1907" s="27"/>
      <c r="N1907" s="28"/>
      <c r="O1907" s="29"/>
      <c r="U1907" s="30"/>
    </row>
    <row r="1908" ht="36.0" customHeight="1">
      <c r="A1908" s="23"/>
      <c r="B1908" s="28"/>
      <c r="C1908" s="32">
        <v>1.0</v>
      </c>
      <c r="D1908" s="52" t="s">
        <v>2308</v>
      </c>
      <c r="I1908" s="31"/>
      <c r="K1908" s="21"/>
      <c r="M1908" s="23"/>
      <c r="N1908" s="28"/>
      <c r="O1908" s="32">
        <v>1.0</v>
      </c>
      <c r="P1908" s="52" t="s">
        <v>2308</v>
      </c>
      <c r="U1908" s="31"/>
    </row>
    <row r="1909">
      <c r="A1909" s="27"/>
      <c r="B1909" s="28"/>
      <c r="C1909" s="32">
        <v>2.0</v>
      </c>
      <c r="D1909" s="52" t="s">
        <v>2309</v>
      </c>
      <c r="I1909" s="31"/>
      <c r="K1909" s="21"/>
      <c r="M1909" s="27"/>
      <c r="N1909" s="28"/>
      <c r="O1909" s="32">
        <v>2.0</v>
      </c>
      <c r="P1909" s="52" t="s">
        <v>2309</v>
      </c>
      <c r="U1909" s="31"/>
    </row>
    <row r="1910" ht="15.75" customHeight="1">
      <c r="A1910" s="27"/>
      <c r="B1910" s="28"/>
      <c r="C1910" s="32">
        <v>3.0</v>
      </c>
      <c r="D1910" s="52" t="s">
        <v>2056</v>
      </c>
      <c r="I1910" s="31" t="s">
        <v>38</v>
      </c>
      <c r="K1910" s="21"/>
      <c r="M1910" s="27"/>
      <c r="N1910" s="28"/>
      <c r="O1910" s="32">
        <v>3.0</v>
      </c>
      <c r="P1910" s="52" t="s">
        <v>2056</v>
      </c>
      <c r="U1910" s="31" t="s">
        <v>38</v>
      </c>
    </row>
    <row r="1911">
      <c r="A1911" s="27"/>
      <c r="B1911" s="28"/>
      <c r="C1911" s="32">
        <v>4.0</v>
      </c>
      <c r="D1911" s="52" t="s">
        <v>2310</v>
      </c>
      <c r="I1911" s="31"/>
      <c r="K1911" s="21"/>
      <c r="M1911" s="27"/>
      <c r="N1911" s="28"/>
      <c r="O1911" s="32">
        <v>4.0</v>
      </c>
      <c r="P1911" s="52" t="s">
        <v>2310</v>
      </c>
      <c r="U1911" s="31"/>
    </row>
    <row r="1912">
      <c r="A1912" s="27"/>
      <c r="B1912" s="28"/>
      <c r="C1912" s="27"/>
      <c r="D1912" s="27"/>
      <c r="E1912" s="27"/>
      <c r="F1912" s="27"/>
      <c r="G1912" s="27"/>
      <c r="H1912" s="27"/>
      <c r="I1912" s="30"/>
      <c r="K1912" s="21"/>
      <c r="M1912" s="27"/>
      <c r="N1912" s="28"/>
      <c r="O1912" s="27"/>
      <c r="P1912" s="27"/>
      <c r="Q1912" s="27"/>
      <c r="R1912" s="27"/>
      <c r="S1912" s="27"/>
      <c r="T1912" s="27"/>
      <c r="U1912" s="30"/>
    </row>
    <row r="1913">
      <c r="A1913" s="27"/>
      <c r="B1913" s="28"/>
      <c r="C1913" s="27"/>
      <c r="D1913" s="27"/>
      <c r="E1913" s="27"/>
      <c r="F1913" s="27"/>
      <c r="G1913" s="27"/>
      <c r="H1913" s="27"/>
      <c r="I1913" s="30"/>
      <c r="K1913" s="21"/>
      <c r="M1913" s="27"/>
      <c r="N1913" s="28"/>
      <c r="O1913" s="27"/>
      <c r="P1913" s="27"/>
      <c r="Q1913" s="27"/>
      <c r="R1913" s="27"/>
      <c r="S1913" s="27"/>
      <c r="T1913" s="27"/>
      <c r="U1913" s="30"/>
    </row>
    <row r="1914">
      <c r="A1914" s="32" t="s">
        <v>50</v>
      </c>
      <c r="B1914" s="50">
        <f>B460+1</f>
        <v>59</v>
      </c>
      <c r="C1914" s="25" t="s">
        <v>2311</v>
      </c>
      <c r="I1914" s="26"/>
      <c r="K1914" s="21"/>
      <c r="M1914" s="32" t="s">
        <v>50</v>
      </c>
      <c r="N1914" s="50">
        <f>N460+1</f>
        <v>59</v>
      </c>
      <c r="O1914" s="25" t="s">
        <v>2311</v>
      </c>
      <c r="U1914" s="26"/>
    </row>
    <row r="1915" ht="15.75" customHeight="1">
      <c r="A1915" s="27"/>
      <c r="B1915" s="28"/>
      <c r="C1915" s="29"/>
      <c r="I1915" s="30"/>
      <c r="K1915" s="21"/>
      <c r="M1915" s="27"/>
      <c r="N1915" s="28"/>
      <c r="O1915" s="29"/>
      <c r="U1915" s="30"/>
    </row>
    <row r="1916" ht="20.25" customHeight="1">
      <c r="A1916" s="23"/>
      <c r="B1916" s="28"/>
      <c r="C1916" s="32">
        <v>1.0</v>
      </c>
      <c r="D1916" s="52" t="s">
        <v>2312</v>
      </c>
      <c r="I1916" s="31"/>
      <c r="K1916" s="21"/>
      <c r="M1916" s="23"/>
      <c r="N1916" s="28"/>
      <c r="O1916" s="32">
        <v>1.0</v>
      </c>
      <c r="P1916" s="52" t="s">
        <v>2312</v>
      </c>
      <c r="U1916" s="31"/>
    </row>
    <row r="1917">
      <c r="A1917" s="27"/>
      <c r="B1917" s="28"/>
      <c r="C1917" s="32">
        <v>2.0</v>
      </c>
      <c r="D1917" s="52" t="s">
        <v>2313</v>
      </c>
      <c r="I1917" s="31"/>
      <c r="K1917" s="21"/>
      <c r="M1917" s="27"/>
      <c r="N1917" s="28"/>
      <c r="O1917" s="32">
        <v>2.0</v>
      </c>
      <c r="P1917" s="52" t="s">
        <v>2313</v>
      </c>
      <c r="U1917" s="31"/>
    </row>
    <row r="1918" ht="24.75" customHeight="1">
      <c r="A1918" s="27"/>
      <c r="B1918" s="28"/>
      <c r="C1918" s="32">
        <v>3.0</v>
      </c>
      <c r="D1918" s="52" t="s">
        <v>2314</v>
      </c>
      <c r="I1918" s="31" t="s">
        <v>38</v>
      </c>
      <c r="K1918" s="21"/>
      <c r="M1918" s="27"/>
      <c r="N1918" s="28"/>
      <c r="O1918" s="32">
        <v>3.0</v>
      </c>
      <c r="P1918" s="52" t="s">
        <v>2314</v>
      </c>
      <c r="U1918" s="31" t="s">
        <v>38</v>
      </c>
    </row>
    <row r="1919">
      <c r="A1919" s="27"/>
      <c r="B1919" s="28"/>
      <c r="C1919" s="32">
        <v>4.0</v>
      </c>
      <c r="D1919" s="52" t="s">
        <v>516</v>
      </c>
      <c r="I1919" s="31"/>
      <c r="K1919" s="21"/>
      <c r="M1919" s="27"/>
      <c r="N1919" s="28"/>
      <c r="O1919" s="32">
        <v>4.0</v>
      </c>
      <c r="P1919" s="52" t="s">
        <v>516</v>
      </c>
      <c r="U1919" s="31"/>
    </row>
    <row r="1920">
      <c r="A1920" s="27"/>
      <c r="B1920" s="28"/>
      <c r="C1920" s="27"/>
      <c r="D1920" s="27"/>
      <c r="E1920" s="27"/>
      <c r="F1920" s="27"/>
      <c r="G1920" s="27"/>
      <c r="H1920" s="27"/>
      <c r="I1920" s="30"/>
      <c r="K1920" s="21"/>
      <c r="M1920" s="27"/>
      <c r="N1920" s="28"/>
      <c r="O1920" s="27"/>
      <c r="P1920" s="27"/>
      <c r="Q1920" s="27"/>
      <c r="R1920" s="27"/>
      <c r="S1920" s="27"/>
      <c r="T1920" s="27"/>
      <c r="U1920" s="30"/>
    </row>
    <row r="1921">
      <c r="A1921" s="27"/>
      <c r="B1921" s="28"/>
      <c r="C1921" s="27"/>
      <c r="D1921" s="27"/>
      <c r="E1921" s="27"/>
      <c r="F1921" s="27"/>
      <c r="G1921" s="27"/>
      <c r="H1921" s="27"/>
      <c r="I1921" s="30"/>
      <c r="K1921" s="21"/>
      <c r="M1921" s="27"/>
      <c r="N1921" s="28"/>
      <c r="O1921" s="27"/>
      <c r="P1921" s="27"/>
      <c r="Q1921" s="27"/>
      <c r="R1921" s="27"/>
      <c r="S1921" s="27"/>
      <c r="T1921" s="27"/>
      <c r="U1921" s="30"/>
    </row>
    <row r="1922">
      <c r="A1922" s="32" t="s">
        <v>50</v>
      </c>
      <c r="B1922" s="50">
        <f>B468+1</f>
        <v>60</v>
      </c>
      <c r="C1922" s="25" t="s">
        <v>2315</v>
      </c>
      <c r="I1922" s="26"/>
      <c r="K1922" s="21"/>
      <c r="M1922" s="32" t="s">
        <v>50</v>
      </c>
      <c r="N1922" s="50">
        <f>N468+1</f>
        <v>60</v>
      </c>
      <c r="O1922" s="25" t="s">
        <v>2315</v>
      </c>
      <c r="U1922" s="26"/>
    </row>
    <row r="1923">
      <c r="A1923" s="27"/>
      <c r="B1923" s="28"/>
      <c r="C1923" s="29"/>
      <c r="I1923" s="30"/>
      <c r="K1923" s="21"/>
      <c r="M1923" s="27"/>
      <c r="N1923" s="28"/>
      <c r="O1923" s="29"/>
      <c r="U1923" s="30"/>
    </row>
    <row r="1924" ht="15.75" customHeight="1">
      <c r="A1924" s="23"/>
      <c r="B1924" s="28"/>
      <c r="C1924" s="32">
        <v>1.0</v>
      </c>
      <c r="D1924" s="52" t="s">
        <v>2316</v>
      </c>
      <c r="I1924" s="31" t="s">
        <v>38</v>
      </c>
      <c r="K1924" s="21"/>
      <c r="M1924" s="23"/>
      <c r="N1924" s="28"/>
      <c r="O1924" s="32">
        <v>1.0</v>
      </c>
      <c r="P1924" s="52" t="s">
        <v>2316</v>
      </c>
      <c r="U1924" s="31" t="s">
        <v>38</v>
      </c>
    </row>
    <row r="1925">
      <c r="A1925" s="27"/>
      <c r="B1925" s="28"/>
      <c r="C1925" s="32">
        <v>2.0</v>
      </c>
      <c r="D1925" s="52" t="s">
        <v>2317</v>
      </c>
      <c r="I1925" s="31"/>
      <c r="K1925" s="21"/>
      <c r="M1925" s="27"/>
      <c r="N1925" s="28"/>
      <c r="O1925" s="32">
        <v>2.0</v>
      </c>
      <c r="P1925" s="52" t="s">
        <v>2317</v>
      </c>
      <c r="U1925" s="31"/>
    </row>
    <row r="1926" ht="15.75" customHeight="1">
      <c r="A1926" s="27"/>
      <c r="B1926" s="28"/>
      <c r="C1926" s="32">
        <v>3.0</v>
      </c>
      <c r="D1926" s="52" t="s">
        <v>2318</v>
      </c>
      <c r="I1926" s="31"/>
      <c r="K1926" s="21"/>
      <c r="M1926" s="27"/>
      <c r="N1926" s="28"/>
      <c r="O1926" s="32">
        <v>3.0</v>
      </c>
      <c r="P1926" s="52" t="s">
        <v>2318</v>
      </c>
      <c r="U1926" s="31"/>
    </row>
    <row r="1927">
      <c r="A1927" s="27"/>
      <c r="B1927" s="28"/>
      <c r="C1927" s="32">
        <v>4.0</v>
      </c>
      <c r="D1927" s="52" t="s">
        <v>516</v>
      </c>
      <c r="I1927" s="31"/>
      <c r="K1927" s="21"/>
      <c r="M1927" s="27"/>
      <c r="N1927" s="28"/>
      <c r="O1927" s="32">
        <v>4.0</v>
      </c>
      <c r="P1927" s="52" t="s">
        <v>516</v>
      </c>
      <c r="U1927" s="31"/>
    </row>
    <row r="1928">
      <c r="A1928" s="27"/>
      <c r="B1928" s="28"/>
      <c r="C1928" s="27"/>
      <c r="D1928" s="27"/>
      <c r="E1928" s="27"/>
      <c r="F1928" s="27"/>
      <c r="G1928" s="27"/>
      <c r="H1928" s="27"/>
      <c r="I1928" s="30"/>
      <c r="K1928" s="21"/>
      <c r="M1928" s="27"/>
      <c r="N1928" s="28"/>
      <c r="O1928" s="27"/>
      <c r="P1928" s="27"/>
      <c r="Q1928" s="27"/>
      <c r="R1928" s="27"/>
      <c r="S1928" s="27"/>
      <c r="T1928" s="27"/>
      <c r="U1928" s="30"/>
    </row>
    <row r="1929">
      <c r="A1929" s="27"/>
      <c r="B1929" s="28"/>
      <c r="C1929" s="27"/>
      <c r="D1929" s="27"/>
      <c r="E1929" s="27"/>
      <c r="F1929" s="27"/>
      <c r="G1929" s="27"/>
      <c r="H1929" s="27"/>
      <c r="I1929" s="30"/>
      <c r="K1929" s="21"/>
      <c r="M1929" s="27"/>
      <c r="N1929" s="28"/>
      <c r="O1929" s="27"/>
      <c r="P1929" s="27"/>
      <c r="Q1929" s="27"/>
      <c r="R1929" s="27"/>
      <c r="S1929" s="27"/>
      <c r="T1929" s="27"/>
      <c r="U1929" s="30"/>
    </row>
    <row r="1930">
      <c r="A1930" s="32" t="s">
        <v>50</v>
      </c>
      <c r="B1930" s="50">
        <f>B476+1</f>
        <v>61</v>
      </c>
      <c r="C1930" s="25" t="s">
        <v>2319</v>
      </c>
      <c r="I1930" s="26"/>
      <c r="K1930" s="21"/>
      <c r="M1930" s="32" t="s">
        <v>50</v>
      </c>
      <c r="N1930" s="50">
        <f>N476+1</f>
        <v>61</v>
      </c>
      <c r="O1930" s="25" t="s">
        <v>2319</v>
      </c>
      <c r="U1930" s="26"/>
    </row>
    <row r="1931">
      <c r="A1931" s="27"/>
      <c r="B1931" s="28"/>
      <c r="C1931" s="29"/>
      <c r="I1931" s="30"/>
      <c r="K1931" s="21"/>
      <c r="M1931" s="27"/>
      <c r="N1931" s="28"/>
      <c r="O1931" s="29"/>
      <c r="U1931" s="30"/>
    </row>
    <row r="1932" ht="15.75" customHeight="1">
      <c r="A1932" s="23"/>
      <c r="B1932" s="28"/>
      <c r="C1932" s="32">
        <v>1.0</v>
      </c>
      <c r="D1932" s="52" t="s">
        <v>2320</v>
      </c>
      <c r="I1932" s="31"/>
      <c r="K1932" s="21"/>
      <c r="M1932" s="23"/>
      <c r="N1932" s="28"/>
      <c r="O1932" s="32">
        <v>1.0</v>
      </c>
      <c r="P1932" s="52" t="s">
        <v>2320</v>
      </c>
      <c r="U1932" s="31"/>
    </row>
    <row r="1933">
      <c r="A1933" s="27"/>
      <c r="B1933" s="28"/>
      <c r="C1933" s="32">
        <v>2.0</v>
      </c>
      <c r="D1933" s="52" t="s">
        <v>2321</v>
      </c>
      <c r="I1933" s="31"/>
      <c r="K1933" s="21"/>
      <c r="M1933" s="27"/>
      <c r="N1933" s="28"/>
      <c r="O1933" s="32">
        <v>2.0</v>
      </c>
      <c r="P1933" s="52" t="s">
        <v>2321</v>
      </c>
      <c r="U1933" s="31"/>
    </row>
    <row r="1934" ht="15.75" customHeight="1">
      <c r="A1934" s="27"/>
      <c r="B1934" s="28"/>
      <c r="C1934" s="32">
        <v>3.0</v>
      </c>
      <c r="D1934" s="52" t="s">
        <v>2322</v>
      </c>
      <c r="I1934" s="31" t="s">
        <v>38</v>
      </c>
      <c r="K1934" s="21"/>
      <c r="M1934" s="27"/>
      <c r="N1934" s="28"/>
      <c r="O1934" s="32">
        <v>3.0</v>
      </c>
      <c r="P1934" s="52" t="s">
        <v>2322</v>
      </c>
      <c r="U1934" s="31" t="s">
        <v>38</v>
      </c>
    </row>
    <row r="1935">
      <c r="A1935" s="27"/>
      <c r="B1935" s="28"/>
      <c r="C1935" s="32">
        <v>4.0</v>
      </c>
      <c r="D1935" s="52" t="s">
        <v>2323</v>
      </c>
      <c r="I1935" s="31"/>
      <c r="K1935" s="21"/>
      <c r="M1935" s="27"/>
      <c r="N1935" s="28"/>
      <c r="O1935" s="32">
        <v>4.0</v>
      </c>
      <c r="P1935" s="52" t="s">
        <v>2323</v>
      </c>
      <c r="U1935" s="31"/>
    </row>
    <row r="1936">
      <c r="A1936" s="27"/>
      <c r="B1936" s="28"/>
      <c r="C1936" s="27"/>
      <c r="D1936" s="27"/>
      <c r="E1936" s="27"/>
      <c r="F1936" s="27"/>
      <c r="G1936" s="27"/>
      <c r="H1936" s="27"/>
      <c r="I1936" s="30"/>
      <c r="K1936" s="21"/>
      <c r="M1936" s="27"/>
      <c r="N1936" s="28"/>
      <c r="O1936" s="27"/>
      <c r="P1936" s="27"/>
      <c r="Q1936" s="27"/>
      <c r="R1936" s="27"/>
      <c r="S1936" s="27"/>
      <c r="T1936" s="27"/>
      <c r="U1936" s="30"/>
    </row>
    <row r="1937">
      <c r="A1937" s="27"/>
      <c r="B1937" s="28"/>
      <c r="C1937" s="27"/>
      <c r="D1937" s="27"/>
      <c r="E1937" s="27"/>
      <c r="F1937" s="27"/>
      <c r="G1937" s="27"/>
      <c r="H1937" s="27"/>
      <c r="I1937" s="30"/>
      <c r="K1937" s="21"/>
      <c r="M1937" s="27"/>
      <c r="N1937" s="28"/>
      <c r="O1937" s="27"/>
      <c r="P1937" s="27"/>
      <c r="Q1937" s="27"/>
      <c r="R1937" s="27"/>
      <c r="S1937" s="27"/>
      <c r="T1937" s="27"/>
      <c r="U1937" s="30"/>
    </row>
    <row r="1938">
      <c r="A1938" s="32" t="s">
        <v>50</v>
      </c>
      <c r="B1938" s="50">
        <f>B484+1</f>
        <v>62</v>
      </c>
      <c r="C1938" s="25" t="s">
        <v>2324</v>
      </c>
      <c r="I1938" s="26"/>
      <c r="K1938" s="21"/>
      <c r="M1938" s="32" t="s">
        <v>50</v>
      </c>
      <c r="N1938" s="50">
        <f>N484+1</f>
        <v>62</v>
      </c>
      <c r="O1938" s="25" t="s">
        <v>2324</v>
      </c>
      <c r="U1938" s="26"/>
    </row>
    <row r="1939">
      <c r="A1939" s="27"/>
      <c r="B1939" s="28"/>
      <c r="C1939" s="29"/>
      <c r="I1939" s="30"/>
      <c r="K1939" s="21"/>
      <c r="M1939" s="27"/>
      <c r="N1939" s="28"/>
      <c r="O1939" s="29"/>
      <c r="U1939" s="30"/>
    </row>
    <row r="1940" ht="15.75" customHeight="1">
      <c r="A1940" s="23"/>
      <c r="B1940" s="28"/>
      <c r="C1940" s="32">
        <v>1.0</v>
      </c>
      <c r="D1940" s="52" t="s">
        <v>2325</v>
      </c>
      <c r="I1940" s="31" t="s">
        <v>38</v>
      </c>
      <c r="K1940" s="21"/>
      <c r="M1940" s="23"/>
      <c r="N1940" s="28"/>
      <c r="O1940" s="32">
        <v>1.0</v>
      </c>
      <c r="P1940" s="52" t="s">
        <v>2325</v>
      </c>
      <c r="U1940" s="31" t="s">
        <v>38</v>
      </c>
    </row>
    <row r="1941">
      <c r="A1941" s="27"/>
      <c r="B1941" s="28"/>
      <c r="C1941" s="32">
        <v>2.0</v>
      </c>
      <c r="D1941" s="52" t="s">
        <v>2326</v>
      </c>
      <c r="I1941" s="31"/>
      <c r="K1941" s="21"/>
      <c r="M1941" s="27"/>
      <c r="N1941" s="28"/>
      <c r="O1941" s="32">
        <v>2.0</v>
      </c>
      <c r="P1941" s="52" t="s">
        <v>2326</v>
      </c>
      <c r="U1941" s="31"/>
    </row>
    <row r="1942" ht="17.25" customHeight="1">
      <c r="A1942" s="27"/>
      <c r="B1942" s="28"/>
      <c r="C1942" s="32">
        <v>3.0</v>
      </c>
      <c r="D1942" s="52" t="s">
        <v>2327</v>
      </c>
      <c r="I1942" s="31"/>
      <c r="K1942" s="21"/>
      <c r="M1942" s="27"/>
      <c r="N1942" s="28"/>
      <c r="O1942" s="32">
        <v>3.0</v>
      </c>
      <c r="P1942" s="52" t="s">
        <v>2327</v>
      </c>
      <c r="U1942" s="31"/>
    </row>
    <row r="1943">
      <c r="A1943" s="27"/>
      <c r="B1943" s="28"/>
      <c r="C1943" s="32">
        <v>4.0</v>
      </c>
      <c r="D1943" s="52" t="s">
        <v>2328</v>
      </c>
      <c r="I1943" s="31"/>
      <c r="K1943" s="21"/>
      <c r="M1943" s="27"/>
      <c r="N1943" s="28"/>
      <c r="O1943" s="32">
        <v>4.0</v>
      </c>
      <c r="P1943" s="52" t="s">
        <v>2328</v>
      </c>
      <c r="U1943" s="31"/>
    </row>
    <row r="1944">
      <c r="A1944" s="27"/>
      <c r="B1944" s="28"/>
      <c r="C1944" s="27"/>
      <c r="D1944" s="27"/>
      <c r="E1944" s="27"/>
      <c r="F1944" s="27"/>
      <c r="G1944" s="27"/>
      <c r="H1944" s="27"/>
      <c r="I1944" s="30"/>
      <c r="K1944" s="21"/>
      <c r="M1944" s="27"/>
      <c r="N1944" s="28"/>
      <c r="O1944" s="27"/>
      <c r="P1944" s="27"/>
      <c r="Q1944" s="27"/>
      <c r="R1944" s="27"/>
      <c r="S1944" s="27"/>
      <c r="T1944" s="27"/>
      <c r="U1944" s="30"/>
    </row>
    <row r="1945">
      <c r="A1945" s="27"/>
      <c r="B1945" s="28"/>
      <c r="C1945" s="27"/>
      <c r="D1945" s="27"/>
      <c r="E1945" s="27"/>
      <c r="F1945" s="27"/>
      <c r="G1945" s="27"/>
      <c r="H1945" s="27"/>
      <c r="I1945" s="30"/>
      <c r="K1945" s="21"/>
      <c r="M1945" s="27"/>
      <c r="N1945" s="28"/>
      <c r="O1945" s="27"/>
      <c r="P1945" s="27"/>
      <c r="Q1945" s="27"/>
      <c r="R1945" s="27"/>
      <c r="S1945" s="27"/>
      <c r="T1945" s="27"/>
      <c r="U1945" s="30"/>
    </row>
    <row r="1946">
      <c r="A1946" s="32" t="s">
        <v>50</v>
      </c>
      <c r="B1946" s="50">
        <f>B492+1</f>
        <v>63</v>
      </c>
      <c r="C1946" s="25" t="s">
        <v>2329</v>
      </c>
      <c r="I1946" s="26"/>
      <c r="K1946" s="21"/>
      <c r="M1946" s="32" t="s">
        <v>50</v>
      </c>
      <c r="N1946" s="50">
        <f>N492+1</f>
        <v>63</v>
      </c>
      <c r="O1946" s="25" t="s">
        <v>2329</v>
      </c>
      <c r="U1946" s="26"/>
    </row>
    <row r="1947">
      <c r="A1947" s="27"/>
      <c r="B1947" s="28"/>
      <c r="C1947" s="29"/>
      <c r="I1947" s="30"/>
      <c r="K1947" s="21"/>
      <c r="M1947" s="27"/>
      <c r="N1947" s="28"/>
      <c r="O1947" s="29"/>
      <c r="U1947" s="30"/>
    </row>
    <row r="1948" ht="20.25" customHeight="1">
      <c r="A1948" s="23"/>
      <c r="B1948" s="28"/>
      <c r="C1948" s="32">
        <v>1.0</v>
      </c>
      <c r="D1948" s="52" t="s">
        <v>2330</v>
      </c>
      <c r="I1948" s="31" t="s">
        <v>38</v>
      </c>
      <c r="K1948" s="21"/>
      <c r="M1948" s="23"/>
      <c r="N1948" s="28"/>
      <c r="O1948" s="32">
        <v>1.0</v>
      </c>
      <c r="P1948" s="52" t="s">
        <v>2330</v>
      </c>
      <c r="U1948" s="31" t="s">
        <v>38</v>
      </c>
    </row>
    <row r="1949">
      <c r="A1949" s="27"/>
      <c r="B1949" s="28"/>
      <c r="C1949" s="32">
        <v>2.0</v>
      </c>
      <c r="D1949" s="52" t="s">
        <v>2331</v>
      </c>
      <c r="I1949" s="31"/>
      <c r="K1949" s="21"/>
      <c r="M1949" s="27"/>
      <c r="N1949" s="28"/>
      <c r="O1949" s="32">
        <v>2.0</v>
      </c>
      <c r="P1949" s="52" t="s">
        <v>2331</v>
      </c>
      <c r="U1949" s="31"/>
    </row>
    <row r="1950" ht="15.75" customHeight="1">
      <c r="A1950" s="27"/>
      <c r="B1950" s="28"/>
      <c r="C1950" s="32">
        <v>3.0</v>
      </c>
      <c r="D1950" s="52" t="s">
        <v>2332</v>
      </c>
      <c r="I1950" s="31"/>
      <c r="K1950" s="21"/>
      <c r="M1950" s="27"/>
      <c r="N1950" s="28"/>
      <c r="O1950" s="32">
        <v>3.0</v>
      </c>
      <c r="P1950" s="52" t="s">
        <v>2332</v>
      </c>
      <c r="U1950" s="31"/>
    </row>
    <row r="1951">
      <c r="A1951" s="27"/>
      <c r="B1951" s="28"/>
      <c r="C1951" s="32">
        <v>4.0</v>
      </c>
      <c r="D1951" s="52" t="s">
        <v>2333</v>
      </c>
      <c r="I1951" s="31"/>
      <c r="K1951" s="21"/>
      <c r="M1951" s="27"/>
      <c r="N1951" s="28"/>
      <c r="O1951" s="32">
        <v>4.0</v>
      </c>
      <c r="P1951" s="52" t="s">
        <v>2333</v>
      </c>
      <c r="U1951" s="31"/>
    </row>
    <row r="1952">
      <c r="A1952" s="27"/>
      <c r="B1952" s="28"/>
      <c r="C1952" s="27"/>
      <c r="D1952" s="27"/>
      <c r="E1952" s="27"/>
      <c r="F1952" s="27"/>
      <c r="G1952" s="27"/>
      <c r="H1952" s="27"/>
      <c r="I1952" s="30"/>
      <c r="K1952" s="21"/>
      <c r="M1952" s="27"/>
      <c r="N1952" s="28"/>
      <c r="O1952" s="27"/>
      <c r="P1952" s="27"/>
      <c r="Q1952" s="27"/>
      <c r="R1952" s="27"/>
      <c r="S1952" s="27"/>
      <c r="T1952" s="27"/>
      <c r="U1952" s="30"/>
    </row>
    <row r="1953">
      <c r="A1953" s="27"/>
      <c r="B1953" s="28"/>
      <c r="C1953" s="27"/>
      <c r="D1953" s="27"/>
      <c r="E1953" s="27"/>
      <c r="F1953" s="27"/>
      <c r="G1953" s="27"/>
      <c r="H1953" s="27"/>
      <c r="I1953" s="30"/>
      <c r="K1953" s="21"/>
      <c r="M1953" s="32"/>
      <c r="N1953" s="50"/>
      <c r="O1953" s="25"/>
      <c r="U1953" s="26"/>
    </row>
    <row r="1954">
      <c r="A1954" s="32" t="s">
        <v>50</v>
      </c>
      <c r="B1954" s="50">
        <f>B500+1</f>
        <v>64</v>
      </c>
      <c r="C1954" s="25" t="s">
        <v>2334</v>
      </c>
      <c r="I1954" s="26"/>
      <c r="K1954" s="21"/>
      <c r="M1954" s="27"/>
      <c r="N1954" s="28"/>
      <c r="O1954" s="29"/>
      <c r="U1954" s="30"/>
    </row>
    <row r="1955">
      <c r="A1955" s="27"/>
      <c r="B1955" s="28"/>
      <c r="C1955" s="29"/>
      <c r="I1955" s="30"/>
      <c r="K1955" s="21"/>
      <c r="M1955" s="27"/>
      <c r="N1955" s="28"/>
      <c r="O1955" s="32"/>
      <c r="P1955" s="23"/>
      <c r="U1955" s="31"/>
    </row>
    <row r="1956" ht="15.75" customHeight="1">
      <c r="A1956" s="23"/>
      <c r="B1956" s="28"/>
      <c r="C1956" s="32">
        <v>1.0</v>
      </c>
      <c r="D1956" s="52" t="s">
        <v>2335</v>
      </c>
      <c r="I1956" s="31"/>
      <c r="K1956" s="21"/>
      <c r="M1956" s="27"/>
      <c r="N1956" s="28"/>
      <c r="O1956" s="32"/>
      <c r="P1956" s="23"/>
      <c r="U1956" s="31"/>
    </row>
    <row r="1957" ht="15.75" customHeight="1">
      <c r="A1957" s="27"/>
      <c r="B1957" s="28"/>
      <c r="C1957" s="32">
        <v>2.0</v>
      </c>
      <c r="D1957" s="52" t="s">
        <v>2336</v>
      </c>
      <c r="I1957" s="31"/>
      <c r="K1957" s="21"/>
      <c r="M1957" s="27"/>
      <c r="N1957" s="28"/>
      <c r="O1957" s="23"/>
      <c r="P1957" s="23"/>
      <c r="U1957" s="31"/>
    </row>
    <row r="1958" ht="15.75" customHeight="1">
      <c r="A1958" s="27"/>
      <c r="B1958" s="28"/>
      <c r="C1958" s="32">
        <v>3.0</v>
      </c>
      <c r="D1958" s="52" t="s">
        <v>2337</v>
      </c>
      <c r="I1958" s="31" t="s">
        <v>38</v>
      </c>
      <c r="K1958" s="21"/>
      <c r="M1958" s="27"/>
      <c r="N1958" s="28"/>
      <c r="O1958" s="23"/>
      <c r="P1958" s="23"/>
      <c r="U1958" s="31"/>
    </row>
    <row r="1959">
      <c r="A1959" s="27"/>
      <c r="B1959" s="28"/>
      <c r="C1959" s="32">
        <v>4.0</v>
      </c>
      <c r="D1959" s="52" t="s">
        <v>2338</v>
      </c>
      <c r="I1959" s="31"/>
      <c r="K1959" s="21"/>
      <c r="M1959" s="27"/>
      <c r="N1959" s="28"/>
      <c r="O1959" s="27"/>
      <c r="P1959" s="27"/>
      <c r="Q1959" s="27"/>
      <c r="R1959" s="27"/>
      <c r="S1959" s="27"/>
      <c r="T1959" s="27"/>
      <c r="U1959" s="30"/>
    </row>
    <row r="1960">
      <c r="A1960" s="27"/>
      <c r="B1960" s="28"/>
      <c r="C1960" s="27"/>
      <c r="D1960" s="27"/>
      <c r="E1960" s="27"/>
      <c r="F1960" s="27"/>
      <c r="G1960" s="27"/>
      <c r="H1960" s="27"/>
      <c r="I1960" s="30"/>
      <c r="K1960" s="21"/>
      <c r="M1960" s="27"/>
      <c r="N1960" s="28"/>
      <c r="O1960" s="27"/>
      <c r="P1960" s="27"/>
      <c r="Q1960" s="27"/>
      <c r="R1960" s="27"/>
      <c r="S1960" s="27"/>
      <c r="T1960" s="27"/>
      <c r="U1960" s="30"/>
    </row>
    <row r="1961">
      <c r="A1961" s="27"/>
      <c r="B1961" s="28"/>
      <c r="C1961" s="27"/>
      <c r="D1961" s="27"/>
      <c r="E1961" s="27"/>
      <c r="F1961" s="27"/>
      <c r="G1961" s="27"/>
      <c r="H1961" s="27"/>
      <c r="I1961" s="30"/>
      <c r="K1961" s="21"/>
      <c r="M1961" s="32"/>
      <c r="N1961" s="50"/>
      <c r="O1961" s="25"/>
      <c r="U1961" s="26"/>
    </row>
    <row r="1962">
      <c r="A1962" s="32" t="s">
        <v>50</v>
      </c>
      <c r="B1962" s="50">
        <f>B508+1</f>
        <v>65</v>
      </c>
      <c r="C1962" s="25" t="s">
        <v>1515</v>
      </c>
      <c r="I1962" s="26"/>
      <c r="K1962" s="21"/>
      <c r="M1962" s="27"/>
      <c r="N1962" s="28"/>
      <c r="O1962" s="29"/>
      <c r="U1962" s="30"/>
    </row>
    <row r="1963">
      <c r="A1963" s="27"/>
      <c r="B1963" s="28"/>
      <c r="C1963" s="29"/>
      <c r="I1963" s="30"/>
      <c r="K1963" s="21"/>
      <c r="M1963" s="27"/>
      <c r="N1963" s="28"/>
      <c r="O1963" s="32"/>
      <c r="P1963" s="23"/>
      <c r="U1963" s="31"/>
    </row>
    <row r="1964" ht="15.75" customHeight="1">
      <c r="A1964" s="23"/>
      <c r="B1964" s="28"/>
      <c r="C1964" s="32">
        <v>1.0</v>
      </c>
      <c r="D1964" s="52" t="s">
        <v>2339</v>
      </c>
      <c r="I1964" s="31"/>
      <c r="K1964" s="21"/>
      <c r="M1964" s="27"/>
      <c r="N1964" s="28"/>
      <c r="O1964" s="32"/>
      <c r="P1964" s="23"/>
      <c r="U1964" s="31"/>
    </row>
    <row r="1965" ht="15.75" customHeight="1">
      <c r="A1965" s="27"/>
      <c r="B1965" s="28"/>
      <c r="C1965" s="32">
        <v>2.0</v>
      </c>
      <c r="D1965" s="52" t="s">
        <v>2340</v>
      </c>
      <c r="I1965" s="31"/>
      <c r="K1965" s="21"/>
      <c r="M1965" s="27"/>
      <c r="N1965" s="28"/>
      <c r="O1965" s="23"/>
      <c r="P1965" s="23"/>
      <c r="U1965" s="31"/>
    </row>
    <row r="1966" ht="15.75" customHeight="1">
      <c r="A1966" s="27"/>
      <c r="B1966" s="28"/>
      <c r="C1966" s="32">
        <v>3.0</v>
      </c>
      <c r="D1966" s="52" t="s">
        <v>2341</v>
      </c>
      <c r="I1966" s="31" t="s">
        <v>38</v>
      </c>
      <c r="K1966" s="21"/>
      <c r="M1966" s="27"/>
      <c r="N1966" s="28"/>
      <c r="O1966" s="23"/>
      <c r="P1966" s="23"/>
      <c r="U1966" s="31"/>
    </row>
    <row r="1967" ht="15.75" customHeight="1">
      <c r="A1967" s="27"/>
      <c r="B1967" s="28"/>
      <c r="C1967" s="32">
        <v>4.0</v>
      </c>
      <c r="D1967" s="52" t="s">
        <v>2342</v>
      </c>
      <c r="I1967" s="31"/>
      <c r="K1967" s="21"/>
      <c r="M1967" s="27"/>
      <c r="N1967" s="28"/>
      <c r="O1967" s="27"/>
      <c r="P1967" s="27"/>
      <c r="Q1967" s="27"/>
      <c r="R1967" s="27"/>
      <c r="S1967" s="27"/>
      <c r="T1967" s="27"/>
      <c r="U1967" s="30"/>
    </row>
    <row r="1968">
      <c r="A1968" s="27"/>
      <c r="B1968" s="28"/>
      <c r="C1968" s="27"/>
      <c r="D1968" s="27"/>
      <c r="E1968" s="27"/>
      <c r="F1968" s="27"/>
      <c r="G1968" s="27"/>
      <c r="H1968" s="27"/>
      <c r="I1968" s="30"/>
      <c r="K1968" s="21"/>
      <c r="M1968" s="27"/>
      <c r="N1968" s="28"/>
      <c r="O1968" s="27"/>
      <c r="P1968" s="27"/>
      <c r="Q1968" s="27"/>
      <c r="R1968" s="27"/>
      <c r="S1968" s="27"/>
      <c r="T1968" s="27"/>
      <c r="U1968" s="30"/>
    </row>
    <row r="1969" ht="15.75" customHeight="1">
      <c r="A1969" s="27"/>
      <c r="B1969" s="28"/>
      <c r="C1969" s="27"/>
      <c r="D1969" s="27"/>
      <c r="E1969" s="27"/>
      <c r="F1969" s="27"/>
      <c r="G1969" s="27"/>
      <c r="H1969" s="27"/>
      <c r="I1969" s="30"/>
      <c r="K1969" s="21"/>
      <c r="M1969" s="32"/>
      <c r="N1969" s="50"/>
      <c r="O1969" s="25"/>
      <c r="U1969" s="26"/>
    </row>
    <row r="1970">
      <c r="A1970" s="32" t="s">
        <v>50</v>
      </c>
      <c r="B1970" s="50">
        <f>B516+1</f>
        <v>66</v>
      </c>
      <c r="C1970" s="25" t="s">
        <v>2343</v>
      </c>
      <c r="I1970" s="26"/>
      <c r="K1970" s="21"/>
      <c r="M1970" s="27"/>
      <c r="N1970" s="28"/>
      <c r="O1970" s="29"/>
      <c r="U1970" s="30"/>
    </row>
    <row r="1971">
      <c r="A1971" s="27"/>
      <c r="B1971" s="28"/>
      <c r="C1971" s="29"/>
      <c r="I1971" s="30"/>
      <c r="K1971" s="21"/>
      <c r="M1971" s="27"/>
      <c r="N1971" s="28"/>
      <c r="O1971" s="32"/>
      <c r="P1971" s="23"/>
      <c r="U1971" s="31"/>
    </row>
    <row r="1972" ht="15.75" customHeight="1">
      <c r="A1972" s="23"/>
      <c r="B1972" s="28"/>
      <c r="C1972" s="32">
        <v>1.0</v>
      </c>
      <c r="D1972" s="52" t="s">
        <v>2344</v>
      </c>
      <c r="I1972" s="31"/>
      <c r="K1972" s="21"/>
      <c r="M1972" s="27"/>
      <c r="N1972" s="28"/>
      <c r="O1972" s="32"/>
      <c r="P1972" s="23"/>
      <c r="U1972" s="31"/>
    </row>
    <row r="1973" ht="15.75" customHeight="1">
      <c r="A1973" s="27"/>
      <c r="B1973" s="28"/>
      <c r="C1973" s="32">
        <v>2.0</v>
      </c>
      <c r="D1973" s="52" t="s">
        <v>2345</v>
      </c>
      <c r="I1973" s="31"/>
      <c r="K1973" s="21"/>
      <c r="M1973" s="27"/>
      <c r="N1973" s="28"/>
      <c r="O1973" s="23"/>
      <c r="P1973" s="23"/>
      <c r="U1973" s="31"/>
    </row>
    <row r="1974" ht="15.75" customHeight="1">
      <c r="A1974" s="27"/>
      <c r="B1974" s="28"/>
      <c r="C1974" s="32">
        <v>3.0</v>
      </c>
      <c r="D1974" s="52" t="s">
        <v>2346</v>
      </c>
      <c r="I1974" s="31" t="s">
        <v>38</v>
      </c>
      <c r="K1974" s="21"/>
      <c r="M1974" s="27"/>
      <c r="N1974" s="28"/>
      <c r="O1974" s="23"/>
      <c r="P1974" s="23"/>
      <c r="U1974" s="31"/>
    </row>
    <row r="1975" ht="15.75" customHeight="1">
      <c r="A1975" s="27"/>
      <c r="B1975" s="28"/>
      <c r="C1975" s="32">
        <v>4.0</v>
      </c>
      <c r="D1975" s="52" t="s">
        <v>1441</v>
      </c>
      <c r="I1975" s="31"/>
      <c r="K1975" s="21"/>
      <c r="M1975" s="27"/>
      <c r="N1975" s="28"/>
      <c r="O1975" s="27"/>
      <c r="P1975" s="27"/>
      <c r="Q1975" s="27"/>
      <c r="R1975" s="27"/>
      <c r="S1975" s="27"/>
      <c r="T1975" s="27"/>
      <c r="U1975" s="30"/>
    </row>
    <row r="1976">
      <c r="A1976" s="27"/>
      <c r="B1976" s="28"/>
      <c r="C1976" s="27"/>
      <c r="D1976" s="27"/>
      <c r="E1976" s="27"/>
      <c r="F1976" s="27"/>
      <c r="G1976" s="27"/>
      <c r="H1976" s="27"/>
      <c r="I1976" s="30"/>
      <c r="K1976" s="21"/>
      <c r="M1976" s="27"/>
      <c r="N1976" s="28"/>
      <c r="O1976" s="27"/>
      <c r="P1976" s="27"/>
      <c r="Q1976" s="27"/>
      <c r="R1976" s="27"/>
      <c r="S1976" s="27"/>
      <c r="T1976" s="27"/>
      <c r="U1976" s="30"/>
    </row>
    <row r="1977">
      <c r="A1977" s="32"/>
      <c r="B1977" s="50"/>
      <c r="C1977" s="25"/>
      <c r="D1977" s="25"/>
      <c r="E1977" s="25"/>
      <c r="F1977" s="25"/>
      <c r="G1977" s="25"/>
      <c r="H1977" s="25"/>
      <c r="I1977" s="26"/>
      <c r="K1977" s="21"/>
      <c r="M1977" s="32"/>
      <c r="N1977" s="50"/>
      <c r="O1977" s="25"/>
      <c r="U1977" s="26"/>
    </row>
    <row r="1978">
      <c r="A1978" s="27"/>
      <c r="B1978" s="28"/>
      <c r="C1978" s="29"/>
      <c r="D1978" s="29"/>
      <c r="E1978" s="29"/>
      <c r="F1978" s="29"/>
      <c r="G1978" s="29"/>
      <c r="H1978" s="29"/>
      <c r="I1978" s="30"/>
      <c r="K1978" s="21"/>
      <c r="M1978" s="27"/>
      <c r="N1978" s="28"/>
      <c r="O1978" s="29"/>
      <c r="U1978" s="30"/>
    </row>
    <row r="1979">
      <c r="A1979" s="27"/>
      <c r="B1979" s="28"/>
      <c r="C1979" s="32"/>
      <c r="D1979" s="23"/>
      <c r="E1979" s="23"/>
      <c r="F1979" s="23"/>
      <c r="G1979" s="23"/>
      <c r="H1979" s="23"/>
      <c r="I1979" s="31"/>
      <c r="K1979" s="21"/>
      <c r="M1979" s="27"/>
      <c r="N1979" s="28"/>
      <c r="O1979" s="32"/>
      <c r="P1979" s="23"/>
      <c r="U1979" s="31"/>
    </row>
    <row r="1980">
      <c r="A1980" s="27"/>
      <c r="B1980" s="28"/>
      <c r="C1980" s="32"/>
      <c r="D1980" s="23"/>
      <c r="E1980" s="23"/>
      <c r="F1980" s="23"/>
      <c r="G1980" s="23"/>
      <c r="H1980" s="23"/>
      <c r="I1980" s="31"/>
      <c r="K1980" s="21"/>
      <c r="M1980" s="27"/>
      <c r="N1980" s="28"/>
      <c r="O1980" s="32"/>
      <c r="P1980" s="23"/>
      <c r="U1980" s="31"/>
    </row>
    <row r="1981">
      <c r="A1981" s="27"/>
      <c r="B1981" s="28"/>
      <c r="C1981" s="23"/>
      <c r="D1981" s="23"/>
      <c r="E1981" s="23"/>
      <c r="F1981" s="23"/>
      <c r="G1981" s="23"/>
      <c r="H1981" s="23"/>
      <c r="I1981" s="31"/>
      <c r="K1981" s="21"/>
      <c r="M1981" s="27"/>
      <c r="N1981" s="28"/>
      <c r="O1981" s="23"/>
      <c r="P1981" s="23"/>
      <c r="U1981" s="31"/>
    </row>
    <row r="1982">
      <c r="A1982" s="27"/>
      <c r="B1982" s="28"/>
      <c r="C1982" s="23"/>
      <c r="D1982" s="23"/>
      <c r="E1982" s="23"/>
      <c r="F1982" s="23"/>
      <c r="G1982" s="23"/>
      <c r="H1982" s="23"/>
      <c r="I1982" s="31"/>
      <c r="K1982" s="21"/>
      <c r="M1982" s="27"/>
      <c r="N1982" s="28"/>
      <c r="O1982" s="23"/>
      <c r="P1982" s="23"/>
      <c r="U1982" s="31"/>
    </row>
    <row r="1983">
      <c r="A1983" s="27"/>
      <c r="B1983" s="28"/>
      <c r="C1983" s="27"/>
      <c r="D1983" s="27"/>
      <c r="E1983" s="27"/>
      <c r="F1983" s="27"/>
      <c r="G1983" s="27"/>
      <c r="H1983" s="27"/>
      <c r="I1983" s="30"/>
      <c r="K1983" s="21"/>
      <c r="M1983" s="27"/>
      <c r="N1983" s="28"/>
      <c r="O1983" s="27"/>
      <c r="P1983" s="27"/>
      <c r="Q1983" s="27"/>
      <c r="R1983" s="27"/>
      <c r="S1983" s="27"/>
      <c r="T1983" s="27"/>
      <c r="U1983" s="30"/>
    </row>
    <row r="1984">
      <c r="A1984" s="27"/>
      <c r="B1984" s="28"/>
      <c r="C1984" s="27"/>
      <c r="D1984" s="27"/>
      <c r="E1984" s="27"/>
      <c r="F1984" s="27"/>
      <c r="G1984" s="27"/>
      <c r="H1984" s="27"/>
      <c r="I1984" s="30"/>
      <c r="K1984" s="21"/>
      <c r="M1984" s="27"/>
      <c r="N1984" s="28"/>
      <c r="O1984" s="27"/>
      <c r="P1984" s="27"/>
      <c r="Q1984" s="27"/>
      <c r="R1984" s="27"/>
      <c r="S1984" s="27"/>
      <c r="T1984" s="27"/>
      <c r="U1984" s="30"/>
    </row>
    <row r="1985">
      <c r="A1985" s="32"/>
      <c r="B1985" s="50"/>
      <c r="C1985" s="25"/>
      <c r="D1985" s="25"/>
      <c r="E1985" s="25"/>
      <c r="F1985" s="25"/>
      <c r="G1985" s="25"/>
      <c r="H1985" s="25"/>
      <c r="I1985" s="26"/>
      <c r="K1985" s="21"/>
      <c r="M1985" s="32"/>
      <c r="N1985" s="50"/>
      <c r="O1985" s="25"/>
      <c r="U1985" s="26"/>
    </row>
    <row r="1986">
      <c r="A1986" s="27"/>
      <c r="B1986" s="28"/>
      <c r="C1986" s="29"/>
      <c r="D1986" s="29"/>
      <c r="E1986" s="29"/>
      <c r="F1986" s="29"/>
      <c r="G1986" s="29"/>
      <c r="H1986" s="29"/>
      <c r="I1986" s="30"/>
      <c r="K1986" s="21"/>
      <c r="M1986" s="27"/>
      <c r="N1986" s="28"/>
      <c r="O1986" s="29"/>
      <c r="U1986" s="30"/>
    </row>
    <row r="1987">
      <c r="A1987" s="27"/>
      <c r="B1987" s="28"/>
      <c r="C1987" s="32"/>
      <c r="D1987" s="23"/>
      <c r="E1987" s="23"/>
      <c r="F1987" s="23"/>
      <c r="G1987" s="23"/>
      <c r="H1987" s="23"/>
      <c r="I1987" s="31"/>
      <c r="K1987" s="21"/>
      <c r="M1987" s="27"/>
      <c r="N1987" s="28"/>
      <c r="O1987" s="32"/>
      <c r="P1987" s="23"/>
      <c r="U1987" s="31"/>
    </row>
    <row r="1988">
      <c r="A1988" s="27"/>
      <c r="B1988" s="28"/>
      <c r="C1988" s="32"/>
      <c r="D1988" s="23"/>
      <c r="E1988" s="23"/>
      <c r="F1988" s="23"/>
      <c r="G1988" s="23"/>
      <c r="H1988" s="23"/>
      <c r="I1988" s="31"/>
      <c r="K1988" s="21"/>
      <c r="M1988" s="27"/>
      <c r="N1988" s="28"/>
      <c r="O1988" s="32"/>
      <c r="P1988" s="23"/>
      <c r="U1988" s="31"/>
    </row>
    <row r="1989">
      <c r="A1989" s="27"/>
      <c r="B1989" s="28"/>
      <c r="C1989" s="23"/>
      <c r="D1989" s="23"/>
      <c r="E1989" s="23"/>
      <c r="F1989" s="23"/>
      <c r="G1989" s="23"/>
      <c r="H1989" s="23"/>
      <c r="I1989" s="31"/>
      <c r="K1989" s="21"/>
      <c r="M1989" s="27"/>
      <c r="N1989" s="28"/>
      <c r="O1989" s="23"/>
      <c r="P1989" s="23"/>
      <c r="U1989" s="31"/>
    </row>
    <row r="1990">
      <c r="A1990" s="27"/>
      <c r="B1990" s="28"/>
      <c r="C1990" s="23"/>
      <c r="D1990" s="23"/>
      <c r="E1990" s="23"/>
      <c r="F1990" s="23"/>
      <c r="G1990" s="23"/>
      <c r="H1990" s="23"/>
      <c r="I1990" s="31"/>
      <c r="K1990" s="21"/>
      <c r="M1990" s="27"/>
      <c r="N1990" s="28"/>
      <c r="O1990" s="23"/>
      <c r="P1990" s="23"/>
      <c r="U1990" s="31"/>
    </row>
    <row r="1991">
      <c r="A1991" s="27"/>
      <c r="B1991" s="28"/>
      <c r="C1991" s="27"/>
      <c r="D1991" s="27"/>
      <c r="E1991" s="27"/>
      <c r="F1991" s="27"/>
      <c r="G1991" s="27"/>
      <c r="H1991" s="27"/>
      <c r="I1991" s="30"/>
      <c r="K1991" s="21"/>
      <c r="M1991" s="27"/>
      <c r="N1991" s="28"/>
      <c r="O1991" s="27"/>
      <c r="P1991" s="27"/>
      <c r="Q1991" s="27"/>
      <c r="R1991" s="27"/>
      <c r="S1991" s="27"/>
      <c r="T1991" s="27"/>
      <c r="U1991" s="30"/>
    </row>
    <row r="1992">
      <c r="A1992" s="27"/>
      <c r="B1992" s="28"/>
      <c r="C1992" s="27"/>
      <c r="D1992" s="27"/>
      <c r="E1992" s="27"/>
      <c r="F1992" s="27"/>
      <c r="G1992" s="27"/>
      <c r="H1992" s="27"/>
      <c r="I1992" s="30"/>
      <c r="K1992" s="21"/>
      <c r="M1992" s="27"/>
      <c r="N1992" s="28"/>
      <c r="O1992" s="27"/>
      <c r="P1992" s="27"/>
      <c r="Q1992" s="27"/>
      <c r="R1992" s="27"/>
      <c r="S1992" s="27"/>
      <c r="T1992" s="27"/>
      <c r="U1992" s="30"/>
    </row>
    <row r="1993">
      <c r="A1993" s="32"/>
      <c r="B1993" s="50"/>
      <c r="C1993" s="25"/>
      <c r="D1993" s="25"/>
      <c r="E1993" s="25"/>
      <c r="F1993" s="25"/>
      <c r="G1993" s="25"/>
      <c r="H1993" s="25"/>
      <c r="I1993" s="26"/>
      <c r="K1993" s="21"/>
      <c r="M1993" s="32"/>
      <c r="N1993" s="50"/>
      <c r="O1993" s="25"/>
      <c r="U1993" s="26"/>
    </row>
    <row r="1994">
      <c r="A1994" s="27"/>
      <c r="B1994" s="28"/>
      <c r="C1994" s="29"/>
      <c r="D1994" s="29"/>
      <c r="E1994" s="29"/>
      <c r="F1994" s="29"/>
      <c r="G1994" s="29"/>
      <c r="H1994" s="29"/>
      <c r="I1994" s="30"/>
      <c r="K1994" s="21"/>
      <c r="M1994" s="27"/>
      <c r="N1994" s="28"/>
      <c r="O1994" s="29"/>
      <c r="U1994" s="30"/>
    </row>
    <row r="1995">
      <c r="A1995" s="27"/>
      <c r="B1995" s="28"/>
      <c r="C1995" s="32"/>
      <c r="D1995" s="23"/>
      <c r="E1995" s="23"/>
      <c r="F1995" s="23"/>
      <c r="G1995" s="23"/>
      <c r="H1995" s="23"/>
      <c r="I1995" s="31"/>
      <c r="K1995" s="21"/>
      <c r="M1995" s="27"/>
      <c r="N1995" s="28"/>
      <c r="O1995" s="32"/>
      <c r="P1995" s="23"/>
      <c r="U1995" s="31"/>
    </row>
    <row r="1996">
      <c r="A1996" s="27"/>
      <c r="B1996" s="28"/>
      <c r="C1996" s="32"/>
      <c r="D1996" s="23"/>
      <c r="E1996" s="23"/>
      <c r="F1996" s="23"/>
      <c r="G1996" s="23"/>
      <c r="H1996" s="23"/>
      <c r="I1996" s="31"/>
      <c r="K1996" s="21"/>
      <c r="M1996" s="27"/>
      <c r="N1996" s="28"/>
      <c r="O1996" s="32"/>
      <c r="P1996" s="23"/>
      <c r="U1996" s="31"/>
    </row>
    <row r="1997">
      <c r="A1997" s="27"/>
      <c r="B1997" s="28"/>
      <c r="C1997" s="23"/>
      <c r="D1997" s="23"/>
      <c r="E1997" s="23"/>
      <c r="F1997" s="23"/>
      <c r="G1997" s="23"/>
      <c r="H1997" s="23"/>
      <c r="I1997" s="31"/>
      <c r="K1997" s="21"/>
      <c r="M1997" s="27"/>
      <c r="N1997" s="28"/>
      <c r="O1997" s="23"/>
      <c r="P1997" s="23"/>
      <c r="U1997" s="31"/>
    </row>
    <row r="1998">
      <c r="A1998" s="27"/>
      <c r="B1998" s="28"/>
      <c r="C1998" s="23"/>
      <c r="D1998" s="23"/>
      <c r="E1998" s="23"/>
      <c r="F1998" s="23"/>
      <c r="G1998" s="23"/>
      <c r="H1998" s="23"/>
      <c r="I1998" s="31"/>
      <c r="K1998" s="21"/>
      <c r="M1998" s="27"/>
      <c r="N1998" s="28"/>
      <c r="O1998" s="23"/>
      <c r="P1998" s="23"/>
      <c r="U1998" s="31"/>
    </row>
    <row r="1999">
      <c r="A1999" s="27"/>
      <c r="B1999" s="28"/>
      <c r="C1999" s="27"/>
      <c r="D1999" s="27"/>
      <c r="E1999" s="27"/>
      <c r="F1999" s="27"/>
      <c r="G1999" s="27"/>
      <c r="H1999" s="27"/>
      <c r="I1999" s="30"/>
      <c r="K1999" s="21"/>
      <c r="M1999" s="27"/>
      <c r="N1999" s="28"/>
      <c r="O1999" s="27"/>
      <c r="P1999" s="27"/>
      <c r="Q1999" s="27"/>
      <c r="R1999" s="27"/>
      <c r="S1999" s="27"/>
      <c r="T1999" s="27"/>
      <c r="U1999" s="30"/>
    </row>
    <row r="2000">
      <c r="A2000" s="27"/>
      <c r="B2000" s="28"/>
      <c r="C2000" s="27"/>
      <c r="D2000" s="27"/>
      <c r="E2000" s="27"/>
      <c r="F2000" s="27"/>
      <c r="G2000" s="27"/>
      <c r="H2000" s="27"/>
      <c r="I2000" s="30"/>
      <c r="K2000" s="21"/>
      <c r="M2000" s="27"/>
      <c r="N2000" s="28"/>
      <c r="O2000" s="27"/>
      <c r="P2000" s="27"/>
      <c r="Q2000" s="27"/>
      <c r="R2000" s="27"/>
      <c r="S2000" s="27"/>
      <c r="T2000" s="27"/>
      <c r="U2000" s="30"/>
    </row>
    <row r="2001">
      <c r="A2001" s="32"/>
      <c r="B2001" s="50"/>
      <c r="C2001" s="25"/>
      <c r="D2001" s="25"/>
      <c r="E2001" s="25"/>
      <c r="F2001" s="25"/>
      <c r="G2001" s="25"/>
      <c r="H2001" s="25"/>
      <c r="I2001" s="26"/>
      <c r="K2001" s="21"/>
      <c r="M2001" s="32"/>
      <c r="N2001" s="50"/>
      <c r="O2001" s="25"/>
      <c r="U2001" s="26"/>
    </row>
    <row r="2002">
      <c r="A2002" s="27"/>
      <c r="B2002" s="28"/>
      <c r="C2002" s="29"/>
      <c r="D2002" s="29"/>
      <c r="E2002" s="29"/>
      <c r="F2002" s="29"/>
      <c r="G2002" s="29"/>
      <c r="H2002" s="29"/>
      <c r="I2002" s="30"/>
      <c r="K2002" s="21"/>
      <c r="M2002" s="27"/>
      <c r="N2002" s="28"/>
      <c r="O2002" s="29"/>
      <c r="U2002" s="30"/>
    </row>
    <row r="2003">
      <c r="A2003" s="27"/>
      <c r="B2003" s="28"/>
      <c r="C2003" s="32"/>
      <c r="D2003" s="23"/>
      <c r="E2003" s="23"/>
      <c r="F2003" s="23"/>
      <c r="G2003" s="23"/>
      <c r="H2003" s="23"/>
      <c r="I2003" s="31"/>
      <c r="K2003" s="21"/>
      <c r="M2003" s="27"/>
      <c r="N2003" s="28"/>
      <c r="O2003" s="32"/>
      <c r="P2003" s="23"/>
      <c r="U2003" s="31"/>
    </row>
    <row r="2004">
      <c r="A2004" s="27"/>
      <c r="B2004" s="28"/>
      <c r="C2004" s="32"/>
      <c r="D2004" s="23"/>
      <c r="E2004" s="23"/>
      <c r="F2004" s="23"/>
      <c r="G2004" s="23"/>
      <c r="H2004" s="23"/>
      <c r="I2004" s="31"/>
      <c r="K2004" s="21"/>
      <c r="M2004" s="27"/>
      <c r="N2004" s="28"/>
      <c r="O2004" s="32"/>
      <c r="P2004" s="23"/>
      <c r="U2004" s="31"/>
    </row>
    <row r="2005">
      <c r="A2005" s="27"/>
      <c r="B2005" s="28"/>
      <c r="C2005" s="23"/>
      <c r="D2005" s="23"/>
      <c r="E2005" s="23"/>
      <c r="F2005" s="23"/>
      <c r="G2005" s="23"/>
      <c r="H2005" s="23"/>
      <c r="I2005" s="31"/>
      <c r="K2005" s="21"/>
      <c r="M2005" s="27"/>
      <c r="N2005" s="28"/>
      <c r="O2005" s="23"/>
      <c r="P2005" s="23"/>
      <c r="U2005" s="31"/>
    </row>
    <row r="2006">
      <c r="A2006" s="27"/>
      <c r="B2006" s="28"/>
      <c r="C2006" s="23"/>
      <c r="D2006" s="23"/>
      <c r="E2006" s="23"/>
      <c r="F2006" s="23"/>
      <c r="G2006" s="23"/>
      <c r="H2006" s="23"/>
      <c r="I2006" s="31"/>
      <c r="K2006" s="21"/>
      <c r="M2006" s="27"/>
      <c r="N2006" s="28"/>
      <c r="O2006" s="23"/>
      <c r="P2006" s="23"/>
      <c r="U2006" s="31"/>
    </row>
    <row r="2007">
      <c r="A2007" s="27"/>
      <c r="B2007" s="28"/>
      <c r="C2007" s="27"/>
      <c r="D2007" s="27"/>
      <c r="E2007" s="27"/>
      <c r="F2007" s="27"/>
      <c r="G2007" s="27"/>
      <c r="H2007" s="27"/>
      <c r="I2007" s="30"/>
      <c r="K2007" s="21"/>
      <c r="M2007" s="27"/>
      <c r="N2007" s="28"/>
      <c r="O2007" s="27"/>
      <c r="P2007" s="27"/>
      <c r="Q2007" s="27"/>
      <c r="R2007" s="27"/>
      <c r="S2007" s="27"/>
      <c r="T2007" s="27"/>
      <c r="U2007" s="30"/>
    </row>
    <row r="2008">
      <c r="A2008" s="27"/>
      <c r="B2008" s="28"/>
      <c r="C2008" s="27"/>
      <c r="D2008" s="27"/>
      <c r="E2008" s="27"/>
      <c r="F2008" s="27"/>
      <c r="G2008" s="27"/>
      <c r="H2008" s="27"/>
      <c r="I2008" s="30"/>
      <c r="K2008" s="21"/>
      <c r="M2008" s="27"/>
      <c r="N2008" s="28"/>
      <c r="O2008" s="27"/>
      <c r="P2008" s="27"/>
      <c r="Q2008" s="27"/>
      <c r="R2008" s="27"/>
      <c r="S2008" s="27"/>
      <c r="T2008" s="27"/>
      <c r="U2008" s="30"/>
    </row>
    <row r="2009">
      <c r="A2009" s="32"/>
      <c r="B2009" s="50"/>
      <c r="C2009" s="25"/>
      <c r="D2009" s="25"/>
      <c r="E2009" s="25"/>
      <c r="F2009" s="25"/>
      <c r="G2009" s="25"/>
      <c r="H2009" s="25"/>
      <c r="I2009" s="26"/>
      <c r="K2009" s="21"/>
      <c r="M2009" s="32"/>
      <c r="N2009" s="50"/>
      <c r="O2009" s="25"/>
      <c r="U2009" s="26"/>
    </row>
    <row r="2010">
      <c r="A2010" s="27"/>
      <c r="B2010" s="28"/>
      <c r="C2010" s="29"/>
      <c r="D2010" s="29"/>
      <c r="E2010" s="29"/>
      <c r="F2010" s="29"/>
      <c r="G2010" s="29"/>
      <c r="H2010" s="29"/>
      <c r="I2010" s="30"/>
      <c r="K2010" s="21"/>
      <c r="M2010" s="27"/>
      <c r="N2010" s="28"/>
      <c r="O2010" s="29"/>
      <c r="U2010" s="30"/>
    </row>
    <row r="2011">
      <c r="A2011" s="27"/>
      <c r="B2011" s="28"/>
      <c r="C2011" s="32"/>
      <c r="D2011" s="23"/>
      <c r="E2011" s="23"/>
      <c r="F2011" s="23"/>
      <c r="G2011" s="23"/>
      <c r="H2011" s="23"/>
      <c r="I2011" s="31"/>
      <c r="K2011" s="21"/>
      <c r="M2011" s="27"/>
      <c r="N2011" s="28"/>
      <c r="O2011" s="32"/>
      <c r="P2011" s="23"/>
      <c r="U2011" s="31"/>
    </row>
    <row r="2012">
      <c r="A2012" s="27"/>
      <c r="B2012" s="28"/>
      <c r="C2012" s="32"/>
      <c r="D2012" s="23"/>
      <c r="E2012" s="23"/>
      <c r="F2012" s="23"/>
      <c r="G2012" s="23"/>
      <c r="H2012" s="23"/>
      <c r="I2012" s="31"/>
      <c r="K2012" s="21"/>
      <c r="M2012" s="27"/>
      <c r="N2012" s="28"/>
      <c r="O2012" s="32"/>
      <c r="P2012" s="23"/>
      <c r="U2012" s="31"/>
    </row>
    <row r="2013">
      <c r="A2013" s="27"/>
      <c r="B2013" s="28"/>
      <c r="C2013" s="23"/>
      <c r="D2013" s="23"/>
      <c r="E2013" s="23"/>
      <c r="F2013" s="23"/>
      <c r="G2013" s="23"/>
      <c r="H2013" s="23"/>
      <c r="I2013" s="31"/>
      <c r="K2013" s="21"/>
      <c r="M2013" s="27"/>
      <c r="N2013" s="28"/>
      <c r="O2013" s="23"/>
      <c r="P2013" s="23"/>
      <c r="U2013" s="31"/>
    </row>
    <row r="2014">
      <c r="A2014" s="27"/>
      <c r="B2014" s="28"/>
      <c r="C2014" s="23"/>
      <c r="D2014" s="23"/>
      <c r="E2014" s="23"/>
      <c r="F2014" s="23"/>
      <c r="G2014" s="23"/>
      <c r="H2014" s="23"/>
      <c r="I2014" s="31"/>
      <c r="K2014" s="21"/>
      <c r="M2014" s="27"/>
      <c r="N2014" s="28"/>
      <c r="O2014" s="23"/>
      <c r="P2014" s="23"/>
      <c r="U2014" s="31"/>
    </row>
    <row r="2015">
      <c r="A2015" s="27"/>
      <c r="B2015" s="28"/>
      <c r="C2015" s="27"/>
      <c r="D2015" s="27"/>
      <c r="E2015" s="27"/>
      <c r="F2015" s="27"/>
      <c r="G2015" s="27"/>
      <c r="H2015" s="27"/>
      <c r="I2015" s="30"/>
      <c r="K2015" s="21"/>
      <c r="M2015" s="27"/>
      <c r="N2015" s="28"/>
      <c r="O2015" s="27"/>
      <c r="P2015" s="27"/>
      <c r="Q2015" s="27"/>
      <c r="R2015" s="27"/>
      <c r="S2015" s="27"/>
      <c r="T2015" s="27"/>
      <c r="U2015" s="30"/>
    </row>
    <row r="2016">
      <c r="A2016" s="27"/>
      <c r="B2016" s="28"/>
      <c r="C2016" s="27"/>
      <c r="D2016" s="27"/>
      <c r="E2016" s="27"/>
      <c r="F2016" s="27"/>
      <c r="G2016" s="27"/>
      <c r="H2016" s="27"/>
      <c r="I2016" s="30"/>
      <c r="K2016" s="21"/>
      <c r="M2016" s="27"/>
      <c r="N2016" s="28"/>
      <c r="O2016" s="27"/>
      <c r="P2016" s="27"/>
      <c r="Q2016" s="27"/>
      <c r="R2016" s="27"/>
      <c r="S2016" s="27"/>
      <c r="T2016" s="27"/>
      <c r="U2016" s="30"/>
    </row>
    <row r="2017">
      <c r="A2017" s="32"/>
      <c r="B2017" s="50"/>
      <c r="C2017" s="25"/>
      <c r="D2017" s="25"/>
      <c r="E2017" s="25"/>
      <c r="F2017" s="25"/>
      <c r="G2017" s="25"/>
      <c r="H2017" s="25"/>
      <c r="I2017" s="26"/>
      <c r="K2017" s="21"/>
      <c r="M2017" s="32"/>
      <c r="N2017" s="50"/>
      <c r="O2017" s="25"/>
      <c r="U2017" s="26"/>
    </row>
    <row r="2018">
      <c r="A2018" s="27"/>
      <c r="B2018" s="28"/>
      <c r="C2018" s="29"/>
      <c r="D2018" s="29"/>
      <c r="E2018" s="29"/>
      <c r="F2018" s="29"/>
      <c r="G2018" s="29"/>
      <c r="H2018" s="29"/>
      <c r="I2018" s="30"/>
      <c r="K2018" s="21"/>
      <c r="M2018" s="27"/>
      <c r="N2018" s="28"/>
      <c r="O2018" s="29"/>
      <c r="U2018" s="30"/>
    </row>
    <row r="2019">
      <c r="A2019" s="27"/>
      <c r="B2019" s="28"/>
      <c r="C2019" s="32"/>
      <c r="D2019" s="23"/>
      <c r="E2019" s="23"/>
      <c r="F2019" s="23"/>
      <c r="G2019" s="23"/>
      <c r="H2019" s="23"/>
      <c r="I2019" s="31"/>
      <c r="K2019" s="21"/>
      <c r="M2019" s="27"/>
      <c r="N2019" s="28"/>
      <c r="O2019" s="32"/>
      <c r="P2019" s="23"/>
      <c r="U2019" s="31"/>
    </row>
    <row r="2020">
      <c r="A2020" s="27"/>
      <c r="B2020" s="28"/>
      <c r="C2020" s="32"/>
      <c r="D2020" s="23"/>
      <c r="E2020" s="23"/>
      <c r="F2020" s="23"/>
      <c r="G2020" s="23"/>
      <c r="H2020" s="23"/>
      <c r="I2020" s="31"/>
      <c r="K2020" s="21"/>
      <c r="M2020" s="27"/>
      <c r="N2020" s="28"/>
      <c r="O2020" s="32"/>
      <c r="P2020" s="23"/>
      <c r="U2020" s="31"/>
    </row>
    <row r="2021">
      <c r="A2021" s="27"/>
      <c r="B2021" s="28"/>
      <c r="C2021" s="23"/>
      <c r="D2021" s="23"/>
      <c r="E2021" s="23"/>
      <c r="F2021" s="23"/>
      <c r="G2021" s="23"/>
      <c r="H2021" s="23"/>
      <c r="I2021" s="31"/>
      <c r="K2021" s="21"/>
      <c r="M2021" s="27"/>
      <c r="N2021" s="28"/>
      <c r="O2021" s="23"/>
      <c r="P2021" s="23"/>
      <c r="U2021" s="31"/>
    </row>
    <row r="2022">
      <c r="A2022" s="27"/>
      <c r="B2022" s="28"/>
      <c r="C2022" s="23"/>
      <c r="D2022" s="23"/>
      <c r="E2022" s="23"/>
      <c r="F2022" s="23"/>
      <c r="G2022" s="23"/>
      <c r="H2022" s="23"/>
      <c r="I2022" s="31"/>
      <c r="K2022" s="21"/>
      <c r="M2022" s="27"/>
      <c r="N2022" s="28"/>
      <c r="O2022" s="23"/>
      <c r="P2022" s="23"/>
      <c r="U2022" s="31"/>
    </row>
    <row r="2023">
      <c r="A2023" s="27"/>
      <c r="B2023" s="28"/>
      <c r="C2023" s="27"/>
      <c r="D2023" s="27"/>
      <c r="E2023" s="27"/>
      <c r="F2023" s="27"/>
      <c r="G2023" s="27"/>
      <c r="H2023" s="27"/>
      <c r="I2023" s="30"/>
      <c r="K2023" s="21"/>
      <c r="M2023" s="27"/>
      <c r="N2023" s="28"/>
      <c r="O2023" s="27"/>
      <c r="P2023" s="27"/>
      <c r="Q2023" s="27"/>
      <c r="R2023" s="27"/>
      <c r="S2023" s="27"/>
      <c r="T2023" s="27"/>
      <c r="U2023" s="30"/>
    </row>
    <row r="2024">
      <c r="A2024" s="27"/>
      <c r="B2024" s="28"/>
      <c r="C2024" s="27"/>
      <c r="D2024" s="27"/>
      <c r="E2024" s="27"/>
      <c r="F2024" s="27"/>
      <c r="G2024" s="27"/>
      <c r="H2024" s="27"/>
      <c r="I2024" s="30"/>
      <c r="K2024" s="21"/>
      <c r="M2024" s="27"/>
      <c r="N2024" s="28"/>
      <c r="O2024" s="27"/>
      <c r="P2024" s="27"/>
      <c r="Q2024" s="27"/>
      <c r="R2024" s="27"/>
      <c r="S2024" s="27"/>
      <c r="T2024" s="27"/>
      <c r="U2024" s="30"/>
    </row>
    <row r="2025">
      <c r="A2025" s="32"/>
      <c r="B2025" s="50"/>
      <c r="C2025" s="25"/>
      <c r="D2025" s="25"/>
      <c r="E2025" s="25"/>
      <c r="F2025" s="25"/>
      <c r="G2025" s="25"/>
      <c r="H2025" s="25"/>
      <c r="I2025" s="26"/>
      <c r="K2025" s="21"/>
      <c r="M2025" s="32"/>
      <c r="N2025" s="50"/>
      <c r="O2025" s="25"/>
      <c r="U2025" s="26"/>
    </row>
    <row r="2026">
      <c r="A2026" s="27"/>
      <c r="B2026" s="28"/>
      <c r="C2026" s="29"/>
      <c r="D2026" s="29"/>
      <c r="E2026" s="29"/>
      <c r="F2026" s="29"/>
      <c r="G2026" s="29"/>
      <c r="H2026" s="29"/>
      <c r="I2026" s="30"/>
      <c r="K2026" s="21"/>
      <c r="M2026" s="27"/>
      <c r="N2026" s="28"/>
      <c r="O2026" s="29"/>
      <c r="U2026" s="30"/>
    </row>
    <row r="2027">
      <c r="A2027" s="27"/>
      <c r="B2027" s="28"/>
      <c r="C2027" s="32"/>
      <c r="D2027" s="23"/>
      <c r="E2027" s="23"/>
      <c r="F2027" s="23"/>
      <c r="G2027" s="23"/>
      <c r="H2027" s="23"/>
      <c r="I2027" s="31"/>
      <c r="K2027" s="21"/>
      <c r="M2027" s="27"/>
      <c r="N2027" s="28"/>
      <c r="O2027" s="32"/>
      <c r="P2027" s="23"/>
      <c r="U2027" s="31"/>
    </row>
    <row r="2028">
      <c r="A2028" s="27"/>
      <c r="B2028" s="28"/>
      <c r="C2028" s="32"/>
      <c r="D2028" s="23"/>
      <c r="E2028" s="23"/>
      <c r="F2028" s="23"/>
      <c r="G2028" s="23"/>
      <c r="H2028" s="23"/>
      <c r="I2028" s="31"/>
      <c r="K2028" s="21"/>
      <c r="M2028" s="27"/>
      <c r="N2028" s="28"/>
      <c r="O2028" s="32"/>
      <c r="P2028" s="23"/>
      <c r="U2028" s="31"/>
    </row>
    <row r="2029">
      <c r="A2029" s="27"/>
      <c r="B2029" s="28"/>
      <c r="C2029" s="23"/>
      <c r="D2029" s="23"/>
      <c r="E2029" s="23"/>
      <c r="F2029" s="23"/>
      <c r="G2029" s="23"/>
      <c r="H2029" s="23"/>
      <c r="I2029" s="31"/>
      <c r="K2029" s="21"/>
      <c r="M2029" s="27"/>
      <c r="N2029" s="28"/>
      <c r="O2029" s="23"/>
      <c r="P2029" s="23"/>
      <c r="U2029" s="31"/>
    </row>
    <row r="2030">
      <c r="A2030" s="27"/>
      <c r="B2030" s="28"/>
      <c r="C2030" s="23"/>
      <c r="D2030" s="23"/>
      <c r="E2030" s="23"/>
      <c r="F2030" s="23"/>
      <c r="G2030" s="23"/>
      <c r="H2030" s="23"/>
      <c r="I2030" s="31"/>
      <c r="K2030" s="21"/>
      <c r="M2030" s="27"/>
      <c r="N2030" s="28"/>
      <c r="O2030" s="23"/>
      <c r="P2030" s="23"/>
      <c r="U2030" s="31"/>
    </row>
    <row r="2031">
      <c r="A2031" s="27"/>
      <c r="B2031" s="28"/>
      <c r="C2031" s="27"/>
      <c r="D2031" s="27"/>
      <c r="E2031" s="27"/>
      <c r="F2031" s="27"/>
      <c r="G2031" s="27"/>
      <c r="H2031" s="27"/>
      <c r="I2031" s="30"/>
      <c r="K2031" s="21"/>
      <c r="M2031" s="27"/>
      <c r="N2031" s="28"/>
      <c r="O2031" s="27"/>
      <c r="P2031" s="27"/>
      <c r="Q2031" s="27"/>
      <c r="R2031" s="27"/>
      <c r="S2031" s="27"/>
      <c r="T2031" s="27"/>
      <c r="U2031" s="30"/>
    </row>
    <row r="2032">
      <c r="A2032" s="27"/>
      <c r="B2032" s="28"/>
      <c r="C2032" s="27"/>
      <c r="D2032" s="27"/>
      <c r="E2032" s="27"/>
      <c r="F2032" s="27"/>
      <c r="G2032" s="27"/>
      <c r="H2032" s="27"/>
      <c r="I2032" s="30"/>
      <c r="K2032" s="21"/>
      <c r="M2032" s="27"/>
      <c r="N2032" s="28"/>
      <c r="O2032" s="27"/>
      <c r="P2032" s="27"/>
      <c r="Q2032" s="27"/>
      <c r="R2032" s="27"/>
      <c r="S2032" s="27"/>
      <c r="T2032" s="27"/>
      <c r="U2032" s="30"/>
    </row>
    <row r="2033">
      <c r="A2033" s="32"/>
      <c r="B2033" s="50"/>
      <c r="C2033" s="25"/>
      <c r="D2033" s="25"/>
      <c r="E2033" s="25"/>
      <c r="F2033" s="25"/>
      <c r="G2033" s="25"/>
      <c r="H2033" s="25"/>
      <c r="I2033" s="26"/>
      <c r="K2033" s="21"/>
      <c r="M2033" s="32"/>
      <c r="N2033" s="50"/>
      <c r="O2033" s="25"/>
      <c r="U2033" s="26"/>
    </row>
    <row r="2034">
      <c r="A2034" s="27"/>
      <c r="B2034" s="28"/>
      <c r="C2034" s="29"/>
      <c r="D2034" s="29"/>
      <c r="E2034" s="29"/>
      <c r="F2034" s="29"/>
      <c r="G2034" s="29"/>
      <c r="H2034" s="29"/>
      <c r="I2034" s="30"/>
      <c r="K2034" s="21"/>
      <c r="M2034" s="27"/>
      <c r="N2034" s="28"/>
      <c r="O2034" s="29"/>
      <c r="U2034" s="30"/>
    </row>
    <row r="2035">
      <c r="A2035" s="27"/>
      <c r="B2035" s="28"/>
      <c r="C2035" s="32"/>
      <c r="D2035" s="23"/>
      <c r="E2035" s="23"/>
      <c r="F2035" s="23"/>
      <c r="G2035" s="23"/>
      <c r="H2035" s="23"/>
      <c r="I2035" s="31"/>
      <c r="K2035" s="21"/>
      <c r="M2035" s="27"/>
      <c r="N2035" s="28"/>
      <c r="O2035" s="32"/>
      <c r="P2035" s="23"/>
      <c r="U2035" s="31"/>
    </row>
    <row r="2036">
      <c r="A2036" s="27"/>
      <c r="B2036" s="28"/>
      <c r="C2036" s="32"/>
      <c r="D2036" s="23"/>
      <c r="E2036" s="23"/>
      <c r="F2036" s="23"/>
      <c r="G2036" s="23"/>
      <c r="H2036" s="23"/>
      <c r="I2036" s="31"/>
      <c r="K2036" s="21"/>
      <c r="M2036" s="27"/>
      <c r="N2036" s="28"/>
      <c r="O2036" s="32"/>
      <c r="P2036" s="23"/>
      <c r="U2036" s="31"/>
    </row>
    <row r="2037">
      <c r="A2037" s="27"/>
      <c r="B2037" s="28"/>
      <c r="C2037" s="23"/>
      <c r="D2037" s="23"/>
      <c r="E2037" s="23"/>
      <c r="F2037" s="23"/>
      <c r="G2037" s="23"/>
      <c r="H2037" s="23"/>
      <c r="I2037" s="31"/>
      <c r="K2037" s="21"/>
      <c r="M2037" s="27"/>
      <c r="N2037" s="28"/>
      <c r="O2037" s="23"/>
      <c r="P2037" s="23"/>
      <c r="U2037" s="31"/>
    </row>
    <row r="2038">
      <c r="A2038" s="27"/>
      <c r="B2038" s="28"/>
      <c r="C2038" s="23"/>
      <c r="D2038" s="23"/>
      <c r="E2038" s="23"/>
      <c r="F2038" s="23"/>
      <c r="G2038" s="23"/>
      <c r="H2038" s="23"/>
      <c r="I2038" s="31"/>
      <c r="K2038" s="21"/>
      <c r="M2038" s="27"/>
      <c r="N2038" s="28"/>
      <c r="O2038" s="23"/>
      <c r="P2038" s="23"/>
      <c r="U2038" s="31"/>
    </row>
    <row r="2039">
      <c r="A2039" s="27"/>
      <c r="B2039" s="28"/>
      <c r="C2039" s="27"/>
      <c r="D2039" s="27"/>
      <c r="E2039" s="27"/>
      <c r="F2039" s="27"/>
      <c r="G2039" s="27"/>
      <c r="H2039" s="27"/>
      <c r="I2039" s="30"/>
      <c r="K2039" s="21"/>
      <c r="M2039" s="27"/>
      <c r="N2039" s="28"/>
      <c r="O2039" s="27"/>
      <c r="P2039" s="27"/>
      <c r="Q2039" s="27"/>
      <c r="R2039" s="27"/>
      <c r="S2039" s="27"/>
      <c r="T2039" s="27"/>
      <c r="U2039" s="30"/>
    </row>
    <row r="2040">
      <c r="A2040" s="27"/>
      <c r="B2040" s="28"/>
      <c r="C2040" s="27"/>
      <c r="D2040" s="27"/>
      <c r="E2040" s="27"/>
      <c r="F2040" s="27"/>
      <c r="G2040" s="27"/>
      <c r="H2040" s="27"/>
      <c r="I2040" s="30"/>
      <c r="K2040" s="21"/>
      <c r="M2040" s="27"/>
      <c r="N2040" s="28"/>
      <c r="O2040" s="27"/>
      <c r="P2040" s="27"/>
      <c r="Q2040" s="27"/>
      <c r="R2040" s="27"/>
      <c r="S2040" s="27"/>
      <c r="T2040" s="27"/>
      <c r="U2040" s="30"/>
    </row>
    <row r="2041">
      <c r="A2041" s="32"/>
      <c r="B2041" s="50"/>
      <c r="C2041" s="25"/>
      <c r="D2041" s="25"/>
      <c r="E2041" s="25"/>
      <c r="F2041" s="25"/>
      <c r="G2041" s="25"/>
      <c r="H2041" s="25"/>
      <c r="I2041" s="26"/>
      <c r="K2041" s="21"/>
      <c r="M2041" s="32"/>
      <c r="N2041" s="50"/>
      <c r="O2041" s="25"/>
      <c r="U2041" s="26"/>
    </row>
    <row r="2042">
      <c r="A2042" s="27"/>
      <c r="B2042" s="28"/>
      <c r="C2042" s="29"/>
      <c r="D2042" s="29"/>
      <c r="E2042" s="29"/>
      <c r="F2042" s="29"/>
      <c r="G2042" s="29"/>
      <c r="H2042" s="29"/>
      <c r="I2042" s="30"/>
      <c r="K2042" s="21"/>
      <c r="M2042" s="27"/>
      <c r="N2042" s="28"/>
      <c r="O2042" s="29"/>
      <c r="U2042" s="30"/>
    </row>
    <row r="2043">
      <c r="A2043" s="27"/>
      <c r="B2043" s="28"/>
      <c r="C2043" s="32"/>
      <c r="D2043" s="23"/>
      <c r="E2043" s="23"/>
      <c r="F2043" s="23"/>
      <c r="G2043" s="23"/>
      <c r="H2043" s="23"/>
      <c r="I2043" s="31"/>
      <c r="K2043" s="21"/>
      <c r="M2043" s="27"/>
      <c r="N2043" s="28"/>
      <c r="O2043" s="32"/>
      <c r="P2043" s="23"/>
      <c r="U2043" s="31"/>
    </row>
    <row r="2044">
      <c r="A2044" s="27"/>
      <c r="B2044" s="28"/>
      <c r="C2044" s="32"/>
      <c r="D2044" s="23"/>
      <c r="E2044" s="23"/>
      <c r="F2044" s="23"/>
      <c r="G2044" s="23"/>
      <c r="H2044" s="23"/>
      <c r="I2044" s="31"/>
      <c r="K2044" s="21"/>
      <c r="M2044" s="27"/>
      <c r="N2044" s="28"/>
      <c r="O2044" s="32"/>
      <c r="P2044" s="23"/>
      <c r="U2044" s="31"/>
    </row>
    <row r="2045">
      <c r="A2045" s="27"/>
      <c r="B2045" s="28"/>
      <c r="C2045" s="23"/>
      <c r="D2045" s="23"/>
      <c r="E2045" s="23"/>
      <c r="F2045" s="23"/>
      <c r="G2045" s="23"/>
      <c r="H2045" s="23"/>
      <c r="I2045" s="31"/>
      <c r="K2045" s="21"/>
      <c r="M2045" s="27"/>
      <c r="N2045" s="28"/>
      <c r="O2045" s="23"/>
      <c r="P2045" s="23"/>
      <c r="U2045" s="31"/>
    </row>
    <row r="2046">
      <c r="A2046" s="27"/>
      <c r="B2046" s="28"/>
      <c r="C2046" s="23"/>
      <c r="D2046" s="23"/>
      <c r="E2046" s="23"/>
      <c r="F2046" s="23"/>
      <c r="G2046" s="23"/>
      <c r="H2046" s="23"/>
      <c r="I2046" s="31"/>
      <c r="K2046" s="21"/>
      <c r="M2046" s="27"/>
      <c r="N2046" s="28"/>
      <c r="O2046" s="23"/>
      <c r="P2046" s="23"/>
      <c r="U2046" s="31"/>
    </row>
    <row r="2047">
      <c r="A2047" s="27"/>
      <c r="B2047" s="28"/>
      <c r="C2047" s="27"/>
      <c r="D2047" s="27"/>
      <c r="E2047" s="27"/>
      <c r="F2047" s="27"/>
      <c r="G2047" s="27"/>
      <c r="H2047" s="27"/>
      <c r="I2047" s="30"/>
      <c r="K2047" s="21"/>
      <c r="M2047" s="27"/>
      <c r="N2047" s="28"/>
      <c r="O2047" s="27"/>
      <c r="P2047" s="27"/>
      <c r="Q2047" s="27"/>
      <c r="R2047" s="27"/>
      <c r="S2047" s="27"/>
      <c r="T2047" s="27"/>
      <c r="U2047" s="30"/>
    </row>
    <row r="2048">
      <c r="A2048" s="27"/>
      <c r="B2048" s="28"/>
      <c r="C2048" s="27"/>
      <c r="D2048" s="27"/>
      <c r="E2048" s="27"/>
      <c r="F2048" s="27"/>
      <c r="G2048" s="27"/>
      <c r="H2048" s="27"/>
      <c r="I2048" s="30"/>
      <c r="K2048" s="21"/>
      <c r="M2048" s="27"/>
      <c r="N2048" s="28"/>
      <c r="O2048" s="27"/>
      <c r="P2048" s="27"/>
      <c r="Q2048" s="27"/>
      <c r="R2048" s="27"/>
      <c r="S2048" s="27"/>
      <c r="T2048" s="27"/>
      <c r="U2048" s="30"/>
    </row>
    <row r="2049">
      <c r="A2049" s="32" t="s">
        <v>50</v>
      </c>
      <c r="B2049" s="50">
        <f>B132+1</f>
        <v>18</v>
      </c>
      <c r="C2049" s="25" t="s">
        <v>1035</v>
      </c>
      <c r="I2049" s="26"/>
      <c r="K2049" s="21"/>
      <c r="M2049" s="32" t="s">
        <v>50</v>
      </c>
      <c r="N2049" s="50">
        <f>N132+1</f>
        <v>18</v>
      </c>
      <c r="O2049" s="25" t="s">
        <v>1035</v>
      </c>
      <c r="U2049" s="26"/>
    </row>
    <row r="2050">
      <c r="A2050" s="27"/>
      <c r="B2050" s="28"/>
      <c r="C2050" s="29"/>
      <c r="I2050" s="30"/>
      <c r="K2050" s="21"/>
      <c r="M2050" s="27"/>
      <c r="N2050" s="28"/>
      <c r="O2050" s="29"/>
      <c r="U2050" s="30"/>
    </row>
    <row r="2051">
      <c r="A2051" s="27"/>
      <c r="B2051" s="28"/>
      <c r="C2051" s="32">
        <v>1.0</v>
      </c>
      <c r="D2051" s="23" t="s">
        <v>1036</v>
      </c>
      <c r="I2051" s="31"/>
      <c r="K2051" s="21"/>
      <c r="M2051" s="27"/>
      <c r="N2051" s="28"/>
      <c r="O2051" s="32">
        <v>1.0</v>
      </c>
      <c r="P2051" s="23" t="s">
        <v>1036</v>
      </c>
      <c r="U2051" s="31"/>
    </row>
    <row r="2052">
      <c r="A2052" s="27"/>
      <c r="B2052" s="28"/>
      <c r="C2052" s="32">
        <v>2.0</v>
      </c>
      <c r="D2052" s="23" t="s">
        <v>1037</v>
      </c>
      <c r="I2052" s="31" t="s">
        <v>38</v>
      </c>
      <c r="K2052" s="21"/>
      <c r="M2052" s="27"/>
      <c r="N2052" s="28"/>
      <c r="O2052" s="32">
        <v>2.0</v>
      </c>
      <c r="P2052" s="23" t="s">
        <v>1037</v>
      </c>
      <c r="U2052" s="31" t="s">
        <v>38</v>
      </c>
    </row>
    <row r="2053">
      <c r="A2053" s="27"/>
      <c r="B2053" s="28"/>
      <c r="C2053" s="23">
        <v>3.0</v>
      </c>
      <c r="D2053" s="23" t="s">
        <v>1038</v>
      </c>
      <c r="I2053" s="31"/>
      <c r="K2053" s="21"/>
      <c r="M2053" s="27"/>
      <c r="N2053" s="28"/>
      <c r="O2053" s="23">
        <v>3.0</v>
      </c>
      <c r="P2053" s="23" t="s">
        <v>1038</v>
      </c>
      <c r="U2053" s="31"/>
    </row>
    <row r="2054">
      <c r="A2054" s="27"/>
      <c r="B2054" s="28"/>
      <c r="C2054" s="23">
        <v>4.0</v>
      </c>
      <c r="D2054" s="23" t="s">
        <v>437</v>
      </c>
      <c r="I2054" s="31"/>
      <c r="K2054" s="21"/>
      <c r="M2054" s="27"/>
      <c r="N2054" s="28"/>
      <c r="O2054" s="23">
        <v>4.0</v>
      </c>
      <c r="P2054" s="23" t="s">
        <v>437</v>
      </c>
      <c r="U2054" s="31"/>
    </row>
    <row r="2055">
      <c r="A2055" s="27"/>
      <c r="B2055" s="28"/>
      <c r="C2055" s="27"/>
      <c r="D2055" s="27"/>
      <c r="E2055" s="27"/>
      <c r="F2055" s="27"/>
      <c r="G2055" s="27"/>
      <c r="H2055" s="27"/>
      <c r="I2055" s="30"/>
      <c r="K2055" s="21"/>
      <c r="M2055" s="27"/>
      <c r="N2055" s="28"/>
      <c r="O2055" s="27"/>
      <c r="P2055" s="27"/>
      <c r="Q2055" s="27"/>
      <c r="R2055" s="27"/>
      <c r="S2055" s="27"/>
      <c r="T2055" s="27"/>
      <c r="U2055" s="30"/>
    </row>
    <row r="2056">
      <c r="A2056" s="27"/>
      <c r="B2056" s="28"/>
      <c r="C2056" s="27"/>
      <c r="D2056" s="27"/>
      <c r="E2056" s="27"/>
      <c r="F2056" s="27"/>
      <c r="G2056" s="27"/>
      <c r="H2056" s="27"/>
      <c r="I2056" s="30"/>
      <c r="K2056" s="21"/>
      <c r="M2056" s="27"/>
      <c r="N2056" s="28"/>
      <c r="O2056" s="27"/>
      <c r="P2056" s="27"/>
      <c r="Q2056" s="27"/>
      <c r="R2056" s="27"/>
      <c r="S2056" s="27"/>
      <c r="T2056" s="27"/>
      <c r="U2056" s="30"/>
    </row>
    <row r="2057">
      <c r="A2057" s="32" t="s">
        <v>50</v>
      </c>
      <c r="B2057" s="50">
        <f>B140+1</f>
        <v>19</v>
      </c>
      <c r="C2057" s="25" t="s">
        <v>1039</v>
      </c>
      <c r="I2057" s="26"/>
      <c r="K2057" s="21"/>
      <c r="M2057" s="32" t="s">
        <v>50</v>
      </c>
      <c r="N2057" s="50">
        <f>N140+1</f>
        <v>19</v>
      </c>
      <c r="O2057" s="25" t="s">
        <v>1039</v>
      </c>
      <c r="U2057" s="26"/>
    </row>
    <row r="2058" ht="47.25" customHeight="1">
      <c r="A2058" s="27"/>
      <c r="B2058" s="28"/>
      <c r="C2058" s="29" t="str">
        <f>IMAGE("https://media.zecodeek-it.com/dtc/ss-share/questions/question-1357.jpg",1)</f>
        <v/>
      </c>
      <c r="I2058" s="30"/>
      <c r="K2058" s="21"/>
      <c r="M2058" s="27"/>
      <c r="N2058" s="28"/>
      <c r="O2058" s="29" t="str">
        <f>IMAGE("https://media.zecodeek-it.com/dtc/ss-share/questions/question-1357.jpg",1)</f>
        <v/>
      </c>
      <c r="U2058" s="30"/>
    </row>
    <row r="2059">
      <c r="A2059" s="27"/>
      <c r="B2059" s="28"/>
      <c r="C2059" s="32">
        <v>1.0</v>
      </c>
      <c r="D2059" s="23" t="s">
        <v>1040</v>
      </c>
      <c r="I2059" s="31"/>
      <c r="K2059" s="21"/>
      <c r="M2059" s="27"/>
      <c r="N2059" s="28"/>
      <c r="O2059" s="32">
        <v>1.0</v>
      </c>
      <c r="P2059" s="23" t="s">
        <v>1040</v>
      </c>
      <c r="U2059" s="31"/>
    </row>
    <row r="2060">
      <c r="A2060" s="27"/>
      <c r="B2060" s="28"/>
      <c r="C2060" s="32">
        <v>2.0</v>
      </c>
      <c r="D2060" s="23" t="s">
        <v>1041</v>
      </c>
      <c r="I2060" s="31" t="s">
        <v>38</v>
      </c>
      <c r="K2060" s="21"/>
      <c r="M2060" s="27"/>
      <c r="N2060" s="28"/>
      <c r="O2060" s="32">
        <v>2.0</v>
      </c>
      <c r="P2060" s="23" t="s">
        <v>1041</v>
      </c>
      <c r="U2060" s="31" t="s">
        <v>38</v>
      </c>
    </row>
    <row r="2061">
      <c r="A2061" s="27"/>
      <c r="B2061" s="28"/>
      <c r="C2061" s="23">
        <v>3.0</v>
      </c>
      <c r="D2061" s="23" t="s">
        <v>1042</v>
      </c>
      <c r="I2061" s="31"/>
      <c r="K2061" s="21"/>
      <c r="M2061" s="27"/>
      <c r="N2061" s="28"/>
      <c r="O2061" s="23">
        <v>3.0</v>
      </c>
      <c r="P2061" s="23" t="s">
        <v>1042</v>
      </c>
      <c r="U2061" s="31"/>
    </row>
    <row r="2062">
      <c r="A2062" s="27"/>
      <c r="B2062" s="28"/>
      <c r="C2062" s="23">
        <v>4.0</v>
      </c>
      <c r="D2062" s="23" t="s">
        <v>391</v>
      </c>
      <c r="I2062" s="31"/>
      <c r="K2062" s="21"/>
      <c r="M2062" s="27"/>
      <c r="N2062" s="28"/>
      <c r="O2062" s="23">
        <v>4.0</v>
      </c>
      <c r="P2062" s="23" t="s">
        <v>391</v>
      </c>
      <c r="U2062" s="31"/>
    </row>
    <row r="2063">
      <c r="A2063" s="27"/>
      <c r="B2063" s="28"/>
      <c r="C2063" s="27"/>
      <c r="D2063" s="27"/>
      <c r="E2063" s="27"/>
      <c r="F2063" s="27"/>
      <c r="G2063" s="27"/>
      <c r="H2063" s="27"/>
      <c r="I2063" s="30"/>
      <c r="K2063" s="21"/>
      <c r="M2063" s="27"/>
      <c r="N2063" s="28"/>
      <c r="O2063" s="27"/>
      <c r="P2063" s="27"/>
      <c r="Q2063" s="27"/>
      <c r="R2063" s="27"/>
      <c r="S2063" s="27"/>
      <c r="T2063" s="27"/>
      <c r="U2063" s="30"/>
    </row>
    <row r="2064">
      <c r="A2064" s="27"/>
      <c r="B2064" s="28"/>
      <c r="C2064" s="27"/>
      <c r="D2064" s="27"/>
      <c r="E2064" s="27"/>
      <c r="F2064" s="27"/>
      <c r="G2064" s="27"/>
      <c r="H2064" s="27"/>
      <c r="I2064" s="30"/>
      <c r="K2064" s="21"/>
      <c r="M2064" s="27"/>
      <c r="N2064" s="28"/>
      <c r="O2064" s="27"/>
      <c r="P2064" s="27"/>
      <c r="Q2064" s="27"/>
      <c r="R2064" s="27"/>
      <c r="S2064" s="27"/>
      <c r="T2064" s="27"/>
      <c r="U2064" s="30"/>
    </row>
    <row r="2065">
      <c r="A2065" s="32" t="s">
        <v>50</v>
      </c>
      <c r="B2065" s="50">
        <f>B148+1</f>
        <v>20</v>
      </c>
      <c r="C2065" s="25" t="s">
        <v>1043</v>
      </c>
      <c r="I2065" s="26"/>
      <c r="K2065" s="21"/>
      <c r="M2065" s="32" t="s">
        <v>50</v>
      </c>
      <c r="N2065" s="50">
        <f>N148+1</f>
        <v>20</v>
      </c>
      <c r="O2065" s="25" t="s">
        <v>1043</v>
      </c>
      <c r="U2065" s="26"/>
    </row>
    <row r="2066">
      <c r="A2066" s="27"/>
      <c r="B2066" s="28"/>
      <c r="C2066" s="29"/>
      <c r="I2066" s="30"/>
      <c r="K2066" s="21"/>
      <c r="M2066" s="27"/>
      <c r="N2066" s="28"/>
      <c r="O2066" s="29"/>
      <c r="U2066" s="30"/>
    </row>
    <row r="2067">
      <c r="A2067" s="27"/>
      <c r="B2067" s="28"/>
      <c r="C2067" s="32">
        <v>1.0</v>
      </c>
      <c r="D2067" s="23" t="s">
        <v>1044</v>
      </c>
      <c r="I2067" s="31"/>
      <c r="K2067" s="21"/>
      <c r="M2067" s="27"/>
      <c r="N2067" s="28"/>
      <c r="O2067" s="32">
        <v>1.0</v>
      </c>
      <c r="P2067" s="23" t="s">
        <v>1044</v>
      </c>
      <c r="U2067" s="31"/>
    </row>
    <row r="2068">
      <c r="A2068" s="27"/>
      <c r="B2068" s="28"/>
      <c r="C2068" s="32">
        <v>2.0</v>
      </c>
      <c r="D2068" s="23" t="s">
        <v>1045</v>
      </c>
      <c r="I2068" s="31" t="s">
        <v>38</v>
      </c>
      <c r="K2068" s="21"/>
      <c r="M2068" s="27"/>
      <c r="N2068" s="28"/>
      <c r="O2068" s="32">
        <v>2.0</v>
      </c>
      <c r="P2068" s="23" t="s">
        <v>1045</v>
      </c>
      <c r="U2068" s="31" t="s">
        <v>38</v>
      </c>
    </row>
    <row r="2069">
      <c r="A2069" s="27"/>
      <c r="B2069" s="28"/>
      <c r="C2069" s="23">
        <v>3.0</v>
      </c>
      <c r="D2069" s="23" t="s">
        <v>1046</v>
      </c>
      <c r="I2069" s="31"/>
      <c r="K2069" s="21"/>
      <c r="M2069" s="27"/>
      <c r="N2069" s="28"/>
      <c r="O2069" s="23">
        <v>3.0</v>
      </c>
      <c r="P2069" s="23" t="s">
        <v>1046</v>
      </c>
      <c r="U2069" s="31"/>
    </row>
    <row r="2070">
      <c r="A2070" s="27"/>
      <c r="B2070" s="28"/>
      <c r="C2070" s="23">
        <v>4.0</v>
      </c>
      <c r="D2070" s="23" t="s">
        <v>1047</v>
      </c>
      <c r="I2070" s="31"/>
      <c r="K2070" s="21"/>
      <c r="M2070" s="27"/>
      <c r="N2070" s="28"/>
      <c r="O2070" s="23">
        <v>4.0</v>
      </c>
      <c r="P2070" s="23" t="s">
        <v>1047</v>
      </c>
      <c r="U2070" s="31"/>
    </row>
    <row r="2071">
      <c r="A2071" s="27"/>
      <c r="B2071" s="28"/>
      <c r="C2071" s="27"/>
      <c r="D2071" s="27"/>
      <c r="E2071" s="27"/>
      <c r="F2071" s="27"/>
      <c r="G2071" s="27"/>
      <c r="H2071" s="27"/>
      <c r="I2071" s="30"/>
      <c r="K2071" s="21"/>
      <c r="M2071" s="27"/>
      <c r="N2071" s="28"/>
      <c r="O2071" s="27"/>
      <c r="P2071" s="27"/>
      <c r="Q2071" s="27"/>
      <c r="R2071" s="27"/>
      <c r="S2071" s="27"/>
      <c r="T2071" s="27"/>
      <c r="U2071" s="30"/>
    </row>
    <row r="2072">
      <c r="A2072" s="27"/>
      <c r="B2072" s="28"/>
      <c r="C2072" s="27"/>
      <c r="D2072" s="27"/>
      <c r="E2072" s="27"/>
      <c r="F2072" s="27"/>
      <c r="G2072" s="27"/>
      <c r="H2072" s="27"/>
      <c r="I2072" s="30"/>
      <c r="K2072" s="21"/>
      <c r="M2072" s="27"/>
      <c r="N2072" s="28"/>
      <c r="O2072" s="27"/>
      <c r="P2072" s="27"/>
      <c r="Q2072" s="27"/>
      <c r="R2072" s="27"/>
      <c r="S2072" s="27"/>
      <c r="T2072" s="27"/>
      <c r="U2072" s="30"/>
    </row>
    <row r="2073">
      <c r="A2073" s="32" t="s">
        <v>50</v>
      </c>
      <c r="B2073" s="50">
        <f>B156+1</f>
        <v>21</v>
      </c>
      <c r="C2073" s="25" t="s">
        <v>1048</v>
      </c>
      <c r="I2073" s="26"/>
      <c r="K2073" s="21"/>
      <c r="M2073" s="32" t="s">
        <v>50</v>
      </c>
      <c r="N2073" s="50">
        <f>N156+1</f>
        <v>21</v>
      </c>
      <c r="O2073" s="25" t="s">
        <v>1048</v>
      </c>
      <c r="U2073" s="26"/>
    </row>
    <row r="2074">
      <c r="A2074" s="27"/>
      <c r="B2074" s="28"/>
      <c r="C2074" s="29"/>
      <c r="I2074" s="30"/>
      <c r="K2074" s="21"/>
      <c r="M2074" s="27"/>
      <c r="N2074" s="28"/>
      <c r="O2074" s="29"/>
      <c r="U2074" s="30"/>
    </row>
    <row r="2075">
      <c r="A2075" s="27"/>
      <c r="B2075" s="28"/>
      <c r="C2075" s="32">
        <v>1.0</v>
      </c>
      <c r="D2075" s="23" t="s">
        <v>1049</v>
      </c>
      <c r="I2075" s="31" t="s">
        <v>38</v>
      </c>
      <c r="K2075" s="21"/>
      <c r="M2075" s="27"/>
      <c r="N2075" s="28"/>
      <c r="O2075" s="32">
        <v>1.0</v>
      </c>
      <c r="P2075" s="23" t="s">
        <v>1049</v>
      </c>
      <c r="U2075" s="31" t="s">
        <v>38</v>
      </c>
    </row>
    <row r="2076">
      <c r="A2076" s="27"/>
      <c r="B2076" s="28"/>
      <c r="C2076" s="32">
        <v>2.0</v>
      </c>
      <c r="D2076" s="23" t="s">
        <v>1050</v>
      </c>
      <c r="I2076" s="31"/>
      <c r="K2076" s="21"/>
      <c r="M2076" s="27"/>
      <c r="N2076" s="28"/>
      <c r="O2076" s="32">
        <v>2.0</v>
      </c>
      <c r="P2076" s="23" t="s">
        <v>1050</v>
      </c>
      <c r="U2076" s="31"/>
    </row>
    <row r="2077">
      <c r="A2077" s="27"/>
      <c r="B2077" s="28"/>
      <c r="C2077" s="23">
        <v>3.0</v>
      </c>
      <c r="D2077" s="23" t="s">
        <v>1051</v>
      </c>
      <c r="I2077" s="31"/>
      <c r="K2077" s="21"/>
      <c r="M2077" s="27"/>
      <c r="N2077" s="28"/>
      <c r="O2077" s="23">
        <v>3.0</v>
      </c>
      <c r="P2077" s="23" t="s">
        <v>1051</v>
      </c>
      <c r="U2077" s="31"/>
    </row>
    <row r="2078">
      <c r="A2078" s="27"/>
      <c r="B2078" s="28"/>
      <c r="C2078" s="23">
        <v>4.0</v>
      </c>
      <c r="D2078" s="23" t="s">
        <v>582</v>
      </c>
      <c r="I2078" s="31"/>
      <c r="K2078" s="21"/>
      <c r="M2078" s="27"/>
      <c r="N2078" s="28"/>
      <c r="O2078" s="23">
        <v>4.0</v>
      </c>
      <c r="P2078" s="23" t="s">
        <v>582</v>
      </c>
      <c r="U2078" s="31"/>
    </row>
    <row r="2079">
      <c r="A2079" s="27"/>
      <c r="B2079" s="28"/>
      <c r="C2079" s="27"/>
      <c r="D2079" s="27"/>
      <c r="E2079" s="27"/>
      <c r="F2079" s="27"/>
      <c r="G2079" s="27"/>
      <c r="H2079" s="27"/>
      <c r="I2079" s="30"/>
      <c r="K2079" s="21"/>
      <c r="M2079" s="27"/>
      <c r="N2079" s="28"/>
      <c r="O2079" s="27"/>
      <c r="P2079" s="27"/>
      <c r="Q2079" s="27"/>
      <c r="R2079" s="27"/>
      <c r="S2079" s="27"/>
      <c r="T2079" s="27"/>
      <c r="U2079" s="30"/>
    </row>
    <row r="2080">
      <c r="A2080" s="27"/>
      <c r="B2080" s="28"/>
      <c r="C2080" s="27"/>
      <c r="D2080" s="27"/>
      <c r="E2080" s="27"/>
      <c r="F2080" s="27"/>
      <c r="G2080" s="27"/>
      <c r="H2080" s="27"/>
      <c r="I2080" s="30"/>
      <c r="K2080" s="21"/>
      <c r="M2080" s="27"/>
      <c r="N2080" s="28"/>
      <c r="O2080" s="27"/>
      <c r="P2080" s="27"/>
      <c r="Q2080" s="27"/>
      <c r="R2080" s="27"/>
      <c r="S2080" s="27"/>
      <c r="T2080" s="27"/>
      <c r="U2080" s="30"/>
    </row>
    <row r="2081">
      <c r="A2081" s="32" t="s">
        <v>50</v>
      </c>
      <c r="B2081" s="50">
        <f>B164+1</f>
        <v>22</v>
      </c>
      <c r="C2081" s="25" t="s">
        <v>1052</v>
      </c>
      <c r="I2081" s="26"/>
      <c r="K2081" s="21"/>
      <c r="M2081" s="32" t="s">
        <v>50</v>
      </c>
      <c r="N2081" s="50">
        <f>N164+1</f>
        <v>22</v>
      </c>
      <c r="O2081" s="25" t="s">
        <v>1052</v>
      </c>
      <c r="U2081" s="26"/>
    </row>
    <row r="2082">
      <c r="A2082" s="27"/>
      <c r="B2082" s="28"/>
      <c r="C2082" s="29"/>
      <c r="I2082" s="30"/>
      <c r="K2082" s="21"/>
      <c r="M2082" s="27"/>
      <c r="N2082" s="28"/>
      <c r="O2082" s="29"/>
      <c r="U2082" s="30"/>
    </row>
    <row r="2083">
      <c r="A2083" s="27"/>
      <c r="B2083" s="28"/>
      <c r="C2083" s="32">
        <v>1.0</v>
      </c>
      <c r="D2083" s="23" t="s">
        <v>1053</v>
      </c>
      <c r="I2083" s="31"/>
      <c r="K2083" s="21"/>
      <c r="M2083" s="27"/>
      <c r="N2083" s="28"/>
      <c r="O2083" s="32">
        <v>1.0</v>
      </c>
      <c r="P2083" s="23" t="s">
        <v>1053</v>
      </c>
      <c r="U2083" s="31"/>
    </row>
    <row r="2084">
      <c r="A2084" s="27"/>
      <c r="B2084" s="28"/>
      <c r="C2084" s="32">
        <v>2.0</v>
      </c>
      <c r="D2084" s="23" t="s">
        <v>1054</v>
      </c>
      <c r="I2084" s="31"/>
      <c r="K2084" s="21"/>
      <c r="M2084" s="27"/>
      <c r="N2084" s="28"/>
      <c r="O2084" s="32">
        <v>2.0</v>
      </c>
      <c r="P2084" s="23" t="s">
        <v>1054</v>
      </c>
      <c r="U2084" s="31"/>
    </row>
    <row r="2085">
      <c r="A2085" s="27"/>
      <c r="B2085" s="28"/>
      <c r="C2085" s="23">
        <v>3.0</v>
      </c>
      <c r="D2085" s="23" t="s">
        <v>1055</v>
      </c>
      <c r="I2085" s="31"/>
      <c r="K2085" s="21"/>
      <c r="M2085" s="27"/>
      <c r="N2085" s="28"/>
      <c r="O2085" s="23">
        <v>3.0</v>
      </c>
      <c r="P2085" s="23" t="s">
        <v>1055</v>
      </c>
      <c r="U2085" s="31"/>
    </row>
    <row r="2086">
      <c r="A2086" s="27"/>
      <c r="B2086" s="28"/>
      <c r="C2086" s="23">
        <v>4.0</v>
      </c>
      <c r="D2086" s="23" t="s">
        <v>582</v>
      </c>
      <c r="I2086" s="31" t="s">
        <v>38</v>
      </c>
      <c r="K2086" s="21"/>
      <c r="M2086" s="27"/>
      <c r="N2086" s="28"/>
      <c r="O2086" s="23">
        <v>4.0</v>
      </c>
      <c r="P2086" s="23" t="s">
        <v>582</v>
      </c>
      <c r="U2086" s="31" t="s">
        <v>38</v>
      </c>
    </row>
    <row r="2087">
      <c r="A2087" s="27"/>
      <c r="B2087" s="28"/>
      <c r="C2087" s="27"/>
      <c r="D2087" s="27"/>
      <c r="E2087" s="27"/>
      <c r="F2087" s="27"/>
      <c r="G2087" s="27"/>
      <c r="H2087" s="27"/>
      <c r="I2087" s="30"/>
      <c r="K2087" s="21"/>
      <c r="M2087" s="27"/>
      <c r="N2087" s="28"/>
      <c r="O2087" s="27"/>
      <c r="P2087" s="27"/>
      <c r="Q2087" s="27"/>
      <c r="R2087" s="27"/>
      <c r="S2087" s="27"/>
      <c r="T2087" s="27"/>
      <c r="U2087" s="30"/>
    </row>
    <row r="2088">
      <c r="A2088" s="27"/>
      <c r="B2088" s="28"/>
      <c r="C2088" s="27"/>
      <c r="D2088" s="27"/>
      <c r="E2088" s="27"/>
      <c r="F2088" s="27"/>
      <c r="G2088" s="27"/>
      <c r="H2088" s="27"/>
      <c r="I2088" s="30"/>
      <c r="K2088" s="21"/>
      <c r="M2088" s="27"/>
      <c r="N2088" s="28"/>
      <c r="O2088" s="27"/>
      <c r="P2088" s="27"/>
      <c r="Q2088" s="27"/>
      <c r="R2088" s="27"/>
      <c r="S2088" s="27"/>
      <c r="T2088" s="27"/>
      <c r="U2088" s="30"/>
    </row>
    <row r="2089">
      <c r="A2089" s="32" t="s">
        <v>50</v>
      </c>
      <c r="B2089" s="50">
        <f>B172+1</f>
        <v>23</v>
      </c>
      <c r="C2089" s="25" t="s">
        <v>1056</v>
      </c>
      <c r="I2089" s="26"/>
      <c r="K2089" s="21"/>
      <c r="M2089" s="32" t="s">
        <v>50</v>
      </c>
      <c r="N2089" s="50">
        <f>N172+1</f>
        <v>23</v>
      </c>
      <c r="O2089" s="25" t="s">
        <v>1056</v>
      </c>
      <c r="U2089" s="26"/>
    </row>
    <row r="2090">
      <c r="A2090" s="27"/>
      <c r="B2090" s="28"/>
      <c r="C2090" s="29"/>
      <c r="I2090" s="30"/>
      <c r="K2090" s="21"/>
      <c r="M2090" s="27"/>
      <c r="N2090" s="28"/>
      <c r="O2090" s="29"/>
      <c r="U2090" s="30"/>
    </row>
    <row r="2091">
      <c r="A2091" s="27"/>
      <c r="B2091" s="28"/>
      <c r="C2091" s="32">
        <v>1.0</v>
      </c>
      <c r="D2091" s="23" t="s">
        <v>1057</v>
      </c>
      <c r="I2091" s="31"/>
      <c r="K2091" s="21"/>
      <c r="M2091" s="27"/>
      <c r="N2091" s="28"/>
      <c r="O2091" s="32">
        <v>1.0</v>
      </c>
      <c r="P2091" s="23" t="s">
        <v>1057</v>
      </c>
      <c r="U2091" s="31"/>
    </row>
    <row r="2092">
      <c r="A2092" s="27"/>
      <c r="B2092" s="28"/>
      <c r="C2092" s="32">
        <v>2.0</v>
      </c>
      <c r="D2092" s="23" t="s">
        <v>1058</v>
      </c>
      <c r="I2092" s="31" t="s">
        <v>38</v>
      </c>
      <c r="K2092" s="21"/>
      <c r="M2092" s="27"/>
      <c r="N2092" s="28"/>
      <c r="O2092" s="32">
        <v>2.0</v>
      </c>
      <c r="P2092" s="23" t="s">
        <v>1058</v>
      </c>
      <c r="U2092" s="31" t="s">
        <v>38</v>
      </c>
    </row>
    <row r="2093">
      <c r="A2093" s="27"/>
      <c r="B2093" s="28"/>
      <c r="C2093" s="23">
        <v>3.0</v>
      </c>
      <c r="D2093" s="23" t="s">
        <v>1059</v>
      </c>
      <c r="I2093" s="31"/>
      <c r="K2093" s="21"/>
      <c r="M2093" s="27"/>
      <c r="N2093" s="28"/>
      <c r="O2093" s="23">
        <v>3.0</v>
      </c>
      <c r="P2093" s="23" t="s">
        <v>1059</v>
      </c>
      <c r="U2093" s="31"/>
    </row>
    <row r="2094">
      <c r="A2094" s="27"/>
      <c r="B2094" s="28"/>
      <c r="C2094" s="23">
        <v>4.0</v>
      </c>
      <c r="D2094" s="23" t="s">
        <v>391</v>
      </c>
      <c r="I2094" s="31"/>
      <c r="K2094" s="21"/>
      <c r="M2094" s="27"/>
      <c r="N2094" s="28"/>
      <c r="O2094" s="23">
        <v>4.0</v>
      </c>
      <c r="P2094" s="23" t="s">
        <v>391</v>
      </c>
      <c r="U2094" s="31"/>
    </row>
    <row r="2095">
      <c r="A2095" s="27"/>
      <c r="B2095" s="28"/>
      <c r="C2095" s="27"/>
      <c r="D2095" s="27"/>
      <c r="E2095" s="27"/>
      <c r="F2095" s="27"/>
      <c r="G2095" s="27"/>
      <c r="H2095" s="27"/>
      <c r="I2095" s="30"/>
      <c r="K2095" s="21"/>
      <c r="M2095" s="27"/>
      <c r="N2095" s="28"/>
      <c r="O2095" s="27"/>
      <c r="P2095" s="27"/>
      <c r="Q2095" s="27"/>
      <c r="R2095" s="27"/>
      <c r="S2095" s="27"/>
      <c r="T2095" s="27"/>
      <c r="U2095" s="30"/>
    </row>
    <row r="2096">
      <c r="A2096" s="27"/>
      <c r="B2096" s="28"/>
      <c r="C2096" s="27"/>
      <c r="D2096" s="27"/>
      <c r="E2096" s="27"/>
      <c r="F2096" s="27"/>
      <c r="G2096" s="27"/>
      <c r="H2096" s="27"/>
      <c r="I2096" s="30"/>
      <c r="K2096" s="21"/>
      <c r="M2096" s="27"/>
      <c r="N2096" s="28"/>
      <c r="O2096" s="27"/>
      <c r="P2096" s="27"/>
      <c r="Q2096" s="27"/>
      <c r="R2096" s="27"/>
      <c r="S2096" s="27"/>
      <c r="T2096" s="27"/>
      <c r="U2096" s="30"/>
    </row>
    <row r="2097">
      <c r="A2097" s="32" t="s">
        <v>50</v>
      </c>
      <c r="B2097" s="50">
        <f>B180+1</f>
        <v>24</v>
      </c>
      <c r="C2097" s="25" t="s">
        <v>1060</v>
      </c>
      <c r="I2097" s="26"/>
      <c r="K2097" s="21"/>
      <c r="M2097" s="32" t="s">
        <v>50</v>
      </c>
      <c r="N2097" s="50">
        <f>N180+1</f>
        <v>24</v>
      </c>
      <c r="O2097" s="25" t="s">
        <v>1060</v>
      </c>
      <c r="U2097" s="26"/>
    </row>
    <row r="2098" ht="47.25" customHeight="1">
      <c r="A2098" s="27"/>
      <c r="B2098" s="28"/>
      <c r="C2098" s="29" t="str">
        <f>IMAGE("https://media.zecodeek-it.com/dtc/ss-share/questions/question-1369.jpg",1)</f>
        <v/>
      </c>
      <c r="I2098" s="30"/>
      <c r="K2098" s="21"/>
      <c r="M2098" s="27"/>
      <c r="N2098" s="28"/>
      <c r="O2098" s="29" t="str">
        <f>IMAGE("https://media.zecodeek-it.com/dtc/ss-share/questions/question-1369.jpg",1)</f>
        <v/>
      </c>
      <c r="U2098" s="30"/>
    </row>
    <row r="2099">
      <c r="A2099" s="27"/>
      <c r="B2099" s="28"/>
      <c r="C2099" s="32">
        <v>1.0</v>
      </c>
      <c r="D2099" s="23" t="s">
        <v>1061</v>
      </c>
      <c r="I2099" s="31"/>
      <c r="K2099" s="21"/>
      <c r="M2099" s="27"/>
      <c r="N2099" s="28"/>
      <c r="O2099" s="32">
        <v>1.0</v>
      </c>
      <c r="P2099" s="23" t="s">
        <v>1061</v>
      </c>
      <c r="U2099" s="31"/>
    </row>
    <row r="2100">
      <c r="A2100" s="27"/>
      <c r="B2100" s="28"/>
      <c r="C2100" s="32">
        <v>2.0</v>
      </c>
      <c r="D2100" s="23" t="s">
        <v>1062</v>
      </c>
      <c r="I2100" s="31" t="s">
        <v>38</v>
      </c>
      <c r="K2100" s="21"/>
      <c r="M2100" s="27"/>
      <c r="N2100" s="28"/>
      <c r="O2100" s="32">
        <v>2.0</v>
      </c>
      <c r="P2100" s="23" t="s">
        <v>1062</v>
      </c>
      <c r="U2100" s="31" t="s">
        <v>38</v>
      </c>
    </row>
    <row r="2101">
      <c r="A2101" s="27"/>
      <c r="B2101" s="28"/>
      <c r="C2101" s="23">
        <v>3.0</v>
      </c>
      <c r="D2101" s="23" t="s">
        <v>1063</v>
      </c>
      <c r="I2101" s="31"/>
      <c r="K2101" s="21"/>
      <c r="M2101" s="27"/>
      <c r="N2101" s="28"/>
      <c r="O2101" s="23">
        <v>3.0</v>
      </c>
      <c r="P2101" s="23" t="s">
        <v>1063</v>
      </c>
      <c r="U2101" s="31"/>
    </row>
    <row r="2102" ht="15.75" customHeight="1">
      <c r="A2102" s="27"/>
      <c r="B2102" s="28"/>
      <c r="C2102" s="32">
        <v>4.0</v>
      </c>
      <c r="D2102" s="23" t="s">
        <v>1064</v>
      </c>
      <c r="I2102" s="31"/>
      <c r="K2102" s="21"/>
      <c r="M2102" s="27"/>
      <c r="N2102" s="28"/>
      <c r="O2102" s="32">
        <v>4.0</v>
      </c>
      <c r="P2102" s="23" t="s">
        <v>1064</v>
      </c>
      <c r="U2102" s="31"/>
    </row>
    <row r="2103">
      <c r="A2103" s="27"/>
      <c r="B2103" s="28"/>
      <c r="C2103" s="27"/>
      <c r="D2103" s="27"/>
      <c r="E2103" s="27"/>
      <c r="F2103" s="27"/>
      <c r="G2103" s="27"/>
      <c r="H2103" s="27"/>
      <c r="I2103" s="30"/>
      <c r="K2103" s="21"/>
      <c r="M2103" s="27"/>
      <c r="N2103" s="28"/>
      <c r="O2103" s="27"/>
      <c r="P2103" s="27"/>
      <c r="Q2103" s="27"/>
      <c r="R2103" s="27"/>
      <c r="S2103" s="27"/>
      <c r="T2103" s="27"/>
      <c r="U2103" s="30"/>
    </row>
    <row r="2104">
      <c r="A2104" s="27"/>
      <c r="B2104" s="28"/>
      <c r="C2104" s="27"/>
      <c r="D2104" s="27"/>
      <c r="E2104" s="27"/>
      <c r="F2104" s="27"/>
      <c r="G2104" s="27"/>
      <c r="H2104" s="27"/>
      <c r="I2104" s="30"/>
      <c r="K2104" s="21"/>
      <c r="M2104" s="27"/>
      <c r="N2104" s="28"/>
      <c r="O2104" s="27"/>
      <c r="P2104" s="27"/>
      <c r="Q2104" s="27"/>
      <c r="R2104" s="27"/>
      <c r="S2104" s="27"/>
      <c r="T2104" s="27"/>
      <c r="U2104" s="30"/>
    </row>
    <row r="2105">
      <c r="A2105" s="32" t="s">
        <v>50</v>
      </c>
      <c r="B2105" s="50">
        <f>B188+1</f>
        <v>25</v>
      </c>
      <c r="C2105" s="25" t="s">
        <v>1065</v>
      </c>
      <c r="I2105" s="26"/>
      <c r="K2105" s="21"/>
      <c r="M2105" s="32" t="s">
        <v>50</v>
      </c>
      <c r="N2105" s="50">
        <f>N188+1</f>
        <v>25</v>
      </c>
      <c r="O2105" s="25" t="s">
        <v>1065</v>
      </c>
      <c r="U2105" s="26"/>
    </row>
    <row r="2106">
      <c r="A2106" s="27"/>
      <c r="B2106" s="28"/>
      <c r="C2106" s="29"/>
      <c r="I2106" s="30"/>
      <c r="K2106" s="21"/>
      <c r="M2106" s="27"/>
      <c r="N2106" s="28"/>
      <c r="O2106" s="29"/>
      <c r="U2106" s="30"/>
    </row>
    <row r="2107">
      <c r="A2107" s="27"/>
      <c r="B2107" s="28"/>
      <c r="C2107" s="32">
        <v>1.0</v>
      </c>
      <c r="D2107" s="23" t="s">
        <v>1066</v>
      </c>
      <c r="I2107" s="31" t="s">
        <v>38</v>
      </c>
      <c r="K2107" s="21"/>
      <c r="M2107" s="27"/>
      <c r="N2107" s="28"/>
      <c r="O2107" s="32">
        <v>1.0</v>
      </c>
      <c r="P2107" s="23" t="s">
        <v>1066</v>
      </c>
      <c r="U2107" s="31" t="s">
        <v>38</v>
      </c>
    </row>
    <row r="2108">
      <c r="A2108" s="27"/>
      <c r="B2108" s="28"/>
      <c r="C2108" s="32">
        <v>2.0</v>
      </c>
      <c r="D2108" s="23" t="s">
        <v>1067</v>
      </c>
      <c r="I2108" s="31"/>
      <c r="K2108" s="21"/>
      <c r="M2108" s="27"/>
      <c r="N2108" s="28"/>
      <c r="O2108" s="32">
        <v>2.0</v>
      </c>
      <c r="P2108" s="23" t="s">
        <v>1067</v>
      </c>
      <c r="U2108" s="31"/>
    </row>
    <row r="2109">
      <c r="A2109" s="27"/>
      <c r="B2109" s="28"/>
      <c r="C2109" s="23">
        <v>3.0</v>
      </c>
      <c r="D2109" s="23" t="s">
        <v>1068</v>
      </c>
      <c r="I2109" s="31"/>
      <c r="K2109" s="21"/>
      <c r="M2109" s="27"/>
      <c r="N2109" s="28"/>
      <c r="O2109" s="23">
        <v>3.0</v>
      </c>
      <c r="P2109" s="23" t="s">
        <v>1068</v>
      </c>
      <c r="U2109" s="31"/>
    </row>
    <row r="2110" ht="15.75" customHeight="1">
      <c r="A2110" s="27"/>
      <c r="B2110" s="28"/>
      <c r="C2110" s="32">
        <v>4.0</v>
      </c>
      <c r="D2110" s="23" t="s">
        <v>1069</v>
      </c>
      <c r="I2110" s="31"/>
      <c r="K2110" s="21"/>
      <c r="M2110" s="27"/>
      <c r="N2110" s="28"/>
      <c r="O2110" s="32">
        <v>4.0</v>
      </c>
      <c r="P2110" s="23" t="s">
        <v>1069</v>
      </c>
      <c r="U2110" s="31"/>
    </row>
    <row r="2111">
      <c r="A2111" s="27"/>
      <c r="B2111" s="28"/>
      <c r="C2111" s="27"/>
      <c r="D2111" s="27"/>
      <c r="E2111" s="27"/>
      <c r="F2111" s="27"/>
      <c r="G2111" s="27"/>
      <c r="H2111" s="27"/>
      <c r="I2111" s="30"/>
      <c r="K2111" s="21"/>
      <c r="M2111" s="27"/>
      <c r="N2111" s="28"/>
      <c r="O2111" s="27"/>
      <c r="P2111" s="27"/>
      <c r="Q2111" s="27"/>
      <c r="R2111" s="27"/>
      <c r="S2111" s="27"/>
      <c r="T2111" s="27"/>
      <c r="U2111" s="30"/>
    </row>
    <row r="2112">
      <c r="A2112" s="27"/>
      <c r="B2112" s="28"/>
      <c r="C2112" s="27"/>
      <c r="D2112" s="27"/>
      <c r="E2112" s="27"/>
      <c r="F2112" s="27"/>
      <c r="G2112" s="27"/>
      <c r="H2112" s="27"/>
      <c r="I2112" s="30"/>
      <c r="K2112" s="21"/>
      <c r="M2112" s="27"/>
      <c r="N2112" s="28"/>
      <c r="O2112" s="27"/>
      <c r="P2112" s="27"/>
      <c r="Q2112" s="27"/>
      <c r="R2112" s="27"/>
      <c r="S2112" s="27"/>
      <c r="T2112" s="27"/>
      <c r="U2112" s="30"/>
    </row>
    <row r="2113">
      <c r="A2113" s="32" t="s">
        <v>50</v>
      </c>
      <c r="B2113" s="50">
        <f>B196+1</f>
        <v>26</v>
      </c>
      <c r="C2113" s="25" t="s">
        <v>1070</v>
      </c>
      <c r="I2113" s="26"/>
      <c r="K2113" s="21"/>
      <c r="M2113" s="32" t="s">
        <v>50</v>
      </c>
      <c r="N2113" s="50">
        <f>N196+1</f>
        <v>26</v>
      </c>
      <c r="O2113" s="25" t="s">
        <v>1070</v>
      </c>
      <c r="U2113" s="26"/>
    </row>
    <row r="2114">
      <c r="A2114" s="27"/>
      <c r="B2114" s="28"/>
      <c r="C2114" s="29"/>
      <c r="I2114" s="30"/>
      <c r="K2114" s="21"/>
      <c r="M2114" s="27"/>
      <c r="N2114" s="28"/>
      <c r="O2114" s="29"/>
      <c r="U2114" s="30"/>
    </row>
    <row r="2115">
      <c r="A2115" s="27"/>
      <c r="B2115" s="28"/>
      <c r="C2115" s="32">
        <v>1.0</v>
      </c>
      <c r="D2115" s="23" t="s">
        <v>1071</v>
      </c>
      <c r="I2115" s="31"/>
      <c r="K2115" s="21"/>
      <c r="M2115" s="27"/>
      <c r="N2115" s="28"/>
      <c r="O2115" s="32">
        <v>1.0</v>
      </c>
      <c r="P2115" s="23" t="s">
        <v>1071</v>
      </c>
      <c r="U2115" s="31"/>
    </row>
    <row r="2116">
      <c r="A2116" s="27"/>
      <c r="B2116" s="28"/>
      <c r="C2116" s="32">
        <v>2.0</v>
      </c>
      <c r="D2116" s="23" t="s">
        <v>1072</v>
      </c>
      <c r="I2116" s="31"/>
      <c r="K2116" s="21"/>
      <c r="M2116" s="27"/>
      <c r="N2116" s="28"/>
      <c r="O2116" s="32">
        <v>2.0</v>
      </c>
      <c r="P2116" s="23" t="s">
        <v>1072</v>
      </c>
      <c r="U2116" s="31"/>
    </row>
    <row r="2117">
      <c r="A2117" s="27"/>
      <c r="B2117" s="28"/>
      <c r="C2117" s="23">
        <v>3.0</v>
      </c>
      <c r="D2117" s="23" t="s">
        <v>1073</v>
      </c>
      <c r="I2117" s="31"/>
      <c r="K2117" s="21"/>
      <c r="M2117" s="27"/>
      <c r="N2117" s="28"/>
      <c r="O2117" s="23">
        <v>3.0</v>
      </c>
      <c r="P2117" s="23" t="s">
        <v>1073</v>
      </c>
      <c r="U2117" s="31"/>
    </row>
    <row r="2118" ht="15.75" customHeight="1">
      <c r="A2118" s="27"/>
      <c r="B2118" s="28"/>
      <c r="C2118" s="32">
        <v>4.0</v>
      </c>
      <c r="D2118" s="23" t="s">
        <v>1074</v>
      </c>
      <c r="I2118" s="31" t="s">
        <v>38</v>
      </c>
      <c r="K2118" s="21"/>
      <c r="M2118" s="27"/>
      <c r="N2118" s="28"/>
      <c r="O2118" s="32">
        <v>4.0</v>
      </c>
      <c r="P2118" s="23" t="s">
        <v>1074</v>
      </c>
      <c r="U2118" s="31" t="s">
        <v>38</v>
      </c>
    </row>
    <row r="2119">
      <c r="A2119" s="27"/>
      <c r="B2119" s="28"/>
      <c r="C2119" s="27"/>
      <c r="D2119" s="27"/>
      <c r="E2119" s="27"/>
      <c r="F2119" s="27"/>
      <c r="G2119" s="27"/>
      <c r="H2119" s="27"/>
      <c r="I2119" s="30"/>
      <c r="K2119" s="21"/>
      <c r="M2119" s="27"/>
      <c r="N2119" s="28"/>
      <c r="O2119" s="27"/>
      <c r="P2119" s="27"/>
      <c r="Q2119" s="27"/>
      <c r="R2119" s="27"/>
      <c r="S2119" s="27"/>
      <c r="T2119" s="27"/>
      <c r="U2119" s="30"/>
    </row>
    <row r="2120">
      <c r="A2120" s="27"/>
      <c r="B2120" s="28"/>
      <c r="C2120" s="27"/>
      <c r="D2120" s="27"/>
      <c r="E2120" s="27"/>
      <c r="F2120" s="27"/>
      <c r="G2120" s="27"/>
      <c r="H2120" s="27"/>
      <c r="I2120" s="30"/>
      <c r="K2120" s="21"/>
      <c r="M2120" s="27"/>
      <c r="N2120" s="28"/>
      <c r="O2120" s="27"/>
      <c r="P2120" s="27"/>
      <c r="Q2120" s="27"/>
      <c r="R2120" s="27"/>
      <c r="S2120" s="27"/>
      <c r="T2120" s="27"/>
      <c r="U2120" s="30"/>
    </row>
    <row r="2121">
      <c r="A2121" s="32" t="s">
        <v>50</v>
      </c>
      <c r="B2121" s="50">
        <f>B204+1</f>
        <v>27</v>
      </c>
      <c r="C2121" s="25" t="s">
        <v>1075</v>
      </c>
      <c r="I2121" s="26"/>
      <c r="K2121" s="21"/>
      <c r="M2121" s="32" t="s">
        <v>50</v>
      </c>
      <c r="N2121" s="50">
        <f>N204+1</f>
        <v>27</v>
      </c>
      <c r="O2121" s="25" t="s">
        <v>1075</v>
      </c>
      <c r="U2121" s="26"/>
    </row>
    <row r="2122">
      <c r="A2122" s="27"/>
      <c r="B2122" s="28"/>
      <c r="C2122" s="29"/>
      <c r="I2122" s="30"/>
      <c r="K2122" s="21"/>
      <c r="M2122" s="27"/>
      <c r="N2122" s="28"/>
      <c r="O2122" s="29"/>
      <c r="U2122" s="30"/>
    </row>
    <row r="2123">
      <c r="A2123" s="27"/>
      <c r="B2123" s="28"/>
      <c r="C2123" s="32">
        <v>1.0</v>
      </c>
      <c r="D2123" s="23" t="s">
        <v>1076</v>
      </c>
      <c r="I2123" s="31"/>
      <c r="K2123" s="21"/>
      <c r="M2123" s="27"/>
      <c r="N2123" s="28"/>
      <c r="O2123" s="32">
        <v>1.0</v>
      </c>
      <c r="P2123" s="23" t="s">
        <v>1076</v>
      </c>
      <c r="U2123" s="31"/>
    </row>
    <row r="2124">
      <c r="A2124" s="27"/>
      <c r="B2124" s="28"/>
      <c r="C2124" s="32">
        <v>2.0</v>
      </c>
      <c r="D2124" s="23" t="s">
        <v>1077</v>
      </c>
      <c r="I2124" s="31" t="s">
        <v>38</v>
      </c>
      <c r="K2124" s="21"/>
      <c r="M2124" s="27"/>
      <c r="N2124" s="28"/>
      <c r="O2124" s="32">
        <v>2.0</v>
      </c>
      <c r="P2124" s="23" t="s">
        <v>1077</v>
      </c>
      <c r="U2124" s="31" t="s">
        <v>38</v>
      </c>
    </row>
    <row r="2125">
      <c r="A2125" s="27"/>
      <c r="B2125" s="28"/>
      <c r="C2125" s="23">
        <v>3.0</v>
      </c>
      <c r="D2125" s="23" t="s">
        <v>1078</v>
      </c>
      <c r="I2125" s="31"/>
      <c r="K2125" s="21"/>
      <c r="M2125" s="27"/>
      <c r="N2125" s="28"/>
      <c r="O2125" s="23">
        <v>3.0</v>
      </c>
      <c r="P2125" s="23" t="s">
        <v>1078</v>
      </c>
      <c r="U2125" s="31"/>
    </row>
    <row r="2126" ht="15.75" customHeight="1">
      <c r="A2126" s="27"/>
      <c r="B2126" s="28"/>
      <c r="C2126" s="32">
        <v>4.0</v>
      </c>
      <c r="D2126" s="23" t="s">
        <v>1079</v>
      </c>
      <c r="I2126" s="31"/>
      <c r="K2126" s="21"/>
      <c r="M2126" s="27"/>
      <c r="N2126" s="28"/>
      <c r="O2126" s="32">
        <v>4.0</v>
      </c>
      <c r="P2126" s="23" t="s">
        <v>1079</v>
      </c>
      <c r="U2126" s="31"/>
    </row>
    <row r="2127">
      <c r="A2127" s="27"/>
      <c r="B2127" s="28"/>
      <c r="C2127" s="27"/>
      <c r="D2127" s="27"/>
      <c r="E2127" s="27"/>
      <c r="F2127" s="27"/>
      <c r="G2127" s="27"/>
      <c r="H2127" s="27"/>
      <c r="I2127" s="30"/>
      <c r="K2127" s="21"/>
      <c r="M2127" s="27"/>
      <c r="N2127" s="28"/>
      <c r="O2127" s="27"/>
      <c r="P2127" s="27"/>
      <c r="Q2127" s="27"/>
      <c r="R2127" s="27"/>
      <c r="S2127" s="27"/>
      <c r="T2127" s="27"/>
      <c r="U2127" s="30"/>
    </row>
    <row r="2128">
      <c r="A2128" s="27"/>
      <c r="B2128" s="28"/>
      <c r="C2128" s="27"/>
      <c r="D2128" s="27"/>
      <c r="E2128" s="27"/>
      <c r="F2128" s="27"/>
      <c r="G2128" s="27"/>
      <c r="H2128" s="27"/>
      <c r="I2128" s="30"/>
      <c r="K2128" s="21"/>
      <c r="M2128" s="27"/>
      <c r="N2128" s="28"/>
      <c r="O2128" s="27"/>
      <c r="P2128" s="27"/>
      <c r="Q2128" s="27"/>
      <c r="R2128" s="27"/>
      <c r="S2128" s="27"/>
      <c r="T2128" s="27"/>
      <c r="U2128" s="30"/>
    </row>
    <row r="2129">
      <c r="A2129" s="32" t="s">
        <v>50</v>
      </c>
      <c r="B2129" s="50">
        <f>B212+1</f>
        <v>28</v>
      </c>
      <c r="C2129" s="25" t="s">
        <v>1080</v>
      </c>
      <c r="I2129" s="26"/>
      <c r="K2129" s="21"/>
      <c r="M2129" s="32" t="s">
        <v>50</v>
      </c>
      <c r="N2129" s="50">
        <f>N212+1</f>
        <v>28</v>
      </c>
      <c r="O2129" s="25" t="s">
        <v>1080</v>
      </c>
      <c r="U2129" s="26"/>
    </row>
    <row r="2130">
      <c r="A2130" s="27"/>
      <c r="B2130" s="28"/>
      <c r="C2130" s="29"/>
      <c r="I2130" s="30"/>
      <c r="K2130" s="21"/>
      <c r="M2130" s="27"/>
      <c r="N2130" s="28"/>
      <c r="O2130" s="29"/>
      <c r="U2130" s="30"/>
    </row>
    <row r="2131">
      <c r="A2131" s="27"/>
      <c r="B2131" s="28"/>
      <c r="C2131" s="32">
        <v>1.0</v>
      </c>
      <c r="D2131" s="23" t="s">
        <v>1081</v>
      </c>
      <c r="I2131" s="31" t="s">
        <v>38</v>
      </c>
      <c r="K2131" s="21"/>
      <c r="M2131" s="27"/>
      <c r="N2131" s="28"/>
      <c r="O2131" s="32">
        <v>1.0</v>
      </c>
      <c r="P2131" s="23" t="s">
        <v>1081</v>
      </c>
      <c r="U2131" s="31" t="s">
        <v>38</v>
      </c>
    </row>
    <row r="2132">
      <c r="A2132" s="27"/>
      <c r="B2132" s="28"/>
      <c r="C2132" s="32">
        <v>2.0</v>
      </c>
      <c r="D2132" s="23" t="s">
        <v>1082</v>
      </c>
      <c r="I2132" s="31"/>
      <c r="K2132" s="21"/>
      <c r="M2132" s="27"/>
      <c r="N2132" s="28"/>
      <c r="O2132" s="32">
        <v>2.0</v>
      </c>
      <c r="P2132" s="23" t="s">
        <v>1082</v>
      </c>
      <c r="U2132" s="31"/>
    </row>
    <row r="2133">
      <c r="A2133" s="27"/>
      <c r="B2133" s="28"/>
      <c r="C2133" s="23">
        <v>3.0</v>
      </c>
      <c r="D2133" s="23" t="s">
        <v>1083</v>
      </c>
      <c r="I2133" s="31"/>
      <c r="K2133" s="21"/>
      <c r="M2133" s="27"/>
      <c r="N2133" s="28"/>
      <c r="O2133" s="23">
        <v>3.0</v>
      </c>
      <c r="P2133" s="23" t="s">
        <v>1083</v>
      </c>
      <c r="U2133" s="31"/>
    </row>
    <row r="2134" ht="15.75" customHeight="1">
      <c r="A2134" s="27"/>
      <c r="B2134" s="28"/>
      <c r="C2134" s="32">
        <v>4.0</v>
      </c>
      <c r="D2134" s="23" t="s">
        <v>1084</v>
      </c>
      <c r="I2134" s="31"/>
      <c r="K2134" s="21"/>
      <c r="M2134" s="27"/>
      <c r="N2134" s="28"/>
      <c r="O2134" s="32">
        <v>4.0</v>
      </c>
      <c r="P2134" s="23" t="s">
        <v>1084</v>
      </c>
      <c r="U2134" s="31"/>
    </row>
    <row r="2135">
      <c r="A2135" s="27"/>
      <c r="B2135" s="28"/>
      <c r="C2135" s="27"/>
      <c r="D2135" s="27"/>
      <c r="E2135" s="27"/>
      <c r="F2135" s="27"/>
      <c r="G2135" s="27"/>
      <c r="H2135" s="27"/>
      <c r="I2135" s="30"/>
      <c r="K2135" s="21"/>
      <c r="M2135" s="27"/>
      <c r="N2135" s="28"/>
      <c r="O2135" s="27"/>
      <c r="P2135" s="27"/>
      <c r="Q2135" s="27"/>
      <c r="R2135" s="27"/>
      <c r="S2135" s="27"/>
      <c r="T2135" s="27"/>
      <c r="U2135" s="30"/>
    </row>
    <row r="2136">
      <c r="A2136" s="27"/>
      <c r="B2136" s="28"/>
      <c r="C2136" s="27"/>
      <c r="D2136" s="27"/>
      <c r="E2136" s="27"/>
      <c r="F2136" s="27"/>
      <c r="G2136" s="27"/>
      <c r="H2136" s="27"/>
      <c r="I2136" s="30"/>
      <c r="K2136" s="21"/>
      <c r="M2136" s="27"/>
      <c r="N2136" s="28"/>
      <c r="O2136" s="27"/>
      <c r="P2136" s="27"/>
      <c r="Q2136" s="27"/>
      <c r="R2136" s="27"/>
      <c r="S2136" s="27"/>
      <c r="T2136" s="27"/>
      <c r="U2136" s="30"/>
    </row>
    <row r="2137">
      <c r="A2137" s="32" t="s">
        <v>50</v>
      </c>
      <c r="B2137" s="50">
        <f>B220+1</f>
        <v>29</v>
      </c>
      <c r="C2137" s="25" t="s">
        <v>1085</v>
      </c>
      <c r="I2137" s="26"/>
      <c r="K2137" s="21"/>
      <c r="M2137" s="32" t="s">
        <v>50</v>
      </c>
      <c r="N2137" s="50">
        <f>N220+1</f>
        <v>29</v>
      </c>
      <c r="O2137" s="25" t="s">
        <v>1085</v>
      </c>
      <c r="U2137" s="26"/>
    </row>
    <row r="2138">
      <c r="A2138" s="27"/>
      <c r="B2138" s="28"/>
      <c r="C2138" s="29"/>
      <c r="I2138" s="30"/>
      <c r="K2138" s="21"/>
      <c r="M2138" s="27"/>
      <c r="N2138" s="28"/>
      <c r="O2138" s="29"/>
      <c r="U2138" s="30"/>
    </row>
    <row r="2139">
      <c r="A2139" s="27"/>
      <c r="B2139" s="28"/>
      <c r="C2139" s="32">
        <v>1.0</v>
      </c>
      <c r="D2139" s="23" t="s">
        <v>1086</v>
      </c>
      <c r="I2139" s="31" t="s">
        <v>38</v>
      </c>
      <c r="K2139" s="21"/>
      <c r="M2139" s="27"/>
      <c r="N2139" s="28"/>
      <c r="O2139" s="32">
        <v>1.0</v>
      </c>
      <c r="P2139" s="23" t="s">
        <v>1086</v>
      </c>
      <c r="U2139" s="31" t="s">
        <v>38</v>
      </c>
    </row>
    <row r="2140">
      <c r="A2140" s="27"/>
      <c r="B2140" s="28"/>
      <c r="C2140" s="32">
        <v>2.0</v>
      </c>
      <c r="D2140" s="23" t="s">
        <v>1087</v>
      </c>
      <c r="I2140" s="31"/>
      <c r="K2140" s="21"/>
      <c r="M2140" s="27"/>
      <c r="N2140" s="28"/>
      <c r="O2140" s="32">
        <v>2.0</v>
      </c>
      <c r="P2140" s="23" t="s">
        <v>1087</v>
      </c>
      <c r="U2140" s="31"/>
    </row>
    <row r="2141">
      <c r="A2141" s="27"/>
      <c r="B2141" s="28"/>
      <c r="C2141" s="23">
        <v>3.0</v>
      </c>
      <c r="D2141" s="23" t="s">
        <v>1088</v>
      </c>
      <c r="I2141" s="31"/>
      <c r="K2141" s="21"/>
      <c r="M2141" s="27"/>
      <c r="N2141" s="28"/>
      <c r="O2141" s="23">
        <v>3.0</v>
      </c>
      <c r="P2141" s="23" t="s">
        <v>1088</v>
      </c>
      <c r="U2141" s="31"/>
    </row>
    <row r="2142" ht="15.75" customHeight="1">
      <c r="A2142" s="27"/>
      <c r="B2142" s="28"/>
      <c r="C2142" s="32">
        <v>4.0</v>
      </c>
      <c r="D2142" s="23" t="s">
        <v>1089</v>
      </c>
      <c r="I2142" s="31"/>
      <c r="K2142" s="21"/>
      <c r="M2142" s="27"/>
      <c r="N2142" s="28"/>
      <c r="O2142" s="32">
        <v>4.0</v>
      </c>
      <c r="P2142" s="23" t="s">
        <v>1089</v>
      </c>
      <c r="U2142" s="31"/>
    </row>
    <row r="2143">
      <c r="A2143" s="27"/>
      <c r="B2143" s="28"/>
      <c r="C2143" s="27"/>
      <c r="D2143" s="27"/>
      <c r="E2143" s="27"/>
      <c r="F2143" s="27"/>
      <c r="G2143" s="27"/>
      <c r="H2143" s="27"/>
      <c r="I2143" s="30"/>
      <c r="K2143" s="21"/>
      <c r="M2143" s="27"/>
      <c r="N2143" s="28"/>
      <c r="O2143" s="27"/>
      <c r="P2143" s="27"/>
      <c r="Q2143" s="27"/>
      <c r="R2143" s="27"/>
      <c r="S2143" s="27"/>
      <c r="T2143" s="27"/>
      <c r="U2143" s="30"/>
    </row>
    <row r="2144">
      <c r="A2144" s="27"/>
      <c r="B2144" s="28"/>
      <c r="C2144" s="27"/>
      <c r="D2144" s="27"/>
      <c r="E2144" s="27"/>
      <c r="F2144" s="27"/>
      <c r="G2144" s="27"/>
      <c r="H2144" s="27"/>
      <c r="I2144" s="30"/>
      <c r="K2144" s="21"/>
      <c r="M2144" s="27"/>
      <c r="N2144" s="28"/>
      <c r="O2144" s="27"/>
      <c r="P2144" s="27"/>
      <c r="Q2144" s="27"/>
      <c r="R2144" s="27"/>
      <c r="S2144" s="27"/>
      <c r="T2144" s="27"/>
      <c r="U2144" s="30"/>
    </row>
    <row r="2145">
      <c r="A2145" s="32" t="s">
        <v>50</v>
      </c>
      <c r="B2145" s="50">
        <f>B228+1</f>
        <v>30</v>
      </c>
      <c r="C2145" s="25" t="s">
        <v>1090</v>
      </c>
      <c r="I2145" s="26"/>
      <c r="K2145" s="21"/>
      <c r="M2145" s="32" t="s">
        <v>50</v>
      </c>
      <c r="N2145" s="50">
        <f>N228+1</f>
        <v>30</v>
      </c>
      <c r="O2145" s="25" t="s">
        <v>1090</v>
      </c>
      <c r="U2145" s="26"/>
    </row>
    <row r="2146">
      <c r="A2146" s="27"/>
      <c r="B2146" s="28"/>
      <c r="C2146" s="29"/>
      <c r="I2146" s="30"/>
      <c r="K2146" s="21"/>
      <c r="M2146" s="27"/>
      <c r="N2146" s="28"/>
      <c r="O2146" s="29"/>
      <c r="U2146" s="30"/>
    </row>
    <row r="2147">
      <c r="A2147" s="27"/>
      <c r="B2147" s="28"/>
      <c r="C2147" s="32">
        <v>1.0</v>
      </c>
      <c r="D2147" s="23" t="s">
        <v>1091</v>
      </c>
      <c r="I2147" s="31"/>
      <c r="K2147" s="21"/>
      <c r="M2147" s="27"/>
      <c r="N2147" s="28"/>
      <c r="O2147" s="32">
        <v>1.0</v>
      </c>
      <c r="P2147" s="23" t="s">
        <v>1091</v>
      </c>
      <c r="U2147" s="31"/>
    </row>
    <row r="2148">
      <c r="A2148" s="27"/>
      <c r="B2148" s="28"/>
      <c r="C2148" s="32">
        <v>2.0</v>
      </c>
      <c r="D2148" s="23" t="s">
        <v>1092</v>
      </c>
      <c r="I2148" s="31"/>
      <c r="K2148" s="21"/>
      <c r="M2148" s="27"/>
      <c r="N2148" s="28"/>
      <c r="O2148" s="32">
        <v>2.0</v>
      </c>
      <c r="P2148" s="23" t="s">
        <v>1092</v>
      </c>
      <c r="U2148" s="31"/>
    </row>
    <row r="2149">
      <c r="A2149" s="27"/>
      <c r="B2149" s="28"/>
      <c r="C2149" s="23">
        <v>3.0</v>
      </c>
      <c r="D2149" s="23" t="s">
        <v>1093</v>
      </c>
      <c r="I2149" s="31"/>
      <c r="K2149" s="21"/>
      <c r="M2149" s="27"/>
      <c r="N2149" s="28"/>
      <c r="O2149" s="23">
        <v>3.0</v>
      </c>
      <c r="P2149" s="23" t="s">
        <v>1093</v>
      </c>
      <c r="U2149" s="31"/>
    </row>
    <row r="2150" ht="15.75" customHeight="1">
      <c r="A2150" s="27"/>
      <c r="B2150" s="28"/>
      <c r="C2150" s="32">
        <v>4.0</v>
      </c>
      <c r="D2150" s="23" t="s">
        <v>1094</v>
      </c>
      <c r="I2150" s="31"/>
      <c r="K2150" s="21"/>
      <c r="M2150" s="27"/>
      <c r="N2150" s="28"/>
      <c r="O2150" s="32">
        <v>4.0</v>
      </c>
      <c r="P2150" s="23" t="s">
        <v>1094</v>
      </c>
      <c r="U2150" s="31"/>
    </row>
    <row r="2151">
      <c r="A2151" s="27"/>
      <c r="B2151" s="28"/>
      <c r="C2151" s="27"/>
      <c r="D2151" s="27"/>
      <c r="E2151" s="27"/>
      <c r="F2151" s="27"/>
      <c r="G2151" s="27"/>
      <c r="H2151" s="27"/>
      <c r="I2151" s="30"/>
      <c r="K2151" s="21"/>
      <c r="M2151" s="27"/>
      <c r="N2151" s="28"/>
      <c r="O2151" s="27"/>
      <c r="P2151" s="27"/>
      <c r="Q2151" s="27"/>
      <c r="R2151" s="27"/>
      <c r="S2151" s="27"/>
      <c r="T2151" s="27"/>
      <c r="U2151" s="30"/>
    </row>
    <row r="2152">
      <c r="A2152" s="27"/>
      <c r="B2152" s="28"/>
      <c r="C2152" s="27"/>
      <c r="D2152" s="27"/>
      <c r="E2152" s="27"/>
      <c r="F2152" s="27"/>
      <c r="G2152" s="27"/>
      <c r="H2152" s="27"/>
      <c r="I2152" s="30"/>
      <c r="K2152" s="21"/>
      <c r="M2152" s="27"/>
      <c r="N2152" s="28"/>
      <c r="O2152" s="27"/>
      <c r="P2152" s="27"/>
      <c r="Q2152" s="27"/>
      <c r="R2152" s="27"/>
      <c r="S2152" s="27"/>
      <c r="T2152" s="27"/>
      <c r="U2152" s="30"/>
    </row>
    <row r="2153">
      <c r="A2153" s="32" t="s">
        <v>50</v>
      </c>
      <c r="B2153" s="50">
        <f>B236+1</f>
        <v>31</v>
      </c>
      <c r="C2153" s="25" t="s">
        <v>1095</v>
      </c>
      <c r="I2153" s="26"/>
      <c r="K2153" s="21"/>
      <c r="M2153" s="32" t="s">
        <v>50</v>
      </c>
      <c r="N2153" s="50">
        <f>N236+1</f>
        <v>31</v>
      </c>
      <c r="O2153" s="25" t="s">
        <v>1095</v>
      </c>
      <c r="U2153" s="26"/>
    </row>
    <row r="2154">
      <c r="A2154" s="27"/>
      <c r="B2154" s="28"/>
      <c r="C2154" s="29"/>
      <c r="I2154" s="30"/>
      <c r="K2154" s="21"/>
      <c r="M2154" s="27"/>
      <c r="N2154" s="28"/>
      <c r="O2154" s="29"/>
      <c r="U2154" s="30"/>
    </row>
    <row r="2155">
      <c r="A2155" s="27"/>
      <c r="B2155" s="28"/>
      <c r="C2155" s="32">
        <v>1.0</v>
      </c>
      <c r="D2155" s="23" t="s">
        <v>1096</v>
      </c>
      <c r="I2155" s="31"/>
      <c r="K2155" s="21"/>
      <c r="M2155" s="27"/>
      <c r="N2155" s="28"/>
      <c r="O2155" s="32">
        <v>1.0</v>
      </c>
      <c r="P2155" s="23" t="s">
        <v>1096</v>
      </c>
      <c r="U2155" s="31"/>
    </row>
    <row r="2156">
      <c r="A2156" s="27"/>
      <c r="B2156" s="28"/>
      <c r="C2156" s="32">
        <v>2.0</v>
      </c>
      <c r="D2156" s="23" t="s">
        <v>1097</v>
      </c>
      <c r="I2156" s="31"/>
      <c r="K2156" s="21"/>
      <c r="M2156" s="27"/>
      <c r="N2156" s="28"/>
      <c r="O2156" s="32">
        <v>2.0</v>
      </c>
      <c r="P2156" s="23" t="s">
        <v>1097</v>
      </c>
      <c r="U2156" s="31"/>
    </row>
    <row r="2157">
      <c r="A2157" s="27"/>
      <c r="B2157" s="28"/>
      <c r="C2157" s="32">
        <v>3.0</v>
      </c>
      <c r="D2157" s="23" t="s">
        <v>1098</v>
      </c>
      <c r="I2157" s="31" t="s">
        <v>38</v>
      </c>
      <c r="K2157" s="21"/>
      <c r="M2157" s="27"/>
      <c r="N2157" s="28"/>
      <c r="O2157" s="32">
        <v>3.0</v>
      </c>
      <c r="P2157" s="23" t="s">
        <v>1098</v>
      </c>
      <c r="U2157" s="31" t="s">
        <v>38</v>
      </c>
    </row>
    <row r="2158" ht="15.75" customHeight="1">
      <c r="A2158" s="27"/>
      <c r="B2158" s="28"/>
      <c r="C2158" s="32">
        <v>4.0</v>
      </c>
      <c r="D2158" s="23" t="s">
        <v>1099</v>
      </c>
      <c r="I2158" s="31"/>
      <c r="K2158" s="21"/>
      <c r="M2158" s="27"/>
      <c r="N2158" s="28"/>
      <c r="O2158" s="32">
        <v>4.0</v>
      </c>
      <c r="P2158" s="23" t="s">
        <v>1099</v>
      </c>
      <c r="U2158" s="31"/>
    </row>
    <row r="2159">
      <c r="A2159" s="27"/>
      <c r="B2159" s="28"/>
      <c r="C2159" s="27"/>
      <c r="D2159" s="27"/>
      <c r="E2159" s="27"/>
      <c r="F2159" s="27"/>
      <c r="G2159" s="27"/>
      <c r="H2159" s="27"/>
      <c r="I2159" s="30"/>
      <c r="K2159" s="21"/>
      <c r="M2159" s="27"/>
      <c r="N2159" s="28"/>
      <c r="O2159" s="27"/>
      <c r="P2159" s="27"/>
      <c r="Q2159" s="27"/>
      <c r="R2159" s="27"/>
      <c r="S2159" s="27"/>
      <c r="T2159" s="27"/>
      <c r="U2159" s="30"/>
    </row>
    <row r="2160">
      <c r="A2160" s="27"/>
      <c r="B2160" s="28"/>
      <c r="C2160" s="27"/>
      <c r="D2160" s="27"/>
      <c r="E2160" s="27"/>
      <c r="F2160" s="27"/>
      <c r="G2160" s="27"/>
      <c r="H2160" s="27"/>
      <c r="I2160" s="30"/>
      <c r="K2160" s="21"/>
      <c r="M2160" s="27"/>
      <c r="N2160" s="28"/>
      <c r="O2160" s="27"/>
      <c r="P2160" s="27"/>
      <c r="Q2160" s="27"/>
      <c r="R2160" s="27"/>
      <c r="S2160" s="27"/>
      <c r="T2160" s="27"/>
      <c r="U2160" s="30"/>
    </row>
    <row r="2161">
      <c r="A2161" s="32" t="s">
        <v>50</v>
      </c>
      <c r="B2161" s="50">
        <f>B244+1</f>
        <v>32</v>
      </c>
      <c r="C2161" s="25" t="s">
        <v>1100</v>
      </c>
      <c r="I2161" s="26"/>
      <c r="K2161" s="21"/>
      <c r="M2161" s="32" t="s">
        <v>50</v>
      </c>
      <c r="N2161" s="50">
        <f>N244+1</f>
        <v>32</v>
      </c>
      <c r="O2161" s="25" t="s">
        <v>1100</v>
      </c>
      <c r="U2161" s="26"/>
    </row>
    <row r="2162" ht="47.25" customHeight="1">
      <c r="A2162" s="27"/>
      <c r="B2162" s="28"/>
      <c r="C2162" s="29" t="str">
        <f>IMAGE("https://media.zecodeek-it.com/dtc/ss-share/questions/question-1364.jpg",1)</f>
        <v/>
      </c>
      <c r="I2162" s="30"/>
      <c r="K2162" s="21"/>
      <c r="M2162" s="27"/>
      <c r="N2162" s="28"/>
      <c r="O2162" s="29" t="str">
        <f>IMAGE("https://media.zecodeek-it.com/dtc/ss-share/questions/question-1364.jpg",1)</f>
        <v/>
      </c>
      <c r="U2162" s="30"/>
    </row>
    <row r="2163">
      <c r="A2163" s="27"/>
      <c r="B2163" s="28"/>
      <c r="C2163" s="32">
        <v>1.0</v>
      </c>
      <c r="D2163" s="23" t="s">
        <v>1101</v>
      </c>
      <c r="I2163" s="31"/>
      <c r="K2163" s="21"/>
      <c r="M2163" s="27"/>
      <c r="N2163" s="28"/>
      <c r="O2163" s="32">
        <v>1.0</v>
      </c>
      <c r="P2163" s="23" t="s">
        <v>1101</v>
      </c>
      <c r="U2163" s="31"/>
    </row>
    <row r="2164">
      <c r="A2164" s="27"/>
      <c r="B2164" s="28"/>
      <c r="C2164" s="32">
        <v>2.0</v>
      </c>
      <c r="D2164" s="23" t="s">
        <v>1102</v>
      </c>
      <c r="I2164" s="31"/>
      <c r="K2164" s="21"/>
      <c r="M2164" s="27"/>
      <c r="N2164" s="28"/>
      <c r="O2164" s="32">
        <v>2.0</v>
      </c>
      <c r="P2164" s="23" t="s">
        <v>1102</v>
      </c>
      <c r="U2164" s="31"/>
    </row>
    <row r="2165">
      <c r="A2165" s="27"/>
      <c r="B2165" s="28"/>
      <c r="C2165" s="32">
        <v>3.0</v>
      </c>
      <c r="D2165" s="23" t="s">
        <v>1103</v>
      </c>
      <c r="I2165" s="31" t="s">
        <v>38</v>
      </c>
      <c r="K2165" s="21"/>
      <c r="M2165" s="27"/>
      <c r="N2165" s="28"/>
      <c r="O2165" s="32">
        <v>3.0</v>
      </c>
      <c r="P2165" s="23" t="s">
        <v>1103</v>
      </c>
      <c r="U2165" s="31" t="s">
        <v>38</v>
      </c>
    </row>
    <row r="2166" ht="15.75" customHeight="1">
      <c r="A2166" s="27"/>
      <c r="B2166" s="28"/>
      <c r="C2166" s="32">
        <v>4.0</v>
      </c>
      <c r="D2166" s="23" t="s">
        <v>1104</v>
      </c>
      <c r="I2166" s="31"/>
      <c r="K2166" s="21"/>
      <c r="M2166" s="27"/>
      <c r="N2166" s="28"/>
      <c r="O2166" s="32">
        <v>4.0</v>
      </c>
      <c r="P2166" s="23" t="s">
        <v>1104</v>
      </c>
      <c r="U2166" s="31"/>
    </row>
    <row r="2167">
      <c r="A2167" s="27"/>
      <c r="B2167" s="28"/>
      <c r="C2167" s="27"/>
      <c r="D2167" s="27"/>
      <c r="E2167" s="27"/>
      <c r="F2167" s="27"/>
      <c r="G2167" s="27"/>
      <c r="H2167" s="27"/>
      <c r="I2167" s="30"/>
      <c r="K2167" s="21"/>
      <c r="M2167" s="27"/>
      <c r="N2167" s="28"/>
      <c r="O2167" s="27"/>
      <c r="P2167" s="27"/>
      <c r="Q2167" s="27"/>
      <c r="R2167" s="27"/>
      <c r="S2167" s="27"/>
      <c r="T2167" s="27"/>
      <c r="U2167" s="30"/>
    </row>
    <row r="2168">
      <c r="A2168" s="27"/>
      <c r="B2168" s="28"/>
      <c r="C2168" s="27"/>
      <c r="D2168" s="27"/>
      <c r="E2168" s="27"/>
      <c r="F2168" s="27"/>
      <c r="G2168" s="27"/>
      <c r="H2168" s="27"/>
      <c r="I2168" s="30"/>
      <c r="K2168" s="21"/>
      <c r="M2168" s="27"/>
      <c r="N2168" s="28"/>
      <c r="O2168" s="27"/>
      <c r="P2168" s="27"/>
      <c r="Q2168" s="27"/>
      <c r="R2168" s="27"/>
      <c r="S2168" s="27"/>
      <c r="T2168" s="27"/>
      <c r="U2168" s="30"/>
    </row>
    <row r="2169">
      <c r="A2169" s="32" t="s">
        <v>50</v>
      </c>
      <c r="B2169" s="50">
        <f>B252+1</f>
        <v>33</v>
      </c>
      <c r="C2169" s="25" t="s">
        <v>1105</v>
      </c>
      <c r="I2169" s="26"/>
      <c r="K2169" s="21"/>
      <c r="M2169" s="32" t="s">
        <v>50</v>
      </c>
      <c r="N2169" s="50">
        <f>N252+1</f>
        <v>33</v>
      </c>
      <c r="O2169" s="25" t="s">
        <v>1105</v>
      </c>
      <c r="U2169" s="26"/>
    </row>
    <row r="2170">
      <c r="A2170" s="27"/>
      <c r="B2170" s="28"/>
      <c r="C2170" s="29"/>
      <c r="I2170" s="30"/>
      <c r="K2170" s="21"/>
      <c r="M2170" s="27"/>
      <c r="N2170" s="28"/>
      <c r="O2170" s="29"/>
      <c r="U2170" s="30"/>
    </row>
    <row r="2171">
      <c r="A2171" s="27"/>
      <c r="B2171" s="28"/>
      <c r="C2171" s="32">
        <v>1.0</v>
      </c>
      <c r="D2171" s="23" t="s">
        <v>1106</v>
      </c>
      <c r="I2171" s="31"/>
      <c r="K2171" s="21"/>
      <c r="M2171" s="27"/>
      <c r="N2171" s="28"/>
      <c r="O2171" s="32">
        <v>1.0</v>
      </c>
      <c r="P2171" s="23" t="s">
        <v>1106</v>
      </c>
      <c r="U2171" s="31"/>
    </row>
    <row r="2172">
      <c r="A2172" s="27"/>
      <c r="B2172" s="28"/>
      <c r="C2172" s="32">
        <v>2.0</v>
      </c>
      <c r="D2172" s="23" t="s">
        <v>1107</v>
      </c>
      <c r="I2172" s="31"/>
      <c r="K2172" s="21"/>
      <c r="M2172" s="27"/>
      <c r="N2172" s="28"/>
      <c r="O2172" s="32">
        <v>2.0</v>
      </c>
      <c r="P2172" s="23" t="s">
        <v>1107</v>
      </c>
      <c r="U2172" s="31"/>
    </row>
    <row r="2173">
      <c r="A2173" s="27"/>
      <c r="B2173" s="28"/>
      <c r="C2173" s="32">
        <v>3.0</v>
      </c>
      <c r="D2173" s="23" t="s">
        <v>1108</v>
      </c>
      <c r="I2173" s="31" t="s">
        <v>38</v>
      </c>
      <c r="K2173" s="21"/>
      <c r="M2173" s="27"/>
      <c r="N2173" s="28"/>
      <c r="O2173" s="32">
        <v>3.0</v>
      </c>
      <c r="P2173" s="23" t="s">
        <v>1108</v>
      </c>
      <c r="U2173" s="31" t="s">
        <v>38</v>
      </c>
    </row>
    <row r="2174" ht="15.75" customHeight="1">
      <c r="A2174" s="27"/>
      <c r="B2174" s="28"/>
      <c r="C2174" s="32">
        <v>4.0</v>
      </c>
      <c r="D2174" s="23" t="s">
        <v>1099</v>
      </c>
      <c r="I2174" s="31"/>
      <c r="K2174" s="21"/>
      <c r="M2174" s="27"/>
      <c r="N2174" s="28"/>
      <c r="O2174" s="32">
        <v>4.0</v>
      </c>
      <c r="P2174" s="23" t="s">
        <v>1099</v>
      </c>
      <c r="U2174" s="31"/>
    </row>
    <row r="2175">
      <c r="A2175" s="27"/>
      <c r="B2175" s="28"/>
      <c r="C2175" s="27"/>
      <c r="D2175" s="27"/>
      <c r="E2175" s="27"/>
      <c r="F2175" s="27"/>
      <c r="G2175" s="27"/>
      <c r="H2175" s="27"/>
      <c r="I2175" s="30"/>
      <c r="K2175" s="21"/>
      <c r="M2175" s="27"/>
      <c r="N2175" s="28"/>
      <c r="O2175" s="27"/>
      <c r="P2175" s="27"/>
      <c r="Q2175" s="27"/>
      <c r="R2175" s="27"/>
      <c r="S2175" s="27"/>
      <c r="T2175" s="27"/>
      <c r="U2175" s="30"/>
    </row>
    <row r="2176">
      <c r="A2176" s="27"/>
      <c r="B2176" s="28"/>
      <c r="C2176" s="27"/>
      <c r="D2176" s="27"/>
      <c r="E2176" s="27"/>
      <c r="F2176" s="27"/>
      <c r="G2176" s="27"/>
      <c r="H2176" s="27"/>
      <c r="I2176" s="30"/>
      <c r="K2176" s="21"/>
      <c r="M2176" s="27"/>
      <c r="N2176" s="28"/>
      <c r="O2176" s="27"/>
      <c r="P2176" s="27"/>
      <c r="Q2176" s="27"/>
      <c r="R2176" s="27"/>
      <c r="S2176" s="27"/>
      <c r="T2176" s="27"/>
      <c r="U2176" s="30"/>
    </row>
    <row r="2177">
      <c r="A2177" s="32" t="s">
        <v>50</v>
      </c>
      <c r="B2177" s="50">
        <f>B260+1</f>
        <v>34</v>
      </c>
      <c r="C2177" s="25" t="s">
        <v>1109</v>
      </c>
      <c r="I2177" s="26"/>
      <c r="K2177" s="21"/>
      <c r="M2177" s="32" t="s">
        <v>50</v>
      </c>
      <c r="N2177" s="50">
        <f>N260+1</f>
        <v>34</v>
      </c>
      <c r="O2177" s="25" t="s">
        <v>1109</v>
      </c>
      <c r="U2177" s="26"/>
    </row>
    <row r="2178">
      <c r="A2178" s="27"/>
      <c r="B2178" s="28"/>
      <c r="C2178" s="29"/>
      <c r="I2178" s="30"/>
      <c r="K2178" s="21"/>
      <c r="M2178" s="27"/>
      <c r="N2178" s="28"/>
      <c r="O2178" s="29"/>
      <c r="U2178" s="30"/>
    </row>
    <row r="2179">
      <c r="A2179" s="27"/>
      <c r="B2179" s="28"/>
      <c r="C2179" s="32">
        <v>1.0</v>
      </c>
      <c r="D2179" s="23" t="s">
        <v>1110</v>
      </c>
      <c r="I2179" s="31"/>
      <c r="K2179" s="21"/>
      <c r="M2179" s="27"/>
      <c r="N2179" s="28"/>
      <c r="O2179" s="32">
        <v>1.0</v>
      </c>
      <c r="P2179" s="23" t="s">
        <v>1110</v>
      </c>
      <c r="U2179" s="31"/>
    </row>
    <row r="2180">
      <c r="A2180" s="27"/>
      <c r="B2180" s="28"/>
      <c r="C2180" s="32">
        <v>2.0</v>
      </c>
      <c r="D2180" s="23" t="s">
        <v>1107</v>
      </c>
      <c r="I2180" s="31"/>
      <c r="K2180" s="21"/>
      <c r="M2180" s="27"/>
      <c r="N2180" s="28"/>
      <c r="O2180" s="32">
        <v>2.0</v>
      </c>
      <c r="P2180" s="23" t="s">
        <v>1107</v>
      </c>
      <c r="U2180" s="31"/>
    </row>
    <row r="2181">
      <c r="A2181" s="27"/>
      <c r="B2181" s="28"/>
      <c r="C2181" s="32">
        <v>3.0</v>
      </c>
      <c r="D2181" s="23" t="s">
        <v>37</v>
      </c>
      <c r="I2181" s="31" t="s">
        <v>38</v>
      </c>
      <c r="K2181" s="21"/>
      <c r="M2181" s="27"/>
      <c r="N2181" s="28"/>
      <c r="O2181" s="32">
        <v>3.0</v>
      </c>
      <c r="P2181" s="23" t="s">
        <v>37</v>
      </c>
      <c r="U2181" s="31" t="s">
        <v>38</v>
      </c>
    </row>
    <row r="2182" ht="15.75" customHeight="1">
      <c r="A2182" s="27"/>
      <c r="B2182" s="28"/>
      <c r="C2182" s="32">
        <v>4.0</v>
      </c>
      <c r="D2182" s="23" t="s">
        <v>1111</v>
      </c>
      <c r="I2182" s="31"/>
      <c r="K2182" s="21"/>
      <c r="M2182" s="27"/>
      <c r="N2182" s="28"/>
      <c r="O2182" s="32">
        <v>4.0</v>
      </c>
      <c r="P2182" s="23" t="s">
        <v>1111</v>
      </c>
      <c r="U2182" s="31"/>
    </row>
    <row r="2183">
      <c r="A2183" s="27"/>
      <c r="B2183" s="28"/>
      <c r="C2183" s="27"/>
      <c r="D2183" s="27"/>
      <c r="E2183" s="27"/>
      <c r="F2183" s="27"/>
      <c r="G2183" s="27"/>
      <c r="H2183" s="27"/>
      <c r="I2183" s="30"/>
      <c r="K2183" s="21"/>
      <c r="M2183" s="27"/>
      <c r="N2183" s="28"/>
      <c r="O2183" s="27"/>
      <c r="P2183" s="27"/>
      <c r="Q2183" s="27"/>
      <c r="R2183" s="27"/>
      <c r="S2183" s="27"/>
      <c r="T2183" s="27"/>
      <c r="U2183" s="30"/>
    </row>
    <row r="2184">
      <c r="A2184" s="27"/>
      <c r="B2184" s="28"/>
      <c r="C2184" s="27"/>
      <c r="D2184" s="27"/>
      <c r="E2184" s="27"/>
      <c r="F2184" s="27"/>
      <c r="G2184" s="27"/>
      <c r="H2184" s="27"/>
      <c r="I2184" s="30"/>
      <c r="K2184" s="21"/>
      <c r="M2184" s="27"/>
      <c r="N2184" s="28"/>
      <c r="O2184" s="27"/>
      <c r="P2184" s="27"/>
      <c r="Q2184" s="27"/>
      <c r="R2184" s="27"/>
      <c r="S2184" s="27"/>
      <c r="T2184" s="27"/>
      <c r="U2184" s="30"/>
    </row>
    <row r="2185">
      <c r="A2185" s="32" t="s">
        <v>50</v>
      </c>
      <c r="B2185" s="50">
        <f>B268+1</f>
        <v>35</v>
      </c>
      <c r="C2185" s="25" t="s">
        <v>1112</v>
      </c>
      <c r="I2185" s="26"/>
      <c r="K2185" s="21"/>
      <c r="M2185" s="32" t="s">
        <v>50</v>
      </c>
      <c r="N2185" s="50">
        <f>N268+1</f>
        <v>35</v>
      </c>
      <c r="O2185" s="25" t="s">
        <v>1112</v>
      </c>
      <c r="U2185" s="26"/>
    </row>
    <row r="2186">
      <c r="A2186" s="27"/>
      <c r="B2186" s="28"/>
      <c r="C2186" s="29"/>
      <c r="I2186" s="30"/>
      <c r="K2186" s="21"/>
      <c r="M2186" s="27"/>
      <c r="N2186" s="28"/>
      <c r="O2186" s="29"/>
      <c r="U2186" s="30"/>
    </row>
    <row r="2187">
      <c r="A2187" s="27"/>
      <c r="B2187" s="28"/>
      <c r="C2187" s="32">
        <v>1.0</v>
      </c>
      <c r="D2187" s="23" t="s">
        <v>1113</v>
      </c>
      <c r="I2187" s="31"/>
      <c r="K2187" s="21"/>
      <c r="M2187" s="27"/>
      <c r="N2187" s="28"/>
      <c r="O2187" s="32">
        <v>1.0</v>
      </c>
      <c r="P2187" s="23" t="s">
        <v>1113</v>
      </c>
      <c r="U2187" s="31"/>
    </row>
    <row r="2188">
      <c r="A2188" s="27"/>
      <c r="B2188" s="28"/>
      <c r="C2188" s="32">
        <v>2.0</v>
      </c>
      <c r="D2188" s="23" t="s">
        <v>1114</v>
      </c>
      <c r="I2188" s="31"/>
      <c r="K2188" s="21"/>
      <c r="M2188" s="27"/>
      <c r="N2188" s="28"/>
      <c r="O2188" s="32">
        <v>2.0</v>
      </c>
      <c r="P2188" s="23" t="s">
        <v>1114</v>
      </c>
      <c r="U2188" s="31"/>
    </row>
    <row r="2189">
      <c r="A2189" s="27"/>
      <c r="B2189" s="28"/>
      <c r="C2189" s="32">
        <v>3.0</v>
      </c>
      <c r="D2189" s="23" t="s">
        <v>1115</v>
      </c>
      <c r="I2189" s="31" t="s">
        <v>38</v>
      </c>
      <c r="K2189" s="21"/>
      <c r="M2189" s="27"/>
      <c r="N2189" s="28"/>
      <c r="O2189" s="32">
        <v>3.0</v>
      </c>
      <c r="P2189" s="23" t="s">
        <v>1115</v>
      </c>
      <c r="U2189" s="31" t="s">
        <v>38</v>
      </c>
    </row>
    <row r="2190" ht="15.75" customHeight="1">
      <c r="A2190" s="27"/>
      <c r="B2190" s="28"/>
      <c r="C2190" s="32">
        <v>4.0</v>
      </c>
      <c r="D2190" s="23" t="s">
        <v>1116</v>
      </c>
      <c r="I2190" s="31"/>
      <c r="K2190" s="21"/>
      <c r="M2190" s="27"/>
      <c r="N2190" s="28"/>
      <c r="O2190" s="32">
        <v>4.0</v>
      </c>
      <c r="P2190" s="23" t="s">
        <v>1116</v>
      </c>
      <c r="U2190" s="31"/>
    </row>
    <row r="2191">
      <c r="A2191" s="27"/>
      <c r="B2191" s="28"/>
      <c r="C2191" s="23"/>
      <c r="D2191" s="23"/>
      <c r="E2191" s="23"/>
      <c r="F2191" s="23"/>
      <c r="G2191" s="23"/>
      <c r="H2191" s="23"/>
      <c r="I2191" s="31"/>
      <c r="K2191" s="21"/>
    </row>
    <row r="2192">
      <c r="A2192" s="27"/>
      <c r="B2192" s="28"/>
      <c r="C2192" s="23"/>
      <c r="D2192" s="23"/>
      <c r="E2192" s="23"/>
      <c r="F2192" s="23"/>
      <c r="G2192" s="23"/>
      <c r="H2192" s="23"/>
      <c r="I2192" s="31"/>
      <c r="K2192" s="21"/>
    </row>
    <row r="2193">
      <c r="A2193" s="27"/>
      <c r="B2193" s="28"/>
      <c r="C2193" s="23"/>
      <c r="D2193" s="23"/>
      <c r="E2193" s="23"/>
      <c r="F2193" s="23"/>
      <c r="G2193" s="23"/>
      <c r="H2193" s="23"/>
      <c r="I2193" s="31"/>
      <c r="K2193" s="21"/>
    </row>
    <row r="2194">
      <c r="A2194" s="27"/>
      <c r="B2194" s="28"/>
      <c r="C2194" s="23"/>
      <c r="D2194" s="23"/>
      <c r="E2194" s="23"/>
      <c r="F2194" s="23"/>
      <c r="G2194" s="23"/>
      <c r="H2194" s="23"/>
      <c r="I2194" s="31"/>
      <c r="K2194" s="21"/>
    </row>
    <row r="2195">
      <c r="A2195" s="22" t="s">
        <v>43</v>
      </c>
      <c r="I2195" s="31"/>
      <c r="K2195" s="21"/>
      <c r="M2195" s="22" t="s">
        <v>43</v>
      </c>
    </row>
    <row r="2196">
      <c r="A2196" s="32" t="s">
        <v>50</v>
      </c>
      <c r="B2196" s="50">
        <v>1.0</v>
      </c>
      <c r="C2196" s="25" t="s">
        <v>1117</v>
      </c>
      <c r="I2196" s="26" t="s">
        <v>52</v>
      </c>
      <c r="K2196" s="21"/>
      <c r="M2196" s="32" t="s">
        <v>50</v>
      </c>
      <c r="N2196" s="50">
        <v>1.0</v>
      </c>
      <c r="O2196" s="25" t="s">
        <v>1117</v>
      </c>
      <c r="U2196" s="26" t="s">
        <v>52</v>
      </c>
    </row>
    <row r="2197" ht="47.25" customHeight="1">
      <c r="A2197" s="27"/>
      <c r="B2197" s="28"/>
      <c r="C2197" s="29" t="str">
        <f>IMAGE("https://media.zecodeek-it.com/dtc/ss-share/questions/question-1422.jpg",1)</f>
        <v/>
      </c>
      <c r="I2197" s="30"/>
      <c r="K2197" s="21"/>
      <c r="M2197" s="27"/>
      <c r="N2197" s="28"/>
      <c r="O2197" s="29" t="str">
        <f>IMAGE("https://media.zecodeek-it.com/dtc/ss-share/questions/question-1422.jpg",1)</f>
        <v/>
      </c>
      <c r="U2197" s="30"/>
    </row>
    <row r="2198">
      <c r="A2198" s="27"/>
      <c r="B2198" s="28"/>
      <c r="C2198" s="32">
        <v>1.0</v>
      </c>
      <c r="D2198" s="23" t="s">
        <v>1118</v>
      </c>
      <c r="I2198" s="31" t="s">
        <v>38</v>
      </c>
      <c r="K2198" s="21"/>
      <c r="M2198" s="27"/>
      <c r="N2198" s="28"/>
      <c r="O2198" s="32">
        <v>1.0</v>
      </c>
      <c r="P2198" s="23" t="s">
        <v>1118</v>
      </c>
      <c r="U2198" s="31" t="s">
        <v>38</v>
      </c>
    </row>
    <row r="2199">
      <c r="A2199" s="27"/>
      <c r="B2199" s="28"/>
      <c r="C2199" s="32">
        <v>2.0</v>
      </c>
      <c r="D2199" s="23" t="s">
        <v>1119</v>
      </c>
      <c r="I2199" s="31"/>
      <c r="K2199" s="21"/>
      <c r="M2199" s="27"/>
      <c r="N2199" s="28"/>
      <c r="O2199" s="32">
        <v>2.0</v>
      </c>
      <c r="P2199" s="23" t="s">
        <v>1119</v>
      </c>
      <c r="U2199" s="31"/>
    </row>
    <row r="2200">
      <c r="A2200" s="27"/>
      <c r="B2200" s="28"/>
      <c r="C2200" s="32">
        <v>3.0</v>
      </c>
      <c r="D2200" s="23" t="s">
        <v>1120</v>
      </c>
      <c r="I2200" s="31"/>
      <c r="K2200" s="21"/>
      <c r="M2200" s="27"/>
      <c r="N2200" s="28"/>
      <c r="O2200" s="32">
        <v>3.0</v>
      </c>
      <c r="P2200" s="23" t="s">
        <v>1120</v>
      </c>
      <c r="U2200" s="31"/>
    </row>
    <row r="2201">
      <c r="A2201" s="27"/>
      <c r="B2201" s="28"/>
      <c r="C2201" s="23">
        <v>4.0</v>
      </c>
      <c r="D2201" s="23" t="s">
        <v>1121</v>
      </c>
      <c r="I2201" s="31"/>
      <c r="K2201" s="21"/>
      <c r="M2201" s="27"/>
      <c r="N2201" s="28"/>
      <c r="O2201" s="23">
        <v>4.0</v>
      </c>
      <c r="P2201" s="23" t="s">
        <v>1121</v>
      </c>
      <c r="U2201" s="31"/>
    </row>
    <row r="2202">
      <c r="A2202" s="27"/>
      <c r="B2202" s="28"/>
      <c r="C2202" s="23"/>
      <c r="D2202" s="23"/>
      <c r="E2202" s="23"/>
      <c r="F2202" s="23"/>
      <c r="G2202" s="23"/>
      <c r="H2202" s="23"/>
      <c r="I2202" s="31"/>
      <c r="K2202" s="21"/>
      <c r="M2202" s="27"/>
      <c r="N2202" s="28"/>
      <c r="O2202" s="23"/>
      <c r="P2202" s="23"/>
      <c r="Q2202" s="23"/>
      <c r="R2202" s="23"/>
      <c r="S2202" s="23"/>
      <c r="T2202" s="23"/>
      <c r="U2202" s="31"/>
    </row>
    <row r="2203">
      <c r="A2203" s="27"/>
      <c r="B2203" s="28"/>
      <c r="C2203" s="23"/>
      <c r="D2203" s="23"/>
      <c r="E2203" s="23"/>
      <c r="F2203" s="23"/>
      <c r="G2203" s="23"/>
      <c r="H2203" s="23"/>
      <c r="I2203" s="31"/>
      <c r="K2203" s="21"/>
      <c r="M2203" s="27"/>
      <c r="N2203" s="28"/>
      <c r="O2203" s="23"/>
      <c r="P2203" s="23"/>
      <c r="Q2203" s="23"/>
      <c r="R2203" s="23"/>
      <c r="S2203" s="23"/>
      <c r="T2203" s="23"/>
      <c r="U2203" s="31"/>
    </row>
    <row r="2204">
      <c r="A2204" s="32" t="s">
        <v>50</v>
      </c>
      <c r="B2204" s="50">
        <f>B4+1</f>
        <v>2</v>
      </c>
      <c r="C2204" s="25" t="s">
        <v>1122</v>
      </c>
      <c r="I2204" s="26"/>
      <c r="K2204" s="21"/>
      <c r="M2204" s="32" t="s">
        <v>50</v>
      </c>
      <c r="N2204" s="50">
        <f>N4+1</f>
        <v>2</v>
      </c>
      <c r="O2204" s="25" t="s">
        <v>1122</v>
      </c>
      <c r="U2204" s="26"/>
    </row>
    <row r="2205">
      <c r="A2205" s="27"/>
      <c r="B2205" s="28"/>
      <c r="C2205" s="29"/>
      <c r="I2205" s="30"/>
      <c r="K2205" s="21"/>
      <c r="M2205" s="27"/>
      <c r="N2205" s="28"/>
      <c r="O2205" s="29"/>
      <c r="U2205" s="30"/>
    </row>
    <row r="2206">
      <c r="A2206" s="27"/>
      <c r="B2206" s="28"/>
      <c r="C2206" s="32">
        <v>1.0</v>
      </c>
      <c r="D2206" s="23" t="s">
        <v>1123</v>
      </c>
      <c r="I2206" s="31"/>
      <c r="K2206" s="21"/>
      <c r="M2206" s="27"/>
      <c r="N2206" s="28"/>
      <c r="O2206" s="32">
        <v>1.0</v>
      </c>
      <c r="P2206" s="23" t="s">
        <v>1123</v>
      </c>
      <c r="U2206" s="31"/>
    </row>
    <row r="2207">
      <c r="A2207" s="27"/>
      <c r="B2207" s="28"/>
      <c r="C2207" s="32">
        <v>2.0</v>
      </c>
      <c r="D2207" s="23" t="s">
        <v>1124</v>
      </c>
      <c r="I2207" s="31" t="s">
        <v>38</v>
      </c>
      <c r="K2207" s="21"/>
      <c r="M2207" s="27"/>
      <c r="N2207" s="28"/>
      <c r="O2207" s="32">
        <v>2.0</v>
      </c>
      <c r="P2207" s="23" t="s">
        <v>1124</v>
      </c>
      <c r="U2207" s="31" t="s">
        <v>38</v>
      </c>
    </row>
    <row r="2208">
      <c r="A2208" s="27"/>
      <c r="B2208" s="28"/>
      <c r="C2208" s="23">
        <v>3.0</v>
      </c>
      <c r="D2208" s="23" t="s">
        <v>1125</v>
      </c>
      <c r="I2208" s="31"/>
      <c r="K2208" s="21"/>
      <c r="M2208" s="27"/>
      <c r="N2208" s="28"/>
      <c r="O2208" s="23">
        <v>3.0</v>
      </c>
      <c r="P2208" s="23" t="s">
        <v>1125</v>
      </c>
      <c r="U2208" s="31"/>
    </row>
    <row r="2209">
      <c r="A2209" s="27"/>
      <c r="B2209" s="28"/>
      <c r="C2209" s="23">
        <v>4.0</v>
      </c>
      <c r="D2209" s="23" t="s">
        <v>1126</v>
      </c>
      <c r="I2209" s="31"/>
      <c r="K2209" s="21"/>
      <c r="M2209" s="27"/>
      <c r="N2209" s="28"/>
      <c r="O2209" s="23">
        <v>4.0</v>
      </c>
      <c r="P2209" s="23" t="s">
        <v>1126</v>
      </c>
      <c r="U2209" s="31"/>
    </row>
    <row r="2210">
      <c r="A2210" s="27"/>
      <c r="B2210" s="28"/>
      <c r="C2210" s="23"/>
      <c r="D2210" s="23"/>
      <c r="E2210" s="23"/>
      <c r="F2210" s="23"/>
      <c r="G2210" s="23"/>
      <c r="H2210" s="23"/>
      <c r="I2210" s="31"/>
      <c r="K2210" s="21"/>
      <c r="M2210" s="27"/>
      <c r="N2210" s="28"/>
      <c r="O2210" s="23"/>
      <c r="P2210" s="23"/>
      <c r="Q2210" s="23"/>
      <c r="R2210" s="23"/>
      <c r="S2210" s="23"/>
      <c r="T2210" s="23"/>
      <c r="U2210" s="31"/>
    </row>
    <row r="2211">
      <c r="A2211" s="27"/>
      <c r="B2211" s="28"/>
      <c r="C2211" s="23"/>
      <c r="D2211" s="23"/>
      <c r="E2211" s="23"/>
      <c r="F2211" s="23"/>
      <c r="G2211" s="23"/>
      <c r="H2211" s="23"/>
      <c r="I2211" s="31"/>
      <c r="K2211" s="21"/>
      <c r="M2211" s="27"/>
      <c r="N2211" s="28"/>
      <c r="O2211" s="23"/>
      <c r="P2211" s="23"/>
      <c r="Q2211" s="23"/>
      <c r="R2211" s="23"/>
      <c r="S2211" s="23"/>
      <c r="T2211" s="23"/>
      <c r="U2211" s="31"/>
    </row>
    <row r="2212">
      <c r="A2212" s="32" t="s">
        <v>50</v>
      </c>
      <c r="B2212" s="50">
        <f>B12+1</f>
        <v>3</v>
      </c>
      <c r="C2212" s="25" t="s">
        <v>1127</v>
      </c>
      <c r="I2212" s="26"/>
      <c r="K2212" s="21"/>
      <c r="M2212" s="32" t="s">
        <v>50</v>
      </c>
      <c r="N2212" s="50">
        <f>N12+1</f>
        <v>3</v>
      </c>
      <c r="O2212" s="25" t="s">
        <v>1127</v>
      </c>
      <c r="U2212" s="26"/>
    </row>
    <row r="2213" ht="47.25" customHeight="1">
      <c r="A2213" s="27"/>
      <c r="B2213" s="28"/>
      <c r="C2213" s="29" t="str">
        <f>IMAGE("https://media.zecodeek-it.com/dtc/ss-share/questions/question-1431.jpg",1)</f>
        <v/>
      </c>
      <c r="I2213" s="30"/>
      <c r="K2213" s="21"/>
      <c r="M2213" s="27"/>
      <c r="N2213" s="28"/>
      <c r="O2213" s="29" t="str">
        <f>IMAGE("https://media.zecodeek-it.com/dtc/ss-share/questions/question-1431.jpg",1)</f>
        <v/>
      </c>
      <c r="U2213" s="30"/>
    </row>
    <row r="2214">
      <c r="A2214" s="27"/>
      <c r="B2214" s="28"/>
      <c r="C2214" s="32">
        <v>1.0</v>
      </c>
      <c r="D2214" s="23" t="s">
        <v>1128</v>
      </c>
      <c r="I2214" s="31"/>
      <c r="K2214" s="21"/>
      <c r="M2214" s="27"/>
      <c r="N2214" s="28"/>
      <c r="O2214" s="32">
        <v>1.0</v>
      </c>
      <c r="P2214" s="23" t="s">
        <v>1128</v>
      </c>
      <c r="U2214" s="31"/>
    </row>
    <row r="2215">
      <c r="A2215" s="27"/>
      <c r="B2215" s="28"/>
      <c r="C2215" s="32">
        <v>2.0</v>
      </c>
      <c r="D2215" s="23" t="s">
        <v>1129</v>
      </c>
      <c r="I2215" s="31"/>
      <c r="K2215" s="21"/>
      <c r="M2215" s="27"/>
      <c r="N2215" s="28"/>
      <c r="O2215" s="32">
        <v>2.0</v>
      </c>
      <c r="P2215" s="23" t="s">
        <v>1129</v>
      </c>
      <c r="U2215" s="31"/>
    </row>
    <row r="2216">
      <c r="A2216" s="27"/>
      <c r="B2216" s="28"/>
      <c r="C2216" s="23">
        <v>3.0</v>
      </c>
      <c r="D2216" s="23" t="s">
        <v>1130</v>
      </c>
      <c r="I2216" s="31"/>
      <c r="K2216" s="21"/>
      <c r="M2216" s="27"/>
      <c r="N2216" s="28"/>
      <c r="O2216" s="23">
        <v>3.0</v>
      </c>
      <c r="P2216" s="23" t="s">
        <v>1130</v>
      </c>
      <c r="U2216" s="31"/>
    </row>
    <row r="2217">
      <c r="A2217" s="27"/>
      <c r="B2217" s="28"/>
      <c r="C2217" s="23">
        <v>4.0</v>
      </c>
      <c r="D2217" s="23" t="s">
        <v>1131</v>
      </c>
      <c r="I2217" s="31" t="s">
        <v>38</v>
      </c>
      <c r="K2217" s="21"/>
      <c r="M2217" s="27"/>
      <c r="N2217" s="28"/>
      <c r="O2217" s="23">
        <v>4.0</v>
      </c>
      <c r="P2217" s="23" t="s">
        <v>1131</v>
      </c>
      <c r="U2217" s="31" t="s">
        <v>38</v>
      </c>
    </row>
    <row r="2218">
      <c r="A2218" s="27"/>
      <c r="B2218" s="28"/>
      <c r="C2218" s="23"/>
      <c r="D2218" s="23"/>
      <c r="E2218" s="23"/>
      <c r="F2218" s="23"/>
      <c r="G2218" s="23"/>
      <c r="H2218" s="23"/>
      <c r="I2218" s="31"/>
      <c r="K2218" s="21"/>
      <c r="M2218" s="27"/>
      <c r="N2218" s="28"/>
      <c r="O2218" s="23"/>
      <c r="P2218" s="23"/>
      <c r="Q2218" s="23"/>
      <c r="R2218" s="23"/>
      <c r="S2218" s="23"/>
      <c r="T2218" s="23"/>
      <c r="U2218" s="31"/>
    </row>
    <row r="2219">
      <c r="A2219" s="27"/>
      <c r="B2219" s="28"/>
      <c r="C2219" s="23"/>
      <c r="D2219" s="23"/>
      <c r="E2219" s="23"/>
      <c r="F2219" s="23"/>
      <c r="G2219" s="23"/>
      <c r="H2219" s="23"/>
      <c r="I2219" s="31"/>
      <c r="K2219" s="21"/>
      <c r="M2219" s="27"/>
      <c r="N2219" s="28"/>
      <c r="O2219" s="23"/>
      <c r="P2219" s="23"/>
      <c r="Q2219" s="23"/>
      <c r="R2219" s="23"/>
      <c r="S2219" s="23"/>
      <c r="T2219" s="23"/>
      <c r="U2219" s="31"/>
    </row>
    <row r="2220">
      <c r="A2220" s="32" t="s">
        <v>50</v>
      </c>
      <c r="B2220" s="50">
        <f>B20+1</f>
        <v>4</v>
      </c>
      <c r="C2220" s="25" t="s">
        <v>1132</v>
      </c>
      <c r="I2220" s="26"/>
      <c r="K2220" s="21"/>
      <c r="M2220" s="32" t="s">
        <v>50</v>
      </c>
      <c r="N2220" s="50">
        <f>N20+1</f>
        <v>4</v>
      </c>
      <c r="O2220" s="25" t="s">
        <v>1132</v>
      </c>
      <c r="U2220" s="26"/>
    </row>
    <row r="2221">
      <c r="A2221" s="27"/>
      <c r="B2221" s="28"/>
      <c r="C2221" s="29"/>
      <c r="I2221" s="30"/>
      <c r="K2221" s="21"/>
      <c r="M2221" s="27"/>
      <c r="N2221" s="28"/>
      <c r="O2221" s="29"/>
      <c r="U2221" s="30"/>
    </row>
    <row r="2222">
      <c r="A2222" s="27"/>
      <c r="B2222" s="28"/>
      <c r="C2222" s="32">
        <v>1.0</v>
      </c>
      <c r="D2222" s="23" t="s">
        <v>1133</v>
      </c>
      <c r="I2222" s="31"/>
      <c r="K2222" s="21"/>
      <c r="M2222" s="27"/>
      <c r="N2222" s="28"/>
      <c r="O2222" s="32">
        <v>1.0</v>
      </c>
      <c r="P2222" s="23" t="s">
        <v>1133</v>
      </c>
      <c r="U2222" s="31"/>
    </row>
    <row r="2223">
      <c r="A2223" s="27"/>
      <c r="B2223" s="28"/>
      <c r="C2223" s="32">
        <v>2.0</v>
      </c>
      <c r="D2223" s="23" t="s">
        <v>1134</v>
      </c>
      <c r="I2223" s="31" t="s">
        <v>38</v>
      </c>
      <c r="K2223" s="21"/>
      <c r="M2223" s="27"/>
      <c r="N2223" s="28"/>
      <c r="O2223" s="32">
        <v>2.0</v>
      </c>
      <c r="P2223" s="23" t="s">
        <v>1134</v>
      </c>
      <c r="U2223" s="31" t="s">
        <v>38</v>
      </c>
    </row>
    <row r="2224">
      <c r="A2224" s="27"/>
      <c r="B2224" s="28"/>
      <c r="C2224" s="23">
        <v>3.0</v>
      </c>
      <c r="D2224" s="23" t="s">
        <v>36</v>
      </c>
      <c r="I2224" s="31"/>
      <c r="K2224" s="21"/>
      <c r="M2224" s="27"/>
      <c r="N2224" s="28"/>
      <c r="O2224" s="23">
        <v>3.0</v>
      </c>
      <c r="P2224" s="23" t="s">
        <v>36</v>
      </c>
      <c r="U2224" s="31"/>
    </row>
    <row r="2225">
      <c r="A2225" s="27"/>
      <c r="B2225" s="28"/>
      <c r="C2225" s="23">
        <v>4.0</v>
      </c>
      <c r="D2225" s="23" t="s">
        <v>1135</v>
      </c>
      <c r="I2225" s="31"/>
      <c r="K2225" s="21"/>
      <c r="M2225" s="27"/>
      <c r="N2225" s="28"/>
      <c r="O2225" s="23">
        <v>4.0</v>
      </c>
      <c r="P2225" s="23" t="s">
        <v>1135</v>
      </c>
      <c r="U2225" s="31"/>
    </row>
    <row r="2226">
      <c r="A2226" s="27"/>
      <c r="B2226" s="28"/>
      <c r="C2226" s="23"/>
      <c r="D2226" s="23"/>
      <c r="E2226" s="23"/>
      <c r="F2226" s="23"/>
      <c r="G2226" s="23"/>
      <c r="H2226" s="23"/>
      <c r="I2226" s="31"/>
      <c r="K2226" s="21"/>
      <c r="M2226" s="27"/>
      <c r="N2226" s="28"/>
      <c r="O2226" s="23"/>
      <c r="P2226" s="23"/>
      <c r="Q2226" s="23"/>
      <c r="R2226" s="23"/>
      <c r="S2226" s="23"/>
      <c r="T2226" s="23"/>
      <c r="U2226" s="31"/>
    </row>
    <row r="2227">
      <c r="A2227" s="27"/>
      <c r="B2227" s="28"/>
      <c r="C2227" s="23"/>
      <c r="D2227" s="23"/>
      <c r="E2227" s="23"/>
      <c r="F2227" s="23"/>
      <c r="G2227" s="23"/>
      <c r="H2227" s="23"/>
      <c r="I2227" s="31"/>
      <c r="K2227" s="21"/>
      <c r="M2227" s="27"/>
      <c r="N2227" s="28"/>
      <c r="O2227" s="23"/>
      <c r="P2227" s="23"/>
      <c r="Q2227" s="23"/>
      <c r="R2227" s="23"/>
      <c r="S2227" s="23"/>
      <c r="T2227" s="23"/>
      <c r="U2227" s="31"/>
    </row>
    <row r="2228">
      <c r="A2228" s="32" t="s">
        <v>50</v>
      </c>
      <c r="B2228" s="50">
        <f>B28+1</f>
        <v>5</v>
      </c>
      <c r="C2228" s="25" t="s">
        <v>1136</v>
      </c>
      <c r="I2228" s="26"/>
      <c r="K2228" s="21"/>
      <c r="M2228" s="32" t="s">
        <v>50</v>
      </c>
      <c r="N2228" s="50">
        <f>N28+1</f>
        <v>5</v>
      </c>
      <c r="O2228" s="25" t="s">
        <v>1136</v>
      </c>
      <c r="U2228" s="26"/>
    </row>
    <row r="2229" ht="47.25" customHeight="1">
      <c r="A2229" s="27"/>
      <c r="B2229" s="28"/>
      <c r="C2229" s="29" t="str">
        <f>IMAGE("https://media.zecodeek-it.com/dtc/ss-share/questions/question-1432.jpg",1)</f>
        <v/>
      </c>
      <c r="I2229" s="30"/>
      <c r="K2229" s="21"/>
      <c r="M2229" s="27"/>
      <c r="N2229" s="28"/>
      <c r="O2229" s="29" t="str">
        <f>IMAGE("https://media.zecodeek-it.com/dtc/ss-share/questions/question-1432.jpg",1)</f>
        <v/>
      </c>
      <c r="U2229" s="30"/>
    </row>
    <row r="2230">
      <c r="A2230" s="27"/>
      <c r="B2230" s="28"/>
      <c r="C2230" s="32">
        <v>1.0</v>
      </c>
      <c r="D2230" s="23" t="s">
        <v>1137</v>
      </c>
      <c r="I2230" s="31"/>
      <c r="K2230" s="21"/>
      <c r="M2230" s="27"/>
      <c r="N2230" s="28"/>
      <c r="O2230" s="32">
        <v>1.0</v>
      </c>
      <c r="P2230" s="23" t="s">
        <v>1137</v>
      </c>
      <c r="U2230" s="31"/>
    </row>
    <row r="2231">
      <c r="A2231" s="27"/>
      <c r="B2231" s="28"/>
      <c r="C2231" s="32">
        <v>2.0</v>
      </c>
      <c r="D2231" s="23" t="s">
        <v>1138</v>
      </c>
      <c r="I2231" s="31" t="s">
        <v>38</v>
      </c>
      <c r="K2231" s="21"/>
      <c r="M2231" s="27"/>
      <c r="N2231" s="28"/>
      <c r="O2231" s="32">
        <v>2.0</v>
      </c>
      <c r="P2231" s="23" t="s">
        <v>1138</v>
      </c>
      <c r="U2231" s="31" t="s">
        <v>38</v>
      </c>
    </row>
    <row r="2232">
      <c r="A2232" s="27"/>
      <c r="B2232" s="28"/>
      <c r="C2232" s="23">
        <v>3.0</v>
      </c>
      <c r="D2232" s="23" t="s">
        <v>1139</v>
      </c>
      <c r="I2232" s="31"/>
      <c r="K2232" s="21"/>
      <c r="M2232" s="27"/>
      <c r="N2232" s="28"/>
      <c r="O2232" s="23">
        <v>3.0</v>
      </c>
      <c r="P2232" s="23" t="s">
        <v>1139</v>
      </c>
      <c r="U2232" s="31"/>
    </row>
    <row r="2233">
      <c r="A2233" s="27"/>
      <c r="B2233" s="28"/>
      <c r="C2233" s="23">
        <v>4.0</v>
      </c>
      <c r="D2233" s="23" t="s">
        <v>1140</v>
      </c>
      <c r="I2233" s="31"/>
      <c r="K2233" s="21"/>
      <c r="M2233" s="27"/>
      <c r="N2233" s="28"/>
      <c r="O2233" s="23">
        <v>4.0</v>
      </c>
      <c r="P2233" s="23" t="s">
        <v>1140</v>
      </c>
      <c r="U2233" s="31"/>
    </row>
    <row r="2234">
      <c r="A2234" s="27"/>
      <c r="B2234" s="28"/>
      <c r="C2234" s="23"/>
      <c r="D2234" s="23"/>
      <c r="E2234" s="23"/>
      <c r="F2234" s="23"/>
      <c r="G2234" s="23"/>
      <c r="H2234" s="23"/>
      <c r="I2234" s="31"/>
      <c r="K2234" s="21"/>
      <c r="M2234" s="27"/>
      <c r="N2234" s="28"/>
      <c r="O2234" s="23"/>
      <c r="P2234" s="23"/>
      <c r="Q2234" s="23"/>
      <c r="R2234" s="23"/>
      <c r="S2234" s="23"/>
      <c r="T2234" s="23"/>
      <c r="U2234" s="31"/>
    </row>
    <row r="2235">
      <c r="A2235" s="27"/>
      <c r="B2235" s="28"/>
      <c r="C2235" s="23"/>
      <c r="D2235" s="23"/>
      <c r="E2235" s="23"/>
      <c r="F2235" s="23"/>
      <c r="G2235" s="23"/>
      <c r="H2235" s="23"/>
      <c r="I2235" s="31"/>
      <c r="K2235" s="21"/>
      <c r="M2235" s="27"/>
      <c r="N2235" s="28"/>
      <c r="O2235" s="23"/>
      <c r="P2235" s="23"/>
      <c r="Q2235" s="23"/>
      <c r="R2235" s="23"/>
      <c r="S2235" s="23"/>
      <c r="T2235" s="23"/>
      <c r="U2235" s="31"/>
    </row>
    <row r="2236">
      <c r="A2236" s="32" t="s">
        <v>50</v>
      </c>
      <c r="B2236" s="50">
        <f>B36+1</f>
        <v>6</v>
      </c>
      <c r="C2236" s="25" t="s">
        <v>1141</v>
      </c>
      <c r="I2236" s="26"/>
      <c r="K2236" s="21"/>
      <c r="M2236" s="32" t="s">
        <v>50</v>
      </c>
      <c r="N2236" s="50">
        <f>N36+1</f>
        <v>6</v>
      </c>
      <c r="O2236" s="25" t="s">
        <v>1141</v>
      </c>
      <c r="U2236" s="26"/>
    </row>
    <row r="2237">
      <c r="A2237" s="27"/>
      <c r="B2237" s="28"/>
      <c r="C2237" s="29"/>
      <c r="I2237" s="30"/>
      <c r="K2237" s="21"/>
      <c r="M2237" s="27"/>
      <c r="N2237" s="28"/>
      <c r="O2237" s="29"/>
      <c r="U2237" s="30"/>
    </row>
    <row r="2238">
      <c r="A2238" s="27"/>
      <c r="B2238" s="28"/>
      <c r="C2238" s="32">
        <v>1.0</v>
      </c>
      <c r="D2238" s="23" t="s">
        <v>1142</v>
      </c>
      <c r="I2238" s="31"/>
      <c r="K2238" s="21"/>
      <c r="M2238" s="27"/>
      <c r="N2238" s="28"/>
      <c r="O2238" s="32">
        <v>1.0</v>
      </c>
      <c r="P2238" s="23" t="s">
        <v>1142</v>
      </c>
      <c r="U2238" s="31"/>
    </row>
    <row r="2239">
      <c r="A2239" s="27"/>
      <c r="B2239" s="28"/>
      <c r="C2239" s="32">
        <v>2.0</v>
      </c>
      <c r="D2239" s="23" t="s">
        <v>1143</v>
      </c>
      <c r="I2239" s="31" t="s">
        <v>38</v>
      </c>
      <c r="K2239" s="21"/>
      <c r="M2239" s="27"/>
      <c r="N2239" s="28"/>
      <c r="O2239" s="32">
        <v>2.0</v>
      </c>
      <c r="P2239" s="23" t="s">
        <v>1143</v>
      </c>
      <c r="U2239" s="31" t="s">
        <v>38</v>
      </c>
    </row>
    <row r="2240">
      <c r="A2240" s="27"/>
      <c r="B2240" s="28"/>
      <c r="C2240" s="23">
        <v>3.0</v>
      </c>
      <c r="D2240" s="23" t="s">
        <v>1144</v>
      </c>
      <c r="I2240" s="31"/>
      <c r="K2240" s="21"/>
      <c r="M2240" s="27"/>
      <c r="N2240" s="28"/>
      <c r="O2240" s="23">
        <v>3.0</v>
      </c>
      <c r="P2240" s="23" t="s">
        <v>1144</v>
      </c>
      <c r="U2240" s="31"/>
    </row>
    <row r="2241">
      <c r="A2241" s="27"/>
      <c r="B2241" s="28"/>
      <c r="C2241" s="23">
        <v>4.0</v>
      </c>
      <c r="D2241" s="23" t="s">
        <v>1140</v>
      </c>
      <c r="I2241" s="31"/>
      <c r="K2241" s="21"/>
      <c r="M2241" s="27"/>
      <c r="N2241" s="28"/>
      <c r="O2241" s="23">
        <v>4.0</v>
      </c>
      <c r="P2241" s="23" t="s">
        <v>1140</v>
      </c>
      <c r="U2241" s="31"/>
    </row>
    <row r="2242">
      <c r="A2242" s="27"/>
      <c r="B2242" s="28"/>
      <c r="C2242" s="23"/>
      <c r="D2242" s="23"/>
      <c r="E2242" s="23"/>
      <c r="F2242" s="23"/>
      <c r="G2242" s="23"/>
      <c r="H2242" s="23"/>
      <c r="I2242" s="31"/>
      <c r="K2242" s="21"/>
      <c r="M2242" s="27"/>
      <c r="N2242" s="28"/>
      <c r="O2242" s="23"/>
      <c r="P2242" s="23"/>
      <c r="Q2242" s="23"/>
      <c r="R2242" s="23"/>
      <c r="S2242" s="23"/>
      <c r="T2242" s="23"/>
      <c r="U2242" s="31"/>
    </row>
    <row r="2243">
      <c r="A2243" s="27"/>
      <c r="B2243" s="28"/>
      <c r="C2243" s="23"/>
      <c r="D2243" s="23"/>
      <c r="E2243" s="23"/>
      <c r="F2243" s="23"/>
      <c r="G2243" s="23"/>
      <c r="H2243" s="23"/>
      <c r="I2243" s="31"/>
      <c r="K2243" s="21"/>
      <c r="M2243" s="27"/>
      <c r="N2243" s="28"/>
      <c r="O2243" s="23"/>
      <c r="P2243" s="23"/>
      <c r="Q2243" s="23"/>
      <c r="R2243" s="23"/>
      <c r="S2243" s="23"/>
      <c r="T2243" s="23"/>
      <c r="U2243" s="31"/>
    </row>
    <row r="2244">
      <c r="A2244" s="32" t="s">
        <v>50</v>
      </c>
      <c r="B2244" s="50">
        <f>B44+1</f>
        <v>7</v>
      </c>
      <c r="C2244" s="25" t="s">
        <v>1145</v>
      </c>
      <c r="I2244" s="26"/>
      <c r="K2244" s="21"/>
      <c r="M2244" s="32" t="s">
        <v>50</v>
      </c>
      <c r="N2244" s="50">
        <f>N44+1</f>
        <v>7</v>
      </c>
      <c r="O2244" s="25" t="s">
        <v>1145</v>
      </c>
      <c r="U2244" s="26"/>
    </row>
    <row r="2245" ht="47.25" customHeight="1">
      <c r="A2245" s="27"/>
      <c r="B2245" s="28"/>
      <c r="C2245" s="29" t="str">
        <f>IMAGE("https://media.zecodeek-it.com/dtc/ss-share/questions/question-1686.jpg",1)</f>
        <v/>
      </c>
      <c r="I2245" s="30"/>
      <c r="K2245" s="21"/>
      <c r="M2245" s="27"/>
      <c r="N2245" s="28"/>
      <c r="O2245" s="29" t="str">
        <f>IMAGE("https://media.zecodeek-it.com/dtc/ss-share/questions/question-1686.jpg",1)</f>
        <v/>
      </c>
      <c r="U2245" s="30"/>
    </row>
    <row r="2246">
      <c r="A2246" s="27"/>
      <c r="B2246" s="28"/>
      <c r="C2246" s="32">
        <v>1.0</v>
      </c>
      <c r="D2246" s="23" t="s">
        <v>1146</v>
      </c>
      <c r="I2246" s="31"/>
      <c r="K2246" s="21"/>
      <c r="M2246" s="27"/>
      <c r="N2246" s="28"/>
      <c r="O2246" s="32">
        <v>1.0</v>
      </c>
      <c r="P2246" s="23" t="s">
        <v>1146</v>
      </c>
      <c r="U2246" s="31"/>
    </row>
    <row r="2247">
      <c r="A2247" s="27"/>
      <c r="B2247" s="28"/>
      <c r="C2247" s="32">
        <v>2.0</v>
      </c>
      <c r="D2247" s="23" t="s">
        <v>1147</v>
      </c>
      <c r="I2247" s="31" t="s">
        <v>38</v>
      </c>
      <c r="K2247" s="21"/>
      <c r="M2247" s="27"/>
      <c r="N2247" s="28"/>
      <c r="O2247" s="32">
        <v>2.0</v>
      </c>
      <c r="P2247" s="23" t="s">
        <v>1147</v>
      </c>
      <c r="U2247" s="31" t="s">
        <v>38</v>
      </c>
    </row>
    <row r="2248">
      <c r="A2248" s="27"/>
      <c r="B2248" s="28"/>
      <c r="C2248" s="23">
        <v>3.0</v>
      </c>
      <c r="D2248" s="23" t="s">
        <v>1148</v>
      </c>
      <c r="I2248" s="31"/>
      <c r="K2248" s="21"/>
      <c r="M2248" s="27"/>
      <c r="N2248" s="28"/>
      <c r="O2248" s="23">
        <v>3.0</v>
      </c>
      <c r="P2248" s="23" t="s">
        <v>1148</v>
      </c>
      <c r="U2248" s="31"/>
    </row>
    <row r="2249">
      <c r="A2249" s="27"/>
      <c r="B2249" s="28"/>
      <c r="C2249" s="23">
        <v>4.0</v>
      </c>
      <c r="D2249" s="23" t="s">
        <v>1121</v>
      </c>
      <c r="I2249" s="31"/>
      <c r="K2249" s="21"/>
      <c r="M2249" s="27"/>
      <c r="N2249" s="28"/>
      <c r="O2249" s="23">
        <v>4.0</v>
      </c>
      <c r="P2249" s="23" t="s">
        <v>1121</v>
      </c>
      <c r="U2249" s="31"/>
    </row>
    <row r="2250">
      <c r="A2250" s="27"/>
      <c r="B2250" s="28"/>
      <c r="C2250" s="23"/>
      <c r="D2250" s="23"/>
      <c r="E2250" s="23"/>
      <c r="F2250" s="23"/>
      <c r="G2250" s="23"/>
      <c r="H2250" s="23"/>
      <c r="I2250" s="31"/>
      <c r="K2250" s="21"/>
      <c r="M2250" s="27"/>
      <c r="N2250" s="28"/>
      <c r="O2250" s="23"/>
      <c r="P2250" s="23"/>
      <c r="Q2250" s="23"/>
      <c r="R2250" s="23"/>
      <c r="S2250" s="23"/>
      <c r="T2250" s="23"/>
      <c r="U2250" s="31"/>
    </row>
    <row r="2251">
      <c r="A2251" s="27"/>
      <c r="B2251" s="28"/>
      <c r="C2251" s="23"/>
      <c r="D2251" s="23"/>
      <c r="E2251" s="23"/>
      <c r="F2251" s="23"/>
      <c r="G2251" s="23"/>
      <c r="H2251" s="23"/>
      <c r="I2251" s="31"/>
      <c r="K2251" s="21"/>
      <c r="M2251" s="27"/>
      <c r="N2251" s="28"/>
      <c r="O2251" s="23"/>
      <c r="P2251" s="23"/>
      <c r="Q2251" s="23"/>
      <c r="R2251" s="23"/>
      <c r="S2251" s="23"/>
      <c r="T2251" s="23"/>
      <c r="U2251" s="31"/>
    </row>
    <row r="2252">
      <c r="A2252" s="32" t="s">
        <v>50</v>
      </c>
      <c r="B2252" s="50">
        <f>B52+1</f>
        <v>8</v>
      </c>
      <c r="C2252" s="25" t="s">
        <v>1149</v>
      </c>
      <c r="I2252" s="26"/>
      <c r="K2252" s="21"/>
      <c r="M2252" s="32" t="s">
        <v>50</v>
      </c>
      <c r="N2252" s="50">
        <f>N52+1</f>
        <v>8</v>
      </c>
      <c r="O2252" s="25" t="s">
        <v>1149</v>
      </c>
      <c r="U2252" s="26"/>
    </row>
    <row r="2253">
      <c r="A2253" s="27"/>
      <c r="B2253" s="28"/>
      <c r="C2253" s="29"/>
      <c r="I2253" s="30"/>
      <c r="K2253" s="21"/>
      <c r="M2253" s="27"/>
      <c r="N2253" s="28"/>
      <c r="O2253" s="29"/>
      <c r="U2253" s="30"/>
    </row>
    <row r="2254">
      <c r="A2254" s="27"/>
      <c r="B2254" s="28"/>
      <c r="C2254" s="32">
        <v>1.0</v>
      </c>
      <c r="D2254" s="23" t="s">
        <v>1150</v>
      </c>
      <c r="I2254" s="31"/>
      <c r="K2254" s="21"/>
      <c r="M2254" s="27"/>
      <c r="N2254" s="28"/>
      <c r="O2254" s="32">
        <v>1.0</v>
      </c>
      <c r="P2254" s="23" t="s">
        <v>1150</v>
      </c>
      <c r="U2254" s="31"/>
    </row>
    <row r="2255">
      <c r="A2255" s="27"/>
      <c r="B2255" s="28"/>
      <c r="C2255" s="32">
        <v>2.0</v>
      </c>
      <c r="D2255" s="23" t="s">
        <v>1151</v>
      </c>
      <c r="I2255" s="31" t="s">
        <v>38</v>
      </c>
      <c r="K2255" s="21"/>
      <c r="M2255" s="27"/>
      <c r="N2255" s="28"/>
      <c r="O2255" s="32">
        <v>2.0</v>
      </c>
      <c r="P2255" s="23" t="s">
        <v>1151</v>
      </c>
      <c r="U2255" s="31" t="s">
        <v>38</v>
      </c>
    </row>
    <row r="2256">
      <c r="A2256" s="27"/>
      <c r="B2256" s="28"/>
      <c r="C2256" s="23">
        <v>3.0</v>
      </c>
      <c r="D2256" s="23" t="s">
        <v>1152</v>
      </c>
      <c r="I2256" s="31"/>
      <c r="K2256" s="21"/>
      <c r="M2256" s="27"/>
      <c r="N2256" s="28"/>
      <c r="O2256" s="23">
        <v>3.0</v>
      </c>
      <c r="P2256" s="23" t="s">
        <v>1152</v>
      </c>
      <c r="U2256" s="31"/>
    </row>
    <row r="2257">
      <c r="A2257" s="27"/>
      <c r="B2257" s="28"/>
      <c r="C2257" s="23">
        <v>4.0</v>
      </c>
      <c r="D2257" s="23" t="s">
        <v>1153</v>
      </c>
      <c r="I2257" s="31"/>
      <c r="K2257" s="21"/>
      <c r="M2257" s="27"/>
      <c r="N2257" s="28"/>
      <c r="O2257" s="23">
        <v>4.0</v>
      </c>
      <c r="P2257" s="23" t="s">
        <v>1153</v>
      </c>
      <c r="U2257" s="31"/>
    </row>
    <row r="2258">
      <c r="A2258" s="27"/>
      <c r="B2258" s="28"/>
      <c r="C2258" s="23"/>
      <c r="D2258" s="23"/>
      <c r="E2258" s="23"/>
      <c r="F2258" s="23"/>
      <c r="G2258" s="23"/>
      <c r="H2258" s="23"/>
      <c r="I2258" s="31"/>
      <c r="K2258" s="21"/>
      <c r="M2258" s="27"/>
      <c r="N2258" s="28"/>
      <c r="O2258" s="23"/>
      <c r="P2258" s="23"/>
      <c r="Q2258" s="23"/>
      <c r="R2258" s="23"/>
      <c r="S2258" s="23"/>
      <c r="T2258" s="23"/>
      <c r="U2258" s="31"/>
    </row>
    <row r="2259">
      <c r="A2259" s="27"/>
      <c r="B2259" s="28"/>
      <c r="C2259" s="23"/>
      <c r="D2259" s="23"/>
      <c r="E2259" s="23"/>
      <c r="F2259" s="23"/>
      <c r="G2259" s="23"/>
      <c r="H2259" s="23"/>
      <c r="I2259" s="31"/>
      <c r="K2259" s="21"/>
      <c r="M2259" s="27"/>
      <c r="N2259" s="28"/>
      <c r="O2259" s="23"/>
      <c r="P2259" s="23"/>
      <c r="Q2259" s="23"/>
      <c r="R2259" s="23"/>
      <c r="S2259" s="23"/>
      <c r="T2259" s="23"/>
      <c r="U2259" s="31"/>
    </row>
    <row r="2260">
      <c r="A2260" s="32" t="s">
        <v>50</v>
      </c>
      <c r="B2260" s="50">
        <f>B60+1</f>
        <v>9</v>
      </c>
      <c r="C2260" s="25" t="s">
        <v>1154</v>
      </c>
      <c r="I2260" s="26"/>
      <c r="K2260" s="21"/>
      <c r="M2260" s="32" t="s">
        <v>50</v>
      </c>
      <c r="N2260" s="50">
        <f>N60+1</f>
        <v>9</v>
      </c>
      <c r="O2260" s="25" t="s">
        <v>1154</v>
      </c>
      <c r="U2260" s="26"/>
    </row>
    <row r="2261">
      <c r="A2261" s="27"/>
      <c r="B2261" s="28"/>
      <c r="C2261" s="29"/>
      <c r="I2261" s="30"/>
      <c r="K2261" s="21"/>
      <c r="M2261" s="27"/>
      <c r="N2261" s="28"/>
      <c r="O2261" s="29"/>
      <c r="U2261" s="30"/>
    </row>
    <row r="2262">
      <c r="A2262" s="27"/>
      <c r="B2262" s="28"/>
      <c r="C2262" s="32">
        <v>1.0</v>
      </c>
      <c r="D2262" s="23" t="s">
        <v>1155</v>
      </c>
      <c r="I2262" s="31"/>
      <c r="K2262" s="21"/>
      <c r="M2262" s="27"/>
      <c r="N2262" s="28"/>
      <c r="O2262" s="32">
        <v>1.0</v>
      </c>
      <c r="P2262" s="23" t="s">
        <v>1155</v>
      </c>
      <c r="U2262" s="31"/>
    </row>
    <row r="2263">
      <c r="A2263" s="27"/>
      <c r="B2263" s="28"/>
      <c r="C2263" s="32">
        <v>2.0</v>
      </c>
      <c r="D2263" s="23" t="s">
        <v>1156</v>
      </c>
      <c r="I2263" s="31" t="s">
        <v>38</v>
      </c>
      <c r="K2263" s="21"/>
      <c r="M2263" s="27"/>
      <c r="N2263" s="28"/>
      <c r="O2263" s="32">
        <v>2.0</v>
      </c>
      <c r="P2263" s="23" t="s">
        <v>1156</v>
      </c>
      <c r="U2263" s="31" t="s">
        <v>38</v>
      </c>
    </row>
    <row r="2264">
      <c r="A2264" s="27"/>
      <c r="B2264" s="28"/>
      <c r="C2264" s="23">
        <v>3.0</v>
      </c>
      <c r="D2264" s="23" t="s">
        <v>1157</v>
      </c>
      <c r="I2264" s="31"/>
      <c r="K2264" s="21"/>
      <c r="M2264" s="27"/>
      <c r="N2264" s="28"/>
      <c r="O2264" s="23">
        <v>3.0</v>
      </c>
      <c r="P2264" s="23" t="s">
        <v>1157</v>
      </c>
      <c r="U2264" s="31"/>
    </row>
    <row r="2265">
      <c r="A2265" s="27"/>
      <c r="B2265" s="28"/>
      <c r="C2265" s="23">
        <v>4.0</v>
      </c>
      <c r="D2265" s="23" t="s">
        <v>1158</v>
      </c>
      <c r="I2265" s="31"/>
      <c r="K2265" s="21"/>
      <c r="M2265" s="27"/>
      <c r="N2265" s="28"/>
      <c r="O2265" s="23">
        <v>4.0</v>
      </c>
      <c r="P2265" s="23" t="s">
        <v>1158</v>
      </c>
      <c r="U2265" s="31"/>
    </row>
    <row r="2266">
      <c r="A2266" s="27"/>
      <c r="B2266" s="28"/>
      <c r="C2266" s="23"/>
      <c r="D2266" s="23"/>
      <c r="E2266" s="23"/>
      <c r="F2266" s="23"/>
      <c r="G2266" s="23"/>
      <c r="H2266" s="23"/>
      <c r="I2266" s="31"/>
      <c r="K2266" s="21"/>
      <c r="M2266" s="27"/>
      <c r="N2266" s="28"/>
      <c r="O2266" s="23"/>
      <c r="P2266" s="23"/>
      <c r="Q2266" s="23"/>
      <c r="R2266" s="23"/>
      <c r="S2266" s="23"/>
      <c r="T2266" s="23"/>
      <c r="U2266" s="31"/>
    </row>
    <row r="2267">
      <c r="A2267" s="27"/>
      <c r="B2267" s="28"/>
      <c r="C2267" s="23"/>
      <c r="D2267" s="23"/>
      <c r="E2267" s="23"/>
      <c r="F2267" s="23"/>
      <c r="G2267" s="23"/>
      <c r="H2267" s="23"/>
      <c r="I2267" s="31"/>
      <c r="K2267" s="21"/>
      <c r="M2267" s="27"/>
      <c r="N2267" s="28"/>
      <c r="O2267" s="23"/>
      <c r="P2267" s="23"/>
      <c r="Q2267" s="23"/>
      <c r="R2267" s="23"/>
      <c r="S2267" s="23"/>
      <c r="T2267" s="23"/>
      <c r="U2267" s="31"/>
    </row>
    <row r="2268">
      <c r="A2268" s="32" t="s">
        <v>50</v>
      </c>
      <c r="B2268" s="50">
        <f>B68+1</f>
        <v>10</v>
      </c>
      <c r="C2268" s="25" t="s">
        <v>1159</v>
      </c>
      <c r="I2268" s="26"/>
      <c r="K2268" s="21"/>
      <c r="M2268" s="32" t="s">
        <v>50</v>
      </c>
      <c r="N2268" s="50">
        <f>N68+1</f>
        <v>10</v>
      </c>
      <c r="O2268" s="25" t="s">
        <v>1159</v>
      </c>
      <c r="U2268" s="26"/>
    </row>
    <row r="2269">
      <c r="A2269" s="27"/>
      <c r="B2269" s="28"/>
      <c r="C2269" s="29"/>
      <c r="I2269" s="30"/>
      <c r="K2269" s="21"/>
      <c r="M2269" s="27"/>
      <c r="N2269" s="28"/>
      <c r="O2269" s="29"/>
      <c r="U2269" s="30"/>
    </row>
    <row r="2270">
      <c r="A2270" s="27"/>
      <c r="B2270" s="28"/>
      <c r="C2270" s="32">
        <v>1.0</v>
      </c>
      <c r="D2270" s="23" t="s">
        <v>1160</v>
      </c>
      <c r="I2270" s="31"/>
      <c r="K2270" s="21"/>
      <c r="M2270" s="27"/>
      <c r="N2270" s="28"/>
      <c r="O2270" s="32">
        <v>1.0</v>
      </c>
      <c r="P2270" s="23" t="s">
        <v>1160</v>
      </c>
      <c r="U2270" s="31"/>
    </row>
    <row r="2271">
      <c r="A2271" s="27"/>
      <c r="B2271" s="28"/>
      <c r="C2271" s="32">
        <v>2.0</v>
      </c>
      <c r="D2271" s="23" t="s">
        <v>1161</v>
      </c>
      <c r="I2271" s="31" t="s">
        <v>38</v>
      </c>
      <c r="K2271" s="21"/>
      <c r="M2271" s="27"/>
      <c r="N2271" s="28"/>
      <c r="O2271" s="32">
        <v>2.0</v>
      </c>
      <c r="P2271" s="23" t="s">
        <v>1161</v>
      </c>
      <c r="U2271" s="31" t="s">
        <v>38</v>
      </c>
    </row>
    <row r="2272">
      <c r="A2272" s="27"/>
      <c r="B2272" s="28"/>
      <c r="C2272" s="23">
        <v>3.0</v>
      </c>
      <c r="D2272" s="23" t="s">
        <v>1162</v>
      </c>
      <c r="I2272" s="31"/>
      <c r="K2272" s="21"/>
      <c r="M2272" s="27"/>
      <c r="N2272" s="28"/>
      <c r="O2272" s="23">
        <v>3.0</v>
      </c>
      <c r="P2272" s="23" t="s">
        <v>1162</v>
      </c>
      <c r="U2272" s="31"/>
    </row>
    <row r="2273">
      <c r="A2273" s="27"/>
      <c r="B2273" s="28"/>
      <c r="C2273" s="23">
        <v>4.0</v>
      </c>
      <c r="D2273" s="23" t="s">
        <v>1163</v>
      </c>
      <c r="I2273" s="31"/>
      <c r="K2273" s="21"/>
      <c r="M2273" s="27"/>
      <c r="N2273" s="28"/>
      <c r="O2273" s="23">
        <v>4.0</v>
      </c>
      <c r="P2273" s="23" t="s">
        <v>1163</v>
      </c>
      <c r="U2273" s="31"/>
    </row>
    <row r="2274">
      <c r="A2274" s="27"/>
      <c r="B2274" s="28"/>
      <c r="C2274" s="23"/>
      <c r="D2274" s="23"/>
      <c r="E2274" s="23"/>
      <c r="F2274" s="23"/>
      <c r="G2274" s="23"/>
      <c r="H2274" s="23"/>
      <c r="I2274" s="31"/>
      <c r="K2274" s="21"/>
      <c r="M2274" s="27"/>
      <c r="N2274" s="28"/>
      <c r="O2274" s="23"/>
      <c r="P2274" s="23"/>
      <c r="Q2274" s="23"/>
      <c r="R2274" s="23"/>
      <c r="S2274" s="23"/>
      <c r="T2274" s="23"/>
      <c r="U2274" s="31"/>
    </row>
    <row r="2275">
      <c r="A2275" s="27"/>
      <c r="B2275" s="28"/>
      <c r="C2275" s="23"/>
      <c r="D2275" s="23"/>
      <c r="E2275" s="23"/>
      <c r="F2275" s="23"/>
      <c r="G2275" s="23"/>
      <c r="H2275" s="23"/>
      <c r="I2275" s="31"/>
      <c r="K2275" s="21"/>
      <c r="M2275" s="27"/>
      <c r="N2275" s="28"/>
      <c r="O2275" s="23"/>
      <c r="P2275" s="23"/>
      <c r="Q2275" s="23"/>
      <c r="R2275" s="23"/>
      <c r="S2275" s="23"/>
      <c r="T2275" s="23"/>
      <c r="U2275" s="31"/>
    </row>
    <row r="2276">
      <c r="A2276" s="32" t="s">
        <v>50</v>
      </c>
      <c r="B2276" s="50">
        <f>B76+1</f>
        <v>11</v>
      </c>
      <c r="C2276" s="25" t="s">
        <v>1164</v>
      </c>
      <c r="I2276" s="26"/>
      <c r="K2276" s="21"/>
      <c r="M2276" s="32" t="s">
        <v>50</v>
      </c>
      <c r="N2276" s="50">
        <f>N76+1</f>
        <v>11</v>
      </c>
      <c r="O2276" s="25" t="s">
        <v>1164</v>
      </c>
      <c r="U2276" s="26"/>
    </row>
    <row r="2277">
      <c r="A2277" s="27"/>
      <c r="B2277" s="28"/>
      <c r="C2277" s="29"/>
      <c r="I2277" s="30"/>
      <c r="K2277" s="21"/>
      <c r="M2277" s="27"/>
      <c r="N2277" s="28"/>
      <c r="O2277" s="29"/>
      <c r="U2277" s="30"/>
    </row>
    <row r="2278">
      <c r="A2278" s="27"/>
      <c r="B2278" s="28"/>
      <c r="C2278" s="32">
        <v>1.0</v>
      </c>
      <c r="D2278" s="23" t="s">
        <v>1165</v>
      </c>
      <c r="I2278" s="31"/>
      <c r="K2278" s="21"/>
      <c r="M2278" s="27"/>
      <c r="N2278" s="28"/>
      <c r="O2278" s="32">
        <v>1.0</v>
      </c>
      <c r="P2278" s="23" t="s">
        <v>1165</v>
      </c>
      <c r="U2278" s="31"/>
    </row>
    <row r="2279">
      <c r="A2279" s="27"/>
      <c r="B2279" s="28"/>
      <c r="C2279" s="32">
        <v>2.0</v>
      </c>
      <c r="D2279" s="23" t="s">
        <v>1166</v>
      </c>
      <c r="I2279" s="31" t="s">
        <v>38</v>
      </c>
      <c r="K2279" s="21"/>
      <c r="M2279" s="27"/>
      <c r="N2279" s="28"/>
      <c r="O2279" s="32">
        <v>2.0</v>
      </c>
      <c r="P2279" s="23" t="s">
        <v>1166</v>
      </c>
      <c r="U2279" s="31" t="s">
        <v>38</v>
      </c>
    </row>
    <row r="2280">
      <c r="A2280" s="27"/>
      <c r="B2280" s="28"/>
      <c r="C2280" s="23">
        <v>3.0</v>
      </c>
      <c r="D2280" s="23" t="s">
        <v>1167</v>
      </c>
      <c r="I2280" s="31"/>
      <c r="K2280" s="21"/>
      <c r="M2280" s="27"/>
      <c r="N2280" s="28"/>
      <c r="O2280" s="23">
        <v>3.0</v>
      </c>
      <c r="P2280" s="23" t="s">
        <v>1167</v>
      </c>
      <c r="U2280" s="31"/>
    </row>
    <row r="2281">
      <c r="A2281" s="27"/>
      <c r="B2281" s="28"/>
      <c r="C2281" s="23">
        <v>4.0</v>
      </c>
      <c r="D2281" s="23" t="s">
        <v>391</v>
      </c>
      <c r="I2281" s="31"/>
      <c r="K2281" s="21"/>
      <c r="M2281" s="27"/>
      <c r="N2281" s="28"/>
      <c r="O2281" s="23">
        <v>4.0</v>
      </c>
      <c r="P2281" s="23" t="s">
        <v>391</v>
      </c>
      <c r="U2281" s="31"/>
    </row>
    <row r="2282">
      <c r="A2282" s="27"/>
      <c r="B2282" s="28"/>
      <c r="C2282" s="23"/>
      <c r="D2282" s="23"/>
      <c r="E2282" s="23"/>
      <c r="F2282" s="23"/>
      <c r="G2282" s="23"/>
      <c r="H2282" s="23"/>
      <c r="I2282" s="31"/>
      <c r="K2282" s="21"/>
      <c r="M2282" s="27"/>
      <c r="N2282" s="28"/>
      <c r="O2282" s="23"/>
      <c r="P2282" s="23"/>
      <c r="Q2282" s="23"/>
      <c r="R2282" s="23"/>
      <c r="S2282" s="23"/>
      <c r="T2282" s="23"/>
      <c r="U2282" s="31"/>
    </row>
    <row r="2283">
      <c r="A2283" s="27"/>
      <c r="B2283" s="28"/>
      <c r="C2283" s="23"/>
      <c r="D2283" s="23"/>
      <c r="E2283" s="23"/>
      <c r="F2283" s="23"/>
      <c r="G2283" s="23"/>
      <c r="H2283" s="23"/>
      <c r="I2283" s="31"/>
      <c r="K2283" s="21"/>
      <c r="M2283" s="27"/>
      <c r="N2283" s="28"/>
      <c r="O2283" s="23"/>
      <c r="P2283" s="23"/>
      <c r="Q2283" s="23"/>
      <c r="R2283" s="23"/>
      <c r="S2283" s="23"/>
      <c r="T2283" s="23"/>
      <c r="U2283" s="31"/>
    </row>
    <row r="2284">
      <c r="A2284" s="32" t="s">
        <v>50</v>
      </c>
      <c r="B2284" s="50">
        <f>B84+1</f>
        <v>12</v>
      </c>
      <c r="C2284" s="25" t="s">
        <v>1168</v>
      </c>
      <c r="I2284" s="26"/>
      <c r="K2284" s="21"/>
      <c r="M2284" s="32" t="s">
        <v>50</v>
      </c>
      <c r="N2284" s="50">
        <f>N84+1</f>
        <v>12</v>
      </c>
      <c r="O2284" s="25" t="s">
        <v>1168</v>
      </c>
      <c r="U2284" s="26"/>
    </row>
    <row r="2285">
      <c r="A2285" s="27"/>
      <c r="B2285" s="28"/>
      <c r="C2285" s="29"/>
      <c r="I2285" s="30"/>
      <c r="K2285" s="21"/>
      <c r="M2285" s="27"/>
      <c r="N2285" s="28"/>
      <c r="O2285" s="29"/>
      <c r="U2285" s="30"/>
    </row>
    <row r="2286">
      <c r="A2286" s="27"/>
      <c r="B2286" s="28"/>
      <c r="C2286" s="32">
        <v>1.0</v>
      </c>
      <c r="D2286" s="23" t="s">
        <v>1169</v>
      </c>
      <c r="I2286" s="31" t="s">
        <v>38</v>
      </c>
      <c r="K2286" s="21"/>
      <c r="M2286" s="27"/>
      <c r="N2286" s="28"/>
      <c r="O2286" s="32">
        <v>1.0</v>
      </c>
      <c r="P2286" s="23" t="s">
        <v>1169</v>
      </c>
      <c r="U2286" s="31" t="s">
        <v>38</v>
      </c>
    </row>
    <row r="2287">
      <c r="A2287" s="27"/>
      <c r="B2287" s="28"/>
      <c r="C2287" s="32">
        <v>2.0</v>
      </c>
      <c r="D2287" s="23" t="s">
        <v>1170</v>
      </c>
      <c r="I2287" s="31"/>
      <c r="K2287" s="21"/>
      <c r="M2287" s="27"/>
      <c r="N2287" s="28"/>
      <c r="O2287" s="32">
        <v>2.0</v>
      </c>
      <c r="P2287" s="23" t="s">
        <v>1170</v>
      </c>
      <c r="U2287" s="31"/>
    </row>
    <row r="2288">
      <c r="A2288" s="27"/>
      <c r="B2288" s="28"/>
      <c r="C2288" s="32">
        <v>3.0</v>
      </c>
      <c r="D2288" s="23" t="s">
        <v>1171</v>
      </c>
      <c r="I2288" s="31"/>
      <c r="K2288" s="21"/>
      <c r="M2288" s="27"/>
      <c r="N2288" s="28"/>
      <c r="O2288" s="32">
        <v>3.0</v>
      </c>
      <c r="P2288" s="23" t="s">
        <v>1171</v>
      </c>
      <c r="U2288" s="31"/>
    </row>
    <row r="2289">
      <c r="A2289" s="27"/>
      <c r="B2289" s="28"/>
      <c r="C2289" s="32">
        <v>4.0</v>
      </c>
      <c r="D2289" s="23" t="s">
        <v>1172</v>
      </c>
      <c r="I2289" s="31"/>
      <c r="K2289" s="21"/>
      <c r="M2289" s="27"/>
      <c r="N2289" s="28"/>
      <c r="O2289" s="32">
        <v>4.0</v>
      </c>
      <c r="P2289" s="23" t="s">
        <v>1172</v>
      </c>
      <c r="U2289" s="31"/>
    </row>
    <row r="2290">
      <c r="A2290" s="27"/>
      <c r="B2290" s="28"/>
      <c r="C2290" s="23"/>
      <c r="D2290" s="23"/>
      <c r="E2290" s="23"/>
      <c r="F2290" s="23"/>
      <c r="G2290" s="23"/>
      <c r="H2290" s="23"/>
      <c r="I2290" s="31"/>
      <c r="K2290" s="21"/>
      <c r="M2290" s="27"/>
      <c r="N2290" s="28"/>
      <c r="O2290" s="23"/>
      <c r="P2290" s="23"/>
      <c r="Q2290" s="23"/>
      <c r="R2290" s="23"/>
      <c r="S2290" s="23"/>
      <c r="T2290" s="23"/>
      <c r="U2290" s="31"/>
    </row>
    <row r="2291">
      <c r="A2291" s="27"/>
      <c r="B2291" s="28"/>
      <c r="C2291" s="23"/>
      <c r="D2291" s="23"/>
      <c r="E2291" s="23"/>
      <c r="F2291" s="23"/>
      <c r="G2291" s="23"/>
      <c r="H2291" s="23"/>
      <c r="I2291" s="31"/>
      <c r="K2291" s="21"/>
      <c r="M2291" s="27"/>
      <c r="N2291" s="28"/>
      <c r="O2291" s="23"/>
      <c r="P2291" s="23"/>
      <c r="Q2291" s="23"/>
      <c r="R2291" s="23"/>
      <c r="S2291" s="23"/>
      <c r="T2291" s="23"/>
      <c r="U2291" s="31"/>
    </row>
    <row r="2292" ht="21.75" customHeight="1">
      <c r="A2292" s="32" t="s">
        <v>50</v>
      </c>
      <c r="B2292" s="50">
        <f>B92+1</f>
        <v>13</v>
      </c>
      <c r="C2292" s="25" t="s">
        <v>1173</v>
      </c>
      <c r="I2292" s="26"/>
      <c r="K2292" s="21"/>
      <c r="M2292" s="32" t="s">
        <v>50</v>
      </c>
      <c r="N2292" s="50">
        <f>N92+1</f>
        <v>13</v>
      </c>
      <c r="O2292" s="25" t="s">
        <v>1173</v>
      </c>
      <c r="U2292" s="26"/>
    </row>
    <row r="2293" ht="47.25" customHeight="1">
      <c r="A2293" s="27"/>
      <c r="B2293" s="28"/>
      <c r="C2293" s="29" t="str">
        <f>IMAGE("https://media.zecodeek-it.com/dtc/ss-share/questions/question-1439.jpg",1)</f>
        <v/>
      </c>
      <c r="I2293" s="30"/>
      <c r="K2293" s="21"/>
      <c r="M2293" s="27"/>
      <c r="N2293" s="28"/>
      <c r="O2293" s="29" t="str">
        <f>IMAGE("https://media.zecodeek-it.com/dtc/ss-share/questions/question-1439.jpg",1)</f>
        <v/>
      </c>
      <c r="U2293" s="30"/>
    </row>
    <row r="2294">
      <c r="A2294" s="27"/>
      <c r="B2294" s="28"/>
      <c r="C2294" s="32">
        <v>1.0</v>
      </c>
      <c r="D2294" s="23" t="s">
        <v>1174</v>
      </c>
      <c r="I2294" s="31"/>
      <c r="K2294" s="21"/>
      <c r="M2294" s="27"/>
      <c r="N2294" s="28"/>
      <c r="O2294" s="32">
        <v>1.0</v>
      </c>
      <c r="P2294" s="23" t="s">
        <v>1174</v>
      </c>
      <c r="U2294" s="31"/>
    </row>
    <row r="2295">
      <c r="A2295" s="27"/>
      <c r="B2295" s="28"/>
      <c r="C2295" s="32">
        <v>2.0</v>
      </c>
      <c r="D2295" s="23" t="s">
        <v>1175</v>
      </c>
      <c r="I2295" s="31" t="s">
        <v>38</v>
      </c>
      <c r="K2295" s="21"/>
      <c r="M2295" s="27"/>
      <c r="N2295" s="28"/>
      <c r="O2295" s="32">
        <v>2.0</v>
      </c>
      <c r="P2295" s="23" t="s">
        <v>1175</v>
      </c>
      <c r="U2295" s="31" t="s">
        <v>38</v>
      </c>
    </row>
    <row r="2296">
      <c r="A2296" s="27"/>
      <c r="B2296" s="28"/>
      <c r="C2296" s="32">
        <v>3.0</v>
      </c>
      <c r="D2296" s="23" t="s">
        <v>1176</v>
      </c>
      <c r="I2296" s="31"/>
      <c r="K2296" s="21"/>
      <c r="M2296" s="27"/>
      <c r="N2296" s="28"/>
      <c r="O2296" s="32">
        <v>3.0</v>
      </c>
      <c r="P2296" s="23" t="s">
        <v>1176</v>
      </c>
      <c r="U2296" s="31"/>
    </row>
    <row r="2297">
      <c r="A2297" s="27"/>
      <c r="B2297" s="28"/>
      <c r="C2297" s="32">
        <v>4.0</v>
      </c>
      <c r="D2297" s="23" t="s">
        <v>1177</v>
      </c>
      <c r="I2297" s="31"/>
      <c r="K2297" s="21"/>
      <c r="M2297" s="27"/>
      <c r="N2297" s="28"/>
      <c r="O2297" s="32">
        <v>4.0</v>
      </c>
      <c r="P2297" s="23" t="s">
        <v>1177</v>
      </c>
      <c r="U2297" s="31"/>
    </row>
    <row r="2298">
      <c r="A2298" s="27"/>
      <c r="B2298" s="28"/>
      <c r="C2298" s="23"/>
      <c r="D2298" s="23"/>
      <c r="E2298" s="23"/>
      <c r="F2298" s="23"/>
      <c r="G2298" s="23"/>
      <c r="H2298" s="23"/>
      <c r="I2298" s="31"/>
      <c r="K2298" s="21"/>
      <c r="M2298" s="27"/>
      <c r="N2298" s="28"/>
      <c r="O2298" s="23"/>
      <c r="P2298" s="23"/>
      <c r="Q2298" s="23"/>
      <c r="R2298" s="23"/>
      <c r="S2298" s="23"/>
      <c r="T2298" s="23"/>
      <c r="U2298" s="31"/>
    </row>
    <row r="2299">
      <c r="A2299" s="27"/>
      <c r="B2299" s="28"/>
      <c r="C2299" s="23"/>
      <c r="D2299" s="23"/>
      <c r="E2299" s="23"/>
      <c r="F2299" s="23"/>
      <c r="G2299" s="23"/>
      <c r="H2299" s="23"/>
      <c r="I2299" s="31"/>
      <c r="K2299" s="21"/>
      <c r="M2299" s="27"/>
      <c r="N2299" s="28"/>
      <c r="O2299" s="23"/>
      <c r="P2299" s="23"/>
      <c r="Q2299" s="23"/>
      <c r="R2299" s="23"/>
      <c r="S2299" s="23"/>
      <c r="T2299" s="23"/>
      <c r="U2299" s="31"/>
    </row>
    <row r="2300" ht="18.75" customHeight="1">
      <c r="A2300" s="32" t="s">
        <v>50</v>
      </c>
      <c r="B2300" s="50">
        <f>B100+1</f>
        <v>14</v>
      </c>
      <c r="C2300" s="25" t="s">
        <v>1178</v>
      </c>
      <c r="I2300" s="26"/>
      <c r="K2300" s="21"/>
      <c r="M2300" s="32" t="s">
        <v>50</v>
      </c>
      <c r="N2300" s="50">
        <f>N100+1</f>
        <v>14</v>
      </c>
      <c r="O2300" s="25" t="s">
        <v>1178</v>
      </c>
      <c r="U2300" s="26"/>
    </row>
    <row r="2301">
      <c r="A2301" s="27"/>
      <c r="B2301" s="28"/>
      <c r="C2301" s="29"/>
      <c r="I2301" s="30"/>
      <c r="K2301" s="21"/>
      <c r="M2301" s="27"/>
      <c r="N2301" s="28"/>
      <c r="O2301" s="29"/>
      <c r="U2301" s="30"/>
    </row>
    <row r="2302">
      <c r="A2302" s="27"/>
      <c r="B2302" s="28"/>
      <c r="C2302" s="32">
        <v>1.0</v>
      </c>
      <c r="D2302" s="23" t="s">
        <v>1179</v>
      </c>
      <c r="I2302" s="31"/>
      <c r="K2302" s="21"/>
      <c r="M2302" s="27"/>
      <c r="N2302" s="28"/>
      <c r="O2302" s="32">
        <v>1.0</v>
      </c>
      <c r="P2302" s="23" t="s">
        <v>1179</v>
      </c>
      <c r="U2302" s="31"/>
    </row>
    <row r="2303">
      <c r="A2303" s="27"/>
      <c r="B2303" s="28"/>
      <c r="C2303" s="32">
        <v>2.0</v>
      </c>
      <c r="D2303" s="23" t="s">
        <v>1180</v>
      </c>
      <c r="I2303" s="31"/>
      <c r="K2303" s="21"/>
      <c r="M2303" s="27"/>
      <c r="N2303" s="28"/>
      <c r="O2303" s="32">
        <v>2.0</v>
      </c>
      <c r="P2303" s="23" t="s">
        <v>1180</v>
      </c>
      <c r="U2303" s="31"/>
    </row>
    <row r="2304">
      <c r="A2304" s="27"/>
      <c r="B2304" s="28"/>
      <c r="C2304" s="32">
        <v>3.0</v>
      </c>
      <c r="D2304" s="23" t="s">
        <v>1181</v>
      </c>
      <c r="I2304" s="31"/>
      <c r="K2304" s="21"/>
      <c r="M2304" s="27"/>
      <c r="N2304" s="28"/>
      <c r="O2304" s="32">
        <v>3.0</v>
      </c>
      <c r="P2304" s="23" t="s">
        <v>1181</v>
      </c>
      <c r="U2304" s="31"/>
    </row>
    <row r="2305">
      <c r="A2305" s="27"/>
      <c r="B2305" s="28"/>
      <c r="C2305" s="32">
        <v>4.0</v>
      </c>
      <c r="D2305" s="23" t="s">
        <v>431</v>
      </c>
      <c r="I2305" s="31" t="s">
        <v>38</v>
      </c>
      <c r="K2305" s="21"/>
      <c r="M2305" s="27"/>
      <c r="N2305" s="28"/>
      <c r="O2305" s="32">
        <v>4.0</v>
      </c>
      <c r="P2305" s="23" t="s">
        <v>431</v>
      </c>
      <c r="U2305" s="31" t="s">
        <v>38</v>
      </c>
    </row>
    <row r="2306">
      <c r="A2306" s="27"/>
      <c r="B2306" s="28"/>
      <c r="C2306" s="23"/>
      <c r="D2306" s="23"/>
      <c r="E2306" s="23"/>
      <c r="F2306" s="23"/>
      <c r="G2306" s="23"/>
      <c r="H2306" s="23"/>
      <c r="I2306" s="31"/>
      <c r="K2306" s="21"/>
      <c r="M2306" s="27"/>
      <c r="N2306" s="28"/>
      <c r="O2306" s="23"/>
      <c r="P2306" s="23"/>
      <c r="Q2306" s="23"/>
      <c r="R2306" s="23"/>
      <c r="S2306" s="23"/>
      <c r="T2306" s="23"/>
      <c r="U2306" s="31"/>
    </row>
    <row r="2307">
      <c r="A2307" s="27"/>
      <c r="B2307" s="28"/>
      <c r="C2307" s="23"/>
      <c r="D2307" s="23"/>
      <c r="E2307" s="23"/>
      <c r="F2307" s="23"/>
      <c r="G2307" s="23"/>
      <c r="H2307" s="23"/>
      <c r="I2307" s="31"/>
      <c r="K2307" s="21"/>
      <c r="M2307" s="27"/>
      <c r="N2307" s="28"/>
      <c r="O2307" s="23"/>
      <c r="P2307" s="23"/>
      <c r="Q2307" s="23"/>
      <c r="R2307" s="23"/>
      <c r="S2307" s="23"/>
      <c r="T2307" s="23"/>
      <c r="U2307" s="31"/>
    </row>
    <row r="2308" ht="19.5" customHeight="1">
      <c r="A2308" s="32" t="s">
        <v>50</v>
      </c>
      <c r="B2308" s="50">
        <f>B108+1</f>
        <v>15</v>
      </c>
      <c r="C2308" s="25" t="s">
        <v>1182</v>
      </c>
      <c r="I2308" s="26"/>
      <c r="K2308" s="21"/>
      <c r="M2308" s="32" t="s">
        <v>50</v>
      </c>
      <c r="N2308" s="50">
        <f>N108+1</f>
        <v>15</v>
      </c>
      <c r="O2308" s="25" t="s">
        <v>1182</v>
      </c>
      <c r="U2308" s="26"/>
    </row>
    <row r="2309">
      <c r="A2309" s="27"/>
      <c r="B2309" s="28"/>
      <c r="C2309" s="29"/>
      <c r="I2309" s="30"/>
      <c r="K2309" s="21"/>
      <c r="M2309" s="27"/>
      <c r="N2309" s="28"/>
      <c r="O2309" s="29"/>
      <c r="U2309" s="30"/>
    </row>
    <row r="2310">
      <c r="A2310" s="27"/>
      <c r="B2310" s="28"/>
      <c r="C2310" s="32">
        <v>1.0</v>
      </c>
      <c r="D2310" s="23" t="s">
        <v>1183</v>
      </c>
      <c r="I2310" s="31" t="s">
        <v>38</v>
      </c>
      <c r="K2310" s="21"/>
      <c r="M2310" s="27"/>
      <c r="N2310" s="28"/>
      <c r="O2310" s="32">
        <v>1.0</v>
      </c>
      <c r="P2310" s="23" t="s">
        <v>1183</v>
      </c>
      <c r="U2310" s="31" t="s">
        <v>38</v>
      </c>
    </row>
    <row r="2311">
      <c r="A2311" s="27"/>
      <c r="B2311" s="28"/>
      <c r="C2311" s="32">
        <v>2.0</v>
      </c>
      <c r="D2311" s="23" t="s">
        <v>1184</v>
      </c>
      <c r="I2311" s="31"/>
      <c r="K2311" s="21"/>
      <c r="M2311" s="27"/>
      <c r="N2311" s="28"/>
      <c r="O2311" s="32">
        <v>2.0</v>
      </c>
      <c r="P2311" s="23" t="s">
        <v>1184</v>
      </c>
      <c r="U2311" s="31"/>
    </row>
    <row r="2312">
      <c r="A2312" s="27"/>
      <c r="B2312" s="28"/>
      <c r="C2312" s="32">
        <v>3.0</v>
      </c>
      <c r="D2312" s="23" t="s">
        <v>1185</v>
      </c>
      <c r="I2312" s="31"/>
      <c r="K2312" s="21"/>
      <c r="M2312" s="27"/>
      <c r="N2312" s="28"/>
      <c r="O2312" s="32">
        <v>3.0</v>
      </c>
      <c r="P2312" s="23" t="s">
        <v>1185</v>
      </c>
      <c r="U2312" s="31"/>
    </row>
    <row r="2313">
      <c r="A2313" s="27"/>
      <c r="B2313" s="28"/>
      <c r="C2313" s="32">
        <v>4.0</v>
      </c>
      <c r="D2313" s="23" t="s">
        <v>555</v>
      </c>
      <c r="I2313" s="31"/>
      <c r="K2313" s="21"/>
      <c r="M2313" s="27"/>
      <c r="N2313" s="28"/>
      <c r="O2313" s="32">
        <v>4.0</v>
      </c>
      <c r="P2313" s="23" t="s">
        <v>555</v>
      </c>
      <c r="U2313" s="31"/>
    </row>
    <row r="2314">
      <c r="A2314" s="27"/>
      <c r="B2314" s="28"/>
      <c r="C2314" s="23"/>
      <c r="D2314" s="23"/>
      <c r="E2314" s="23"/>
      <c r="F2314" s="23"/>
      <c r="G2314" s="23"/>
      <c r="H2314" s="23"/>
      <c r="I2314" s="31"/>
      <c r="K2314" s="21"/>
      <c r="M2314" s="27"/>
      <c r="N2314" s="28"/>
      <c r="O2314" s="23"/>
      <c r="P2314" s="23"/>
      <c r="Q2314" s="23"/>
      <c r="R2314" s="23"/>
      <c r="S2314" s="23"/>
      <c r="T2314" s="23"/>
      <c r="U2314" s="31"/>
    </row>
    <row r="2315">
      <c r="A2315" s="27"/>
      <c r="B2315" s="28"/>
      <c r="C2315" s="23"/>
      <c r="D2315" s="23"/>
      <c r="E2315" s="23"/>
      <c r="F2315" s="23"/>
      <c r="G2315" s="23"/>
      <c r="H2315" s="23"/>
      <c r="I2315" s="31"/>
      <c r="K2315" s="21"/>
      <c r="M2315" s="27"/>
      <c r="N2315" s="28"/>
      <c r="O2315" s="23"/>
      <c r="P2315" s="23"/>
      <c r="Q2315" s="23"/>
      <c r="R2315" s="23"/>
      <c r="S2315" s="23"/>
      <c r="T2315" s="23"/>
      <c r="U2315" s="31"/>
    </row>
    <row r="2316" ht="20.25" customHeight="1">
      <c r="A2316" s="32" t="s">
        <v>50</v>
      </c>
      <c r="B2316" s="50">
        <f>B116+1</f>
        <v>16</v>
      </c>
      <c r="C2316" s="25" t="s">
        <v>1186</v>
      </c>
      <c r="I2316" s="26"/>
      <c r="K2316" s="21"/>
      <c r="M2316" s="32" t="s">
        <v>50</v>
      </c>
      <c r="N2316" s="50">
        <f>N116+1</f>
        <v>16</v>
      </c>
      <c r="O2316" s="25" t="s">
        <v>1186</v>
      </c>
      <c r="U2316" s="26"/>
    </row>
    <row r="2317">
      <c r="A2317" s="27"/>
      <c r="B2317" s="28"/>
      <c r="C2317" s="29"/>
      <c r="I2317" s="30"/>
      <c r="K2317" s="21"/>
      <c r="M2317" s="27"/>
      <c r="N2317" s="28"/>
      <c r="O2317" s="29"/>
      <c r="U2317" s="30"/>
    </row>
    <row r="2318">
      <c r="A2318" s="27"/>
      <c r="B2318" s="28"/>
      <c r="C2318" s="32">
        <v>1.0</v>
      </c>
      <c r="D2318" s="23" t="s">
        <v>1187</v>
      </c>
      <c r="I2318" s="31"/>
      <c r="K2318" s="21"/>
      <c r="M2318" s="27"/>
      <c r="N2318" s="28"/>
      <c r="O2318" s="32">
        <v>1.0</v>
      </c>
      <c r="P2318" s="23" t="s">
        <v>1187</v>
      </c>
      <c r="U2318" s="31"/>
    </row>
    <row r="2319">
      <c r="A2319" s="27"/>
      <c r="B2319" s="28"/>
      <c r="C2319" s="32">
        <v>2.0</v>
      </c>
      <c r="D2319" s="23" t="s">
        <v>1188</v>
      </c>
      <c r="I2319" s="31"/>
      <c r="K2319" s="21"/>
      <c r="M2319" s="27"/>
      <c r="N2319" s="28"/>
      <c r="O2319" s="32">
        <v>2.0</v>
      </c>
      <c r="P2319" s="23" t="s">
        <v>1188</v>
      </c>
      <c r="U2319" s="31"/>
    </row>
    <row r="2320">
      <c r="A2320" s="27"/>
      <c r="B2320" s="28"/>
      <c r="C2320" s="32">
        <v>3.0</v>
      </c>
      <c r="D2320" s="23" t="s">
        <v>1189</v>
      </c>
      <c r="I2320" s="31" t="s">
        <v>38</v>
      </c>
      <c r="K2320" s="21"/>
      <c r="M2320" s="27"/>
      <c r="N2320" s="28"/>
      <c r="O2320" s="32">
        <v>3.0</v>
      </c>
      <c r="P2320" s="23" t="s">
        <v>1189</v>
      </c>
      <c r="U2320" s="31" t="s">
        <v>38</v>
      </c>
    </row>
    <row r="2321">
      <c r="A2321" s="27"/>
      <c r="B2321" s="28"/>
      <c r="C2321" s="32">
        <v>4.0</v>
      </c>
      <c r="D2321" s="23" t="s">
        <v>431</v>
      </c>
      <c r="I2321" s="31"/>
      <c r="K2321" s="21"/>
      <c r="M2321" s="27"/>
      <c r="N2321" s="28"/>
      <c r="O2321" s="32">
        <v>4.0</v>
      </c>
      <c r="P2321" s="23" t="s">
        <v>431</v>
      </c>
      <c r="U2321" s="31"/>
    </row>
    <row r="2322">
      <c r="A2322" s="27"/>
      <c r="B2322" s="28"/>
      <c r="C2322" s="23"/>
      <c r="D2322" s="23"/>
      <c r="E2322" s="23"/>
      <c r="F2322" s="23"/>
      <c r="G2322" s="23"/>
      <c r="H2322" s="23"/>
      <c r="I2322" s="31"/>
      <c r="K2322" s="21"/>
      <c r="M2322" s="27"/>
      <c r="N2322" s="28"/>
      <c r="O2322" s="23"/>
      <c r="P2322" s="23"/>
      <c r="Q2322" s="23"/>
      <c r="R2322" s="23"/>
      <c r="S2322" s="23"/>
      <c r="T2322" s="23"/>
      <c r="U2322" s="31"/>
    </row>
    <row r="2323">
      <c r="A2323" s="27"/>
      <c r="B2323" s="28"/>
      <c r="C2323" s="23"/>
      <c r="D2323" s="23"/>
      <c r="E2323" s="23"/>
      <c r="F2323" s="23"/>
      <c r="G2323" s="23"/>
      <c r="H2323" s="23"/>
      <c r="I2323" s="31"/>
      <c r="K2323" s="21"/>
      <c r="M2323" s="27"/>
      <c r="N2323" s="28"/>
      <c r="O2323" s="23"/>
      <c r="P2323" s="23"/>
      <c r="Q2323" s="23"/>
      <c r="R2323" s="23"/>
      <c r="S2323" s="23"/>
      <c r="T2323" s="23"/>
      <c r="U2323" s="31"/>
    </row>
    <row r="2324" ht="49.5" customHeight="1">
      <c r="A2324" s="32" t="s">
        <v>50</v>
      </c>
      <c r="B2324" s="50">
        <f>B124+1</f>
        <v>17</v>
      </c>
      <c r="C2324" s="25" t="s">
        <v>1190</v>
      </c>
      <c r="I2324" s="26"/>
      <c r="K2324" s="21"/>
      <c r="M2324" s="32" t="s">
        <v>50</v>
      </c>
      <c r="N2324" s="50">
        <f>N124+1</f>
        <v>17</v>
      </c>
      <c r="O2324" s="25" t="s">
        <v>1190</v>
      </c>
      <c r="U2324" s="26"/>
    </row>
    <row r="2325">
      <c r="A2325" s="27"/>
      <c r="B2325" s="28"/>
      <c r="C2325" s="29"/>
      <c r="I2325" s="30"/>
      <c r="K2325" s="21"/>
      <c r="M2325" s="27"/>
      <c r="N2325" s="28"/>
      <c r="O2325" s="29"/>
      <c r="U2325" s="30"/>
    </row>
    <row r="2326">
      <c r="A2326" s="27"/>
      <c r="B2326" s="28"/>
      <c r="C2326" s="32">
        <v>1.0</v>
      </c>
      <c r="D2326" s="23" t="s">
        <v>1191</v>
      </c>
      <c r="I2326" s="31"/>
      <c r="K2326" s="21"/>
      <c r="M2326" s="27"/>
      <c r="N2326" s="28"/>
      <c r="O2326" s="32">
        <v>1.0</v>
      </c>
      <c r="P2326" s="23" t="s">
        <v>1191</v>
      </c>
      <c r="U2326" s="31"/>
    </row>
    <row r="2327">
      <c r="A2327" s="27"/>
      <c r="B2327" s="28"/>
      <c r="C2327" s="32">
        <v>2.0</v>
      </c>
      <c r="D2327" s="23" t="s">
        <v>1192</v>
      </c>
      <c r="I2327" s="31" t="s">
        <v>38</v>
      </c>
      <c r="K2327" s="21"/>
      <c r="M2327" s="27"/>
      <c r="N2327" s="28"/>
      <c r="O2327" s="32">
        <v>2.0</v>
      </c>
      <c r="P2327" s="23" t="s">
        <v>1192</v>
      </c>
      <c r="U2327" s="31" t="s">
        <v>38</v>
      </c>
    </row>
    <row r="2328">
      <c r="A2328" s="27"/>
      <c r="B2328" s="28"/>
      <c r="C2328" s="32">
        <v>3.0</v>
      </c>
      <c r="D2328" s="23" t="s">
        <v>1193</v>
      </c>
      <c r="I2328" s="31"/>
      <c r="K2328" s="21"/>
      <c r="M2328" s="27"/>
      <c r="N2328" s="28"/>
      <c r="O2328" s="32">
        <v>3.0</v>
      </c>
      <c r="P2328" s="23" t="s">
        <v>1193</v>
      </c>
      <c r="U2328" s="31"/>
    </row>
    <row r="2329">
      <c r="A2329" s="27"/>
      <c r="B2329" s="28"/>
      <c r="C2329" s="32">
        <v>4.0</v>
      </c>
      <c r="D2329" s="23" t="s">
        <v>1194</v>
      </c>
      <c r="I2329" s="31"/>
      <c r="K2329" s="21"/>
      <c r="M2329" s="27"/>
      <c r="N2329" s="28"/>
      <c r="O2329" s="32">
        <v>4.0</v>
      </c>
      <c r="P2329" s="23" t="s">
        <v>1194</v>
      </c>
      <c r="U2329" s="31"/>
    </row>
    <row r="2330">
      <c r="A2330" s="27"/>
      <c r="B2330" s="28"/>
      <c r="C2330" s="23"/>
      <c r="D2330" s="23"/>
      <c r="E2330" s="23"/>
      <c r="F2330" s="23"/>
      <c r="G2330" s="23"/>
      <c r="H2330" s="23"/>
      <c r="I2330" s="31"/>
      <c r="K2330" s="21"/>
      <c r="M2330" s="27"/>
      <c r="N2330" s="28"/>
      <c r="O2330" s="23"/>
      <c r="P2330" s="23"/>
      <c r="Q2330" s="23"/>
      <c r="R2330" s="23"/>
      <c r="S2330" s="23"/>
      <c r="T2330" s="23"/>
      <c r="U2330" s="31"/>
    </row>
    <row r="2331">
      <c r="A2331" s="27"/>
      <c r="B2331" s="28"/>
      <c r="C2331" s="23"/>
      <c r="D2331" s="23"/>
      <c r="E2331" s="23"/>
      <c r="F2331" s="23"/>
      <c r="G2331" s="23"/>
      <c r="H2331" s="23"/>
      <c r="I2331" s="31"/>
      <c r="K2331" s="21"/>
      <c r="M2331" s="27"/>
      <c r="N2331" s="28"/>
      <c r="O2331" s="23"/>
      <c r="P2331" s="23"/>
      <c r="Q2331" s="23"/>
      <c r="R2331" s="23"/>
      <c r="S2331" s="23"/>
      <c r="T2331" s="23"/>
      <c r="U2331" s="31"/>
    </row>
    <row r="2332" ht="21.0" customHeight="1">
      <c r="A2332" s="32" t="s">
        <v>50</v>
      </c>
      <c r="B2332" s="50">
        <f>B132+1</f>
        <v>18</v>
      </c>
      <c r="C2332" s="25" t="s">
        <v>1195</v>
      </c>
      <c r="I2332" s="26"/>
      <c r="K2332" s="21"/>
      <c r="M2332" s="32" t="s">
        <v>50</v>
      </c>
      <c r="N2332" s="50">
        <f>N132+1</f>
        <v>18</v>
      </c>
      <c r="O2332" s="25" t="s">
        <v>1195</v>
      </c>
      <c r="U2332" s="26"/>
    </row>
    <row r="2333">
      <c r="A2333" s="27"/>
      <c r="B2333" s="28"/>
      <c r="C2333" s="29"/>
      <c r="I2333" s="30"/>
      <c r="K2333" s="21"/>
      <c r="M2333" s="27"/>
      <c r="N2333" s="28"/>
      <c r="O2333" s="29"/>
      <c r="U2333" s="30"/>
    </row>
    <row r="2334">
      <c r="A2334" s="27"/>
      <c r="B2334" s="28"/>
      <c r="C2334" s="32">
        <v>1.0</v>
      </c>
      <c r="D2334" s="23" t="s">
        <v>1196</v>
      </c>
      <c r="I2334" s="31"/>
      <c r="K2334" s="21"/>
      <c r="M2334" s="27"/>
      <c r="N2334" s="28"/>
      <c r="O2334" s="32">
        <v>1.0</v>
      </c>
      <c r="P2334" s="23" t="s">
        <v>1196</v>
      </c>
      <c r="U2334" s="31"/>
    </row>
    <row r="2335" ht="15.75" customHeight="1">
      <c r="A2335" s="27"/>
      <c r="B2335" s="28"/>
      <c r="C2335" s="32">
        <v>2.0</v>
      </c>
      <c r="D2335" s="23" t="s">
        <v>1197</v>
      </c>
      <c r="I2335" s="31" t="s">
        <v>38</v>
      </c>
      <c r="K2335" s="21"/>
      <c r="M2335" s="27"/>
      <c r="N2335" s="28"/>
      <c r="O2335" s="32">
        <v>2.0</v>
      </c>
      <c r="P2335" s="23" t="s">
        <v>1197</v>
      </c>
      <c r="U2335" s="31" t="s">
        <v>38</v>
      </c>
    </row>
    <row r="2336">
      <c r="A2336" s="27"/>
      <c r="B2336" s="28"/>
      <c r="C2336" s="32">
        <v>3.0</v>
      </c>
      <c r="D2336" s="23" t="s">
        <v>1198</v>
      </c>
      <c r="I2336" s="31"/>
      <c r="K2336" s="21"/>
      <c r="M2336" s="27"/>
      <c r="N2336" s="28"/>
      <c r="O2336" s="32">
        <v>3.0</v>
      </c>
      <c r="P2336" s="23" t="s">
        <v>1198</v>
      </c>
      <c r="U2336" s="31"/>
    </row>
    <row r="2337">
      <c r="A2337" s="27"/>
      <c r="B2337" s="28"/>
      <c r="C2337" s="32">
        <v>4.0</v>
      </c>
      <c r="D2337" s="23" t="s">
        <v>1199</v>
      </c>
      <c r="I2337" s="31"/>
      <c r="K2337" s="21"/>
      <c r="M2337" s="27"/>
      <c r="N2337" s="28"/>
      <c r="O2337" s="32">
        <v>4.0</v>
      </c>
      <c r="P2337" s="23" t="s">
        <v>1199</v>
      </c>
      <c r="U2337" s="31"/>
    </row>
    <row r="2338">
      <c r="A2338" s="27"/>
      <c r="B2338" s="28"/>
      <c r="C2338" s="23"/>
      <c r="D2338" s="23"/>
      <c r="E2338" s="23"/>
      <c r="F2338" s="23"/>
      <c r="G2338" s="23"/>
      <c r="H2338" s="23"/>
      <c r="I2338" s="31"/>
      <c r="K2338" s="21"/>
      <c r="M2338" s="27"/>
      <c r="N2338" s="28"/>
      <c r="O2338" s="23"/>
      <c r="P2338" s="23"/>
      <c r="Q2338" s="23"/>
      <c r="R2338" s="23"/>
      <c r="S2338" s="23"/>
      <c r="T2338" s="23"/>
      <c r="U2338" s="31"/>
    </row>
    <row r="2339">
      <c r="A2339" s="27"/>
      <c r="B2339" s="28"/>
      <c r="C2339" s="23"/>
      <c r="D2339" s="23"/>
      <c r="E2339" s="23"/>
      <c r="F2339" s="23"/>
      <c r="G2339" s="23"/>
      <c r="H2339" s="23"/>
      <c r="I2339" s="31"/>
      <c r="K2339" s="21"/>
      <c r="M2339" s="27"/>
      <c r="N2339" s="28"/>
      <c r="O2339" s="23"/>
      <c r="P2339" s="23"/>
      <c r="Q2339" s="23"/>
      <c r="R2339" s="23"/>
      <c r="S2339" s="23"/>
      <c r="T2339" s="23"/>
      <c r="U2339" s="31"/>
    </row>
    <row r="2340" ht="21.75" customHeight="1">
      <c r="A2340" s="32" t="s">
        <v>50</v>
      </c>
      <c r="B2340" s="50">
        <f>B140+1</f>
        <v>19</v>
      </c>
      <c r="C2340" s="25" t="s">
        <v>1200</v>
      </c>
      <c r="I2340" s="26"/>
      <c r="K2340" s="21"/>
      <c r="M2340" s="32" t="s">
        <v>50</v>
      </c>
      <c r="N2340" s="50">
        <f>N140+1</f>
        <v>19</v>
      </c>
      <c r="O2340" s="25" t="s">
        <v>1200</v>
      </c>
      <c r="U2340" s="26"/>
    </row>
    <row r="2341">
      <c r="A2341" s="27"/>
      <c r="B2341" s="28"/>
      <c r="C2341" s="29"/>
      <c r="I2341" s="30"/>
      <c r="K2341" s="21"/>
      <c r="M2341" s="27"/>
      <c r="N2341" s="28"/>
      <c r="O2341" s="29"/>
      <c r="U2341" s="30"/>
    </row>
    <row r="2342">
      <c r="A2342" s="27"/>
      <c r="B2342" s="28"/>
      <c r="C2342" s="32">
        <v>1.0</v>
      </c>
      <c r="D2342" s="23" t="s">
        <v>1201</v>
      </c>
      <c r="I2342" s="31" t="s">
        <v>38</v>
      </c>
      <c r="K2342" s="21"/>
      <c r="M2342" s="27"/>
      <c r="N2342" s="28"/>
      <c r="O2342" s="32">
        <v>1.0</v>
      </c>
      <c r="P2342" s="23" t="s">
        <v>1201</v>
      </c>
      <c r="U2342" s="31" t="s">
        <v>38</v>
      </c>
    </row>
    <row r="2343" ht="15.75" customHeight="1">
      <c r="A2343" s="27"/>
      <c r="B2343" s="28"/>
      <c r="C2343" s="32">
        <v>2.0</v>
      </c>
      <c r="D2343" s="23" t="s">
        <v>1202</v>
      </c>
      <c r="I2343" s="31"/>
      <c r="K2343" s="21"/>
      <c r="M2343" s="27"/>
      <c r="N2343" s="28"/>
      <c r="O2343" s="32">
        <v>2.0</v>
      </c>
      <c r="P2343" s="23" t="s">
        <v>1202</v>
      </c>
      <c r="U2343" s="31"/>
    </row>
    <row r="2344">
      <c r="A2344" s="27"/>
      <c r="B2344" s="28"/>
      <c r="C2344" s="32">
        <v>3.0</v>
      </c>
      <c r="D2344" s="23" t="s">
        <v>1203</v>
      </c>
      <c r="I2344" s="31"/>
      <c r="K2344" s="21"/>
      <c r="M2344" s="27"/>
      <c r="N2344" s="28"/>
      <c r="O2344" s="32">
        <v>3.0</v>
      </c>
      <c r="P2344" s="23" t="s">
        <v>1203</v>
      </c>
      <c r="U2344" s="31"/>
    </row>
    <row r="2345">
      <c r="A2345" s="27"/>
      <c r="B2345" s="28"/>
      <c r="C2345" s="32">
        <v>4.0</v>
      </c>
      <c r="D2345" s="23" t="s">
        <v>1204</v>
      </c>
      <c r="I2345" s="31"/>
      <c r="K2345" s="21"/>
      <c r="M2345" s="27"/>
      <c r="N2345" s="28"/>
      <c r="O2345" s="32">
        <v>4.0</v>
      </c>
      <c r="P2345" s="23" t="s">
        <v>1204</v>
      </c>
      <c r="U2345" s="31"/>
    </row>
    <row r="2346">
      <c r="A2346" s="27"/>
      <c r="B2346" s="28"/>
      <c r="C2346" s="23"/>
      <c r="D2346" s="23"/>
      <c r="E2346" s="23"/>
      <c r="F2346" s="23"/>
      <c r="G2346" s="23"/>
      <c r="H2346" s="23"/>
      <c r="I2346" s="31"/>
      <c r="K2346" s="21"/>
      <c r="M2346" s="27"/>
      <c r="N2346" s="28"/>
      <c r="O2346" s="23"/>
      <c r="P2346" s="23"/>
      <c r="Q2346" s="23"/>
      <c r="R2346" s="23"/>
      <c r="S2346" s="23"/>
      <c r="T2346" s="23"/>
      <c r="U2346" s="31"/>
    </row>
    <row r="2347">
      <c r="A2347" s="27"/>
      <c r="B2347" s="28"/>
      <c r="C2347" s="23"/>
      <c r="D2347" s="23"/>
      <c r="E2347" s="23"/>
      <c r="F2347" s="23"/>
      <c r="G2347" s="23"/>
      <c r="H2347" s="23"/>
      <c r="I2347" s="31"/>
      <c r="K2347" s="21"/>
      <c r="M2347" s="27"/>
      <c r="N2347" s="28"/>
      <c r="O2347" s="23"/>
      <c r="P2347" s="23"/>
      <c r="Q2347" s="23"/>
      <c r="R2347" s="23"/>
      <c r="S2347" s="23"/>
      <c r="T2347" s="23"/>
      <c r="U2347" s="31"/>
    </row>
    <row r="2348" ht="21.75" customHeight="1">
      <c r="A2348" s="32" t="s">
        <v>50</v>
      </c>
      <c r="B2348" s="50">
        <f>B148+1</f>
        <v>20</v>
      </c>
      <c r="C2348" s="25" t="s">
        <v>1205</v>
      </c>
      <c r="I2348" s="26"/>
      <c r="K2348" s="21"/>
      <c r="M2348" s="32" t="s">
        <v>50</v>
      </c>
      <c r="N2348" s="50">
        <f>N148+1</f>
        <v>20</v>
      </c>
      <c r="O2348" s="25" t="s">
        <v>1205</v>
      </c>
      <c r="U2348" s="26"/>
    </row>
    <row r="2349">
      <c r="A2349" s="27"/>
      <c r="B2349" s="28"/>
      <c r="C2349" s="29"/>
      <c r="I2349" s="30"/>
      <c r="K2349" s="21"/>
      <c r="M2349" s="27"/>
      <c r="N2349" s="28"/>
      <c r="O2349" s="29"/>
      <c r="U2349" s="30"/>
    </row>
    <row r="2350">
      <c r="A2350" s="27"/>
      <c r="B2350" s="28"/>
      <c r="C2350" s="32">
        <v>1.0</v>
      </c>
      <c r="D2350" s="23" t="s">
        <v>1206</v>
      </c>
      <c r="I2350" s="31"/>
      <c r="K2350" s="21"/>
      <c r="M2350" s="27"/>
      <c r="N2350" s="28"/>
      <c r="O2350" s="32">
        <v>1.0</v>
      </c>
      <c r="P2350" s="23" t="s">
        <v>1206</v>
      </c>
      <c r="U2350" s="31"/>
    </row>
    <row r="2351" ht="15.75" customHeight="1">
      <c r="A2351" s="27"/>
      <c r="B2351" s="28"/>
      <c r="C2351" s="32">
        <v>2.0</v>
      </c>
      <c r="D2351" s="23" t="s">
        <v>1207</v>
      </c>
      <c r="I2351" s="31"/>
      <c r="K2351" s="21"/>
      <c r="M2351" s="27"/>
      <c r="N2351" s="28"/>
      <c r="O2351" s="32">
        <v>2.0</v>
      </c>
      <c r="P2351" s="23" t="s">
        <v>1207</v>
      </c>
      <c r="U2351" s="31"/>
    </row>
    <row r="2352">
      <c r="A2352" s="27"/>
      <c r="B2352" s="28"/>
      <c r="C2352" s="32">
        <v>3.0</v>
      </c>
      <c r="D2352" s="23" t="s">
        <v>1208</v>
      </c>
      <c r="I2352" s="31"/>
      <c r="K2352" s="21"/>
      <c r="M2352" s="27"/>
      <c r="N2352" s="28"/>
      <c r="O2352" s="32">
        <v>3.0</v>
      </c>
      <c r="P2352" s="23" t="s">
        <v>1208</v>
      </c>
      <c r="U2352" s="31"/>
    </row>
    <row r="2353">
      <c r="A2353" s="27"/>
      <c r="B2353" s="28"/>
      <c r="C2353" s="32">
        <v>4.0</v>
      </c>
      <c r="D2353" s="23" t="s">
        <v>431</v>
      </c>
      <c r="I2353" s="31" t="s">
        <v>38</v>
      </c>
      <c r="K2353" s="21"/>
      <c r="M2353" s="27"/>
      <c r="N2353" s="28"/>
      <c r="O2353" s="32">
        <v>4.0</v>
      </c>
      <c r="P2353" s="23" t="s">
        <v>431</v>
      </c>
      <c r="U2353" s="31" t="s">
        <v>38</v>
      </c>
    </row>
    <row r="2354">
      <c r="A2354" s="27"/>
      <c r="B2354" s="28"/>
      <c r="C2354" s="23"/>
      <c r="D2354" s="23"/>
      <c r="E2354" s="23"/>
      <c r="F2354" s="23"/>
      <c r="G2354" s="23"/>
      <c r="H2354" s="23"/>
      <c r="I2354" s="31"/>
      <c r="K2354" s="21"/>
      <c r="M2354" s="27"/>
      <c r="N2354" s="28"/>
      <c r="O2354" s="23"/>
      <c r="P2354" s="23"/>
      <c r="Q2354" s="23"/>
      <c r="R2354" s="23"/>
      <c r="S2354" s="23"/>
      <c r="T2354" s="23"/>
      <c r="U2354" s="31"/>
    </row>
    <row r="2355">
      <c r="A2355" s="27"/>
      <c r="B2355" s="28"/>
      <c r="C2355" s="23"/>
      <c r="D2355" s="23"/>
      <c r="E2355" s="23"/>
      <c r="F2355" s="23"/>
      <c r="G2355" s="23"/>
      <c r="H2355" s="23"/>
      <c r="I2355" s="31"/>
      <c r="K2355" s="21"/>
      <c r="M2355" s="27"/>
      <c r="N2355" s="28"/>
      <c r="O2355" s="23"/>
      <c r="P2355" s="23"/>
      <c r="Q2355" s="23"/>
      <c r="R2355" s="23"/>
      <c r="S2355" s="23"/>
      <c r="T2355" s="23"/>
      <c r="U2355" s="31"/>
    </row>
    <row r="2356" ht="21.0" customHeight="1">
      <c r="A2356" s="32" t="s">
        <v>50</v>
      </c>
      <c r="B2356" s="50">
        <f>B156+1</f>
        <v>21</v>
      </c>
      <c r="C2356" s="25" t="s">
        <v>1209</v>
      </c>
      <c r="I2356" s="26"/>
      <c r="K2356" s="21"/>
      <c r="M2356" s="32" t="s">
        <v>50</v>
      </c>
      <c r="N2356" s="50">
        <f>N156+1</f>
        <v>21</v>
      </c>
      <c r="O2356" s="25" t="s">
        <v>1209</v>
      </c>
      <c r="U2356" s="26"/>
    </row>
    <row r="2357">
      <c r="A2357" s="27"/>
      <c r="B2357" s="28"/>
      <c r="C2357" s="29"/>
      <c r="I2357" s="30"/>
      <c r="K2357" s="21"/>
      <c r="M2357" s="27"/>
      <c r="N2357" s="28"/>
      <c r="O2357" s="29"/>
      <c r="U2357" s="30"/>
    </row>
    <row r="2358">
      <c r="A2358" s="27"/>
      <c r="B2358" s="28"/>
      <c r="C2358" s="32">
        <v>1.0</v>
      </c>
      <c r="D2358" s="23" t="s">
        <v>1210</v>
      </c>
      <c r="I2358" s="31"/>
      <c r="K2358" s="21"/>
      <c r="M2358" s="27"/>
      <c r="N2358" s="28"/>
      <c r="O2358" s="32">
        <v>1.0</v>
      </c>
      <c r="P2358" s="23" t="s">
        <v>1210</v>
      </c>
      <c r="U2358" s="31"/>
    </row>
    <row r="2359" ht="31.5" customHeight="1">
      <c r="A2359" s="27"/>
      <c r="B2359" s="28"/>
      <c r="C2359" s="32">
        <v>2.0</v>
      </c>
      <c r="D2359" s="23" t="s">
        <v>1211</v>
      </c>
      <c r="I2359" s="31" t="s">
        <v>38</v>
      </c>
      <c r="K2359" s="21"/>
      <c r="M2359" s="27"/>
      <c r="N2359" s="28"/>
      <c r="O2359" s="32">
        <v>2.0</v>
      </c>
      <c r="P2359" s="23" t="s">
        <v>1211</v>
      </c>
      <c r="U2359" s="31" t="s">
        <v>38</v>
      </c>
    </row>
    <row r="2360">
      <c r="A2360" s="27"/>
      <c r="B2360" s="28"/>
      <c r="C2360" s="32">
        <v>3.0</v>
      </c>
      <c r="D2360" s="23" t="s">
        <v>1212</v>
      </c>
      <c r="I2360" s="31"/>
      <c r="K2360" s="21"/>
      <c r="M2360" s="27"/>
      <c r="N2360" s="28"/>
      <c r="O2360" s="32">
        <v>3.0</v>
      </c>
      <c r="P2360" s="23" t="s">
        <v>1212</v>
      </c>
      <c r="U2360" s="31"/>
    </row>
    <row r="2361">
      <c r="A2361" s="27"/>
      <c r="B2361" s="28"/>
      <c r="C2361" s="32">
        <v>4.0</v>
      </c>
      <c r="D2361" s="23" t="s">
        <v>1212</v>
      </c>
      <c r="I2361" s="31"/>
      <c r="K2361" s="21"/>
      <c r="M2361" s="27"/>
      <c r="N2361" s="28"/>
      <c r="O2361" s="32">
        <v>4.0</v>
      </c>
      <c r="P2361" s="23" t="s">
        <v>1212</v>
      </c>
      <c r="U2361" s="31"/>
    </row>
    <row r="2362">
      <c r="A2362" s="27"/>
      <c r="B2362" s="28"/>
      <c r="C2362" s="23"/>
      <c r="D2362" s="23"/>
      <c r="E2362" s="23"/>
      <c r="F2362" s="23"/>
      <c r="G2362" s="23"/>
      <c r="H2362" s="23"/>
      <c r="I2362" s="31"/>
      <c r="K2362" s="21"/>
      <c r="M2362" s="27"/>
      <c r="N2362" s="28"/>
      <c r="O2362" s="23"/>
      <c r="P2362" s="23"/>
      <c r="Q2362" s="23"/>
      <c r="R2362" s="23"/>
      <c r="S2362" s="23"/>
      <c r="T2362" s="23"/>
      <c r="U2362" s="31"/>
    </row>
    <row r="2363">
      <c r="A2363" s="27"/>
      <c r="B2363" s="28"/>
      <c r="C2363" s="23"/>
      <c r="D2363" s="23"/>
      <c r="E2363" s="23"/>
      <c r="F2363" s="23"/>
      <c r="G2363" s="23"/>
      <c r="H2363" s="23"/>
      <c r="I2363" s="31"/>
      <c r="K2363" s="21"/>
      <c r="M2363" s="27"/>
      <c r="N2363" s="28"/>
      <c r="O2363" s="23"/>
      <c r="P2363" s="23"/>
      <c r="Q2363" s="23"/>
      <c r="R2363" s="23"/>
      <c r="S2363" s="23"/>
      <c r="T2363" s="23"/>
      <c r="U2363" s="31"/>
    </row>
    <row r="2364" ht="24.75" customHeight="1">
      <c r="A2364" s="32" t="s">
        <v>50</v>
      </c>
      <c r="B2364" s="50">
        <f>B164+1</f>
        <v>22</v>
      </c>
      <c r="C2364" s="25" t="s">
        <v>1213</v>
      </c>
      <c r="I2364" s="26"/>
      <c r="K2364" s="21"/>
      <c r="M2364" s="32" t="s">
        <v>50</v>
      </c>
      <c r="N2364" s="50">
        <f>N164+1</f>
        <v>22</v>
      </c>
      <c r="O2364" s="25" t="s">
        <v>1213</v>
      </c>
      <c r="U2364" s="26"/>
    </row>
    <row r="2365">
      <c r="A2365" s="27"/>
      <c r="B2365" s="28"/>
      <c r="C2365" s="29"/>
      <c r="I2365" s="30"/>
      <c r="K2365" s="21"/>
      <c r="M2365" s="27"/>
      <c r="N2365" s="28"/>
      <c r="O2365" s="29"/>
      <c r="U2365" s="30"/>
    </row>
    <row r="2366">
      <c r="A2366" s="27"/>
      <c r="B2366" s="28"/>
      <c r="C2366" s="32">
        <v>1.0</v>
      </c>
      <c r="D2366" s="23" t="s">
        <v>1214</v>
      </c>
      <c r="I2366" s="31"/>
      <c r="K2366" s="21"/>
      <c r="M2366" s="27"/>
      <c r="N2366" s="28"/>
      <c r="O2366" s="32">
        <v>1.0</v>
      </c>
      <c r="P2366" s="23" t="s">
        <v>1214</v>
      </c>
      <c r="U2366" s="31"/>
    </row>
    <row r="2367" ht="33.75" customHeight="1">
      <c r="A2367" s="27"/>
      <c r="B2367" s="28"/>
      <c r="C2367" s="32">
        <v>2.0</v>
      </c>
      <c r="D2367" s="23" t="s">
        <v>1215</v>
      </c>
      <c r="I2367" s="31" t="s">
        <v>38</v>
      </c>
      <c r="K2367" s="21"/>
      <c r="M2367" s="27"/>
      <c r="N2367" s="28"/>
      <c r="O2367" s="32">
        <v>2.0</v>
      </c>
      <c r="P2367" s="23" t="s">
        <v>1215</v>
      </c>
      <c r="U2367" s="31" t="s">
        <v>38</v>
      </c>
    </row>
    <row r="2368">
      <c r="A2368" s="27"/>
      <c r="B2368" s="28"/>
      <c r="C2368" s="32">
        <v>3.0</v>
      </c>
      <c r="D2368" s="23" t="s">
        <v>1216</v>
      </c>
      <c r="I2368" s="31"/>
      <c r="K2368" s="21"/>
      <c r="M2368" s="27"/>
      <c r="N2368" s="28"/>
      <c r="O2368" s="32">
        <v>3.0</v>
      </c>
      <c r="P2368" s="23" t="s">
        <v>1216</v>
      </c>
      <c r="U2368" s="31"/>
    </row>
    <row r="2369">
      <c r="A2369" s="27"/>
      <c r="B2369" s="28"/>
      <c r="C2369" s="32">
        <v>4.0</v>
      </c>
      <c r="D2369" s="23" t="s">
        <v>391</v>
      </c>
      <c r="I2369" s="31"/>
      <c r="K2369" s="21"/>
      <c r="M2369" s="27"/>
      <c r="N2369" s="28"/>
      <c r="O2369" s="32">
        <v>4.0</v>
      </c>
      <c r="P2369" s="23" t="s">
        <v>391</v>
      </c>
      <c r="U2369" s="31"/>
    </row>
    <row r="2370">
      <c r="A2370" s="27"/>
      <c r="B2370" s="28"/>
      <c r="C2370" s="23"/>
      <c r="D2370" s="23"/>
      <c r="E2370" s="23"/>
      <c r="F2370" s="23"/>
      <c r="G2370" s="23"/>
      <c r="H2370" s="23"/>
      <c r="I2370" s="31"/>
      <c r="K2370" s="21"/>
      <c r="M2370" s="27"/>
      <c r="N2370" s="28"/>
      <c r="O2370" s="23"/>
      <c r="P2370" s="23"/>
      <c r="Q2370" s="23"/>
      <c r="R2370" s="23"/>
      <c r="S2370" s="23"/>
      <c r="T2370" s="23"/>
      <c r="U2370" s="31"/>
    </row>
    <row r="2371">
      <c r="A2371" s="27"/>
      <c r="B2371" s="28"/>
      <c r="C2371" s="23"/>
      <c r="D2371" s="23"/>
      <c r="E2371" s="23"/>
      <c r="F2371" s="23"/>
      <c r="G2371" s="23"/>
      <c r="H2371" s="23"/>
      <c r="I2371" s="31"/>
      <c r="K2371" s="21"/>
      <c r="M2371" s="27"/>
      <c r="N2371" s="28"/>
      <c r="O2371" s="23"/>
      <c r="P2371" s="23"/>
      <c r="Q2371" s="23"/>
      <c r="R2371" s="23"/>
      <c r="S2371" s="23"/>
      <c r="T2371" s="23"/>
      <c r="U2371" s="31"/>
    </row>
    <row r="2372">
      <c r="A2372" s="32" t="s">
        <v>50</v>
      </c>
      <c r="B2372" s="50">
        <f>B172+1</f>
        <v>23</v>
      </c>
      <c r="C2372" s="25" t="s">
        <v>1217</v>
      </c>
      <c r="I2372" s="26"/>
      <c r="K2372" s="21"/>
      <c r="M2372" s="32" t="s">
        <v>50</v>
      </c>
      <c r="N2372" s="50">
        <f>N172+1</f>
        <v>23</v>
      </c>
      <c r="O2372" s="25" t="s">
        <v>1217</v>
      </c>
      <c r="U2372" s="26"/>
    </row>
    <row r="2373">
      <c r="A2373" s="27"/>
      <c r="B2373" s="28"/>
      <c r="C2373" s="29"/>
      <c r="I2373" s="30"/>
      <c r="K2373" s="21"/>
      <c r="M2373" s="27"/>
      <c r="N2373" s="28"/>
      <c r="O2373" s="29"/>
      <c r="U2373" s="30"/>
    </row>
    <row r="2374">
      <c r="A2374" s="27"/>
      <c r="B2374" s="28"/>
      <c r="C2374" s="32">
        <v>1.0</v>
      </c>
      <c r="D2374" s="23" t="s">
        <v>1218</v>
      </c>
      <c r="I2374" s="31"/>
      <c r="K2374" s="21"/>
      <c r="M2374" s="27"/>
      <c r="N2374" s="28"/>
      <c r="O2374" s="32">
        <v>1.0</v>
      </c>
      <c r="P2374" s="23" t="s">
        <v>1218</v>
      </c>
      <c r="U2374" s="31"/>
    </row>
    <row r="2375" ht="33.0" customHeight="1">
      <c r="A2375" s="27"/>
      <c r="B2375" s="28"/>
      <c r="C2375" s="32">
        <v>2.0</v>
      </c>
      <c r="D2375" s="23" t="s">
        <v>1219</v>
      </c>
      <c r="I2375" s="31" t="s">
        <v>38</v>
      </c>
      <c r="K2375" s="21"/>
      <c r="M2375" s="27"/>
      <c r="N2375" s="28"/>
      <c r="O2375" s="32">
        <v>2.0</v>
      </c>
      <c r="P2375" s="23" t="s">
        <v>1219</v>
      </c>
      <c r="U2375" s="31" t="s">
        <v>38</v>
      </c>
    </row>
    <row r="2376">
      <c r="A2376" s="27"/>
      <c r="B2376" s="28"/>
      <c r="C2376" s="32">
        <v>3.0</v>
      </c>
      <c r="D2376" s="23" t="s">
        <v>1220</v>
      </c>
      <c r="I2376" s="31"/>
      <c r="K2376" s="21"/>
      <c r="M2376" s="27"/>
      <c r="N2376" s="28"/>
      <c r="O2376" s="32">
        <v>3.0</v>
      </c>
      <c r="P2376" s="23" t="s">
        <v>1220</v>
      </c>
      <c r="U2376" s="31"/>
    </row>
    <row r="2377">
      <c r="A2377" s="27"/>
      <c r="B2377" s="28"/>
      <c r="C2377" s="32">
        <v>4.0</v>
      </c>
      <c r="D2377" s="23" t="s">
        <v>391</v>
      </c>
      <c r="I2377" s="31"/>
      <c r="K2377" s="21"/>
      <c r="M2377" s="27"/>
      <c r="N2377" s="28"/>
      <c r="O2377" s="32">
        <v>4.0</v>
      </c>
      <c r="P2377" s="23" t="s">
        <v>391</v>
      </c>
      <c r="U2377" s="31"/>
    </row>
    <row r="2378">
      <c r="A2378" s="27"/>
      <c r="B2378" s="28"/>
      <c r="C2378" s="23"/>
      <c r="D2378" s="23"/>
      <c r="E2378" s="23"/>
      <c r="F2378" s="23"/>
      <c r="G2378" s="23"/>
      <c r="H2378" s="23"/>
      <c r="I2378" s="31"/>
      <c r="K2378" s="21"/>
      <c r="M2378" s="27"/>
      <c r="N2378" s="28"/>
      <c r="O2378" s="23"/>
      <c r="P2378" s="23"/>
      <c r="Q2378" s="23"/>
      <c r="R2378" s="23"/>
      <c r="S2378" s="23"/>
      <c r="T2378" s="23"/>
      <c r="U2378" s="31"/>
    </row>
    <row r="2379">
      <c r="A2379" s="27"/>
      <c r="B2379" s="28"/>
      <c r="C2379" s="23"/>
      <c r="D2379" s="23"/>
      <c r="E2379" s="23"/>
      <c r="F2379" s="23"/>
      <c r="G2379" s="23"/>
      <c r="H2379" s="23"/>
      <c r="I2379" s="31"/>
      <c r="K2379" s="21"/>
      <c r="M2379" s="27"/>
      <c r="N2379" s="28"/>
      <c r="O2379" s="23"/>
      <c r="P2379" s="23"/>
      <c r="Q2379" s="23"/>
      <c r="R2379" s="23"/>
      <c r="S2379" s="23"/>
      <c r="T2379" s="23"/>
      <c r="U2379" s="31"/>
    </row>
    <row r="2380">
      <c r="A2380" s="32" t="s">
        <v>50</v>
      </c>
      <c r="B2380" s="50">
        <f>B180+1</f>
        <v>24</v>
      </c>
      <c r="C2380" s="25" t="s">
        <v>1221</v>
      </c>
      <c r="I2380" s="26"/>
      <c r="K2380" s="21"/>
      <c r="M2380" s="32" t="s">
        <v>50</v>
      </c>
      <c r="N2380" s="50">
        <f>N180+1</f>
        <v>24</v>
      </c>
      <c r="O2380" s="25" t="s">
        <v>1221</v>
      </c>
      <c r="U2380" s="26"/>
    </row>
    <row r="2381">
      <c r="A2381" s="27"/>
      <c r="B2381" s="28"/>
      <c r="C2381" s="29"/>
      <c r="I2381" s="30"/>
      <c r="K2381" s="21"/>
      <c r="M2381" s="27"/>
      <c r="N2381" s="28"/>
      <c r="O2381" s="29"/>
      <c r="U2381" s="30"/>
    </row>
    <row r="2382">
      <c r="A2382" s="27"/>
      <c r="B2382" s="28"/>
      <c r="C2382" s="32">
        <v>1.0</v>
      </c>
      <c r="D2382" s="23" t="s">
        <v>1222</v>
      </c>
      <c r="I2382" s="31" t="s">
        <v>38</v>
      </c>
      <c r="K2382" s="21"/>
      <c r="M2382" s="27"/>
      <c r="N2382" s="28"/>
      <c r="O2382" s="32">
        <v>1.0</v>
      </c>
      <c r="P2382" s="23" t="s">
        <v>1222</v>
      </c>
      <c r="U2382" s="31" t="s">
        <v>38</v>
      </c>
    </row>
    <row r="2383" ht="15.75" customHeight="1">
      <c r="A2383" s="27"/>
      <c r="B2383" s="28"/>
      <c r="C2383" s="32">
        <v>2.0</v>
      </c>
      <c r="D2383" s="23" t="s">
        <v>1223</v>
      </c>
      <c r="I2383" s="31"/>
      <c r="K2383" s="21"/>
      <c r="M2383" s="27"/>
      <c r="N2383" s="28"/>
      <c r="O2383" s="32">
        <v>2.0</v>
      </c>
      <c r="P2383" s="23" t="s">
        <v>1223</v>
      </c>
      <c r="U2383" s="31"/>
    </row>
    <row r="2384">
      <c r="A2384" s="27"/>
      <c r="B2384" s="28"/>
      <c r="C2384" s="32">
        <v>3.0</v>
      </c>
      <c r="D2384" s="23" t="s">
        <v>1224</v>
      </c>
      <c r="I2384" s="31"/>
      <c r="K2384" s="21"/>
      <c r="M2384" s="27"/>
      <c r="N2384" s="28"/>
      <c r="O2384" s="32">
        <v>3.0</v>
      </c>
      <c r="P2384" s="23" t="s">
        <v>1224</v>
      </c>
      <c r="U2384" s="31"/>
    </row>
    <row r="2385">
      <c r="A2385" s="27"/>
      <c r="B2385" s="28"/>
      <c r="C2385" s="32">
        <v>4.0</v>
      </c>
      <c r="D2385" s="23" t="s">
        <v>1225</v>
      </c>
      <c r="I2385" s="31"/>
      <c r="K2385" s="21"/>
      <c r="M2385" s="27"/>
      <c r="N2385" s="28"/>
      <c r="O2385" s="32">
        <v>4.0</v>
      </c>
      <c r="P2385" s="23" t="s">
        <v>1225</v>
      </c>
      <c r="U2385" s="31"/>
    </row>
    <row r="2386">
      <c r="A2386" s="27"/>
      <c r="B2386" s="28"/>
      <c r="C2386" s="23"/>
      <c r="D2386" s="23"/>
      <c r="E2386" s="23"/>
      <c r="F2386" s="23"/>
      <c r="G2386" s="23"/>
      <c r="H2386" s="23"/>
      <c r="I2386" s="31"/>
      <c r="K2386" s="21"/>
      <c r="M2386" s="27"/>
      <c r="N2386" s="28"/>
      <c r="O2386" s="23"/>
      <c r="P2386" s="23"/>
      <c r="Q2386" s="23"/>
      <c r="R2386" s="23"/>
      <c r="S2386" s="23"/>
      <c r="T2386" s="23"/>
      <c r="U2386" s="31"/>
    </row>
    <row r="2387">
      <c r="A2387" s="27"/>
      <c r="B2387" s="28"/>
      <c r="C2387" s="23"/>
      <c r="D2387" s="23"/>
      <c r="E2387" s="23"/>
      <c r="F2387" s="23"/>
      <c r="G2387" s="23"/>
      <c r="H2387" s="23"/>
      <c r="I2387" s="31"/>
      <c r="K2387" s="21"/>
      <c r="M2387" s="27"/>
      <c r="N2387" s="28"/>
      <c r="O2387" s="23"/>
      <c r="P2387" s="23"/>
      <c r="Q2387" s="23"/>
      <c r="R2387" s="23"/>
      <c r="S2387" s="23"/>
      <c r="T2387" s="23"/>
      <c r="U2387" s="31"/>
    </row>
    <row r="2388">
      <c r="A2388" s="32" t="s">
        <v>50</v>
      </c>
      <c r="B2388" s="50">
        <f>B188+1</f>
        <v>25</v>
      </c>
      <c r="C2388" s="25" t="s">
        <v>1226</v>
      </c>
      <c r="I2388" s="26"/>
      <c r="K2388" s="21"/>
      <c r="M2388" s="32" t="s">
        <v>50</v>
      </c>
      <c r="N2388" s="50">
        <f>N188+1</f>
        <v>25</v>
      </c>
      <c r="O2388" s="25" t="s">
        <v>1226</v>
      </c>
      <c r="U2388" s="26"/>
    </row>
    <row r="2389">
      <c r="A2389" s="27"/>
      <c r="B2389" s="28"/>
      <c r="C2389" s="29"/>
      <c r="I2389" s="30"/>
      <c r="K2389" s="21"/>
      <c r="M2389" s="27"/>
      <c r="N2389" s="28"/>
      <c r="O2389" s="29"/>
      <c r="U2389" s="30"/>
    </row>
    <row r="2390">
      <c r="A2390" s="27"/>
      <c r="B2390" s="28"/>
      <c r="C2390" s="32">
        <v>1.0</v>
      </c>
      <c r="D2390" s="23" t="s">
        <v>1227</v>
      </c>
      <c r="I2390" s="31"/>
      <c r="K2390" s="21"/>
      <c r="M2390" s="27"/>
      <c r="N2390" s="28"/>
      <c r="O2390" s="32">
        <v>1.0</v>
      </c>
      <c r="P2390" s="23" t="s">
        <v>1227</v>
      </c>
      <c r="U2390" s="31"/>
    </row>
    <row r="2391" ht="15.75" customHeight="1">
      <c r="A2391" s="27"/>
      <c r="B2391" s="28"/>
      <c r="C2391" s="32">
        <v>2.0</v>
      </c>
      <c r="D2391" s="23" t="s">
        <v>1228</v>
      </c>
      <c r="I2391" s="31" t="s">
        <v>38</v>
      </c>
      <c r="K2391" s="21"/>
      <c r="M2391" s="27"/>
      <c r="N2391" s="28"/>
      <c r="O2391" s="32">
        <v>2.0</v>
      </c>
      <c r="P2391" s="23" t="s">
        <v>1228</v>
      </c>
      <c r="U2391" s="31" t="s">
        <v>38</v>
      </c>
    </row>
    <row r="2392">
      <c r="A2392" s="27"/>
      <c r="B2392" s="28"/>
      <c r="C2392" s="32">
        <v>3.0</v>
      </c>
      <c r="D2392" s="23" t="s">
        <v>1229</v>
      </c>
      <c r="I2392" s="31"/>
      <c r="K2392" s="21"/>
      <c r="M2392" s="27"/>
      <c r="N2392" s="28"/>
      <c r="O2392" s="32">
        <v>3.0</v>
      </c>
      <c r="P2392" s="23" t="s">
        <v>1229</v>
      </c>
      <c r="U2392" s="31"/>
    </row>
    <row r="2393">
      <c r="A2393" s="27"/>
      <c r="B2393" s="28"/>
      <c r="C2393" s="32">
        <v>4.0</v>
      </c>
      <c r="D2393" s="23" t="s">
        <v>391</v>
      </c>
      <c r="I2393" s="31"/>
      <c r="K2393" s="21"/>
      <c r="M2393" s="27"/>
      <c r="N2393" s="28"/>
      <c r="O2393" s="32">
        <v>4.0</v>
      </c>
      <c r="P2393" s="23" t="s">
        <v>391</v>
      </c>
      <c r="U2393" s="31"/>
    </row>
    <row r="2394">
      <c r="A2394" s="27"/>
      <c r="B2394" s="28"/>
      <c r="C2394" s="23"/>
      <c r="D2394" s="23"/>
      <c r="E2394" s="23"/>
      <c r="F2394" s="23"/>
      <c r="G2394" s="23"/>
      <c r="H2394" s="23"/>
      <c r="I2394" s="31"/>
      <c r="K2394" s="21"/>
      <c r="M2394" s="27"/>
      <c r="N2394" s="28"/>
      <c r="O2394" s="23"/>
      <c r="P2394" s="23"/>
      <c r="Q2394" s="23"/>
      <c r="R2394" s="23"/>
      <c r="S2394" s="23"/>
      <c r="T2394" s="23"/>
      <c r="U2394" s="31"/>
    </row>
    <row r="2395">
      <c r="A2395" s="27"/>
      <c r="B2395" s="28"/>
      <c r="C2395" s="23"/>
      <c r="D2395" s="23"/>
      <c r="E2395" s="23"/>
      <c r="F2395" s="23"/>
      <c r="G2395" s="23"/>
      <c r="H2395" s="23"/>
      <c r="I2395" s="31"/>
      <c r="K2395" s="21"/>
      <c r="M2395" s="27"/>
      <c r="N2395" s="28"/>
      <c r="O2395" s="23"/>
      <c r="P2395" s="23"/>
      <c r="Q2395" s="23"/>
      <c r="R2395" s="23"/>
      <c r="S2395" s="23"/>
      <c r="T2395" s="23"/>
      <c r="U2395" s="31"/>
    </row>
    <row r="2396">
      <c r="A2396" s="32" t="s">
        <v>50</v>
      </c>
      <c r="B2396" s="50">
        <f>B196+1</f>
        <v>26</v>
      </c>
      <c r="C2396" s="25" t="s">
        <v>1230</v>
      </c>
      <c r="I2396" s="26"/>
      <c r="K2396" s="21"/>
      <c r="M2396" s="32" t="s">
        <v>50</v>
      </c>
      <c r="N2396" s="50">
        <f>N196+1</f>
        <v>26</v>
      </c>
      <c r="O2396" s="25" t="s">
        <v>1230</v>
      </c>
      <c r="U2396" s="26"/>
    </row>
    <row r="2397">
      <c r="A2397" s="27"/>
      <c r="B2397" s="28"/>
      <c r="C2397" s="29"/>
      <c r="I2397" s="30"/>
      <c r="K2397" s="21"/>
      <c r="M2397" s="27"/>
      <c r="N2397" s="28"/>
      <c r="O2397" s="29"/>
      <c r="U2397" s="30"/>
    </row>
    <row r="2398">
      <c r="A2398" s="27"/>
      <c r="B2398" s="28"/>
      <c r="C2398" s="32">
        <v>1.0</v>
      </c>
      <c r="D2398" s="23" t="s">
        <v>1231</v>
      </c>
      <c r="I2398" s="31"/>
      <c r="K2398" s="21"/>
      <c r="M2398" s="27"/>
      <c r="N2398" s="28"/>
      <c r="O2398" s="32">
        <v>1.0</v>
      </c>
      <c r="P2398" s="23" t="s">
        <v>1231</v>
      </c>
      <c r="U2398" s="31"/>
    </row>
    <row r="2399" ht="33.75" customHeight="1">
      <c r="A2399" s="27"/>
      <c r="B2399" s="28"/>
      <c r="C2399" s="32">
        <v>2.0</v>
      </c>
      <c r="D2399" s="23" t="s">
        <v>1232</v>
      </c>
      <c r="I2399" s="31" t="s">
        <v>38</v>
      </c>
      <c r="K2399" s="21"/>
      <c r="M2399" s="27"/>
      <c r="N2399" s="28"/>
      <c r="O2399" s="32">
        <v>2.0</v>
      </c>
      <c r="P2399" s="23" t="s">
        <v>1232</v>
      </c>
      <c r="U2399" s="31" t="s">
        <v>38</v>
      </c>
    </row>
    <row r="2400">
      <c r="A2400" s="27"/>
      <c r="B2400" s="28"/>
      <c r="C2400" s="32">
        <v>3.0</v>
      </c>
      <c r="D2400" s="23" t="s">
        <v>1233</v>
      </c>
      <c r="I2400" s="31"/>
      <c r="K2400" s="21"/>
      <c r="M2400" s="27"/>
      <c r="N2400" s="28"/>
      <c r="O2400" s="32">
        <v>3.0</v>
      </c>
      <c r="P2400" s="23" t="s">
        <v>1233</v>
      </c>
      <c r="U2400" s="31"/>
    </row>
    <row r="2401">
      <c r="A2401" s="27"/>
      <c r="B2401" s="28"/>
      <c r="C2401" s="32">
        <v>4.0</v>
      </c>
      <c r="D2401" s="23" t="s">
        <v>391</v>
      </c>
      <c r="I2401" s="31"/>
      <c r="K2401" s="21"/>
      <c r="M2401" s="27"/>
      <c r="N2401" s="28"/>
      <c r="O2401" s="32">
        <v>4.0</v>
      </c>
      <c r="P2401" s="23" t="s">
        <v>391</v>
      </c>
      <c r="U2401" s="31"/>
    </row>
    <row r="2402">
      <c r="A2402" s="27"/>
      <c r="B2402" s="28"/>
      <c r="C2402" s="23"/>
      <c r="D2402" s="23"/>
      <c r="E2402" s="23"/>
      <c r="F2402" s="23"/>
      <c r="G2402" s="23"/>
      <c r="H2402" s="23"/>
      <c r="I2402" s="31"/>
      <c r="K2402" s="21"/>
      <c r="M2402" s="27"/>
      <c r="N2402" s="28"/>
      <c r="O2402" s="23"/>
      <c r="P2402" s="23"/>
      <c r="Q2402" s="23"/>
      <c r="R2402" s="23"/>
      <c r="S2402" s="23"/>
      <c r="T2402" s="23"/>
      <c r="U2402" s="31"/>
    </row>
    <row r="2403">
      <c r="A2403" s="27"/>
      <c r="B2403" s="28"/>
      <c r="C2403" s="23"/>
      <c r="D2403" s="23"/>
      <c r="E2403" s="23"/>
      <c r="F2403" s="23"/>
      <c r="G2403" s="23"/>
      <c r="H2403" s="23"/>
      <c r="I2403" s="31"/>
      <c r="K2403" s="21"/>
      <c r="M2403" s="27"/>
      <c r="N2403" s="28"/>
      <c r="O2403" s="23"/>
      <c r="P2403" s="23"/>
      <c r="Q2403" s="23"/>
      <c r="R2403" s="23"/>
      <c r="S2403" s="23"/>
      <c r="T2403" s="23"/>
      <c r="U2403" s="31"/>
    </row>
    <row r="2404">
      <c r="A2404" s="32" t="s">
        <v>50</v>
      </c>
      <c r="B2404" s="50">
        <f>B204+1</f>
        <v>27</v>
      </c>
      <c r="C2404" s="25" t="s">
        <v>1234</v>
      </c>
      <c r="I2404" s="26"/>
      <c r="K2404" s="21"/>
      <c r="M2404" s="32" t="s">
        <v>50</v>
      </c>
      <c r="N2404" s="50">
        <f>N204+1</f>
        <v>27</v>
      </c>
      <c r="O2404" s="25" t="s">
        <v>1234</v>
      </c>
      <c r="U2404" s="26"/>
    </row>
    <row r="2405">
      <c r="A2405" s="27"/>
      <c r="B2405" s="28"/>
      <c r="C2405" s="29"/>
      <c r="I2405" s="30"/>
      <c r="K2405" s="21"/>
      <c r="M2405" s="27"/>
      <c r="N2405" s="28"/>
      <c r="O2405" s="29"/>
      <c r="U2405" s="30"/>
    </row>
    <row r="2406">
      <c r="A2406" s="27"/>
      <c r="B2406" s="28"/>
      <c r="C2406" s="32">
        <v>1.0</v>
      </c>
      <c r="D2406" s="23" t="s">
        <v>1235</v>
      </c>
      <c r="I2406" s="31"/>
      <c r="K2406" s="21"/>
      <c r="M2406" s="27"/>
      <c r="N2406" s="28"/>
      <c r="O2406" s="32">
        <v>1.0</v>
      </c>
      <c r="P2406" s="23" t="s">
        <v>1235</v>
      </c>
      <c r="U2406" s="31"/>
    </row>
    <row r="2407" ht="18.75" customHeight="1">
      <c r="A2407" s="27"/>
      <c r="B2407" s="28"/>
      <c r="C2407" s="32">
        <v>2.0</v>
      </c>
      <c r="D2407" s="23" t="s">
        <v>1236</v>
      </c>
      <c r="I2407" s="31" t="s">
        <v>38</v>
      </c>
      <c r="K2407" s="21"/>
      <c r="M2407" s="27"/>
      <c r="N2407" s="28"/>
      <c r="O2407" s="32">
        <v>2.0</v>
      </c>
      <c r="P2407" s="23" t="s">
        <v>1236</v>
      </c>
      <c r="U2407" s="31" t="s">
        <v>38</v>
      </c>
    </row>
    <row r="2408">
      <c r="A2408" s="27"/>
      <c r="B2408" s="28"/>
      <c r="C2408" s="32">
        <v>3.0</v>
      </c>
      <c r="D2408" s="23" t="s">
        <v>1237</v>
      </c>
      <c r="I2408" s="31"/>
      <c r="K2408" s="21"/>
      <c r="M2408" s="27"/>
      <c r="N2408" s="28"/>
      <c r="O2408" s="32">
        <v>3.0</v>
      </c>
      <c r="P2408" s="23" t="s">
        <v>1237</v>
      </c>
      <c r="U2408" s="31"/>
    </row>
    <row r="2409">
      <c r="A2409" s="27"/>
      <c r="B2409" s="28"/>
      <c r="C2409" s="32">
        <v>4.0</v>
      </c>
      <c r="D2409" s="23" t="s">
        <v>391</v>
      </c>
      <c r="I2409" s="31"/>
      <c r="K2409" s="21"/>
      <c r="M2409" s="27"/>
      <c r="N2409" s="28"/>
      <c r="O2409" s="32">
        <v>4.0</v>
      </c>
      <c r="P2409" s="23" t="s">
        <v>391</v>
      </c>
      <c r="U2409" s="31"/>
    </row>
    <row r="2410">
      <c r="A2410" s="27"/>
      <c r="B2410" s="28"/>
      <c r="C2410" s="23"/>
      <c r="D2410" s="23"/>
      <c r="E2410" s="23"/>
      <c r="F2410" s="23"/>
      <c r="G2410" s="23"/>
      <c r="H2410" s="23"/>
      <c r="I2410" s="31"/>
      <c r="K2410" s="21"/>
      <c r="M2410" s="27"/>
      <c r="N2410" s="28"/>
      <c r="O2410" s="23"/>
      <c r="P2410" s="23"/>
      <c r="Q2410" s="23"/>
      <c r="R2410" s="23"/>
      <c r="S2410" s="23"/>
      <c r="T2410" s="23"/>
      <c r="U2410" s="31"/>
    </row>
    <row r="2411">
      <c r="A2411" s="27"/>
      <c r="B2411" s="28"/>
      <c r="C2411" s="23"/>
      <c r="D2411" s="23"/>
      <c r="E2411" s="23"/>
      <c r="F2411" s="23"/>
      <c r="G2411" s="23"/>
      <c r="H2411" s="23"/>
      <c r="I2411" s="31"/>
      <c r="K2411" s="21"/>
      <c r="M2411" s="27"/>
      <c r="N2411" s="28"/>
      <c r="O2411" s="23"/>
      <c r="P2411" s="23"/>
      <c r="Q2411" s="23"/>
      <c r="R2411" s="23"/>
      <c r="S2411" s="23"/>
      <c r="T2411" s="23"/>
      <c r="U2411" s="31"/>
    </row>
    <row r="2412">
      <c r="A2412" s="32" t="s">
        <v>50</v>
      </c>
      <c r="B2412" s="50">
        <f>B212+1</f>
        <v>28</v>
      </c>
      <c r="C2412" s="25" t="s">
        <v>1238</v>
      </c>
      <c r="I2412" s="26"/>
      <c r="K2412" s="21"/>
      <c r="M2412" s="32" t="s">
        <v>50</v>
      </c>
      <c r="N2412" s="50">
        <f>N212+1</f>
        <v>28</v>
      </c>
      <c r="O2412" s="25" t="s">
        <v>1238</v>
      </c>
      <c r="U2412" s="26"/>
    </row>
    <row r="2413">
      <c r="A2413" s="27"/>
      <c r="B2413" s="28"/>
      <c r="C2413" s="29"/>
      <c r="I2413" s="30"/>
      <c r="K2413" s="21"/>
      <c r="M2413" s="27"/>
      <c r="N2413" s="28"/>
      <c r="O2413" s="29"/>
      <c r="U2413" s="30"/>
    </row>
    <row r="2414">
      <c r="A2414" s="27"/>
      <c r="B2414" s="28"/>
      <c r="C2414" s="32">
        <v>1.0</v>
      </c>
      <c r="D2414" s="23" t="s">
        <v>1239</v>
      </c>
      <c r="I2414" s="31"/>
      <c r="K2414" s="21"/>
      <c r="M2414" s="27"/>
      <c r="N2414" s="28"/>
      <c r="O2414" s="32">
        <v>1.0</v>
      </c>
      <c r="P2414" s="23" t="s">
        <v>1239</v>
      </c>
      <c r="U2414" s="31"/>
    </row>
    <row r="2415" ht="15.75" customHeight="1">
      <c r="A2415" s="27"/>
      <c r="B2415" s="28"/>
      <c r="C2415" s="32">
        <v>2.0</v>
      </c>
      <c r="D2415" s="23" t="s">
        <v>1240</v>
      </c>
      <c r="I2415" s="31" t="s">
        <v>38</v>
      </c>
      <c r="K2415" s="21"/>
      <c r="M2415" s="27"/>
      <c r="N2415" s="28"/>
      <c r="O2415" s="32">
        <v>2.0</v>
      </c>
      <c r="P2415" s="23" t="s">
        <v>1240</v>
      </c>
      <c r="U2415" s="31" t="s">
        <v>38</v>
      </c>
    </row>
    <row r="2416">
      <c r="A2416" s="27"/>
      <c r="B2416" s="28"/>
      <c r="C2416" s="32">
        <v>3.0</v>
      </c>
      <c r="D2416" s="23" t="s">
        <v>1241</v>
      </c>
      <c r="I2416" s="31"/>
      <c r="K2416" s="21"/>
      <c r="M2416" s="27"/>
      <c r="N2416" s="28"/>
      <c r="O2416" s="32">
        <v>3.0</v>
      </c>
      <c r="P2416" s="23" t="s">
        <v>1241</v>
      </c>
      <c r="U2416" s="31"/>
    </row>
    <row r="2417">
      <c r="A2417" s="27"/>
      <c r="B2417" s="28"/>
      <c r="C2417" s="32">
        <v>4.0</v>
      </c>
      <c r="D2417" s="23" t="s">
        <v>1242</v>
      </c>
      <c r="I2417" s="31"/>
      <c r="K2417" s="21"/>
      <c r="M2417" s="27"/>
      <c r="N2417" s="28"/>
      <c r="O2417" s="32">
        <v>4.0</v>
      </c>
      <c r="P2417" s="23" t="s">
        <v>1242</v>
      </c>
      <c r="U2417" s="31"/>
    </row>
    <row r="2418">
      <c r="A2418" s="27"/>
      <c r="B2418" s="28"/>
      <c r="C2418" s="23"/>
      <c r="D2418" s="23"/>
      <c r="E2418" s="23"/>
      <c r="F2418" s="23"/>
      <c r="G2418" s="23"/>
      <c r="H2418" s="23"/>
      <c r="I2418" s="31"/>
      <c r="K2418" s="21"/>
      <c r="M2418" s="27"/>
      <c r="N2418" s="28"/>
      <c r="O2418" s="23"/>
      <c r="P2418" s="23"/>
      <c r="Q2418" s="23"/>
      <c r="R2418" s="23"/>
      <c r="S2418" s="23"/>
      <c r="T2418" s="23"/>
      <c r="U2418" s="31"/>
    </row>
    <row r="2419">
      <c r="A2419" s="27"/>
      <c r="B2419" s="28"/>
      <c r="C2419" s="23"/>
      <c r="D2419" s="23"/>
      <c r="E2419" s="23"/>
      <c r="F2419" s="23"/>
      <c r="G2419" s="23"/>
      <c r="H2419" s="23"/>
      <c r="I2419" s="31"/>
      <c r="K2419" s="21"/>
      <c r="M2419" s="27"/>
      <c r="N2419" s="28"/>
      <c r="O2419" s="23"/>
      <c r="P2419" s="23"/>
      <c r="Q2419" s="23"/>
      <c r="R2419" s="23"/>
      <c r="S2419" s="23"/>
      <c r="T2419" s="23"/>
      <c r="U2419" s="31"/>
    </row>
    <row r="2420">
      <c r="A2420" s="32" t="s">
        <v>50</v>
      </c>
      <c r="B2420" s="50">
        <f>B220+1</f>
        <v>29</v>
      </c>
      <c r="C2420" s="25" t="s">
        <v>1243</v>
      </c>
      <c r="I2420" s="26"/>
      <c r="K2420" s="21"/>
      <c r="M2420" s="32" t="s">
        <v>50</v>
      </c>
      <c r="N2420" s="50">
        <f>N220+1</f>
        <v>29</v>
      </c>
      <c r="O2420" s="25" t="s">
        <v>1243</v>
      </c>
      <c r="U2420" s="26"/>
    </row>
    <row r="2421">
      <c r="A2421" s="27"/>
      <c r="B2421" s="28"/>
      <c r="C2421" s="29"/>
      <c r="I2421" s="30"/>
      <c r="K2421" s="21"/>
      <c r="M2421" s="27"/>
      <c r="N2421" s="28"/>
      <c r="O2421" s="29"/>
      <c r="U2421" s="30"/>
    </row>
    <row r="2422">
      <c r="A2422" s="27"/>
      <c r="B2422" s="28"/>
      <c r="C2422" s="32">
        <v>1.0</v>
      </c>
      <c r="D2422" s="23" t="s">
        <v>1244</v>
      </c>
      <c r="I2422" s="31"/>
      <c r="K2422" s="21"/>
      <c r="M2422" s="27"/>
      <c r="N2422" s="28"/>
      <c r="O2422" s="32">
        <v>1.0</v>
      </c>
      <c r="P2422" s="23" t="s">
        <v>1244</v>
      </c>
      <c r="U2422" s="31"/>
    </row>
    <row r="2423" ht="15.75" customHeight="1">
      <c r="A2423" s="27"/>
      <c r="B2423" s="28"/>
      <c r="C2423" s="32">
        <v>2.0</v>
      </c>
      <c r="D2423" s="23" t="s">
        <v>1245</v>
      </c>
      <c r="I2423" s="31"/>
      <c r="K2423" s="21"/>
      <c r="M2423" s="27"/>
      <c r="N2423" s="28"/>
      <c r="O2423" s="32">
        <v>2.0</v>
      </c>
      <c r="P2423" s="23" t="s">
        <v>1245</v>
      </c>
      <c r="U2423" s="31"/>
    </row>
    <row r="2424">
      <c r="A2424" s="27"/>
      <c r="B2424" s="28"/>
      <c r="C2424" s="32">
        <v>3.0</v>
      </c>
      <c r="D2424" s="23" t="s">
        <v>1246</v>
      </c>
      <c r="I2424" s="31" t="s">
        <v>38</v>
      </c>
      <c r="K2424" s="21"/>
      <c r="M2424" s="27"/>
      <c r="N2424" s="28"/>
      <c r="O2424" s="32">
        <v>3.0</v>
      </c>
      <c r="P2424" s="23" t="s">
        <v>1246</v>
      </c>
      <c r="U2424" s="31" t="s">
        <v>38</v>
      </c>
    </row>
    <row r="2425">
      <c r="A2425" s="27"/>
      <c r="B2425" s="28"/>
      <c r="C2425" s="32">
        <v>4.0</v>
      </c>
      <c r="D2425" s="23" t="s">
        <v>1247</v>
      </c>
      <c r="I2425" s="31"/>
      <c r="K2425" s="21"/>
      <c r="M2425" s="27"/>
      <c r="N2425" s="28"/>
      <c r="O2425" s="32">
        <v>4.0</v>
      </c>
      <c r="P2425" s="23" t="s">
        <v>1247</v>
      </c>
      <c r="U2425" s="31"/>
    </row>
    <row r="2426">
      <c r="A2426" s="27"/>
      <c r="B2426" s="28"/>
      <c r="C2426" s="23"/>
      <c r="D2426" s="23"/>
      <c r="E2426" s="23"/>
      <c r="F2426" s="23"/>
      <c r="G2426" s="23"/>
      <c r="H2426" s="23"/>
      <c r="I2426" s="31"/>
      <c r="K2426" s="21"/>
      <c r="M2426" s="27"/>
      <c r="N2426" s="28"/>
      <c r="O2426" s="23"/>
      <c r="P2426" s="23"/>
      <c r="Q2426" s="23"/>
      <c r="R2426" s="23"/>
      <c r="S2426" s="23"/>
      <c r="T2426" s="23"/>
      <c r="U2426" s="31"/>
    </row>
    <row r="2427">
      <c r="A2427" s="27"/>
      <c r="B2427" s="28"/>
      <c r="C2427" s="23"/>
      <c r="D2427" s="23"/>
      <c r="E2427" s="23"/>
      <c r="F2427" s="23"/>
      <c r="G2427" s="23"/>
      <c r="H2427" s="23"/>
      <c r="I2427" s="31"/>
      <c r="K2427" s="21"/>
      <c r="M2427" s="27"/>
      <c r="N2427" s="28"/>
      <c r="O2427" s="23"/>
      <c r="P2427" s="23"/>
      <c r="Q2427" s="23"/>
      <c r="R2427" s="23"/>
      <c r="S2427" s="23"/>
      <c r="T2427" s="23"/>
      <c r="U2427" s="31"/>
    </row>
    <row r="2428">
      <c r="A2428" s="32" t="s">
        <v>50</v>
      </c>
      <c r="B2428" s="50">
        <f>B228+1</f>
        <v>30</v>
      </c>
      <c r="C2428" s="25" t="s">
        <v>1248</v>
      </c>
      <c r="I2428" s="26"/>
      <c r="K2428" s="21"/>
      <c r="M2428" s="32" t="s">
        <v>50</v>
      </c>
      <c r="N2428" s="50">
        <f>N228+1</f>
        <v>30</v>
      </c>
      <c r="O2428" s="25" t="s">
        <v>1248</v>
      </c>
      <c r="U2428" s="26"/>
    </row>
    <row r="2429">
      <c r="A2429" s="27"/>
      <c r="B2429" s="28"/>
      <c r="C2429" s="29"/>
      <c r="I2429" s="30"/>
      <c r="K2429" s="21"/>
      <c r="M2429" s="27"/>
      <c r="N2429" s="28"/>
      <c r="O2429" s="29"/>
      <c r="U2429" s="30"/>
    </row>
    <row r="2430">
      <c r="A2430" s="27"/>
      <c r="B2430" s="28"/>
      <c r="C2430" s="32">
        <v>1.0</v>
      </c>
      <c r="D2430" s="23" t="s">
        <v>1249</v>
      </c>
      <c r="I2430" s="31"/>
      <c r="K2430" s="21"/>
      <c r="M2430" s="27"/>
      <c r="N2430" s="28"/>
      <c r="O2430" s="32">
        <v>1.0</v>
      </c>
      <c r="P2430" s="23" t="s">
        <v>1249</v>
      </c>
      <c r="U2430" s="31"/>
    </row>
    <row r="2431" ht="15.75" customHeight="1">
      <c r="A2431" s="27"/>
      <c r="B2431" s="28"/>
      <c r="C2431" s="32">
        <v>2.0</v>
      </c>
      <c r="D2431" s="23" t="s">
        <v>1250</v>
      </c>
      <c r="I2431" s="31"/>
      <c r="K2431" s="21"/>
      <c r="M2431" s="27"/>
      <c r="N2431" s="28"/>
      <c r="O2431" s="32">
        <v>2.0</v>
      </c>
      <c r="P2431" s="23" t="s">
        <v>1250</v>
      </c>
      <c r="U2431" s="31"/>
    </row>
    <row r="2432">
      <c r="A2432" s="27"/>
      <c r="B2432" s="28"/>
      <c r="C2432" s="32">
        <v>3.0</v>
      </c>
      <c r="D2432" s="23" t="s">
        <v>1251</v>
      </c>
      <c r="I2432" s="31"/>
      <c r="K2432" s="21"/>
      <c r="M2432" s="27"/>
      <c r="N2432" s="28"/>
      <c r="O2432" s="32">
        <v>3.0</v>
      </c>
      <c r="P2432" s="23" t="s">
        <v>1251</v>
      </c>
      <c r="U2432" s="31"/>
    </row>
    <row r="2433">
      <c r="A2433" s="27"/>
      <c r="B2433" s="28"/>
      <c r="C2433" s="32">
        <v>4.0</v>
      </c>
      <c r="D2433" s="23" t="s">
        <v>742</v>
      </c>
      <c r="I2433" s="31" t="s">
        <v>38</v>
      </c>
      <c r="K2433" s="21"/>
      <c r="M2433" s="27"/>
      <c r="N2433" s="28"/>
      <c r="O2433" s="32">
        <v>4.0</v>
      </c>
      <c r="P2433" s="23" t="s">
        <v>742</v>
      </c>
      <c r="U2433" s="31" t="s">
        <v>38</v>
      </c>
    </row>
    <row r="2434">
      <c r="A2434" s="27"/>
      <c r="B2434" s="28"/>
      <c r="C2434" s="23"/>
      <c r="D2434" s="23"/>
      <c r="E2434" s="23"/>
      <c r="F2434" s="23"/>
      <c r="G2434" s="23"/>
      <c r="H2434" s="23"/>
      <c r="I2434" s="31"/>
      <c r="K2434" s="21"/>
      <c r="M2434" s="27"/>
      <c r="N2434" s="28"/>
      <c r="O2434" s="23"/>
      <c r="P2434" s="23"/>
      <c r="Q2434" s="23"/>
      <c r="R2434" s="23"/>
      <c r="S2434" s="23"/>
      <c r="T2434" s="23"/>
      <c r="U2434" s="31"/>
    </row>
    <row r="2435">
      <c r="A2435" s="27"/>
      <c r="B2435" s="28"/>
      <c r="C2435" s="23"/>
      <c r="D2435" s="23"/>
      <c r="E2435" s="23"/>
      <c r="F2435" s="23"/>
      <c r="G2435" s="23"/>
      <c r="H2435" s="23"/>
      <c r="I2435" s="31"/>
      <c r="K2435" s="21"/>
      <c r="M2435" s="27"/>
      <c r="N2435" s="28"/>
      <c r="O2435" s="23"/>
      <c r="P2435" s="23"/>
      <c r="Q2435" s="23"/>
      <c r="R2435" s="23"/>
      <c r="S2435" s="23"/>
      <c r="T2435" s="23"/>
      <c r="U2435" s="31"/>
    </row>
    <row r="2436">
      <c r="A2436" s="32" t="s">
        <v>50</v>
      </c>
      <c r="B2436" s="50">
        <f>B236+1</f>
        <v>31</v>
      </c>
      <c r="C2436" s="25" t="s">
        <v>1252</v>
      </c>
      <c r="I2436" s="26"/>
      <c r="K2436" s="21"/>
      <c r="M2436" s="32" t="s">
        <v>50</v>
      </c>
      <c r="N2436" s="50">
        <f>N236+1</f>
        <v>31</v>
      </c>
      <c r="O2436" s="25" t="s">
        <v>1252</v>
      </c>
      <c r="U2436" s="26"/>
    </row>
    <row r="2437">
      <c r="A2437" s="27"/>
      <c r="B2437" s="28"/>
      <c r="C2437" s="29"/>
      <c r="I2437" s="30"/>
      <c r="K2437" s="21"/>
      <c r="M2437" s="27"/>
      <c r="N2437" s="28"/>
      <c r="O2437" s="29"/>
      <c r="U2437" s="30"/>
    </row>
    <row r="2438">
      <c r="A2438" s="27"/>
      <c r="B2438" s="28"/>
      <c r="C2438" s="32">
        <v>1.0</v>
      </c>
      <c r="D2438" s="23" t="s">
        <v>1253</v>
      </c>
      <c r="I2438" s="31"/>
      <c r="K2438" s="21"/>
      <c r="M2438" s="27"/>
      <c r="N2438" s="28"/>
      <c r="O2438" s="32">
        <v>1.0</v>
      </c>
      <c r="P2438" s="23" t="s">
        <v>1253</v>
      </c>
      <c r="U2438" s="31"/>
    </row>
    <row r="2439" ht="15.75" customHeight="1">
      <c r="A2439" s="27"/>
      <c r="B2439" s="28"/>
      <c r="C2439" s="32">
        <v>2.0</v>
      </c>
      <c r="D2439" s="23" t="s">
        <v>1254</v>
      </c>
      <c r="I2439" s="31"/>
      <c r="K2439" s="21"/>
      <c r="M2439" s="27"/>
      <c r="N2439" s="28"/>
      <c r="O2439" s="32">
        <v>2.0</v>
      </c>
      <c r="P2439" s="23" t="s">
        <v>1254</v>
      </c>
      <c r="U2439" s="31"/>
    </row>
    <row r="2440">
      <c r="A2440" s="27"/>
      <c r="B2440" s="28"/>
      <c r="C2440" s="32">
        <v>3.0</v>
      </c>
      <c r="D2440" s="23" t="s">
        <v>1255</v>
      </c>
      <c r="I2440" s="31"/>
      <c r="K2440" s="21"/>
      <c r="M2440" s="27"/>
      <c r="N2440" s="28"/>
      <c r="O2440" s="32">
        <v>3.0</v>
      </c>
      <c r="P2440" s="23" t="s">
        <v>1255</v>
      </c>
      <c r="U2440" s="31"/>
    </row>
    <row r="2441">
      <c r="A2441" s="27"/>
      <c r="B2441" s="28"/>
      <c r="C2441" s="32">
        <v>4.0</v>
      </c>
      <c r="D2441" s="23" t="s">
        <v>431</v>
      </c>
      <c r="I2441" s="31" t="s">
        <v>38</v>
      </c>
      <c r="K2441" s="21"/>
      <c r="M2441" s="27"/>
      <c r="N2441" s="28"/>
      <c r="O2441" s="32">
        <v>4.0</v>
      </c>
      <c r="P2441" s="23" t="s">
        <v>431</v>
      </c>
      <c r="U2441" s="31" t="s">
        <v>38</v>
      </c>
    </row>
    <row r="2442">
      <c r="A2442" s="27"/>
      <c r="B2442" s="28"/>
      <c r="C2442" s="23"/>
      <c r="D2442" s="23"/>
      <c r="E2442" s="23"/>
      <c r="F2442" s="23"/>
      <c r="G2442" s="23"/>
      <c r="H2442" s="23"/>
      <c r="I2442" s="31"/>
      <c r="K2442" s="21"/>
    </row>
    <row r="2443">
      <c r="A2443" s="27"/>
      <c r="B2443" s="28"/>
      <c r="C2443" s="23"/>
      <c r="D2443" s="23"/>
      <c r="E2443" s="23"/>
      <c r="F2443" s="23"/>
      <c r="G2443" s="23"/>
      <c r="H2443" s="23"/>
      <c r="I2443" s="31"/>
      <c r="K2443" s="21"/>
    </row>
    <row r="2444">
      <c r="A2444" s="27"/>
      <c r="B2444" s="28"/>
      <c r="C2444" s="23"/>
      <c r="D2444" s="23"/>
      <c r="E2444" s="23"/>
      <c r="F2444" s="23"/>
      <c r="G2444" s="23"/>
      <c r="H2444" s="23"/>
      <c r="I2444" s="31"/>
      <c r="K2444" s="21"/>
    </row>
    <row r="2445">
      <c r="A2445" s="27"/>
      <c r="B2445" s="28"/>
      <c r="C2445" s="23"/>
      <c r="D2445" s="23"/>
      <c r="E2445" s="23"/>
      <c r="F2445" s="23"/>
      <c r="G2445" s="23"/>
      <c r="H2445" s="23"/>
      <c r="I2445" s="31"/>
      <c r="K2445" s="21"/>
    </row>
    <row r="2446">
      <c r="A2446" s="22" t="s">
        <v>44</v>
      </c>
      <c r="I2446" s="31"/>
      <c r="K2446" s="21"/>
      <c r="M2446" s="22" t="s">
        <v>44</v>
      </c>
    </row>
    <row r="2447">
      <c r="A2447" s="32" t="s">
        <v>50</v>
      </c>
      <c r="B2447" s="50">
        <v>1.0</v>
      </c>
      <c r="C2447" s="25" t="s">
        <v>1256</v>
      </c>
      <c r="I2447" s="26" t="s">
        <v>52</v>
      </c>
      <c r="K2447" s="21"/>
      <c r="M2447" s="32" t="s">
        <v>50</v>
      </c>
      <c r="N2447" s="50">
        <v>1.0</v>
      </c>
      <c r="O2447" s="25" t="s">
        <v>1256</v>
      </c>
      <c r="U2447" s="26" t="s">
        <v>52</v>
      </c>
    </row>
    <row r="2448">
      <c r="A2448" s="27"/>
      <c r="B2448" s="28"/>
      <c r="C2448" s="29"/>
      <c r="I2448" s="30"/>
      <c r="K2448" s="21"/>
      <c r="M2448" s="27"/>
      <c r="N2448" s="28"/>
      <c r="O2448" s="29"/>
      <c r="U2448" s="30"/>
    </row>
    <row r="2449">
      <c r="A2449" s="27"/>
      <c r="B2449" s="28"/>
      <c r="C2449" s="32">
        <v>1.0</v>
      </c>
      <c r="D2449" s="23" t="s">
        <v>1257</v>
      </c>
      <c r="I2449" s="31" t="s">
        <v>38</v>
      </c>
      <c r="K2449" s="21"/>
      <c r="M2449" s="27"/>
      <c r="N2449" s="28"/>
      <c r="O2449" s="32">
        <v>1.0</v>
      </c>
      <c r="P2449" s="23" t="s">
        <v>1257</v>
      </c>
      <c r="U2449" s="31" t="s">
        <v>38</v>
      </c>
    </row>
    <row r="2450">
      <c r="A2450" s="27"/>
      <c r="B2450" s="28"/>
      <c r="C2450" s="32">
        <v>2.0</v>
      </c>
      <c r="D2450" s="23" t="s">
        <v>1258</v>
      </c>
      <c r="I2450" s="31"/>
      <c r="K2450" s="21"/>
      <c r="M2450" s="27"/>
      <c r="N2450" s="28"/>
      <c r="O2450" s="32">
        <v>2.0</v>
      </c>
      <c r="P2450" s="23" t="s">
        <v>1258</v>
      </c>
      <c r="U2450" s="31"/>
    </row>
    <row r="2451">
      <c r="A2451" s="27"/>
      <c r="B2451" s="28"/>
      <c r="C2451" s="32">
        <v>3.0</v>
      </c>
      <c r="D2451" s="23" t="s">
        <v>1259</v>
      </c>
      <c r="I2451" s="31"/>
      <c r="K2451" s="21"/>
      <c r="M2451" s="27"/>
      <c r="N2451" s="28"/>
      <c r="O2451" s="32">
        <v>3.0</v>
      </c>
      <c r="P2451" s="23" t="s">
        <v>1259</v>
      </c>
      <c r="U2451" s="31"/>
    </row>
    <row r="2452">
      <c r="A2452" s="27"/>
      <c r="B2452" s="28"/>
      <c r="C2452" s="23">
        <v>4.0</v>
      </c>
      <c r="D2452" s="23" t="s">
        <v>1260</v>
      </c>
      <c r="I2452" s="31"/>
      <c r="K2452" s="21"/>
      <c r="M2452" s="27"/>
      <c r="N2452" s="28"/>
      <c r="O2452" s="23">
        <v>4.0</v>
      </c>
      <c r="P2452" s="23" t="s">
        <v>1260</v>
      </c>
      <c r="U2452" s="31"/>
    </row>
    <row r="2453">
      <c r="A2453" s="27"/>
      <c r="B2453" s="28"/>
      <c r="C2453" s="23"/>
      <c r="D2453" s="23"/>
      <c r="E2453" s="23"/>
      <c r="F2453" s="23"/>
      <c r="G2453" s="23"/>
      <c r="H2453" s="23"/>
      <c r="I2453" s="31"/>
      <c r="K2453" s="21"/>
      <c r="M2453" s="27"/>
      <c r="N2453" s="28"/>
      <c r="O2453" s="23"/>
      <c r="P2453" s="23"/>
      <c r="Q2453" s="23"/>
      <c r="R2453" s="23"/>
      <c r="S2453" s="23"/>
      <c r="T2453" s="23"/>
      <c r="U2453" s="31"/>
    </row>
    <row r="2454">
      <c r="A2454" s="27"/>
      <c r="B2454" s="28"/>
      <c r="C2454" s="23"/>
      <c r="D2454" s="23"/>
      <c r="E2454" s="23"/>
      <c r="F2454" s="23"/>
      <c r="G2454" s="23"/>
      <c r="H2454" s="23"/>
      <c r="I2454" s="31"/>
      <c r="K2454" s="21"/>
      <c r="M2454" s="27"/>
      <c r="N2454" s="28"/>
      <c r="O2454" s="23"/>
      <c r="P2454" s="23"/>
      <c r="Q2454" s="23"/>
      <c r="R2454" s="23"/>
      <c r="S2454" s="23"/>
      <c r="T2454" s="23"/>
      <c r="U2454" s="31"/>
    </row>
    <row r="2455">
      <c r="A2455" s="32" t="s">
        <v>50</v>
      </c>
      <c r="B2455" s="50">
        <f>B4+1</f>
        <v>2</v>
      </c>
      <c r="C2455" s="25" t="s">
        <v>1261</v>
      </c>
      <c r="I2455" s="26"/>
      <c r="K2455" s="21"/>
      <c r="M2455" s="32" t="s">
        <v>50</v>
      </c>
      <c r="N2455" s="50">
        <f>N4+1</f>
        <v>2</v>
      </c>
      <c r="O2455" s="25" t="s">
        <v>1261</v>
      </c>
      <c r="U2455" s="26"/>
    </row>
    <row r="2456" ht="47.25" customHeight="1">
      <c r="A2456" s="27"/>
      <c r="B2456" s="28"/>
      <c r="C2456" s="29" t="str">
        <f>IMAGE("https://media.zecodeek-it.com/dtc/ss-share/questions/question-1302.jpg",1)</f>
        <v/>
      </c>
      <c r="I2456" s="30"/>
      <c r="K2456" s="21"/>
      <c r="M2456" s="27"/>
      <c r="N2456" s="28"/>
      <c r="O2456" s="29" t="str">
        <f>IMAGE("https://media.zecodeek-it.com/dtc/ss-share/questions/question-1302.jpg",1)</f>
        <v/>
      </c>
      <c r="U2456" s="30"/>
    </row>
    <row r="2457">
      <c r="A2457" s="27"/>
      <c r="B2457" s="28"/>
      <c r="C2457" s="32">
        <v>1.0</v>
      </c>
      <c r="D2457" s="23" t="s">
        <v>1262</v>
      </c>
      <c r="I2457" s="31"/>
      <c r="K2457" s="21"/>
      <c r="M2457" s="27"/>
      <c r="N2457" s="28"/>
      <c r="O2457" s="32">
        <v>1.0</v>
      </c>
      <c r="P2457" s="23" t="s">
        <v>1262</v>
      </c>
      <c r="U2457" s="31"/>
    </row>
    <row r="2458">
      <c r="A2458" s="27"/>
      <c r="B2458" s="28"/>
      <c r="C2458" s="32">
        <v>2.0</v>
      </c>
      <c r="D2458" s="23" t="s">
        <v>1263</v>
      </c>
      <c r="I2458" s="31"/>
      <c r="K2458" s="21"/>
      <c r="M2458" s="27"/>
      <c r="N2458" s="28"/>
      <c r="O2458" s="32">
        <v>2.0</v>
      </c>
      <c r="P2458" s="23" t="s">
        <v>1263</v>
      </c>
      <c r="U2458" s="31"/>
    </row>
    <row r="2459">
      <c r="A2459" s="27"/>
      <c r="B2459" s="28"/>
      <c r="C2459" s="32">
        <v>3.0</v>
      </c>
      <c r="D2459" s="23" t="s">
        <v>1264</v>
      </c>
      <c r="I2459" s="31" t="s">
        <v>38</v>
      </c>
      <c r="K2459" s="21"/>
      <c r="M2459" s="27"/>
      <c r="N2459" s="28"/>
      <c r="O2459" s="32">
        <v>3.0</v>
      </c>
      <c r="P2459" s="23" t="s">
        <v>1264</v>
      </c>
      <c r="U2459" s="31" t="s">
        <v>38</v>
      </c>
    </row>
    <row r="2460">
      <c r="A2460" s="27"/>
      <c r="B2460" s="28"/>
      <c r="C2460" s="23">
        <v>4.0</v>
      </c>
      <c r="D2460" s="23" t="s">
        <v>1265</v>
      </c>
      <c r="I2460" s="31"/>
      <c r="K2460" s="21"/>
      <c r="M2460" s="27"/>
      <c r="N2460" s="28"/>
      <c r="O2460" s="23">
        <v>4.0</v>
      </c>
      <c r="P2460" s="23" t="s">
        <v>1265</v>
      </c>
      <c r="U2460" s="31"/>
    </row>
    <row r="2461">
      <c r="A2461" s="27"/>
      <c r="B2461" s="28"/>
      <c r="C2461" s="23"/>
      <c r="D2461" s="23"/>
      <c r="E2461" s="23"/>
      <c r="F2461" s="23"/>
      <c r="G2461" s="23"/>
      <c r="H2461" s="23"/>
      <c r="I2461" s="31"/>
      <c r="K2461" s="21"/>
      <c r="M2461" s="27"/>
      <c r="N2461" s="28"/>
      <c r="O2461" s="23"/>
      <c r="P2461" s="23"/>
      <c r="Q2461" s="23"/>
      <c r="R2461" s="23"/>
      <c r="S2461" s="23"/>
      <c r="T2461" s="23"/>
      <c r="U2461" s="31"/>
    </row>
    <row r="2462">
      <c r="A2462" s="27"/>
      <c r="B2462" s="28"/>
      <c r="C2462" s="23"/>
      <c r="D2462" s="23"/>
      <c r="E2462" s="23"/>
      <c r="F2462" s="23"/>
      <c r="G2462" s="23"/>
      <c r="H2462" s="23"/>
      <c r="I2462" s="31"/>
      <c r="K2462" s="21"/>
      <c r="M2462" s="27"/>
      <c r="N2462" s="28"/>
      <c r="O2462" s="23"/>
      <c r="P2462" s="23"/>
      <c r="Q2462" s="23"/>
      <c r="R2462" s="23"/>
      <c r="S2462" s="23"/>
      <c r="T2462" s="23"/>
      <c r="U2462" s="31"/>
    </row>
    <row r="2463">
      <c r="A2463" s="32" t="s">
        <v>50</v>
      </c>
      <c r="B2463" s="50">
        <f>B12+1</f>
        <v>3</v>
      </c>
      <c r="C2463" s="25" t="s">
        <v>1266</v>
      </c>
      <c r="I2463" s="26"/>
      <c r="K2463" s="21"/>
      <c r="M2463" s="32" t="s">
        <v>50</v>
      </c>
      <c r="N2463" s="50">
        <f>N12+1</f>
        <v>3</v>
      </c>
      <c r="O2463" s="25" t="s">
        <v>1266</v>
      </c>
      <c r="U2463" s="26"/>
    </row>
    <row r="2464">
      <c r="A2464" s="27"/>
      <c r="B2464" s="28"/>
      <c r="C2464" s="29"/>
      <c r="I2464" s="30"/>
      <c r="K2464" s="21"/>
      <c r="M2464" s="27"/>
      <c r="N2464" s="28"/>
      <c r="O2464" s="29"/>
      <c r="U2464" s="30"/>
    </row>
    <row r="2465">
      <c r="A2465" s="27"/>
      <c r="B2465" s="28"/>
      <c r="C2465" s="32">
        <v>1.0</v>
      </c>
      <c r="D2465" s="23" t="s">
        <v>1267</v>
      </c>
      <c r="I2465" s="31" t="s">
        <v>38</v>
      </c>
      <c r="K2465" s="21"/>
      <c r="M2465" s="27"/>
      <c r="N2465" s="28"/>
      <c r="O2465" s="32">
        <v>1.0</v>
      </c>
      <c r="P2465" s="23" t="s">
        <v>1267</v>
      </c>
      <c r="U2465" s="31" t="s">
        <v>38</v>
      </c>
    </row>
    <row r="2466">
      <c r="A2466" s="27"/>
      <c r="B2466" s="28"/>
      <c r="C2466" s="32">
        <v>2.0</v>
      </c>
      <c r="D2466" s="23" t="s">
        <v>1268</v>
      </c>
      <c r="I2466" s="31"/>
      <c r="K2466" s="21"/>
      <c r="M2466" s="27"/>
      <c r="N2466" s="28"/>
      <c r="O2466" s="32">
        <v>2.0</v>
      </c>
      <c r="P2466" s="23" t="s">
        <v>1268</v>
      </c>
      <c r="U2466" s="31"/>
    </row>
    <row r="2467">
      <c r="A2467" s="27"/>
      <c r="B2467" s="28"/>
      <c r="C2467" s="32">
        <v>3.0</v>
      </c>
      <c r="D2467" s="23" t="s">
        <v>1269</v>
      </c>
      <c r="I2467" s="31"/>
      <c r="K2467" s="21"/>
      <c r="M2467" s="27"/>
      <c r="N2467" s="28"/>
      <c r="O2467" s="32">
        <v>3.0</v>
      </c>
      <c r="P2467" s="23" t="s">
        <v>1269</v>
      </c>
      <c r="U2467" s="31"/>
    </row>
    <row r="2468">
      <c r="A2468" s="27"/>
      <c r="B2468" s="28"/>
      <c r="C2468" s="23">
        <v>4.0</v>
      </c>
      <c r="D2468" s="23" t="s">
        <v>1270</v>
      </c>
      <c r="I2468" s="31"/>
      <c r="K2468" s="21"/>
      <c r="M2468" s="27"/>
      <c r="N2468" s="28"/>
      <c r="O2468" s="23">
        <v>4.0</v>
      </c>
      <c r="P2468" s="23" t="s">
        <v>1270</v>
      </c>
      <c r="U2468" s="31"/>
    </row>
    <row r="2469">
      <c r="A2469" s="27"/>
      <c r="B2469" s="28"/>
      <c r="C2469" s="23"/>
      <c r="D2469" s="23"/>
      <c r="E2469" s="23"/>
      <c r="F2469" s="23"/>
      <c r="G2469" s="23"/>
      <c r="H2469" s="23"/>
      <c r="I2469" s="31"/>
      <c r="K2469" s="21"/>
      <c r="M2469" s="27"/>
      <c r="N2469" s="28"/>
      <c r="O2469" s="23"/>
      <c r="P2469" s="23"/>
      <c r="Q2469" s="23"/>
      <c r="R2469" s="23"/>
      <c r="S2469" s="23"/>
      <c r="T2469" s="23"/>
      <c r="U2469" s="31"/>
    </row>
    <row r="2470">
      <c r="A2470" s="27"/>
      <c r="B2470" s="28"/>
      <c r="C2470" s="23"/>
      <c r="D2470" s="23"/>
      <c r="E2470" s="23"/>
      <c r="F2470" s="23"/>
      <c r="G2470" s="23"/>
      <c r="H2470" s="23"/>
      <c r="I2470" s="31"/>
      <c r="K2470" s="21"/>
      <c r="M2470" s="27"/>
      <c r="N2470" s="28"/>
      <c r="O2470" s="23"/>
      <c r="P2470" s="23"/>
      <c r="Q2470" s="23"/>
      <c r="R2470" s="23"/>
      <c r="S2470" s="23"/>
      <c r="T2470" s="23"/>
      <c r="U2470" s="31"/>
    </row>
    <row r="2471">
      <c r="A2471" s="32" t="s">
        <v>50</v>
      </c>
      <c r="B2471" s="50">
        <f>B20+1</f>
        <v>4</v>
      </c>
      <c r="C2471" s="25" t="s">
        <v>1271</v>
      </c>
      <c r="I2471" s="26"/>
      <c r="K2471" s="21"/>
      <c r="M2471" s="32" t="s">
        <v>50</v>
      </c>
      <c r="N2471" s="50">
        <f>N20+1</f>
        <v>4</v>
      </c>
      <c r="O2471" s="25" t="s">
        <v>1271</v>
      </c>
      <c r="U2471" s="26"/>
    </row>
    <row r="2472">
      <c r="A2472" s="27"/>
      <c r="B2472" s="28"/>
      <c r="C2472" s="29"/>
      <c r="I2472" s="30"/>
      <c r="K2472" s="21"/>
      <c r="M2472" s="27"/>
      <c r="N2472" s="28"/>
      <c r="O2472" s="29"/>
      <c r="U2472" s="30"/>
    </row>
    <row r="2473">
      <c r="A2473" s="27"/>
      <c r="B2473" s="28"/>
      <c r="C2473" s="32">
        <v>1.0</v>
      </c>
      <c r="D2473" s="23" t="s">
        <v>1272</v>
      </c>
      <c r="I2473" s="31"/>
      <c r="K2473" s="21"/>
      <c r="M2473" s="27"/>
      <c r="N2473" s="28"/>
      <c r="O2473" s="32">
        <v>1.0</v>
      </c>
      <c r="P2473" s="23" t="s">
        <v>1272</v>
      </c>
      <c r="U2473" s="31"/>
    </row>
    <row r="2474">
      <c r="A2474" s="27"/>
      <c r="B2474" s="28"/>
      <c r="C2474" s="32">
        <v>2.0</v>
      </c>
      <c r="D2474" s="23" t="s">
        <v>1273</v>
      </c>
      <c r="I2474" s="31"/>
      <c r="K2474" s="21"/>
      <c r="M2474" s="27"/>
      <c r="N2474" s="28"/>
      <c r="O2474" s="32">
        <v>2.0</v>
      </c>
      <c r="P2474" s="23" t="s">
        <v>1273</v>
      </c>
      <c r="U2474" s="31"/>
    </row>
    <row r="2475">
      <c r="A2475" s="27"/>
      <c r="B2475" s="28"/>
      <c r="C2475" s="32">
        <v>3.0</v>
      </c>
      <c r="D2475" s="23" t="s">
        <v>1274</v>
      </c>
      <c r="I2475" s="31" t="s">
        <v>38</v>
      </c>
      <c r="K2475" s="21"/>
      <c r="M2475" s="27"/>
      <c r="N2475" s="28"/>
      <c r="O2475" s="32">
        <v>3.0</v>
      </c>
      <c r="P2475" s="23" t="s">
        <v>1274</v>
      </c>
      <c r="U2475" s="31" t="s">
        <v>38</v>
      </c>
    </row>
    <row r="2476">
      <c r="A2476" s="27"/>
      <c r="B2476" s="28"/>
      <c r="C2476" s="23">
        <v>4.0</v>
      </c>
      <c r="D2476" s="23" t="s">
        <v>1275</v>
      </c>
      <c r="I2476" s="31"/>
      <c r="K2476" s="21"/>
      <c r="M2476" s="27"/>
      <c r="N2476" s="28"/>
      <c r="O2476" s="23">
        <v>4.0</v>
      </c>
      <c r="P2476" s="23" t="s">
        <v>1275</v>
      </c>
      <c r="U2476" s="31"/>
    </row>
    <row r="2477">
      <c r="A2477" s="27"/>
      <c r="B2477" s="28"/>
      <c r="C2477" s="23"/>
      <c r="D2477" s="23"/>
      <c r="E2477" s="23"/>
      <c r="F2477" s="23"/>
      <c r="G2477" s="23"/>
      <c r="H2477" s="23"/>
      <c r="I2477" s="31"/>
      <c r="K2477" s="21"/>
      <c r="M2477" s="27"/>
      <c r="N2477" s="28"/>
      <c r="O2477" s="23"/>
      <c r="P2477" s="23"/>
      <c r="Q2477" s="23"/>
      <c r="R2477" s="23"/>
      <c r="S2477" s="23"/>
      <c r="T2477" s="23"/>
      <c r="U2477" s="31"/>
    </row>
    <row r="2478">
      <c r="A2478" s="27"/>
      <c r="B2478" s="28"/>
      <c r="C2478" s="23"/>
      <c r="D2478" s="23"/>
      <c r="E2478" s="23"/>
      <c r="F2478" s="23"/>
      <c r="G2478" s="23"/>
      <c r="H2478" s="23"/>
      <c r="I2478" s="31"/>
      <c r="K2478" s="21"/>
      <c r="M2478" s="27"/>
      <c r="N2478" s="28"/>
      <c r="O2478" s="23"/>
      <c r="P2478" s="23"/>
      <c r="Q2478" s="23"/>
      <c r="R2478" s="23"/>
      <c r="S2478" s="23"/>
      <c r="T2478" s="23"/>
      <c r="U2478" s="31"/>
    </row>
    <row r="2479">
      <c r="A2479" s="32" t="s">
        <v>50</v>
      </c>
      <c r="B2479" s="50">
        <f>B28+1</f>
        <v>5</v>
      </c>
      <c r="C2479" s="25" t="s">
        <v>1276</v>
      </c>
      <c r="I2479" s="26"/>
      <c r="K2479" s="21"/>
      <c r="M2479" s="32" t="s">
        <v>50</v>
      </c>
      <c r="N2479" s="50">
        <f>N28+1</f>
        <v>5</v>
      </c>
      <c r="O2479" s="25" t="s">
        <v>1276</v>
      </c>
      <c r="U2479" s="26"/>
    </row>
    <row r="2480">
      <c r="A2480" s="27"/>
      <c r="B2480" s="28"/>
      <c r="C2480" s="29"/>
      <c r="I2480" s="30"/>
      <c r="K2480" s="21"/>
      <c r="M2480" s="27"/>
      <c r="N2480" s="28"/>
      <c r="O2480" s="29"/>
      <c r="U2480" s="30"/>
    </row>
    <row r="2481">
      <c r="A2481" s="27"/>
      <c r="B2481" s="28"/>
      <c r="C2481" s="32">
        <v>1.0</v>
      </c>
      <c r="D2481" s="23" t="s">
        <v>1277</v>
      </c>
      <c r="I2481" s="31"/>
      <c r="K2481" s="21"/>
      <c r="M2481" s="27"/>
      <c r="N2481" s="28"/>
      <c r="O2481" s="32">
        <v>1.0</v>
      </c>
      <c r="P2481" s="23" t="s">
        <v>1277</v>
      </c>
      <c r="U2481" s="31"/>
    </row>
    <row r="2482">
      <c r="A2482" s="27"/>
      <c r="B2482" s="28"/>
      <c r="C2482" s="32">
        <v>2.0</v>
      </c>
      <c r="D2482" s="23" t="s">
        <v>1033</v>
      </c>
      <c r="I2482" s="31" t="s">
        <v>38</v>
      </c>
      <c r="K2482" s="21"/>
      <c r="M2482" s="27"/>
      <c r="N2482" s="28"/>
      <c r="O2482" s="32">
        <v>2.0</v>
      </c>
      <c r="P2482" s="23" t="s">
        <v>1033</v>
      </c>
      <c r="U2482" s="31" t="s">
        <v>38</v>
      </c>
    </row>
    <row r="2483">
      <c r="A2483" s="27"/>
      <c r="B2483" s="28"/>
      <c r="C2483" s="32">
        <v>3.0</v>
      </c>
      <c r="D2483" s="23" t="s">
        <v>1278</v>
      </c>
      <c r="I2483" s="31"/>
      <c r="K2483" s="21"/>
      <c r="M2483" s="27"/>
      <c r="N2483" s="28"/>
      <c r="O2483" s="32">
        <v>3.0</v>
      </c>
      <c r="P2483" s="23" t="s">
        <v>1278</v>
      </c>
      <c r="U2483" s="31"/>
    </row>
    <row r="2484">
      <c r="A2484" s="27"/>
      <c r="B2484" s="28"/>
      <c r="C2484" s="23">
        <v>4.0</v>
      </c>
      <c r="D2484" s="23" t="s">
        <v>1279</v>
      </c>
      <c r="I2484" s="31"/>
      <c r="K2484" s="21"/>
      <c r="M2484" s="27"/>
      <c r="N2484" s="28"/>
      <c r="O2484" s="23">
        <v>4.0</v>
      </c>
      <c r="P2484" s="23" t="s">
        <v>1279</v>
      </c>
      <c r="U2484" s="31"/>
    </row>
    <row r="2485">
      <c r="A2485" s="27"/>
      <c r="B2485" s="28"/>
      <c r="C2485" s="23"/>
      <c r="D2485" s="23"/>
      <c r="E2485" s="23"/>
      <c r="F2485" s="23"/>
      <c r="G2485" s="23"/>
      <c r="H2485" s="23"/>
      <c r="I2485" s="31"/>
      <c r="K2485" s="21"/>
      <c r="M2485" s="27"/>
      <c r="N2485" s="28"/>
      <c r="O2485" s="23"/>
      <c r="P2485" s="23"/>
      <c r="Q2485" s="23"/>
      <c r="R2485" s="23"/>
      <c r="S2485" s="23"/>
      <c r="T2485" s="23"/>
      <c r="U2485" s="31"/>
    </row>
    <row r="2486">
      <c r="A2486" s="27"/>
      <c r="B2486" s="28"/>
      <c r="C2486" s="23"/>
      <c r="D2486" s="23"/>
      <c r="E2486" s="23"/>
      <c r="F2486" s="23"/>
      <c r="G2486" s="23"/>
      <c r="H2486" s="23"/>
      <c r="I2486" s="31"/>
      <c r="K2486" s="21"/>
      <c r="M2486" s="27"/>
      <c r="N2486" s="28"/>
      <c r="O2486" s="23"/>
      <c r="P2486" s="23"/>
      <c r="Q2486" s="23"/>
      <c r="R2486" s="23"/>
      <c r="S2486" s="23"/>
      <c r="T2486" s="23"/>
      <c r="U2486" s="31"/>
    </row>
    <row r="2487">
      <c r="A2487" s="32" t="s">
        <v>50</v>
      </c>
      <c r="B2487" s="50">
        <f>B36+1</f>
        <v>6</v>
      </c>
      <c r="C2487" s="25" t="s">
        <v>1280</v>
      </c>
      <c r="I2487" s="26"/>
      <c r="K2487" s="21"/>
      <c r="M2487" s="32" t="s">
        <v>50</v>
      </c>
      <c r="N2487" s="50">
        <f>N36+1</f>
        <v>6</v>
      </c>
      <c r="O2487" s="25" t="s">
        <v>1280</v>
      </c>
      <c r="U2487" s="26"/>
    </row>
    <row r="2488">
      <c r="A2488" s="27"/>
      <c r="B2488" s="28"/>
      <c r="C2488" s="29"/>
      <c r="I2488" s="30"/>
      <c r="K2488" s="21"/>
      <c r="M2488" s="27"/>
      <c r="N2488" s="28"/>
      <c r="O2488" s="29"/>
      <c r="U2488" s="30"/>
    </row>
    <row r="2489">
      <c r="A2489" s="27"/>
      <c r="B2489" s="28"/>
      <c r="C2489" s="32">
        <v>1.0</v>
      </c>
      <c r="D2489" s="23" t="s">
        <v>1281</v>
      </c>
      <c r="I2489" s="31" t="s">
        <v>38</v>
      </c>
      <c r="K2489" s="21"/>
      <c r="M2489" s="27"/>
      <c r="N2489" s="28"/>
      <c r="O2489" s="32">
        <v>1.0</v>
      </c>
      <c r="P2489" s="23" t="s">
        <v>1281</v>
      </c>
      <c r="U2489" s="31" t="s">
        <v>38</v>
      </c>
    </row>
    <row r="2490">
      <c r="A2490" s="27"/>
      <c r="B2490" s="28"/>
      <c r="C2490" s="32">
        <v>2.0</v>
      </c>
      <c r="D2490" s="23" t="s">
        <v>1282</v>
      </c>
      <c r="I2490" s="31"/>
      <c r="K2490" s="21"/>
      <c r="M2490" s="27"/>
      <c r="N2490" s="28"/>
      <c r="O2490" s="32">
        <v>2.0</v>
      </c>
      <c r="P2490" s="23" t="s">
        <v>1282</v>
      </c>
      <c r="U2490" s="31"/>
    </row>
    <row r="2491">
      <c r="A2491" s="27"/>
      <c r="B2491" s="28"/>
      <c r="C2491" s="32">
        <v>3.0</v>
      </c>
      <c r="D2491" s="23" t="s">
        <v>1283</v>
      </c>
      <c r="I2491" s="31"/>
      <c r="K2491" s="21"/>
      <c r="M2491" s="27"/>
      <c r="N2491" s="28"/>
      <c r="O2491" s="32">
        <v>3.0</v>
      </c>
      <c r="P2491" s="23" t="s">
        <v>1283</v>
      </c>
      <c r="U2491" s="31"/>
    </row>
    <row r="2492">
      <c r="A2492" s="27"/>
      <c r="B2492" s="28"/>
      <c r="C2492" s="23">
        <v>4.0</v>
      </c>
      <c r="D2492" s="23" t="s">
        <v>582</v>
      </c>
      <c r="I2492" s="31"/>
      <c r="K2492" s="21"/>
      <c r="M2492" s="27"/>
      <c r="N2492" s="28"/>
      <c r="O2492" s="23">
        <v>4.0</v>
      </c>
      <c r="P2492" s="23" t="s">
        <v>582</v>
      </c>
      <c r="U2492" s="31"/>
    </row>
    <row r="2493">
      <c r="A2493" s="27"/>
      <c r="B2493" s="28"/>
      <c r="C2493" s="23"/>
      <c r="D2493" s="23"/>
      <c r="E2493" s="23"/>
      <c r="F2493" s="23"/>
      <c r="G2493" s="23"/>
      <c r="H2493" s="23"/>
      <c r="I2493" s="31"/>
      <c r="K2493" s="21"/>
      <c r="M2493" s="27"/>
      <c r="N2493" s="28"/>
      <c r="O2493" s="23"/>
      <c r="P2493" s="23"/>
      <c r="Q2493" s="23"/>
      <c r="R2493" s="23"/>
      <c r="S2493" s="23"/>
      <c r="T2493" s="23"/>
      <c r="U2493" s="31"/>
    </row>
    <row r="2494">
      <c r="A2494" s="27"/>
      <c r="B2494" s="28"/>
      <c r="C2494" s="23"/>
      <c r="D2494" s="23"/>
      <c r="E2494" s="23"/>
      <c r="F2494" s="23"/>
      <c r="G2494" s="23"/>
      <c r="H2494" s="23"/>
      <c r="I2494" s="31"/>
      <c r="K2494" s="21"/>
      <c r="M2494" s="27"/>
      <c r="N2494" s="28"/>
      <c r="O2494" s="23"/>
      <c r="P2494" s="23"/>
      <c r="Q2494" s="23"/>
      <c r="R2494" s="23"/>
      <c r="S2494" s="23"/>
      <c r="T2494" s="23"/>
      <c r="U2494" s="31"/>
    </row>
    <row r="2495">
      <c r="A2495" s="32" t="s">
        <v>50</v>
      </c>
      <c r="B2495" s="50">
        <f>B44+1</f>
        <v>7</v>
      </c>
      <c r="C2495" s="25" t="s">
        <v>1284</v>
      </c>
      <c r="I2495" s="26"/>
      <c r="K2495" s="21"/>
      <c r="M2495" s="32" t="s">
        <v>50</v>
      </c>
      <c r="N2495" s="50">
        <f>N44+1</f>
        <v>7</v>
      </c>
      <c r="O2495" s="25" t="s">
        <v>1284</v>
      </c>
      <c r="U2495" s="26"/>
    </row>
    <row r="2496" ht="47.25" customHeight="1">
      <c r="A2496" s="27"/>
      <c r="B2496" s="28"/>
      <c r="C2496" s="29" t="str">
        <f>IMAGE("https://media.zecodeek-it.com/dtc/ss-share/questions/question-1317.jpg",1)</f>
        <v/>
      </c>
      <c r="I2496" s="30"/>
      <c r="K2496" s="21"/>
      <c r="M2496" s="27"/>
      <c r="N2496" s="28"/>
      <c r="O2496" s="29" t="str">
        <f>IMAGE("https://media.zecodeek-it.com/dtc/ss-share/questions/question-1317.jpg",1)</f>
        <v/>
      </c>
      <c r="U2496" s="30"/>
    </row>
    <row r="2497">
      <c r="A2497" s="27"/>
      <c r="B2497" s="28"/>
      <c r="C2497" s="32">
        <v>1.0</v>
      </c>
      <c r="D2497" s="23" t="s">
        <v>1285</v>
      </c>
      <c r="I2497" s="31" t="s">
        <v>38</v>
      </c>
      <c r="K2497" s="21"/>
      <c r="M2497" s="27"/>
      <c r="N2497" s="28"/>
      <c r="O2497" s="32">
        <v>1.0</v>
      </c>
      <c r="P2497" s="23" t="s">
        <v>1285</v>
      </c>
      <c r="U2497" s="31" t="s">
        <v>38</v>
      </c>
    </row>
    <row r="2498">
      <c r="A2498" s="27"/>
      <c r="B2498" s="28"/>
      <c r="C2498" s="32">
        <v>2.0</v>
      </c>
      <c r="D2498" s="23" t="s">
        <v>1286</v>
      </c>
      <c r="I2498" s="31"/>
      <c r="K2498" s="21"/>
      <c r="M2498" s="27"/>
      <c r="N2498" s="28"/>
      <c r="O2498" s="32">
        <v>2.0</v>
      </c>
      <c r="P2498" s="23" t="s">
        <v>1286</v>
      </c>
      <c r="U2498" s="31"/>
    </row>
    <row r="2499">
      <c r="A2499" s="27"/>
      <c r="B2499" s="28"/>
      <c r="C2499" s="32">
        <v>3.0</v>
      </c>
      <c r="D2499" s="23" t="s">
        <v>1287</v>
      </c>
      <c r="I2499" s="31"/>
      <c r="K2499" s="21"/>
      <c r="M2499" s="27"/>
      <c r="N2499" s="28"/>
      <c r="O2499" s="32">
        <v>3.0</v>
      </c>
      <c r="P2499" s="23" t="s">
        <v>1287</v>
      </c>
      <c r="U2499" s="31"/>
    </row>
    <row r="2500">
      <c r="A2500" s="27"/>
      <c r="B2500" s="28"/>
      <c r="C2500" s="23">
        <v>4.0</v>
      </c>
      <c r="D2500" s="23" t="s">
        <v>437</v>
      </c>
      <c r="I2500" s="31"/>
      <c r="K2500" s="21"/>
      <c r="M2500" s="27"/>
      <c r="N2500" s="28"/>
      <c r="O2500" s="23">
        <v>4.0</v>
      </c>
      <c r="P2500" s="23" t="s">
        <v>437</v>
      </c>
      <c r="U2500" s="31"/>
    </row>
    <row r="2501">
      <c r="A2501" s="27"/>
      <c r="B2501" s="28"/>
      <c r="C2501" s="23"/>
      <c r="D2501" s="23"/>
      <c r="E2501" s="23"/>
      <c r="F2501" s="23"/>
      <c r="G2501" s="23"/>
      <c r="H2501" s="23"/>
      <c r="I2501" s="31"/>
      <c r="K2501" s="21"/>
      <c r="M2501" s="27"/>
      <c r="N2501" s="28"/>
      <c r="O2501" s="23"/>
      <c r="P2501" s="23"/>
      <c r="Q2501" s="23"/>
      <c r="R2501" s="23"/>
      <c r="S2501" s="23"/>
      <c r="T2501" s="23"/>
      <c r="U2501" s="31"/>
    </row>
    <row r="2502">
      <c r="A2502" s="27"/>
      <c r="B2502" s="28"/>
      <c r="C2502" s="23"/>
      <c r="D2502" s="23"/>
      <c r="E2502" s="23"/>
      <c r="F2502" s="23"/>
      <c r="G2502" s="23"/>
      <c r="H2502" s="23"/>
      <c r="I2502" s="31"/>
      <c r="K2502" s="21"/>
      <c r="M2502" s="27"/>
      <c r="N2502" s="28"/>
      <c r="O2502" s="23"/>
      <c r="P2502" s="23"/>
      <c r="Q2502" s="23"/>
      <c r="R2502" s="23"/>
      <c r="S2502" s="23"/>
      <c r="T2502" s="23"/>
      <c r="U2502" s="31"/>
    </row>
    <row r="2503">
      <c r="A2503" s="32" t="s">
        <v>50</v>
      </c>
      <c r="B2503" s="50">
        <f>B52+1</f>
        <v>8</v>
      </c>
      <c r="C2503" s="25" t="s">
        <v>1288</v>
      </c>
      <c r="I2503" s="26"/>
      <c r="K2503" s="21"/>
      <c r="M2503" s="32" t="s">
        <v>50</v>
      </c>
      <c r="N2503" s="50">
        <f>N52+1</f>
        <v>8</v>
      </c>
      <c r="O2503" s="25" t="s">
        <v>1288</v>
      </c>
      <c r="U2503" s="26"/>
    </row>
    <row r="2504" ht="47.25" customHeight="1">
      <c r="A2504" s="27"/>
      <c r="B2504" s="28"/>
      <c r="C2504" s="29" t="str">
        <f>IMAGE("https://media.zecodeek-it.com/dtc/ss-share/questions/question-5503.jpg",1)</f>
        <v/>
      </c>
      <c r="I2504" s="30"/>
      <c r="K2504" s="21"/>
      <c r="M2504" s="27"/>
      <c r="N2504" s="28"/>
      <c r="O2504" s="29" t="str">
        <f>IMAGE("https://media.zecodeek-it.com/dtc/ss-share/questions/question-5503.jpg",1)</f>
        <v/>
      </c>
      <c r="U2504" s="30"/>
    </row>
    <row r="2505">
      <c r="A2505" s="27"/>
      <c r="B2505" s="28"/>
      <c r="C2505" s="32">
        <v>1.0</v>
      </c>
      <c r="D2505" s="23" t="s">
        <v>1289</v>
      </c>
      <c r="I2505" s="31"/>
      <c r="K2505" s="21"/>
      <c r="M2505" s="27"/>
      <c r="N2505" s="28"/>
      <c r="O2505" s="32">
        <v>1.0</v>
      </c>
      <c r="P2505" s="23" t="s">
        <v>1289</v>
      </c>
      <c r="U2505" s="31"/>
    </row>
    <row r="2506">
      <c r="A2506" s="27"/>
      <c r="B2506" s="28"/>
      <c r="C2506" s="32">
        <v>2.0</v>
      </c>
      <c r="D2506" s="23" t="s">
        <v>1290</v>
      </c>
      <c r="I2506" s="31"/>
      <c r="K2506" s="21"/>
      <c r="M2506" s="27"/>
      <c r="N2506" s="28"/>
      <c r="O2506" s="32">
        <v>2.0</v>
      </c>
      <c r="P2506" s="23" t="s">
        <v>1290</v>
      </c>
      <c r="U2506" s="31"/>
    </row>
    <row r="2507">
      <c r="A2507" s="27"/>
      <c r="B2507" s="28"/>
      <c r="C2507" s="32">
        <v>3.0</v>
      </c>
      <c r="D2507" s="23" t="s">
        <v>1291</v>
      </c>
      <c r="I2507" s="31" t="s">
        <v>38</v>
      </c>
      <c r="K2507" s="21"/>
      <c r="M2507" s="27"/>
      <c r="N2507" s="28"/>
      <c r="O2507" s="32">
        <v>3.0</v>
      </c>
      <c r="P2507" s="23" t="s">
        <v>1291</v>
      </c>
      <c r="U2507" s="31" t="s">
        <v>38</v>
      </c>
    </row>
    <row r="2508">
      <c r="A2508" s="27"/>
      <c r="B2508" s="28"/>
      <c r="C2508" s="23">
        <v>4.0</v>
      </c>
      <c r="D2508" s="23" t="s">
        <v>437</v>
      </c>
      <c r="I2508" s="31"/>
      <c r="K2508" s="21"/>
      <c r="M2508" s="27"/>
      <c r="N2508" s="28"/>
      <c r="O2508" s="23">
        <v>4.0</v>
      </c>
      <c r="P2508" s="23" t="s">
        <v>437</v>
      </c>
      <c r="U2508" s="31"/>
    </row>
    <row r="2509">
      <c r="A2509" s="27"/>
      <c r="B2509" s="28"/>
      <c r="C2509" s="23"/>
      <c r="D2509" s="23"/>
      <c r="E2509" s="23"/>
      <c r="F2509" s="23"/>
      <c r="G2509" s="23"/>
      <c r="H2509" s="23"/>
      <c r="I2509" s="31"/>
      <c r="K2509" s="21"/>
      <c r="M2509" s="27"/>
      <c r="N2509" s="28"/>
      <c r="O2509" s="23"/>
      <c r="P2509" s="23"/>
      <c r="Q2509" s="23"/>
      <c r="R2509" s="23"/>
      <c r="S2509" s="23"/>
      <c r="T2509" s="23"/>
      <c r="U2509" s="31"/>
    </row>
    <row r="2510">
      <c r="A2510" s="27"/>
      <c r="B2510" s="28"/>
      <c r="C2510" s="23"/>
      <c r="D2510" s="23"/>
      <c r="E2510" s="23"/>
      <c r="F2510" s="23"/>
      <c r="G2510" s="23"/>
      <c r="H2510" s="23"/>
      <c r="I2510" s="31"/>
      <c r="K2510" s="21"/>
      <c r="M2510" s="27"/>
      <c r="N2510" s="28"/>
      <c r="O2510" s="23"/>
      <c r="P2510" s="23"/>
      <c r="Q2510" s="23"/>
      <c r="R2510" s="23"/>
      <c r="S2510" s="23"/>
      <c r="T2510" s="23"/>
      <c r="U2510" s="31"/>
    </row>
    <row r="2511">
      <c r="A2511" s="32" t="s">
        <v>50</v>
      </c>
      <c r="B2511" s="50">
        <f>B60+1</f>
        <v>9</v>
      </c>
      <c r="C2511" s="25" t="s">
        <v>1292</v>
      </c>
      <c r="I2511" s="26"/>
      <c r="K2511" s="21"/>
      <c r="M2511" s="32" t="s">
        <v>50</v>
      </c>
      <c r="N2511" s="50">
        <f>N60+1</f>
        <v>9</v>
      </c>
      <c r="O2511" s="25" t="s">
        <v>1292</v>
      </c>
      <c r="U2511" s="26"/>
    </row>
    <row r="2512">
      <c r="A2512" s="27"/>
      <c r="B2512" s="28"/>
      <c r="C2512" s="29"/>
      <c r="I2512" s="30"/>
      <c r="K2512" s="21"/>
      <c r="M2512" s="27"/>
      <c r="N2512" s="28"/>
      <c r="O2512" s="29"/>
      <c r="U2512" s="30"/>
    </row>
    <row r="2513">
      <c r="A2513" s="27"/>
      <c r="B2513" s="28"/>
      <c r="C2513" s="32">
        <v>1.0</v>
      </c>
      <c r="D2513" s="23" t="s">
        <v>1293</v>
      </c>
      <c r="I2513" s="31"/>
      <c r="K2513" s="21"/>
      <c r="M2513" s="27"/>
      <c r="N2513" s="28"/>
      <c r="O2513" s="32">
        <v>1.0</v>
      </c>
      <c r="P2513" s="23" t="s">
        <v>1293</v>
      </c>
      <c r="U2513" s="31"/>
    </row>
    <row r="2514">
      <c r="A2514" s="27"/>
      <c r="B2514" s="28"/>
      <c r="C2514" s="32">
        <v>2.0</v>
      </c>
      <c r="D2514" s="23" t="s">
        <v>1294</v>
      </c>
      <c r="I2514" s="31"/>
      <c r="K2514" s="21"/>
      <c r="M2514" s="27"/>
      <c r="N2514" s="28"/>
      <c r="O2514" s="32">
        <v>2.0</v>
      </c>
      <c r="P2514" s="23" t="s">
        <v>1294</v>
      </c>
      <c r="U2514" s="31"/>
    </row>
    <row r="2515">
      <c r="A2515" s="27"/>
      <c r="B2515" s="28"/>
      <c r="C2515" s="32">
        <v>3.0</v>
      </c>
      <c r="D2515" s="23" t="s">
        <v>1295</v>
      </c>
      <c r="I2515" s="31"/>
      <c r="K2515" s="21"/>
      <c r="M2515" s="27"/>
      <c r="N2515" s="28"/>
      <c r="O2515" s="32">
        <v>3.0</v>
      </c>
      <c r="P2515" s="23" t="s">
        <v>1295</v>
      </c>
      <c r="U2515" s="31"/>
    </row>
    <row r="2516">
      <c r="A2516" s="27"/>
      <c r="B2516" s="28"/>
      <c r="C2516" s="23">
        <v>4.0</v>
      </c>
      <c r="D2516" s="23" t="s">
        <v>431</v>
      </c>
      <c r="I2516" s="31" t="s">
        <v>38</v>
      </c>
      <c r="K2516" s="21"/>
      <c r="M2516" s="27"/>
      <c r="N2516" s="28"/>
      <c r="O2516" s="23">
        <v>4.0</v>
      </c>
      <c r="P2516" s="23" t="s">
        <v>431</v>
      </c>
      <c r="U2516" s="31" t="s">
        <v>38</v>
      </c>
    </row>
    <row r="2517">
      <c r="A2517" s="27"/>
      <c r="B2517" s="28"/>
      <c r="C2517" s="23"/>
      <c r="D2517" s="23"/>
      <c r="E2517" s="23"/>
      <c r="F2517" s="23"/>
      <c r="G2517" s="23"/>
      <c r="H2517" s="23"/>
      <c r="I2517" s="31"/>
      <c r="K2517" s="21"/>
      <c r="M2517" s="27"/>
      <c r="N2517" s="28"/>
      <c r="O2517" s="23"/>
      <c r="P2517" s="23"/>
      <c r="Q2517" s="23"/>
      <c r="R2517" s="23"/>
      <c r="S2517" s="23"/>
      <c r="T2517" s="23"/>
      <c r="U2517" s="31"/>
    </row>
    <row r="2518">
      <c r="A2518" s="27"/>
      <c r="B2518" s="28"/>
      <c r="C2518" s="23"/>
      <c r="D2518" s="23"/>
      <c r="E2518" s="23"/>
      <c r="F2518" s="23"/>
      <c r="G2518" s="23"/>
      <c r="H2518" s="23"/>
      <c r="I2518" s="31"/>
      <c r="K2518" s="21"/>
      <c r="M2518" s="27"/>
      <c r="N2518" s="28"/>
      <c r="O2518" s="23"/>
      <c r="P2518" s="23"/>
      <c r="Q2518" s="23"/>
      <c r="R2518" s="23"/>
      <c r="S2518" s="23"/>
      <c r="T2518" s="23"/>
      <c r="U2518" s="31"/>
    </row>
    <row r="2519">
      <c r="A2519" s="32" t="s">
        <v>50</v>
      </c>
      <c r="B2519" s="50">
        <f>B68+1</f>
        <v>10</v>
      </c>
      <c r="C2519" s="25" t="s">
        <v>1296</v>
      </c>
      <c r="I2519" s="26"/>
      <c r="K2519" s="21"/>
      <c r="M2519" s="32" t="s">
        <v>50</v>
      </c>
      <c r="N2519" s="50">
        <f>N68+1</f>
        <v>10</v>
      </c>
      <c r="O2519" s="25" t="s">
        <v>1296</v>
      </c>
      <c r="U2519" s="26"/>
    </row>
    <row r="2520">
      <c r="A2520" s="27"/>
      <c r="B2520" s="28"/>
      <c r="C2520" s="29"/>
      <c r="I2520" s="30"/>
      <c r="K2520" s="21"/>
      <c r="M2520" s="27"/>
      <c r="N2520" s="28"/>
      <c r="O2520" s="29"/>
      <c r="U2520" s="30"/>
    </row>
    <row r="2521">
      <c r="A2521" s="27"/>
      <c r="B2521" s="28"/>
      <c r="C2521" s="32">
        <v>1.0</v>
      </c>
      <c r="D2521" s="23" t="s">
        <v>1297</v>
      </c>
      <c r="I2521" s="31"/>
      <c r="K2521" s="21"/>
      <c r="M2521" s="27"/>
      <c r="N2521" s="28"/>
      <c r="O2521" s="32">
        <v>1.0</v>
      </c>
      <c r="P2521" s="23" t="s">
        <v>1297</v>
      </c>
      <c r="U2521" s="31"/>
    </row>
    <row r="2522">
      <c r="A2522" s="27"/>
      <c r="B2522" s="28"/>
      <c r="C2522" s="32">
        <v>2.0</v>
      </c>
      <c r="D2522" s="23" t="s">
        <v>1298</v>
      </c>
      <c r="I2522" s="31"/>
      <c r="K2522" s="21"/>
      <c r="M2522" s="27"/>
      <c r="N2522" s="28"/>
      <c r="O2522" s="32">
        <v>2.0</v>
      </c>
      <c r="P2522" s="23" t="s">
        <v>1298</v>
      </c>
      <c r="U2522" s="31"/>
    </row>
    <row r="2523">
      <c r="A2523" s="27"/>
      <c r="B2523" s="28"/>
      <c r="C2523" s="32">
        <v>3.0</v>
      </c>
      <c r="D2523" s="23" t="s">
        <v>1299</v>
      </c>
      <c r="I2523" s="31" t="s">
        <v>38</v>
      </c>
      <c r="K2523" s="21"/>
      <c r="M2523" s="27"/>
      <c r="N2523" s="28"/>
      <c r="O2523" s="32">
        <v>3.0</v>
      </c>
      <c r="P2523" s="23" t="s">
        <v>1299</v>
      </c>
      <c r="U2523" s="31" t="s">
        <v>38</v>
      </c>
    </row>
    <row r="2524">
      <c r="A2524" s="27"/>
      <c r="B2524" s="28"/>
      <c r="C2524" s="23">
        <v>4.0</v>
      </c>
      <c r="D2524" s="23" t="s">
        <v>431</v>
      </c>
      <c r="I2524" s="31"/>
      <c r="K2524" s="21"/>
      <c r="M2524" s="27"/>
      <c r="N2524" s="28"/>
      <c r="O2524" s="23">
        <v>4.0</v>
      </c>
      <c r="P2524" s="23" t="s">
        <v>431</v>
      </c>
      <c r="U2524" s="31"/>
    </row>
    <row r="2525">
      <c r="A2525" s="27"/>
      <c r="B2525" s="28"/>
      <c r="C2525" s="23"/>
      <c r="D2525" s="23"/>
      <c r="E2525" s="23"/>
      <c r="F2525" s="23"/>
      <c r="G2525" s="23"/>
      <c r="H2525" s="23"/>
      <c r="I2525" s="31"/>
      <c r="K2525" s="21"/>
      <c r="M2525" s="27"/>
      <c r="N2525" s="28"/>
      <c r="O2525" s="23"/>
      <c r="P2525" s="23"/>
      <c r="Q2525" s="23"/>
      <c r="R2525" s="23"/>
      <c r="S2525" s="23"/>
      <c r="T2525" s="23"/>
      <c r="U2525" s="31"/>
    </row>
    <row r="2526">
      <c r="A2526" s="27"/>
      <c r="B2526" s="28"/>
      <c r="C2526" s="23"/>
      <c r="D2526" s="23"/>
      <c r="E2526" s="23"/>
      <c r="F2526" s="23"/>
      <c r="G2526" s="23"/>
      <c r="H2526" s="23"/>
      <c r="I2526" s="31"/>
      <c r="K2526" s="21"/>
      <c r="M2526" s="27"/>
      <c r="N2526" s="28"/>
      <c r="O2526" s="23"/>
      <c r="P2526" s="23"/>
      <c r="Q2526" s="23"/>
      <c r="R2526" s="23"/>
      <c r="S2526" s="23"/>
      <c r="T2526" s="23"/>
      <c r="U2526" s="31"/>
    </row>
    <row r="2527">
      <c r="A2527" s="32" t="s">
        <v>50</v>
      </c>
      <c r="B2527" s="50">
        <f>B76+1</f>
        <v>11</v>
      </c>
      <c r="C2527" s="25" t="s">
        <v>1300</v>
      </c>
      <c r="I2527" s="26"/>
      <c r="K2527" s="21"/>
      <c r="M2527" s="32" t="s">
        <v>50</v>
      </c>
      <c r="N2527" s="50">
        <f>N76+1</f>
        <v>11</v>
      </c>
      <c r="O2527" s="25" t="s">
        <v>1300</v>
      </c>
      <c r="U2527" s="26"/>
    </row>
    <row r="2528">
      <c r="A2528" s="27"/>
      <c r="B2528" s="28"/>
      <c r="C2528" s="29"/>
      <c r="I2528" s="30"/>
      <c r="K2528" s="21"/>
      <c r="M2528" s="27"/>
      <c r="N2528" s="28"/>
      <c r="O2528" s="29"/>
      <c r="U2528" s="30"/>
    </row>
    <row r="2529">
      <c r="A2529" s="27"/>
      <c r="B2529" s="28"/>
      <c r="C2529" s="32">
        <v>1.0</v>
      </c>
      <c r="D2529" s="23" t="s">
        <v>1301</v>
      </c>
      <c r="I2529" s="31"/>
      <c r="K2529" s="21"/>
      <c r="M2529" s="27"/>
      <c r="N2529" s="28"/>
      <c r="O2529" s="32">
        <v>1.0</v>
      </c>
      <c r="P2529" s="23" t="s">
        <v>1301</v>
      </c>
      <c r="U2529" s="31"/>
    </row>
    <row r="2530">
      <c r="A2530" s="27"/>
      <c r="B2530" s="28"/>
      <c r="C2530" s="32">
        <v>2.0</v>
      </c>
      <c r="D2530" s="23" t="s">
        <v>1302</v>
      </c>
      <c r="I2530" s="31" t="s">
        <v>38</v>
      </c>
      <c r="K2530" s="21"/>
      <c r="M2530" s="27"/>
      <c r="N2530" s="28"/>
      <c r="O2530" s="32">
        <v>2.0</v>
      </c>
      <c r="P2530" s="23" t="s">
        <v>1302</v>
      </c>
      <c r="U2530" s="31" t="s">
        <v>38</v>
      </c>
    </row>
    <row r="2531">
      <c r="A2531" s="27"/>
      <c r="B2531" s="28"/>
      <c r="C2531" s="32">
        <v>3.0</v>
      </c>
      <c r="D2531" s="23" t="s">
        <v>1303</v>
      </c>
      <c r="I2531" s="31"/>
      <c r="K2531" s="21"/>
      <c r="M2531" s="27"/>
      <c r="N2531" s="28"/>
      <c r="O2531" s="32">
        <v>3.0</v>
      </c>
      <c r="P2531" s="23" t="s">
        <v>1303</v>
      </c>
      <c r="U2531" s="31"/>
    </row>
    <row r="2532">
      <c r="A2532" s="27"/>
      <c r="B2532" s="28"/>
      <c r="C2532" s="23">
        <v>4.0</v>
      </c>
      <c r="D2532" s="23" t="s">
        <v>391</v>
      </c>
      <c r="I2532" s="31"/>
      <c r="K2532" s="21"/>
      <c r="M2532" s="27"/>
      <c r="N2532" s="28"/>
      <c r="O2532" s="23">
        <v>4.0</v>
      </c>
      <c r="P2532" s="23" t="s">
        <v>391</v>
      </c>
      <c r="U2532" s="31"/>
    </row>
    <row r="2533">
      <c r="A2533" s="27"/>
      <c r="B2533" s="28"/>
      <c r="C2533" s="23"/>
      <c r="D2533" s="23"/>
      <c r="E2533" s="23"/>
      <c r="F2533" s="23"/>
      <c r="G2533" s="23"/>
      <c r="H2533" s="23"/>
      <c r="I2533" s="31"/>
      <c r="K2533" s="21"/>
      <c r="M2533" s="27"/>
      <c r="N2533" s="28"/>
      <c r="O2533" s="23"/>
      <c r="P2533" s="23"/>
      <c r="Q2533" s="23"/>
      <c r="R2533" s="23"/>
      <c r="S2533" s="23"/>
      <c r="T2533" s="23"/>
      <c r="U2533" s="31"/>
    </row>
    <row r="2534">
      <c r="A2534" s="27"/>
      <c r="B2534" s="28"/>
      <c r="C2534" s="23"/>
      <c r="D2534" s="23"/>
      <c r="E2534" s="23"/>
      <c r="F2534" s="23"/>
      <c r="G2534" s="23"/>
      <c r="H2534" s="23"/>
      <c r="I2534" s="31"/>
      <c r="K2534" s="21"/>
      <c r="M2534" s="27"/>
      <c r="N2534" s="28"/>
      <c r="O2534" s="23"/>
      <c r="P2534" s="23"/>
      <c r="Q2534" s="23"/>
      <c r="R2534" s="23"/>
      <c r="S2534" s="23"/>
      <c r="T2534" s="23"/>
      <c r="U2534" s="31"/>
    </row>
    <row r="2535">
      <c r="A2535" s="32" t="s">
        <v>50</v>
      </c>
      <c r="B2535" s="50">
        <f>B84+1</f>
        <v>12</v>
      </c>
      <c r="C2535" s="25" t="s">
        <v>1261</v>
      </c>
      <c r="I2535" s="26"/>
      <c r="K2535" s="21"/>
      <c r="M2535" s="32" t="s">
        <v>50</v>
      </c>
      <c r="N2535" s="50">
        <f>N84+1</f>
        <v>12</v>
      </c>
      <c r="O2535" s="25" t="s">
        <v>1261</v>
      </c>
      <c r="U2535" s="26"/>
    </row>
    <row r="2536" ht="47.25" customHeight="1">
      <c r="A2536" s="27"/>
      <c r="B2536" s="28"/>
      <c r="C2536" s="29" t="str">
        <f>IMAGE("https://media.zecodeek-it.com/dtc/ss-share/questions/question-5488.jpg",1)</f>
        <v/>
      </c>
      <c r="I2536" s="30"/>
      <c r="K2536" s="21"/>
      <c r="M2536" s="27"/>
      <c r="N2536" s="28"/>
      <c r="O2536" s="29" t="str">
        <f>IMAGE("https://media.zecodeek-it.com/dtc/ss-share/questions/question-5488.jpg",1)</f>
        <v/>
      </c>
      <c r="U2536" s="30"/>
    </row>
    <row r="2537">
      <c r="A2537" s="27"/>
      <c r="B2537" s="28"/>
      <c r="C2537" s="32">
        <v>1.0</v>
      </c>
      <c r="D2537" s="23" t="s">
        <v>1265</v>
      </c>
      <c r="I2537" s="31"/>
      <c r="K2537" s="21"/>
      <c r="M2537" s="27"/>
      <c r="N2537" s="28"/>
      <c r="O2537" s="32">
        <v>1.0</v>
      </c>
      <c r="P2537" s="23" t="s">
        <v>1265</v>
      </c>
      <c r="U2537" s="31"/>
    </row>
    <row r="2538">
      <c r="A2538" s="27"/>
      <c r="B2538" s="28"/>
      <c r="C2538" s="32">
        <v>2.0</v>
      </c>
      <c r="D2538" s="23" t="s">
        <v>1264</v>
      </c>
      <c r="I2538" s="31"/>
      <c r="K2538" s="21"/>
      <c r="M2538" s="27"/>
      <c r="N2538" s="28"/>
      <c r="O2538" s="32">
        <v>2.0</v>
      </c>
      <c r="P2538" s="23" t="s">
        <v>1264</v>
      </c>
      <c r="U2538" s="31"/>
    </row>
    <row r="2539">
      <c r="A2539" s="27"/>
      <c r="B2539" s="28"/>
      <c r="C2539" s="32">
        <v>3.0</v>
      </c>
      <c r="D2539" s="23" t="s">
        <v>1263</v>
      </c>
      <c r="I2539" s="31" t="s">
        <v>38</v>
      </c>
      <c r="K2539" s="21"/>
      <c r="M2539" s="27"/>
      <c r="N2539" s="28"/>
      <c r="O2539" s="32">
        <v>3.0</v>
      </c>
      <c r="P2539" s="23" t="s">
        <v>1263</v>
      </c>
      <c r="U2539" s="31" t="s">
        <v>38</v>
      </c>
    </row>
    <row r="2540">
      <c r="A2540" s="27"/>
      <c r="B2540" s="28"/>
      <c r="C2540" s="23">
        <v>4.0</v>
      </c>
      <c r="D2540" s="23" t="s">
        <v>1262</v>
      </c>
      <c r="I2540" s="31"/>
      <c r="K2540" s="21"/>
      <c r="M2540" s="27"/>
      <c r="N2540" s="28"/>
      <c r="O2540" s="23">
        <v>4.0</v>
      </c>
      <c r="P2540" s="23" t="s">
        <v>1262</v>
      </c>
      <c r="U2540" s="31"/>
    </row>
    <row r="2541">
      <c r="A2541" s="27"/>
      <c r="B2541" s="28"/>
      <c r="C2541" s="23"/>
      <c r="D2541" s="23"/>
      <c r="E2541" s="23"/>
      <c r="F2541" s="23"/>
      <c r="G2541" s="23"/>
      <c r="H2541" s="23"/>
      <c r="I2541" s="31"/>
      <c r="K2541" s="21"/>
      <c r="M2541" s="27"/>
      <c r="N2541" s="28"/>
      <c r="O2541" s="23"/>
      <c r="P2541" s="23"/>
      <c r="Q2541" s="23"/>
      <c r="R2541" s="23"/>
      <c r="S2541" s="23"/>
      <c r="T2541" s="23"/>
      <c r="U2541" s="31"/>
    </row>
    <row r="2542">
      <c r="A2542" s="27"/>
      <c r="B2542" s="28"/>
      <c r="C2542" s="23"/>
      <c r="D2542" s="23"/>
      <c r="E2542" s="23"/>
      <c r="F2542" s="23"/>
      <c r="G2542" s="23"/>
      <c r="H2542" s="23"/>
      <c r="I2542" s="31"/>
      <c r="K2542" s="21"/>
      <c r="M2542" s="27"/>
      <c r="N2542" s="28"/>
      <c r="O2542" s="23"/>
      <c r="P2542" s="23"/>
      <c r="Q2542" s="23"/>
      <c r="R2542" s="23"/>
      <c r="S2542" s="23"/>
      <c r="T2542" s="23"/>
      <c r="U2542" s="31"/>
    </row>
    <row r="2543">
      <c r="A2543" s="32" t="s">
        <v>50</v>
      </c>
      <c r="B2543" s="50">
        <f>B92+1</f>
        <v>13</v>
      </c>
      <c r="C2543" s="25" t="s">
        <v>1304</v>
      </c>
      <c r="I2543" s="26"/>
      <c r="K2543" s="21"/>
      <c r="M2543" s="32" t="s">
        <v>50</v>
      </c>
      <c r="N2543" s="50">
        <f>N92+1</f>
        <v>13</v>
      </c>
      <c r="O2543" s="25" t="s">
        <v>1304</v>
      </c>
      <c r="U2543" s="26"/>
    </row>
    <row r="2544">
      <c r="A2544" s="27"/>
      <c r="B2544" s="28"/>
      <c r="C2544" s="29"/>
      <c r="I2544" s="30"/>
      <c r="K2544" s="21"/>
      <c r="M2544" s="27"/>
      <c r="N2544" s="28"/>
      <c r="O2544" s="29"/>
      <c r="U2544" s="30"/>
    </row>
    <row r="2545">
      <c r="A2545" s="27"/>
      <c r="B2545" s="28"/>
      <c r="C2545" s="32">
        <v>1.0</v>
      </c>
      <c r="D2545" s="23" t="s">
        <v>1305</v>
      </c>
      <c r="I2545" s="31"/>
      <c r="K2545" s="21"/>
      <c r="M2545" s="27"/>
      <c r="N2545" s="28"/>
      <c r="O2545" s="32">
        <v>1.0</v>
      </c>
      <c r="P2545" s="23" t="s">
        <v>1305</v>
      </c>
      <c r="U2545" s="31"/>
    </row>
    <row r="2546">
      <c r="A2546" s="27"/>
      <c r="B2546" s="28"/>
      <c r="C2546" s="32">
        <v>2.0</v>
      </c>
      <c r="D2546" s="23" t="s">
        <v>1306</v>
      </c>
      <c r="I2546" s="31" t="s">
        <v>38</v>
      </c>
      <c r="K2546" s="21"/>
      <c r="M2546" s="27"/>
      <c r="N2546" s="28"/>
      <c r="O2546" s="32">
        <v>2.0</v>
      </c>
      <c r="P2546" s="23" t="s">
        <v>1306</v>
      </c>
      <c r="U2546" s="31" t="s">
        <v>38</v>
      </c>
    </row>
    <row r="2547">
      <c r="A2547" s="27"/>
      <c r="B2547" s="28"/>
      <c r="C2547" s="32">
        <v>3.0</v>
      </c>
      <c r="D2547" s="23" t="s">
        <v>1307</v>
      </c>
      <c r="I2547" s="31"/>
      <c r="K2547" s="21"/>
      <c r="M2547" s="27"/>
      <c r="N2547" s="28"/>
      <c r="O2547" s="32">
        <v>3.0</v>
      </c>
      <c r="P2547" s="23" t="s">
        <v>1307</v>
      </c>
      <c r="U2547" s="31"/>
    </row>
    <row r="2548">
      <c r="A2548" s="27"/>
      <c r="B2548" s="28"/>
      <c r="C2548" s="23">
        <v>4.0</v>
      </c>
      <c r="D2548" s="23" t="s">
        <v>1308</v>
      </c>
      <c r="I2548" s="31"/>
      <c r="K2548" s="21"/>
      <c r="M2548" s="27"/>
      <c r="N2548" s="28"/>
      <c r="O2548" s="23">
        <v>4.0</v>
      </c>
      <c r="P2548" s="23" t="s">
        <v>1308</v>
      </c>
      <c r="U2548" s="31"/>
    </row>
    <row r="2549">
      <c r="A2549" s="27"/>
      <c r="B2549" s="28"/>
      <c r="C2549" s="23"/>
      <c r="D2549" s="23"/>
      <c r="E2549" s="23"/>
      <c r="F2549" s="23"/>
      <c r="G2549" s="23"/>
      <c r="H2549" s="23"/>
      <c r="I2549" s="31"/>
      <c r="K2549" s="21"/>
      <c r="M2549" s="27"/>
      <c r="N2549" s="28"/>
      <c r="O2549" s="23"/>
      <c r="P2549" s="23"/>
      <c r="Q2549" s="23"/>
      <c r="R2549" s="23"/>
      <c r="S2549" s="23"/>
      <c r="T2549" s="23"/>
      <c r="U2549" s="31"/>
    </row>
    <row r="2550">
      <c r="A2550" s="27"/>
      <c r="B2550" s="28"/>
      <c r="C2550" s="23"/>
      <c r="D2550" s="23"/>
      <c r="E2550" s="23"/>
      <c r="F2550" s="23"/>
      <c r="G2550" s="23"/>
      <c r="H2550" s="23"/>
      <c r="I2550" s="31"/>
      <c r="K2550" s="21"/>
      <c r="M2550" s="27"/>
      <c r="N2550" s="28"/>
      <c r="O2550" s="23"/>
      <c r="P2550" s="23"/>
      <c r="Q2550" s="23"/>
      <c r="R2550" s="23"/>
      <c r="S2550" s="23"/>
      <c r="T2550" s="23"/>
      <c r="U2550" s="31"/>
    </row>
    <row r="2551">
      <c r="A2551" s="32" t="s">
        <v>50</v>
      </c>
      <c r="B2551" s="50">
        <f>B100+1</f>
        <v>14</v>
      </c>
      <c r="C2551" s="25" t="s">
        <v>1309</v>
      </c>
      <c r="I2551" s="26"/>
      <c r="K2551" s="21"/>
      <c r="M2551" s="32" t="s">
        <v>50</v>
      </c>
      <c r="N2551" s="50">
        <f>N100+1</f>
        <v>14</v>
      </c>
      <c r="O2551" s="25" t="s">
        <v>1309</v>
      </c>
      <c r="U2551" s="26"/>
    </row>
    <row r="2552">
      <c r="A2552" s="27"/>
      <c r="B2552" s="28"/>
      <c r="C2552" s="29"/>
      <c r="I2552" s="30"/>
      <c r="K2552" s="21"/>
      <c r="M2552" s="27"/>
      <c r="N2552" s="28"/>
      <c r="O2552" s="29"/>
      <c r="U2552" s="30"/>
    </row>
    <row r="2553">
      <c r="A2553" s="27"/>
      <c r="B2553" s="28"/>
      <c r="C2553" s="32">
        <v>1.0</v>
      </c>
      <c r="D2553" s="23" t="s">
        <v>1073</v>
      </c>
      <c r="I2553" s="31"/>
      <c r="K2553" s="21"/>
      <c r="M2553" s="27"/>
      <c r="N2553" s="28"/>
      <c r="O2553" s="32">
        <v>1.0</v>
      </c>
      <c r="P2553" s="23" t="s">
        <v>1073</v>
      </c>
      <c r="U2553" s="31"/>
    </row>
    <row r="2554">
      <c r="A2554" s="27"/>
      <c r="B2554" s="28"/>
      <c r="C2554" s="32">
        <v>2.0</v>
      </c>
      <c r="D2554" s="23" t="s">
        <v>1310</v>
      </c>
      <c r="I2554" s="31"/>
      <c r="K2554" s="21"/>
      <c r="M2554" s="27"/>
      <c r="N2554" s="28"/>
      <c r="O2554" s="32">
        <v>2.0</v>
      </c>
      <c r="P2554" s="23" t="s">
        <v>1310</v>
      </c>
      <c r="U2554" s="31"/>
    </row>
    <row r="2555">
      <c r="A2555" s="27"/>
      <c r="B2555" s="28"/>
      <c r="C2555" s="32">
        <v>3.0</v>
      </c>
      <c r="D2555" s="23" t="s">
        <v>1311</v>
      </c>
      <c r="I2555" s="31"/>
      <c r="K2555" s="21"/>
      <c r="M2555" s="27"/>
      <c r="N2555" s="28"/>
      <c r="O2555" s="32">
        <v>3.0</v>
      </c>
      <c r="P2555" s="23" t="s">
        <v>1311</v>
      </c>
      <c r="U2555" s="31"/>
    </row>
    <row r="2556">
      <c r="A2556" s="27"/>
      <c r="B2556" s="28"/>
      <c r="C2556" s="23">
        <v>4.0</v>
      </c>
      <c r="D2556" s="23" t="s">
        <v>431</v>
      </c>
      <c r="I2556" s="31" t="s">
        <v>38</v>
      </c>
      <c r="K2556" s="21"/>
      <c r="M2556" s="27"/>
      <c r="N2556" s="28"/>
      <c r="O2556" s="23">
        <v>4.0</v>
      </c>
      <c r="P2556" s="23" t="s">
        <v>431</v>
      </c>
      <c r="U2556" s="31" t="s">
        <v>38</v>
      </c>
    </row>
    <row r="2557">
      <c r="A2557" s="27"/>
      <c r="B2557" s="28"/>
      <c r="C2557" s="23"/>
      <c r="D2557" s="23"/>
      <c r="E2557" s="23"/>
      <c r="F2557" s="23"/>
      <c r="G2557" s="23"/>
      <c r="H2557" s="23"/>
      <c r="I2557" s="31"/>
      <c r="K2557" s="21"/>
      <c r="M2557" s="27"/>
      <c r="N2557" s="28"/>
      <c r="O2557" s="23"/>
      <c r="P2557" s="23"/>
      <c r="Q2557" s="23"/>
      <c r="R2557" s="23"/>
      <c r="S2557" s="23"/>
      <c r="T2557" s="23"/>
      <c r="U2557" s="31"/>
    </row>
    <row r="2558">
      <c r="A2558" s="27"/>
      <c r="B2558" s="28"/>
      <c r="C2558" s="23"/>
      <c r="D2558" s="23"/>
      <c r="E2558" s="23"/>
      <c r="F2558" s="23"/>
      <c r="G2558" s="23"/>
      <c r="H2558" s="23"/>
      <c r="I2558" s="31"/>
      <c r="K2558" s="21"/>
      <c r="M2558" s="27"/>
      <c r="N2558" s="28"/>
      <c r="O2558" s="23"/>
      <c r="P2558" s="23"/>
      <c r="Q2558" s="23"/>
      <c r="R2558" s="23"/>
      <c r="S2558" s="23"/>
      <c r="T2558" s="23"/>
      <c r="U2558" s="31"/>
    </row>
    <row r="2559">
      <c r="A2559" s="32" t="s">
        <v>50</v>
      </c>
      <c r="B2559" s="50">
        <f>B108+1</f>
        <v>15</v>
      </c>
      <c r="C2559" s="25" t="s">
        <v>1312</v>
      </c>
      <c r="I2559" s="26"/>
      <c r="K2559" s="21"/>
      <c r="M2559" s="32" t="s">
        <v>50</v>
      </c>
      <c r="N2559" s="50">
        <f>N108+1</f>
        <v>15</v>
      </c>
      <c r="O2559" s="25" t="s">
        <v>1312</v>
      </c>
      <c r="U2559" s="26"/>
    </row>
    <row r="2560">
      <c r="A2560" s="27"/>
      <c r="B2560" s="28"/>
      <c r="C2560" s="29"/>
      <c r="I2560" s="30"/>
      <c r="K2560" s="21"/>
      <c r="M2560" s="27"/>
      <c r="N2560" s="28"/>
      <c r="O2560" s="29"/>
      <c r="U2560" s="30"/>
    </row>
    <row r="2561">
      <c r="A2561" s="27"/>
      <c r="B2561" s="28"/>
      <c r="C2561" s="32">
        <v>1.0</v>
      </c>
      <c r="D2561" s="23" t="s">
        <v>571</v>
      </c>
      <c r="I2561" s="31"/>
      <c r="K2561" s="21"/>
      <c r="M2561" s="27"/>
      <c r="N2561" s="28"/>
      <c r="O2561" s="32">
        <v>1.0</v>
      </c>
      <c r="P2561" s="23" t="s">
        <v>571</v>
      </c>
      <c r="U2561" s="31"/>
    </row>
    <row r="2562">
      <c r="A2562" s="27"/>
      <c r="B2562" s="28"/>
      <c r="C2562" s="32">
        <v>2.0</v>
      </c>
      <c r="D2562" s="23" t="s">
        <v>1313</v>
      </c>
      <c r="I2562" s="31"/>
      <c r="K2562" s="21"/>
      <c r="M2562" s="27"/>
      <c r="N2562" s="28"/>
      <c r="O2562" s="32">
        <v>2.0</v>
      </c>
      <c r="P2562" s="23" t="s">
        <v>1313</v>
      </c>
      <c r="U2562" s="31"/>
    </row>
    <row r="2563">
      <c r="A2563" s="27"/>
      <c r="B2563" s="28"/>
      <c r="C2563" s="32">
        <v>3.0</v>
      </c>
      <c r="D2563" s="23" t="s">
        <v>1314</v>
      </c>
      <c r="I2563" s="31" t="s">
        <v>38</v>
      </c>
      <c r="K2563" s="21"/>
      <c r="M2563" s="27"/>
      <c r="N2563" s="28"/>
      <c r="O2563" s="32">
        <v>3.0</v>
      </c>
      <c r="P2563" s="23" t="s">
        <v>1314</v>
      </c>
      <c r="U2563" s="31" t="s">
        <v>38</v>
      </c>
    </row>
    <row r="2564">
      <c r="A2564" s="27"/>
      <c r="B2564" s="28"/>
      <c r="C2564" s="23">
        <v>4.0</v>
      </c>
      <c r="D2564" s="23" t="s">
        <v>391</v>
      </c>
      <c r="I2564" s="31"/>
      <c r="K2564" s="21"/>
      <c r="M2564" s="27"/>
      <c r="N2564" s="28"/>
      <c r="O2564" s="23">
        <v>4.0</v>
      </c>
      <c r="P2564" s="23" t="s">
        <v>391</v>
      </c>
      <c r="U2564" s="31"/>
    </row>
    <row r="2565">
      <c r="A2565" s="27"/>
      <c r="B2565" s="28"/>
      <c r="C2565" s="23"/>
      <c r="D2565" s="23"/>
      <c r="E2565" s="23"/>
      <c r="F2565" s="23"/>
      <c r="G2565" s="23"/>
      <c r="H2565" s="23"/>
      <c r="I2565" s="31"/>
      <c r="K2565" s="21"/>
      <c r="M2565" s="27"/>
      <c r="N2565" s="28"/>
      <c r="O2565" s="23"/>
      <c r="P2565" s="23"/>
      <c r="Q2565" s="23"/>
      <c r="R2565" s="23"/>
      <c r="S2565" s="23"/>
      <c r="T2565" s="23"/>
      <c r="U2565" s="31"/>
    </row>
    <row r="2566">
      <c r="A2566" s="27"/>
      <c r="B2566" s="28"/>
      <c r="C2566" s="23"/>
      <c r="D2566" s="23"/>
      <c r="E2566" s="23"/>
      <c r="F2566" s="23"/>
      <c r="G2566" s="23"/>
      <c r="H2566" s="23"/>
      <c r="I2566" s="31"/>
      <c r="K2566" s="21"/>
      <c r="M2566" s="27"/>
      <c r="N2566" s="28"/>
      <c r="O2566" s="23"/>
      <c r="P2566" s="23"/>
      <c r="Q2566" s="23"/>
      <c r="R2566" s="23"/>
      <c r="S2566" s="23"/>
      <c r="T2566" s="23"/>
      <c r="U2566" s="31"/>
    </row>
    <row r="2567">
      <c r="A2567" s="32" t="s">
        <v>50</v>
      </c>
      <c r="B2567" s="50">
        <f>B116+1</f>
        <v>16</v>
      </c>
      <c r="C2567" s="25" t="s">
        <v>1315</v>
      </c>
      <c r="I2567" s="26"/>
      <c r="K2567" s="21"/>
      <c r="M2567" s="32" t="s">
        <v>50</v>
      </c>
      <c r="N2567" s="50">
        <f>N116+1</f>
        <v>16</v>
      </c>
      <c r="O2567" s="25" t="s">
        <v>1315</v>
      </c>
      <c r="U2567" s="26"/>
    </row>
    <row r="2568">
      <c r="A2568" s="27"/>
      <c r="B2568" s="28"/>
      <c r="C2568" s="29"/>
      <c r="I2568" s="30"/>
      <c r="K2568" s="21"/>
      <c r="M2568" s="27"/>
      <c r="N2568" s="28"/>
      <c r="O2568" s="29"/>
      <c r="U2568" s="30"/>
    </row>
    <row r="2569">
      <c r="A2569" s="27"/>
      <c r="B2569" s="28"/>
      <c r="C2569" s="32">
        <v>1.0</v>
      </c>
      <c r="D2569" s="23" t="s">
        <v>571</v>
      </c>
      <c r="I2569" s="31"/>
      <c r="K2569" s="21"/>
      <c r="M2569" s="27"/>
      <c r="N2569" s="28"/>
      <c r="O2569" s="32">
        <v>1.0</v>
      </c>
      <c r="P2569" s="23" t="s">
        <v>571</v>
      </c>
      <c r="U2569" s="31"/>
    </row>
    <row r="2570">
      <c r="A2570" s="27"/>
      <c r="B2570" s="28"/>
      <c r="C2570" s="32">
        <v>2.0</v>
      </c>
      <c r="D2570" s="23" t="s">
        <v>1313</v>
      </c>
      <c r="I2570" s="31"/>
      <c r="K2570" s="21"/>
      <c r="M2570" s="27"/>
      <c r="N2570" s="28"/>
      <c r="O2570" s="32">
        <v>2.0</v>
      </c>
      <c r="P2570" s="23" t="s">
        <v>1313</v>
      </c>
      <c r="U2570" s="31"/>
    </row>
    <row r="2571">
      <c r="A2571" s="27"/>
      <c r="B2571" s="28"/>
      <c r="C2571" s="32">
        <v>3.0</v>
      </c>
      <c r="D2571" s="23" t="s">
        <v>1314</v>
      </c>
      <c r="I2571" s="31" t="s">
        <v>38</v>
      </c>
      <c r="K2571" s="21"/>
      <c r="M2571" s="27"/>
      <c r="N2571" s="28"/>
      <c r="O2571" s="32">
        <v>3.0</v>
      </c>
      <c r="P2571" s="23" t="s">
        <v>1314</v>
      </c>
      <c r="U2571" s="31" t="s">
        <v>38</v>
      </c>
    </row>
    <row r="2572">
      <c r="A2572" s="27"/>
      <c r="B2572" s="28"/>
      <c r="C2572" s="23">
        <v>4.0</v>
      </c>
      <c r="D2572" s="23" t="s">
        <v>391</v>
      </c>
      <c r="I2572" s="31"/>
      <c r="K2572" s="21"/>
      <c r="M2572" s="27"/>
      <c r="N2572" s="28"/>
      <c r="O2572" s="23">
        <v>4.0</v>
      </c>
      <c r="P2572" s="23" t="s">
        <v>391</v>
      </c>
      <c r="U2572" s="31"/>
    </row>
    <row r="2573">
      <c r="A2573" s="27"/>
      <c r="B2573" s="28"/>
      <c r="C2573" s="23"/>
      <c r="D2573" s="23"/>
      <c r="E2573" s="23"/>
      <c r="F2573" s="23"/>
      <c r="G2573" s="23"/>
      <c r="H2573" s="23"/>
      <c r="I2573" s="31"/>
      <c r="K2573" s="21"/>
      <c r="M2573" s="27"/>
      <c r="N2573" s="28"/>
      <c r="O2573" s="23"/>
      <c r="P2573" s="23"/>
      <c r="Q2573" s="23"/>
      <c r="R2573" s="23"/>
      <c r="S2573" s="23"/>
      <c r="T2573" s="23"/>
      <c r="U2573" s="31"/>
    </row>
    <row r="2574">
      <c r="A2574" s="27"/>
      <c r="B2574" s="28"/>
      <c r="C2574" s="23"/>
      <c r="D2574" s="23"/>
      <c r="E2574" s="23"/>
      <c r="F2574" s="23"/>
      <c r="G2574" s="23"/>
      <c r="H2574" s="23"/>
      <c r="I2574" s="31"/>
      <c r="K2574" s="21"/>
      <c r="M2574" s="27"/>
      <c r="N2574" s="28"/>
      <c r="O2574" s="23"/>
      <c r="P2574" s="23"/>
      <c r="Q2574" s="23"/>
      <c r="R2574" s="23"/>
      <c r="S2574" s="23"/>
      <c r="T2574" s="23"/>
      <c r="U2574" s="31"/>
    </row>
    <row r="2575">
      <c r="A2575" s="32" t="s">
        <v>50</v>
      </c>
      <c r="B2575" s="50">
        <f>B124+1</f>
        <v>17</v>
      </c>
      <c r="C2575" s="25" t="s">
        <v>1316</v>
      </c>
      <c r="I2575" s="26"/>
      <c r="K2575" s="21"/>
      <c r="M2575" s="32" t="s">
        <v>50</v>
      </c>
      <c r="N2575" s="50">
        <f>N124+1</f>
        <v>17</v>
      </c>
      <c r="O2575" s="25" t="s">
        <v>1316</v>
      </c>
      <c r="U2575" s="26"/>
    </row>
    <row r="2576">
      <c r="A2576" s="27"/>
      <c r="B2576" s="28"/>
      <c r="C2576" s="29"/>
      <c r="I2576" s="30"/>
      <c r="K2576" s="21"/>
      <c r="M2576" s="27"/>
      <c r="N2576" s="28"/>
      <c r="O2576" s="29"/>
      <c r="U2576" s="30"/>
    </row>
    <row r="2577">
      <c r="A2577" s="27"/>
      <c r="B2577" s="28"/>
      <c r="C2577" s="32">
        <v>1.0</v>
      </c>
      <c r="D2577" s="23" t="s">
        <v>1317</v>
      </c>
      <c r="I2577" s="31"/>
      <c r="K2577" s="21"/>
      <c r="M2577" s="27"/>
      <c r="N2577" s="28"/>
      <c r="O2577" s="32">
        <v>1.0</v>
      </c>
      <c r="P2577" s="23" t="s">
        <v>1317</v>
      </c>
      <c r="U2577" s="31"/>
    </row>
    <row r="2578">
      <c r="A2578" s="27"/>
      <c r="B2578" s="28"/>
      <c r="C2578" s="32">
        <v>2.0</v>
      </c>
      <c r="D2578" s="23" t="s">
        <v>1318</v>
      </c>
      <c r="I2578" s="31"/>
      <c r="K2578" s="21"/>
      <c r="M2578" s="27"/>
      <c r="N2578" s="28"/>
      <c r="O2578" s="32">
        <v>2.0</v>
      </c>
      <c r="P2578" s="23" t="s">
        <v>1318</v>
      </c>
      <c r="U2578" s="31"/>
    </row>
    <row r="2579">
      <c r="A2579" s="27"/>
      <c r="B2579" s="28"/>
      <c r="C2579" s="32">
        <v>3.0</v>
      </c>
      <c r="D2579" s="23" t="s">
        <v>1319</v>
      </c>
      <c r="I2579" s="31" t="s">
        <v>38</v>
      </c>
      <c r="K2579" s="21"/>
      <c r="M2579" s="27"/>
      <c r="N2579" s="28"/>
      <c r="O2579" s="32">
        <v>3.0</v>
      </c>
      <c r="P2579" s="23" t="s">
        <v>1319</v>
      </c>
      <c r="U2579" s="31" t="s">
        <v>38</v>
      </c>
    </row>
    <row r="2580">
      <c r="A2580" s="27"/>
      <c r="B2580" s="28"/>
      <c r="C2580" s="23">
        <v>4.0</v>
      </c>
      <c r="D2580" s="23" t="s">
        <v>1320</v>
      </c>
      <c r="I2580" s="31"/>
      <c r="K2580" s="21"/>
      <c r="M2580" s="27"/>
      <c r="N2580" s="28"/>
      <c r="O2580" s="23">
        <v>4.0</v>
      </c>
      <c r="P2580" s="23" t="s">
        <v>1320</v>
      </c>
      <c r="U2580" s="31"/>
    </row>
    <row r="2581">
      <c r="A2581" s="27"/>
      <c r="B2581" s="28"/>
      <c r="C2581" s="23"/>
      <c r="D2581" s="23"/>
      <c r="E2581" s="23"/>
      <c r="F2581" s="23"/>
      <c r="G2581" s="23"/>
      <c r="H2581" s="23"/>
      <c r="I2581" s="31"/>
      <c r="K2581" s="21"/>
      <c r="M2581" s="27"/>
      <c r="N2581" s="28"/>
      <c r="O2581" s="23"/>
      <c r="P2581" s="23"/>
      <c r="Q2581" s="23"/>
      <c r="R2581" s="23"/>
      <c r="S2581" s="23"/>
      <c r="T2581" s="23"/>
      <c r="U2581" s="31"/>
    </row>
    <row r="2582">
      <c r="A2582" s="27"/>
      <c r="B2582" s="28"/>
      <c r="C2582" s="23"/>
      <c r="D2582" s="23"/>
      <c r="E2582" s="23"/>
      <c r="F2582" s="23"/>
      <c r="G2582" s="23"/>
      <c r="H2582" s="23"/>
      <c r="I2582" s="31"/>
      <c r="K2582" s="21"/>
      <c r="M2582" s="27"/>
      <c r="N2582" s="28"/>
      <c r="O2582" s="23"/>
      <c r="P2582" s="23"/>
      <c r="Q2582" s="23"/>
      <c r="R2582" s="23"/>
      <c r="S2582" s="23"/>
      <c r="T2582" s="23"/>
      <c r="U2582" s="31"/>
    </row>
    <row r="2583">
      <c r="A2583" s="32" t="s">
        <v>50</v>
      </c>
      <c r="B2583" s="50">
        <f>B132+1</f>
        <v>18</v>
      </c>
      <c r="C2583" s="25" t="s">
        <v>1321</v>
      </c>
      <c r="I2583" s="26"/>
      <c r="K2583" s="21"/>
      <c r="M2583" s="32" t="s">
        <v>50</v>
      </c>
      <c r="N2583" s="50">
        <f>N132+1</f>
        <v>18</v>
      </c>
      <c r="O2583" s="25" t="s">
        <v>1321</v>
      </c>
      <c r="U2583" s="26"/>
    </row>
    <row r="2584">
      <c r="A2584" s="27"/>
      <c r="B2584" s="28"/>
      <c r="C2584" s="29"/>
      <c r="I2584" s="30"/>
      <c r="K2584" s="21"/>
      <c r="M2584" s="27"/>
      <c r="N2584" s="28"/>
      <c r="O2584" s="29"/>
      <c r="U2584" s="30"/>
    </row>
    <row r="2585">
      <c r="A2585" s="27"/>
      <c r="B2585" s="28"/>
      <c r="C2585" s="32">
        <v>1.0</v>
      </c>
      <c r="D2585" s="23" t="s">
        <v>1322</v>
      </c>
      <c r="I2585" s="31"/>
      <c r="K2585" s="21"/>
      <c r="M2585" s="27"/>
      <c r="N2585" s="28"/>
      <c r="O2585" s="32">
        <v>1.0</v>
      </c>
      <c r="P2585" s="23" t="s">
        <v>1322</v>
      </c>
      <c r="U2585" s="31"/>
    </row>
    <row r="2586">
      <c r="A2586" s="27"/>
      <c r="B2586" s="28"/>
      <c r="C2586" s="32">
        <v>2.0</v>
      </c>
      <c r="D2586" s="23" t="s">
        <v>1323</v>
      </c>
      <c r="I2586" s="31"/>
      <c r="K2586" s="21"/>
      <c r="M2586" s="27"/>
      <c r="N2586" s="28"/>
      <c r="O2586" s="32">
        <v>2.0</v>
      </c>
      <c r="P2586" s="23" t="s">
        <v>1323</v>
      </c>
      <c r="U2586" s="31"/>
    </row>
    <row r="2587">
      <c r="A2587" s="27"/>
      <c r="B2587" s="28"/>
      <c r="C2587" s="32">
        <v>3.0</v>
      </c>
      <c r="D2587" s="23" t="s">
        <v>452</v>
      </c>
      <c r="I2587" s="31" t="s">
        <v>38</v>
      </c>
      <c r="K2587" s="21"/>
      <c r="M2587" s="27"/>
      <c r="N2587" s="28"/>
      <c r="O2587" s="32">
        <v>3.0</v>
      </c>
      <c r="P2587" s="23" t="s">
        <v>452</v>
      </c>
      <c r="U2587" s="31" t="s">
        <v>38</v>
      </c>
    </row>
    <row r="2588">
      <c r="A2588" s="27"/>
      <c r="B2588" s="28"/>
      <c r="C2588" s="23">
        <v>4.0</v>
      </c>
      <c r="D2588" s="23" t="s">
        <v>437</v>
      </c>
      <c r="I2588" s="31"/>
      <c r="K2588" s="21"/>
      <c r="M2588" s="27"/>
      <c r="N2588" s="28"/>
      <c r="O2588" s="23">
        <v>4.0</v>
      </c>
      <c r="P2588" s="23" t="s">
        <v>437</v>
      </c>
      <c r="U2588" s="31"/>
    </row>
    <row r="2589">
      <c r="A2589" s="27"/>
      <c r="B2589" s="28"/>
      <c r="C2589" s="23"/>
      <c r="D2589" s="23"/>
      <c r="E2589" s="23"/>
      <c r="F2589" s="23"/>
      <c r="G2589" s="23"/>
      <c r="H2589" s="23"/>
      <c r="I2589" s="31"/>
      <c r="K2589" s="21"/>
      <c r="M2589" s="27"/>
      <c r="N2589" s="28"/>
      <c r="O2589" s="23"/>
      <c r="P2589" s="23"/>
      <c r="Q2589" s="23"/>
      <c r="R2589" s="23"/>
      <c r="S2589" s="23"/>
      <c r="T2589" s="23"/>
      <c r="U2589" s="31"/>
    </row>
    <row r="2590">
      <c r="A2590" s="27"/>
      <c r="B2590" s="28"/>
      <c r="C2590" s="23"/>
      <c r="D2590" s="23"/>
      <c r="E2590" s="23"/>
      <c r="F2590" s="23"/>
      <c r="G2590" s="23"/>
      <c r="H2590" s="23"/>
      <c r="I2590" s="31"/>
      <c r="K2590" s="21"/>
      <c r="M2590" s="27"/>
      <c r="N2590" s="28"/>
      <c r="O2590" s="23"/>
      <c r="P2590" s="23"/>
      <c r="Q2590" s="23"/>
      <c r="R2590" s="23"/>
      <c r="S2590" s="23"/>
      <c r="T2590" s="23"/>
      <c r="U2590" s="31"/>
    </row>
    <row r="2591">
      <c r="A2591" s="32" t="s">
        <v>50</v>
      </c>
      <c r="B2591" s="50">
        <f>B140+1</f>
        <v>19</v>
      </c>
      <c r="C2591" s="25" t="s">
        <v>1324</v>
      </c>
      <c r="I2591" s="26"/>
      <c r="K2591" s="21"/>
      <c r="M2591" s="32" t="s">
        <v>50</v>
      </c>
      <c r="N2591" s="50">
        <f>N140+1</f>
        <v>19</v>
      </c>
      <c r="O2591" s="25" t="s">
        <v>1324</v>
      </c>
      <c r="U2591" s="26"/>
    </row>
    <row r="2592">
      <c r="A2592" s="27"/>
      <c r="B2592" s="28"/>
      <c r="C2592" s="29"/>
      <c r="I2592" s="30"/>
      <c r="K2592" s="21"/>
      <c r="M2592" s="27"/>
      <c r="N2592" s="28"/>
      <c r="O2592" s="29"/>
      <c r="U2592" s="30"/>
    </row>
    <row r="2593">
      <c r="A2593" s="27"/>
      <c r="B2593" s="28"/>
      <c r="C2593" s="32">
        <v>1.0</v>
      </c>
      <c r="D2593" s="23" t="s">
        <v>1325</v>
      </c>
      <c r="I2593" s="31" t="s">
        <v>38</v>
      </c>
      <c r="K2593" s="21"/>
      <c r="M2593" s="27"/>
      <c r="N2593" s="28"/>
      <c r="O2593" s="32">
        <v>1.0</v>
      </c>
      <c r="P2593" s="23" t="s">
        <v>1325</v>
      </c>
      <c r="U2593" s="31" t="s">
        <v>38</v>
      </c>
    </row>
    <row r="2594">
      <c r="A2594" s="27"/>
      <c r="B2594" s="28"/>
      <c r="C2594" s="32">
        <v>2.0</v>
      </c>
      <c r="D2594" s="23" t="s">
        <v>1326</v>
      </c>
      <c r="I2594" s="31"/>
      <c r="K2594" s="21"/>
      <c r="M2594" s="27"/>
      <c r="N2594" s="28"/>
      <c r="O2594" s="32">
        <v>2.0</v>
      </c>
      <c r="P2594" s="23" t="s">
        <v>1326</v>
      </c>
      <c r="U2594" s="31"/>
    </row>
    <row r="2595">
      <c r="A2595" s="27"/>
      <c r="B2595" s="28"/>
      <c r="C2595" s="32">
        <v>3.0</v>
      </c>
      <c r="D2595" s="23" t="s">
        <v>1327</v>
      </c>
      <c r="I2595" s="31"/>
      <c r="K2595" s="21"/>
      <c r="M2595" s="27"/>
      <c r="N2595" s="28"/>
      <c r="O2595" s="32">
        <v>3.0</v>
      </c>
      <c r="P2595" s="23" t="s">
        <v>1327</v>
      </c>
      <c r="U2595" s="31"/>
    </row>
    <row r="2596">
      <c r="A2596" s="27"/>
      <c r="B2596" s="28"/>
      <c r="C2596" s="23">
        <v>4.0</v>
      </c>
      <c r="D2596" s="23" t="s">
        <v>391</v>
      </c>
      <c r="I2596" s="31"/>
      <c r="K2596" s="21"/>
      <c r="M2596" s="27"/>
      <c r="N2596" s="28"/>
      <c r="O2596" s="23">
        <v>4.0</v>
      </c>
      <c r="P2596" s="23" t="s">
        <v>391</v>
      </c>
      <c r="U2596" s="31"/>
    </row>
    <row r="2597">
      <c r="A2597" s="27"/>
      <c r="B2597" s="28"/>
      <c r="C2597" s="23"/>
      <c r="D2597" s="23"/>
      <c r="E2597" s="23"/>
      <c r="F2597" s="23"/>
      <c r="G2597" s="23"/>
      <c r="H2597" s="23"/>
      <c r="I2597" s="31"/>
      <c r="K2597" s="21"/>
      <c r="M2597" s="27"/>
      <c r="N2597" s="28"/>
      <c r="O2597" s="23"/>
      <c r="P2597" s="23"/>
      <c r="Q2597" s="23"/>
      <c r="R2597" s="23"/>
      <c r="S2597" s="23"/>
      <c r="T2597" s="23"/>
      <c r="U2597" s="31"/>
    </row>
    <row r="2598">
      <c r="A2598" s="27"/>
      <c r="B2598" s="28"/>
      <c r="C2598" s="23"/>
      <c r="D2598" s="23"/>
      <c r="E2598" s="23"/>
      <c r="F2598" s="23"/>
      <c r="G2598" s="23"/>
      <c r="H2598" s="23"/>
      <c r="I2598" s="31"/>
      <c r="K2598" s="21"/>
      <c r="M2598" s="27"/>
      <c r="N2598" s="28"/>
      <c r="O2598" s="23"/>
      <c r="P2598" s="23"/>
      <c r="Q2598" s="23"/>
      <c r="R2598" s="23"/>
      <c r="S2598" s="23"/>
      <c r="T2598" s="23"/>
      <c r="U2598" s="31"/>
    </row>
    <row r="2599">
      <c r="A2599" s="32" t="s">
        <v>50</v>
      </c>
      <c r="B2599" s="50">
        <f>B148+1</f>
        <v>20</v>
      </c>
      <c r="C2599" s="25" t="s">
        <v>1328</v>
      </c>
      <c r="I2599" s="26"/>
      <c r="K2599" s="21"/>
      <c r="M2599" s="32" t="s">
        <v>50</v>
      </c>
      <c r="N2599" s="50">
        <f>N148+1</f>
        <v>20</v>
      </c>
      <c r="O2599" s="25" t="s">
        <v>1328</v>
      </c>
      <c r="U2599" s="26"/>
    </row>
    <row r="2600">
      <c r="A2600" s="27"/>
      <c r="B2600" s="28"/>
      <c r="C2600" s="29"/>
      <c r="I2600" s="30"/>
      <c r="K2600" s="21"/>
      <c r="M2600" s="27"/>
      <c r="N2600" s="28"/>
      <c r="O2600" s="29"/>
      <c r="U2600" s="30"/>
    </row>
    <row r="2601">
      <c r="A2601" s="27"/>
      <c r="B2601" s="28"/>
      <c r="C2601" s="32">
        <v>1.0</v>
      </c>
      <c r="D2601" s="23" t="s">
        <v>1329</v>
      </c>
      <c r="I2601" s="31"/>
      <c r="K2601" s="21"/>
      <c r="M2601" s="27"/>
      <c r="N2601" s="28"/>
      <c r="O2601" s="32">
        <v>1.0</v>
      </c>
      <c r="P2601" s="23" t="s">
        <v>1329</v>
      </c>
      <c r="U2601" s="31"/>
    </row>
    <row r="2602">
      <c r="A2602" s="27"/>
      <c r="B2602" s="28"/>
      <c r="C2602" s="32">
        <v>2.0</v>
      </c>
      <c r="D2602" s="23" t="s">
        <v>1330</v>
      </c>
      <c r="I2602" s="31" t="s">
        <v>38</v>
      </c>
      <c r="K2602" s="21"/>
      <c r="M2602" s="27"/>
      <c r="N2602" s="28"/>
      <c r="O2602" s="32">
        <v>2.0</v>
      </c>
      <c r="P2602" s="23" t="s">
        <v>1330</v>
      </c>
      <c r="U2602" s="31" t="s">
        <v>38</v>
      </c>
    </row>
    <row r="2603">
      <c r="A2603" s="27"/>
      <c r="B2603" s="28"/>
      <c r="C2603" s="32">
        <v>3.0</v>
      </c>
      <c r="D2603" s="23" t="s">
        <v>1331</v>
      </c>
      <c r="I2603" s="31"/>
      <c r="K2603" s="21"/>
      <c r="M2603" s="27"/>
      <c r="N2603" s="28"/>
      <c r="O2603" s="32">
        <v>3.0</v>
      </c>
      <c r="P2603" s="23" t="s">
        <v>1331</v>
      </c>
      <c r="U2603" s="31"/>
    </row>
    <row r="2604">
      <c r="A2604" s="27"/>
      <c r="B2604" s="28"/>
      <c r="C2604" s="23">
        <v>4.0</v>
      </c>
      <c r="D2604" s="23" t="s">
        <v>1332</v>
      </c>
      <c r="I2604" s="31"/>
      <c r="K2604" s="21"/>
      <c r="M2604" s="27"/>
      <c r="N2604" s="28"/>
      <c r="O2604" s="23">
        <v>4.0</v>
      </c>
      <c r="P2604" s="23" t="s">
        <v>1332</v>
      </c>
      <c r="U2604" s="31"/>
    </row>
    <row r="2605">
      <c r="A2605" s="27"/>
      <c r="B2605" s="28"/>
      <c r="C2605" s="23"/>
      <c r="D2605" s="23"/>
      <c r="E2605" s="23"/>
      <c r="F2605" s="23"/>
      <c r="G2605" s="23"/>
      <c r="H2605" s="23"/>
      <c r="I2605" s="31"/>
      <c r="K2605" s="21"/>
      <c r="M2605" s="27"/>
      <c r="N2605" s="28"/>
      <c r="O2605" s="23"/>
      <c r="P2605" s="23"/>
      <c r="Q2605" s="23"/>
      <c r="R2605" s="23"/>
      <c r="S2605" s="23"/>
      <c r="T2605" s="23"/>
      <c r="U2605" s="31"/>
    </row>
    <row r="2606">
      <c r="A2606" s="27"/>
      <c r="B2606" s="28"/>
      <c r="C2606" s="23"/>
      <c r="D2606" s="23"/>
      <c r="E2606" s="23"/>
      <c r="F2606" s="23"/>
      <c r="G2606" s="23"/>
      <c r="H2606" s="23"/>
      <c r="I2606" s="31"/>
      <c r="K2606" s="21"/>
      <c r="M2606" s="27"/>
      <c r="N2606" s="28"/>
      <c r="O2606" s="23"/>
      <c r="P2606" s="23"/>
      <c r="Q2606" s="23"/>
      <c r="R2606" s="23"/>
      <c r="S2606" s="23"/>
      <c r="T2606" s="23"/>
      <c r="U2606" s="31"/>
    </row>
    <row r="2607">
      <c r="A2607" s="32" t="s">
        <v>50</v>
      </c>
      <c r="B2607" s="50">
        <f>B156+1</f>
        <v>21</v>
      </c>
      <c r="C2607" s="25" t="s">
        <v>1333</v>
      </c>
      <c r="I2607" s="26"/>
      <c r="K2607" s="21"/>
      <c r="M2607" s="32" t="s">
        <v>50</v>
      </c>
      <c r="N2607" s="50">
        <f>N156+1</f>
        <v>21</v>
      </c>
      <c r="O2607" s="25" t="s">
        <v>1333</v>
      </c>
      <c r="U2607" s="26"/>
    </row>
    <row r="2608">
      <c r="A2608" s="27"/>
      <c r="B2608" s="28"/>
      <c r="C2608" s="29"/>
      <c r="I2608" s="30"/>
      <c r="K2608" s="21"/>
      <c r="M2608" s="27"/>
      <c r="N2608" s="28"/>
      <c r="O2608" s="29"/>
      <c r="U2608" s="30"/>
    </row>
    <row r="2609">
      <c r="A2609" s="27"/>
      <c r="B2609" s="28"/>
      <c r="C2609" s="32">
        <v>1.0</v>
      </c>
      <c r="D2609" s="23" t="s">
        <v>1334</v>
      </c>
      <c r="I2609" s="31"/>
      <c r="K2609" s="21"/>
      <c r="M2609" s="27"/>
      <c r="N2609" s="28"/>
      <c r="O2609" s="32">
        <v>1.0</v>
      </c>
      <c r="P2609" s="23" t="s">
        <v>1334</v>
      </c>
      <c r="U2609" s="31"/>
    </row>
    <row r="2610">
      <c r="A2610" s="27"/>
      <c r="B2610" s="28"/>
      <c r="C2610" s="32">
        <v>2.0</v>
      </c>
      <c r="D2610" s="23" t="s">
        <v>1330</v>
      </c>
      <c r="I2610" s="31"/>
      <c r="K2610" s="21"/>
      <c r="M2610" s="27"/>
      <c r="N2610" s="28"/>
      <c r="O2610" s="32">
        <v>2.0</v>
      </c>
      <c r="P2610" s="23" t="s">
        <v>1330</v>
      </c>
      <c r="U2610" s="31"/>
    </row>
    <row r="2611">
      <c r="A2611" s="27"/>
      <c r="B2611" s="28"/>
      <c r="C2611" s="32">
        <v>3.0</v>
      </c>
      <c r="D2611" s="23" t="s">
        <v>1335</v>
      </c>
      <c r="I2611" s="31"/>
      <c r="K2611" s="21"/>
      <c r="M2611" s="27"/>
      <c r="N2611" s="28"/>
      <c r="O2611" s="32">
        <v>3.0</v>
      </c>
      <c r="P2611" s="23" t="s">
        <v>1335</v>
      </c>
      <c r="U2611" s="31"/>
    </row>
    <row r="2612">
      <c r="A2612" s="27"/>
      <c r="B2612" s="28"/>
      <c r="C2612" s="23">
        <v>4.0</v>
      </c>
      <c r="D2612" s="23" t="s">
        <v>452</v>
      </c>
      <c r="I2612" s="31" t="s">
        <v>38</v>
      </c>
      <c r="K2612" s="21"/>
      <c r="M2612" s="27"/>
      <c r="N2612" s="28"/>
      <c r="O2612" s="23">
        <v>4.0</v>
      </c>
      <c r="P2612" s="23" t="s">
        <v>452</v>
      </c>
      <c r="U2612" s="31" t="s">
        <v>38</v>
      </c>
    </row>
    <row r="2613">
      <c r="A2613" s="27"/>
      <c r="B2613" s="28"/>
      <c r="C2613" s="23"/>
      <c r="D2613" s="23"/>
      <c r="E2613" s="23"/>
      <c r="F2613" s="23"/>
      <c r="G2613" s="23"/>
      <c r="H2613" s="23"/>
      <c r="I2613" s="31"/>
      <c r="K2613" s="21"/>
      <c r="M2613" s="27"/>
      <c r="N2613" s="28"/>
      <c r="O2613" s="23"/>
      <c r="P2613" s="23"/>
      <c r="Q2613" s="23"/>
      <c r="R2613" s="23"/>
      <c r="S2613" s="23"/>
      <c r="T2613" s="23"/>
      <c r="U2613" s="31"/>
    </row>
    <row r="2614">
      <c r="A2614" s="27"/>
      <c r="B2614" s="28"/>
      <c r="C2614" s="23"/>
      <c r="D2614" s="23"/>
      <c r="E2614" s="23"/>
      <c r="F2614" s="23"/>
      <c r="G2614" s="23"/>
      <c r="H2614" s="23"/>
      <c r="I2614" s="31"/>
      <c r="K2614" s="21"/>
      <c r="M2614" s="27"/>
      <c r="N2614" s="28"/>
      <c r="O2614" s="23"/>
      <c r="P2614" s="23"/>
      <c r="Q2614" s="23"/>
      <c r="R2614" s="23"/>
      <c r="S2614" s="23"/>
      <c r="T2614" s="23"/>
      <c r="U2614" s="31"/>
    </row>
    <row r="2615">
      <c r="A2615" s="32" t="s">
        <v>50</v>
      </c>
      <c r="B2615" s="50">
        <f>B164+1</f>
        <v>22</v>
      </c>
      <c r="C2615" s="25" t="s">
        <v>1336</v>
      </c>
      <c r="I2615" s="26"/>
      <c r="K2615" s="21"/>
      <c r="M2615" s="32" t="s">
        <v>50</v>
      </c>
      <c r="N2615" s="50">
        <f>N164+1</f>
        <v>22</v>
      </c>
      <c r="O2615" s="25" t="s">
        <v>1336</v>
      </c>
      <c r="U2615" s="26"/>
    </row>
    <row r="2616">
      <c r="A2616" s="27"/>
      <c r="B2616" s="28"/>
      <c r="C2616" s="29"/>
      <c r="I2616" s="30"/>
      <c r="K2616" s="21"/>
      <c r="M2616" s="27"/>
      <c r="N2616" s="28"/>
      <c r="O2616" s="29"/>
      <c r="U2616" s="30"/>
    </row>
    <row r="2617">
      <c r="A2617" s="27"/>
      <c r="B2617" s="28"/>
      <c r="C2617" s="32">
        <v>1.0</v>
      </c>
      <c r="D2617" s="23" t="s">
        <v>1337</v>
      </c>
      <c r="I2617" s="31"/>
      <c r="K2617" s="21"/>
      <c r="M2617" s="27"/>
      <c r="N2617" s="28"/>
      <c r="O2617" s="32">
        <v>1.0</v>
      </c>
      <c r="P2617" s="23" t="s">
        <v>1337</v>
      </c>
      <c r="U2617" s="31"/>
    </row>
    <row r="2618">
      <c r="A2618" s="27"/>
      <c r="B2618" s="28"/>
      <c r="C2618" s="32">
        <v>2.0</v>
      </c>
      <c r="D2618" s="23" t="s">
        <v>1338</v>
      </c>
      <c r="I2618" s="31" t="s">
        <v>38</v>
      </c>
      <c r="K2618" s="21"/>
      <c r="M2618" s="27"/>
      <c r="N2618" s="28"/>
      <c r="O2618" s="32">
        <v>2.0</v>
      </c>
      <c r="P2618" s="23" t="s">
        <v>1338</v>
      </c>
      <c r="U2618" s="31" t="s">
        <v>38</v>
      </c>
    </row>
    <row r="2619">
      <c r="A2619" s="27"/>
      <c r="B2619" s="28"/>
      <c r="C2619" s="32">
        <v>3.0</v>
      </c>
      <c r="D2619" s="23" t="s">
        <v>1339</v>
      </c>
      <c r="I2619" s="31"/>
      <c r="K2619" s="21"/>
      <c r="M2619" s="27"/>
      <c r="N2619" s="28"/>
      <c r="O2619" s="32">
        <v>3.0</v>
      </c>
      <c r="P2619" s="23" t="s">
        <v>1339</v>
      </c>
      <c r="U2619" s="31"/>
    </row>
    <row r="2620">
      <c r="A2620" s="27"/>
      <c r="B2620" s="28"/>
      <c r="C2620" s="23">
        <v>4.0</v>
      </c>
      <c r="D2620" s="23" t="s">
        <v>1340</v>
      </c>
      <c r="I2620" s="31"/>
      <c r="K2620" s="21"/>
      <c r="M2620" s="27"/>
      <c r="N2620" s="28"/>
      <c r="O2620" s="23">
        <v>4.0</v>
      </c>
      <c r="P2620" s="23" t="s">
        <v>1340</v>
      </c>
      <c r="U2620" s="31"/>
    </row>
    <row r="2621">
      <c r="A2621" s="27"/>
      <c r="B2621" s="28"/>
      <c r="C2621" s="23"/>
      <c r="D2621" s="23"/>
      <c r="E2621" s="23"/>
      <c r="F2621" s="23"/>
      <c r="G2621" s="23"/>
      <c r="H2621" s="23"/>
      <c r="I2621" s="31"/>
      <c r="K2621" s="21"/>
      <c r="M2621" s="27"/>
      <c r="N2621" s="28"/>
      <c r="O2621" s="23"/>
      <c r="P2621" s="23"/>
      <c r="Q2621" s="23"/>
      <c r="R2621" s="23"/>
      <c r="S2621" s="23"/>
      <c r="T2621" s="23"/>
      <c r="U2621" s="31"/>
    </row>
    <row r="2622">
      <c r="A2622" s="27"/>
      <c r="B2622" s="28"/>
      <c r="C2622" s="23"/>
      <c r="D2622" s="23"/>
      <c r="E2622" s="23"/>
      <c r="F2622" s="23"/>
      <c r="G2622" s="23"/>
      <c r="H2622" s="23"/>
      <c r="I2622" s="31"/>
      <c r="K2622" s="21"/>
      <c r="M2622" s="27"/>
      <c r="N2622" s="28"/>
      <c r="O2622" s="23"/>
      <c r="P2622" s="23"/>
      <c r="Q2622" s="23"/>
      <c r="R2622" s="23"/>
      <c r="S2622" s="23"/>
      <c r="T2622" s="23"/>
      <c r="U2622" s="31"/>
    </row>
    <row r="2623">
      <c r="A2623" s="32" t="s">
        <v>50</v>
      </c>
      <c r="B2623" s="50">
        <f>B172+1</f>
        <v>23</v>
      </c>
      <c r="C2623" s="25" t="s">
        <v>1341</v>
      </c>
      <c r="I2623" s="26"/>
      <c r="K2623" s="21"/>
      <c r="M2623" s="32" t="s">
        <v>50</v>
      </c>
      <c r="N2623" s="50">
        <f>N172+1</f>
        <v>23</v>
      </c>
      <c r="O2623" s="25" t="s">
        <v>1341</v>
      </c>
      <c r="U2623" s="26"/>
    </row>
    <row r="2624">
      <c r="A2624" s="27"/>
      <c r="B2624" s="28"/>
      <c r="C2624" s="29"/>
      <c r="I2624" s="30"/>
      <c r="K2624" s="21"/>
      <c r="M2624" s="27"/>
      <c r="N2624" s="28"/>
      <c r="O2624" s="29"/>
      <c r="U2624" s="30"/>
    </row>
    <row r="2625">
      <c r="A2625" s="27"/>
      <c r="B2625" s="28"/>
      <c r="C2625" s="32">
        <v>1.0</v>
      </c>
      <c r="D2625" s="23" t="s">
        <v>1342</v>
      </c>
      <c r="I2625" s="31"/>
      <c r="K2625" s="21"/>
      <c r="M2625" s="27"/>
      <c r="N2625" s="28"/>
      <c r="O2625" s="32">
        <v>1.0</v>
      </c>
      <c r="P2625" s="23" t="s">
        <v>1342</v>
      </c>
      <c r="U2625" s="31"/>
    </row>
    <row r="2626">
      <c r="A2626" s="27"/>
      <c r="B2626" s="28"/>
      <c r="C2626" s="32">
        <v>2.0</v>
      </c>
      <c r="D2626" s="23" t="s">
        <v>1343</v>
      </c>
      <c r="I2626" s="31"/>
      <c r="K2626" s="21"/>
      <c r="M2626" s="27"/>
      <c r="N2626" s="28"/>
      <c r="O2626" s="32">
        <v>2.0</v>
      </c>
      <c r="P2626" s="23" t="s">
        <v>1343</v>
      </c>
      <c r="U2626" s="31"/>
    </row>
    <row r="2627">
      <c r="A2627" s="27"/>
      <c r="B2627" s="28"/>
      <c r="C2627" s="32">
        <v>3.0</v>
      </c>
      <c r="D2627" s="23" t="s">
        <v>1344</v>
      </c>
      <c r="I2627" s="31"/>
      <c r="K2627" s="21"/>
      <c r="M2627" s="27"/>
      <c r="N2627" s="28"/>
      <c r="O2627" s="32">
        <v>3.0</v>
      </c>
      <c r="P2627" s="23" t="s">
        <v>1344</v>
      </c>
      <c r="U2627" s="31"/>
    </row>
    <row r="2628">
      <c r="A2628" s="27"/>
      <c r="B2628" s="28"/>
      <c r="C2628" s="23">
        <v>4.0</v>
      </c>
      <c r="D2628" s="23" t="s">
        <v>431</v>
      </c>
      <c r="I2628" s="31" t="s">
        <v>38</v>
      </c>
      <c r="K2628" s="21"/>
      <c r="M2628" s="27"/>
      <c r="N2628" s="28"/>
      <c r="O2628" s="23">
        <v>4.0</v>
      </c>
      <c r="P2628" s="23" t="s">
        <v>431</v>
      </c>
      <c r="U2628" s="31" t="s">
        <v>38</v>
      </c>
    </row>
    <row r="2629">
      <c r="A2629" s="27"/>
      <c r="B2629" s="28"/>
      <c r="C2629" s="23"/>
      <c r="D2629" s="23"/>
      <c r="E2629" s="23"/>
      <c r="F2629" s="23"/>
      <c r="G2629" s="23"/>
      <c r="H2629" s="23"/>
      <c r="I2629" s="31"/>
      <c r="K2629" s="21"/>
      <c r="M2629" s="27"/>
      <c r="N2629" s="28"/>
      <c r="O2629" s="23"/>
      <c r="P2629" s="23"/>
      <c r="Q2629" s="23"/>
      <c r="R2629" s="23"/>
      <c r="S2629" s="23"/>
      <c r="T2629" s="23"/>
      <c r="U2629" s="31"/>
    </row>
    <row r="2630">
      <c r="A2630" s="27"/>
      <c r="B2630" s="28"/>
      <c r="C2630" s="23"/>
      <c r="D2630" s="23"/>
      <c r="E2630" s="23"/>
      <c r="F2630" s="23"/>
      <c r="G2630" s="23"/>
      <c r="H2630" s="23"/>
      <c r="I2630" s="31"/>
      <c r="K2630" s="21"/>
      <c r="M2630" s="27"/>
      <c r="N2630" s="28"/>
      <c r="O2630" s="23"/>
      <c r="P2630" s="23"/>
      <c r="Q2630" s="23"/>
      <c r="R2630" s="23"/>
      <c r="S2630" s="23"/>
      <c r="T2630" s="23"/>
      <c r="U2630" s="31"/>
    </row>
    <row r="2631" ht="27.75" customHeight="1">
      <c r="A2631" s="32" t="s">
        <v>50</v>
      </c>
      <c r="B2631" s="50">
        <f>B180+1</f>
        <v>24</v>
      </c>
      <c r="C2631" s="51" t="s">
        <v>1345</v>
      </c>
      <c r="I2631" s="26"/>
      <c r="K2631" s="21"/>
      <c r="M2631" s="32" t="s">
        <v>50</v>
      </c>
      <c r="N2631" s="50">
        <f>N180+1</f>
        <v>24</v>
      </c>
      <c r="O2631" s="25" t="s">
        <v>1345</v>
      </c>
      <c r="U2631" s="26"/>
    </row>
    <row r="2632">
      <c r="A2632" s="27"/>
      <c r="B2632" s="28"/>
      <c r="C2632" s="29"/>
      <c r="I2632" s="30"/>
      <c r="K2632" s="21"/>
      <c r="M2632" s="27"/>
      <c r="N2632" s="28"/>
      <c r="O2632" s="29"/>
      <c r="U2632" s="30"/>
    </row>
    <row r="2633">
      <c r="A2633" s="27"/>
      <c r="B2633" s="28"/>
      <c r="C2633" s="32">
        <v>1.0</v>
      </c>
      <c r="D2633" s="23" t="s">
        <v>1346</v>
      </c>
      <c r="I2633" s="31"/>
      <c r="K2633" s="21"/>
      <c r="M2633" s="27"/>
      <c r="N2633" s="28"/>
      <c r="O2633" s="32">
        <v>1.0</v>
      </c>
      <c r="P2633" s="23" t="s">
        <v>1346</v>
      </c>
      <c r="U2633" s="31"/>
    </row>
    <row r="2634">
      <c r="A2634" s="27"/>
      <c r="B2634" s="28"/>
      <c r="C2634" s="32">
        <v>2.0</v>
      </c>
      <c r="D2634" s="23" t="s">
        <v>571</v>
      </c>
      <c r="I2634" s="31"/>
      <c r="K2634" s="21"/>
      <c r="M2634" s="27"/>
      <c r="N2634" s="28"/>
      <c r="O2634" s="32">
        <v>2.0</v>
      </c>
      <c r="P2634" s="23" t="s">
        <v>571</v>
      </c>
      <c r="U2634" s="31"/>
    </row>
    <row r="2635" ht="15.75" customHeight="1">
      <c r="A2635" s="27"/>
      <c r="B2635" s="28"/>
      <c r="C2635" s="32">
        <v>3.0</v>
      </c>
      <c r="D2635" s="23" t="s">
        <v>1347</v>
      </c>
      <c r="I2635" s="31"/>
      <c r="K2635" s="21"/>
      <c r="M2635" s="27"/>
      <c r="N2635" s="28"/>
      <c r="O2635" s="32">
        <v>3.0</v>
      </c>
      <c r="P2635" s="23" t="s">
        <v>1347</v>
      </c>
      <c r="U2635" s="31"/>
    </row>
    <row r="2636">
      <c r="A2636" s="27"/>
      <c r="B2636" s="28"/>
      <c r="C2636" s="23">
        <v>4.0</v>
      </c>
      <c r="D2636" s="23" t="s">
        <v>1348</v>
      </c>
      <c r="I2636" s="31" t="s">
        <v>38</v>
      </c>
      <c r="K2636" s="21"/>
      <c r="M2636" s="27"/>
      <c r="N2636" s="28"/>
      <c r="O2636" s="23">
        <v>4.0</v>
      </c>
      <c r="P2636" s="23" t="s">
        <v>1348</v>
      </c>
      <c r="U2636" s="31" t="s">
        <v>38</v>
      </c>
    </row>
    <row r="2637">
      <c r="A2637" s="27"/>
      <c r="B2637" s="28"/>
      <c r="C2637" s="23"/>
      <c r="D2637" s="23"/>
      <c r="E2637" s="23"/>
      <c r="F2637" s="23"/>
      <c r="G2637" s="23"/>
      <c r="H2637" s="23"/>
      <c r="I2637" s="31"/>
      <c r="K2637" s="21"/>
      <c r="M2637" s="27"/>
      <c r="N2637" s="28"/>
      <c r="O2637" s="23"/>
      <c r="P2637" s="23"/>
      <c r="Q2637" s="23"/>
      <c r="R2637" s="23"/>
      <c r="S2637" s="23"/>
      <c r="T2637" s="23"/>
      <c r="U2637" s="31"/>
    </row>
    <row r="2638">
      <c r="A2638" s="27"/>
      <c r="B2638" s="28"/>
      <c r="C2638" s="23"/>
      <c r="D2638" s="23"/>
      <c r="E2638" s="23"/>
      <c r="F2638" s="23"/>
      <c r="G2638" s="23"/>
      <c r="H2638" s="23"/>
      <c r="I2638" s="31"/>
      <c r="K2638" s="21"/>
      <c r="M2638" s="27"/>
      <c r="N2638" s="28"/>
      <c r="O2638" s="23"/>
      <c r="P2638" s="23"/>
      <c r="Q2638" s="23"/>
      <c r="R2638" s="23"/>
      <c r="S2638" s="23"/>
      <c r="T2638" s="23"/>
      <c r="U2638" s="31"/>
    </row>
    <row r="2639">
      <c r="A2639" s="32" t="s">
        <v>50</v>
      </c>
      <c r="B2639" s="50">
        <f>B188+1</f>
        <v>25</v>
      </c>
      <c r="C2639" s="25" t="s">
        <v>1349</v>
      </c>
      <c r="I2639" s="26"/>
      <c r="K2639" s="21"/>
      <c r="M2639" s="32" t="s">
        <v>50</v>
      </c>
      <c r="N2639" s="50">
        <f>N188+1</f>
        <v>25</v>
      </c>
      <c r="O2639" s="25" t="s">
        <v>1349</v>
      </c>
      <c r="U2639" s="26"/>
    </row>
    <row r="2640">
      <c r="A2640" s="27"/>
      <c r="B2640" s="28"/>
      <c r="C2640" s="29"/>
      <c r="I2640" s="30"/>
      <c r="K2640" s="21"/>
      <c r="M2640" s="27"/>
      <c r="N2640" s="28"/>
      <c r="O2640" s="29"/>
      <c r="U2640" s="30"/>
    </row>
    <row r="2641">
      <c r="A2641" s="27"/>
      <c r="B2641" s="28"/>
      <c r="C2641" s="32">
        <v>1.0</v>
      </c>
      <c r="D2641" s="23" t="s">
        <v>1350</v>
      </c>
      <c r="I2641" s="31"/>
      <c r="K2641" s="21"/>
      <c r="M2641" s="27"/>
      <c r="N2641" s="28"/>
      <c r="O2641" s="32">
        <v>1.0</v>
      </c>
      <c r="P2641" s="23" t="s">
        <v>1350</v>
      </c>
      <c r="U2641" s="31"/>
    </row>
    <row r="2642">
      <c r="A2642" s="27"/>
      <c r="B2642" s="28"/>
      <c r="C2642" s="32">
        <v>2.0</v>
      </c>
      <c r="D2642" s="23" t="s">
        <v>1351</v>
      </c>
      <c r="I2642" s="31"/>
      <c r="K2642" s="21"/>
      <c r="M2642" s="27"/>
      <c r="N2642" s="28"/>
      <c r="O2642" s="32">
        <v>2.0</v>
      </c>
      <c r="P2642" s="23" t="s">
        <v>1351</v>
      </c>
      <c r="U2642" s="31"/>
    </row>
    <row r="2643">
      <c r="A2643" s="27"/>
      <c r="B2643" s="28"/>
      <c r="C2643" s="32">
        <v>3.0</v>
      </c>
      <c r="D2643" s="23" t="s">
        <v>1352</v>
      </c>
      <c r="I2643" s="31"/>
      <c r="K2643" s="21"/>
      <c r="M2643" s="27"/>
      <c r="N2643" s="28"/>
      <c r="O2643" s="32">
        <v>3.0</v>
      </c>
      <c r="P2643" s="23" t="s">
        <v>1352</v>
      </c>
      <c r="U2643" s="31"/>
    </row>
    <row r="2644">
      <c r="A2644" s="27"/>
      <c r="B2644" s="28"/>
      <c r="C2644" s="23">
        <v>4.0</v>
      </c>
      <c r="D2644" s="23" t="s">
        <v>1353</v>
      </c>
      <c r="I2644" s="31" t="s">
        <v>38</v>
      </c>
      <c r="K2644" s="21"/>
      <c r="M2644" s="27"/>
      <c r="N2644" s="28"/>
      <c r="O2644" s="23">
        <v>4.0</v>
      </c>
      <c r="P2644" s="23" t="s">
        <v>1353</v>
      </c>
      <c r="U2644" s="31" t="s">
        <v>38</v>
      </c>
    </row>
    <row r="2645">
      <c r="A2645" s="27"/>
      <c r="B2645" s="28"/>
      <c r="C2645" s="23"/>
      <c r="D2645" s="23"/>
      <c r="E2645" s="23"/>
      <c r="F2645" s="23"/>
      <c r="G2645" s="23"/>
      <c r="H2645" s="23"/>
      <c r="I2645" s="31"/>
      <c r="K2645" s="21"/>
      <c r="M2645" s="27"/>
      <c r="N2645" s="28"/>
      <c r="O2645" s="23"/>
      <c r="P2645" s="23"/>
      <c r="Q2645" s="23"/>
      <c r="R2645" s="23"/>
      <c r="S2645" s="23"/>
      <c r="T2645" s="23"/>
      <c r="U2645" s="31"/>
    </row>
    <row r="2646">
      <c r="A2646" s="27"/>
      <c r="B2646" s="28"/>
      <c r="C2646" s="23"/>
      <c r="D2646" s="23"/>
      <c r="E2646" s="23"/>
      <c r="F2646" s="23"/>
      <c r="G2646" s="23"/>
      <c r="H2646" s="23"/>
      <c r="I2646" s="31"/>
      <c r="K2646" s="21"/>
      <c r="M2646" s="27"/>
      <c r="N2646" s="28"/>
      <c r="O2646" s="23"/>
      <c r="P2646" s="23"/>
      <c r="Q2646" s="23"/>
      <c r="R2646" s="23"/>
      <c r="S2646" s="23"/>
      <c r="T2646" s="23"/>
      <c r="U2646" s="31"/>
    </row>
    <row r="2647">
      <c r="A2647" s="32" t="s">
        <v>50</v>
      </c>
      <c r="B2647" s="50">
        <f>B196+1</f>
        <v>26</v>
      </c>
      <c r="C2647" s="25" t="s">
        <v>1354</v>
      </c>
      <c r="I2647" s="26"/>
      <c r="K2647" s="21"/>
      <c r="M2647" s="32" t="s">
        <v>50</v>
      </c>
      <c r="N2647" s="50">
        <f>N196+1</f>
        <v>26</v>
      </c>
      <c r="O2647" s="25" t="s">
        <v>1354</v>
      </c>
      <c r="U2647" s="26"/>
    </row>
    <row r="2648">
      <c r="A2648" s="27"/>
      <c r="B2648" s="28"/>
      <c r="C2648" s="29"/>
      <c r="I2648" s="30"/>
      <c r="K2648" s="21"/>
      <c r="M2648" s="27"/>
      <c r="N2648" s="28"/>
      <c r="O2648" s="29"/>
      <c r="U2648" s="30"/>
    </row>
    <row r="2649">
      <c r="A2649" s="27"/>
      <c r="B2649" s="28"/>
      <c r="C2649" s="32">
        <v>1.0</v>
      </c>
      <c r="D2649" s="23" t="s">
        <v>1270</v>
      </c>
      <c r="I2649" s="31" t="s">
        <v>38</v>
      </c>
      <c r="K2649" s="21"/>
      <c r="M2649" s="27"/>
      <c r="N2649" s="28"/>
      <c r="O2649" s="32">
        <v>1.0</v>
      </c>
      <c r="P2649" s="23" t="s">
        <v>1270</v>
      </c>
      <c r="U2649" s="31" t="s">
        <v>38</v>
      </c>
    </row>
    <row r="2650">
      <c r="A2650" s="27"/>
      <c r="B2650" s="28"/>
      <c r="C2650" s="32">
        <v>2.0</v>
      </c>
      <c r="D2650" s="23" t="s">
        <v>1355</v>
      </c>
      <c r="I2650" s="31"/>
      <c r="K2650" s="21"/>
      <c r="M2650" s="27"/>
      <c r="N2650" s="28"/>
      <c r="O2650" s="32">
        <v>2.0</v>
      </c>
      <c r="P2650" s="23" t="s">
        <v>1355</v>
      </c>
      <c r="U2650" s="31"/>
    </row>
    <row r="2651">
      <c r="A2651" s="27"/>
      <c r="B2651" s="28"/>
      <c r="C2651" s="32">
        <v>3.0</v>
      </c>
      <c r="D2651" s="23" t="s">
        <v>1356</v>
      </c>
      <c r="I2651" s="31"/>
      <c r="K2651" s="21"/>
      <c r="M2651" s="27"/>
      <c r="N2651" s="28"/>
      <c r="O2651" s="32">
        <v>3.0</v>
      </c>
      <c r="P2651" s="23" t="s">
        <v>1356</v>
      </c>
      <c r="U2651" s="31"/>
    </row>
    <row r="2652">
      <c r="A2652" s="27"/>
      <c r="B2652" s="28"/>
      <c r="C2652" s="23">
        <v>4.0</v>
      </c>
      <c r="D2652" s="23" t="s">
        <v>1357</v>
      </c>
      <c r="I2652" s="31"/>
      <c r="K2652" s="21"/>
      <c r="M2652" s="27"/>
      <c r="N2652" s="28"/>
      <c r="O2652" s="23">
        <v>4.0</v>
      </c>
      <c r="P2652" s="23" t="s">
        <v>1357</v>
      </c>
      <c r="U2652" s="31"/>
    </row>
    <row r="2653">
      <c r="A2653" s="27"/>
      <c r="B2653" s="28"/>
      <c r="C2653" s="23"/>
      <c r="D2653" s="23"/>
      <c r="E2653" s="23"/>
      <c r="F2653" s="23"/>
      <c r="G2653" s="23"/>
      <c r="H2653" s="23"/>
      <c r="I2653" s="31"/>
      <c r="K2653" s="21"/>
      <c r="M2653" s="27"/>
      <c r="N2653" s="28"/>
      <c r="O2653" s="23"/>
      <c r="P2653" s="23"/>
      <c r="Q2653" s="23"/>
      <c r="R2653" s="23"/>
      <c r="S2653" s="23"/>
      <c r="T2653" s="23"/>
      <c r="U2653" s="31"/>
    </row>
    <row r="2654">
      <c r="A2654" s="27"/>
      <c r="B2654" s="28"/>
      <c r="C2654" s="23"/>
      <c r="D2654" s="23"/>
      <c r="E2654" s="23"/>
      <c r="F2654" s="23"/>
      <c r="G2654" s="23"/>
      <c r="H2654" s="23"/>
      <c r="I2654" s="31"/>
      <c r="K2654" s="21"/>
      <c r="M2654" s="27"/>
      <c r="N2654" s="28"/>
      <c r="O2654" s="23"/>
      <c r="P2654" s="23"/>
      <c r="Q2654" s="23"/>
      <c r="R2654" s="23"/>
      <c r="S2654" s="23"/>
      <c r="T2654" s="23"/>
      <c r="U2654" s="31"/>
    </row>
    <row r="2655">
      <c r="A2655" s="32" t="s">
        <v>50</v>
      </c>
      <c r="B2655" s="50">
        <f>B204+1</f>
        <v>27</v>
      </c>
      <c r="C2655" s="25" t="s">
        <v>1324</v>
      </c>
      <c r="I2655" s="26"/>
      <c r="K2655" s="21"/>
      <c r="M2655" s="32" t="s">
        <v>50</v>
      </c>
      <c r="N2655" s="50">
        <f>N204+1</f>
        <v>27</v>
      </c>
      <c r="O2655" s="25" t="s">
        <v>1324</v>
      </c>
      <c r="U2655" s="26"/>
    </row>
    <row r="2656">
      <c r="A2656" s="27"/>
      <c r="B2656" s="28"/>
      <c r="C2656" s="29"/>
      <c r="I2656" s="30"/>
      <c r="K2656" s="21"/>
      <c r="M2656" s="27"/>
      <c r="N2656" s="28"/>
      <c r="O2656" s="29"/>
      <c r="U2656" s="30"/>
    </row>
    <row r="2657">
      <c r="A2657" s="27"/>
      <c r="B2657" s="28"/>
      <c r="C2657" s="32">
        <v>1.0</v>
      </c>
      <c r="D2657" s="23" t="s">
        <v>1325</v>
      </c>
      <c r="I2657" s="31" t="s">
        <v>38</v>
      </c>
      <c r="K2657" s="21"/>
      <c r="M2657" s="27"/>
      <c r="N2657" s="28"/>
      <c r="O2657" s="32">
        <v>1.0</v>
      </c>
      <c r="P2657" s="23" t="s">
        <v>1325</v>
      </c>
      <c r="U2657" s="31" t="s">
        <v>38</v>
      </c>
    </row>
    <row r="2658">
      <c r="A2658" s="27"/>
      <c r="B2658" s="28"/>
      <c r="C2658" s="32">
        <v>2.0</v>
      </c>
      <c r="D2658" s="23" t="s">
        <v>1326</v>
      </c>
      <c r="I2658" s="31"/>
      <c r="K2658" s="21"/>
      <c r="M2658" s="27"/>
      <c r="N2658" s="28"/>
      <c r="O2658" s="32">
        <v>2.0</v>
      </c>
      <c r="P2658" s="23" t="s">
        <v>1326</v>
      </c>
      <c r="U2658" s="31"/>
    </row>
    <row r="2659">
      <c r="A2659" s="27"/>
      <c r="B2659" s="28"/>
      <c r="C2659" s="32">
        <v>3.0</v>
      </c>
      <c r="D2659" s="23" t="s">
        <v>1327</v>
      </c>
      <c r="I2659" s="31"/>
      <c r="K2659" s="21"/>
      <c r="M2659" s="27"/>
      <c r="N2659" s="28"/>
      <c r="O2659" s="32">
        <v>3.0</v>
      </c>
      <c r="P2659" s="23" t="s">
        <v>1327</v>
      </c>
      <c r="U2659" s="31"/>
    </row>
    <row r="2660">
      <c r="A2660" s="27"/>
      <c r="B2660" s="28"/>
      <c r="C2660" s="23">
        <v>4.0</v>
      </c>
      <c r="D2660" s="23" t="s">
        <v>391</v>
      </c>
      <c r="I2660" s="31"/>
      <c r="K2660" s="21"/>
      <c r="M2660" s="27"/>
      <c r="N2660" s="28"/>
      <c r="O2660" s="23">
        <v>4.0</v>
      </c>
      <c r="P2660" s="23" t="s">
        <v>391</v>
      </c>
      <c r="U2660" s="31"/>
    </row>
    <row r="2661">
      <c r="A2661" s="27"/>
      <c r="B2661" s="28"/>
      <c r="C2661" s="23"/>
      <c r="D2661" s="23"/>
      <c r="E2661" s="23"/>
      <c r="F2661" s="23"/>
      <c r="G2661" s="23"/>
      <c r="H2661" s="23"/>
      <c r="I2661" s="31"/>
      <c r="K2661" s="21"/>
      <c r="M2661" s="27"/>
      <c r="N2661" s="28"/>
      <c r="O2661" s="23"/>
      <c r="P2661" s="23"/>
      <c r="Q2661" s="23"/>
      <c r="R2661" s="23"/>
      <c r="S2661" s="23"/>
      <c r="T2661" s="23"/>
      <c r="U2661" s="31"/>
    </row>
    <row r="2662">
      <c r="A2662" s="27"/>
      <c r="B2662" s="28"/>
      <c r="C2662" s="23"/>
      <c r="D2662" s="23"/>
      <c r="E2662" s="23"/>
      <c r="F2662" s="23"/>
      <c r="G2662" s="23"/>
      <c r="H2662" s="23"/>
      <c r="I2662" s="31"/>
      <c r="K2662" s="21"/>
      <c r="M2662" s="27"/>
      <c r="N2662" s="28"/>
      <c r="O2662" s="23"/>
      <c r="P2662" s="23"/>
      <c r="Q2662" s="23"/>
      <c r="R2662" s="23"/>
      <c r="S2662" s="23"/>
      <c r="T2662" s="23"/>
      <c r="U2662" s="31"/>
    </row>
    <row r="2663">
      <c r="A2663" s="32" t="s">
        <v>50</v>
      </c>
      <c r="B2663" s="50">
        <f>B212+1</f>
        <v>28</v>
      </c>
      <c r="C2663" s="25" t="s">
        <v>1358</v>
      </c>
      <c r="I2663" s="26"/>
      <c r="K2663" s="21"/>
      <c r="M2663" s="32" t="s">
        <v>50</v>
      </c>
      <c r="N2663" s="50">
        <f>N212+1</f>
        <v>28</v>
      </c>
      <c r="O2663" s="25" t="s">
        <v>1358</v>
      </c>
      <c r="U2663" s="26"/>
    </row>
    <row r="2664">
      <c r="A2664" s="27"/>
      <c r="B2664" s="28"/>
      <c r="C2664" s="29"/>
      <c r="I2664" s="30"/>
      <c r="K2664" s="21"/>
      <c r="M2664" s="27"/>
      <c r="N2664" s="28"/>
      <c r="O2664" s="29"/>
      <c r="U2664" s="30"/>
    </row>
    <row r="2665">
      <c r="A2665" s="27"/>
      <c r="B2665" s="28"/>
      <c r="C2665" s="32">
        <v>1.0</v>
      </c>
      <c r="D2665" s="23" t="s">
        <v>1359</v>
      </c>
      <c r="I2665" s="31"/>
      <c r="K2665" s="21"/>
      <c r="M2665" s="27"/>
      <c r="N2665" s="28"/>
      <c r="O2665" s="32">
        <v>1.0</v>
      </c>
      <c r="P2665" s="23" t="s">
        <v>1359</v>
      </c>
      <c r="U2665" s="31"/>
    </row>
    <row r="2666">
      <c r="A2666" s="27"/>
      <c r="B2666" s="28"/>
      <c r="C2666" s="32">
        <v>2.0</v>
      </c>
      <c r="D2666" s="23" t="s">
        <v>1360</v>
      </c>
      <c r="I2666" s="31"/>
      <c r="K2666" s="21"/>
      <c r="M2666" s="27"/>
      <c r="N2666" s="28"/>
      <c r="O2666" s="32">
        <v>2.0</v>
      </c>
      <c r="P2666" s="23" t="s">
        <v>1360</v>
      </c>
      <c r="U2666" s="31"/>
    </row>
    <row r="2667">
      <c r="A2667" s="27"/>
      <c r="B2667" s="28"/>
      <c r="C2667" s="32">
        <v>3.0</v>
      </c>
      <c r="D2667" s="23" t="s">
        <v>1361</v>
      </c>
      <c r="I2667" s="31" t="s">
        <v>38</v>
      </c>
      <c r="K2667" s="21"/>
      <c r="M2667" s="27"/>
      <c r="N2667" s="28"/>
      <c r="O2667" s="32">
        <v>3.0</v>
      </c>
      <c r="P2667" s="23" t="s">
        <v>1361</v>
      </c>
      <c r="U2667" s="31" t="s">
        <v>38</v>
      </c>
    </row>
    <row r="2668">
      <c r="A2668" s="27"/>
      <c r="B2668" s="28"/>
      <c r="C2668" s="23">
        <v>4.0</v>
      </c>
      <c r="D2668" s="23" t="s">
        <v>1362</v>
      </c>
      <c r="I2668" s="31"/>
      <c r="K2668" s="21"/>
      <c r="M2668" s="27"/>
      <c r="N2668" s="28"/>
      <c r="O2668" s="23">
        <v>4.0</v>
      </c>
      <c r="P2668" s="23" t="s">
        <v>1362</v>
      </c>
      <c r="U2668" s="31"/>
    </row>
    <row r="2669">
      <c r="A2669" s="27"/>
      <c r="B2669" s="28"/>
      <c r="C2669" s="23"/>
      <c r="D2669" s="23"/>
      <c r="E2669" s="23"/>
      <c r="F2669" s="23"/>
      <c r="G2669" s="23"/>
      <c r="H2669" s="23"/>
      <c r="I2669" s="31"/>
      <c r="K2669" s="21"/>
      <c r="M2669" s="27"/>
      <c r="N2669" s="28"/>
      <c r="O2669" s="23"/>
      <c r="P2669" s="23"/>
      <c r="Q2669" s="23"/>
      <c r="R2669" s="23"/>
      <c r="S2669" s="23"/>
      <c r="T2669" s="23"/>
      <c r="U2669" s="31"/>
    </row>
    <row r="2670">
      <c r="A2670" s="27"/>
      <c r="B2670" s="28"/>
      <c r="C2670" s="23"/>
      <c r="D2670" s="23"/>
      <c r="E2670" s="23"/>
      <c r="F2670" s="23"/>
      <c r="G2670" s="23"/>
      <c r="H2670" s="23"/>
      <c r="I2670" s="31"/>
      <c r="K2670" s="21"/>
      <c r="M2670" s="27"/>
      <c r="N2670" s="28"/>
      <c r="O2670" s="23"/>
      <c r="P2670" s="23"/>
      <c r="Q2670" s="23"/>
      <c r="R2670" s="23"/>
      <c r="S2670" s="23"/>
      <c r="T2670" s="23"/>
      <c r="U2670" s="31"/>
    </row>
    <row r="2671">
      <c r="A2671" s="32" t="s">
        <v>50</v>
      </c>
      <c r="B2671" s="50">
        <f>B220+1</f>
        <v>29</v>
      </c>
      <c r="C2671" s="25" t="s">
        <v>1363</v>
      </c>
      <c r="I2671" s="26"/>
      <c r="K2671" s="21"/>
      <c r="M2671" s="32" t="s">
        <v>50</v>
      </c>
      <c r="N2671" s="50">
        <f>N220+1</f>
        <v>29</v>
      </c>
      <c r="O2671" s="25" t="s">
        <v>1363</v>
      </c>
      <c r="U2671" s="26"/>
    </row>
    <row r="2672">
      <c r="A2672" s="27"/>
      <c r="B2672" s="28"/>
      <c r="C2672" s="29"/>
      <c r="I2672" s="30"/>
      <c r="K2672" s="21"/>
      <c r="M2672" s="27"/>
      <c r="N2672" s="28"/>
      <c r="O2672" s="29"/>
      <c r="U2672" s="30"/>
    </row>
    <row r="2673">
      <c r="A2673" s="27"/>
      <c r="B2673" s="28"/>
      <c r="C2673" s="32">
        <v>1.0</v>
      </c>
      <c r="D2673" s="23" t="s">
        <v>1364</v>
      </c>
      <c r="I2673" s="31"/>
      <c r="K2673" s="21"/>
      <c r="M2673" s="27"/>
      <c r="N2673" s="28"/>
      <c r="O2673" s="32">
        <v>1.0</v>
      </c>
      <c r="P2673" s="23" t="s">
        <v>1364</v>
      </c>
      <c r="U2673" s="31"/>
    </row>
    <row r="2674">
      <c r="A2674" s="27"/>
      <c r="B2674" s="28"/>
      <c r="C2674" s="32">
        <v>2.0</v>
      </c>
      <c r="D2674" s="23" t="s">
        <v>1365</v>
      </c>
      <c r="I2674" s="31"/>
      <c r="K2674" s="21"/>
      <c r="M2674" s="27"/>
      <c r="N2674" s="28"/>
      <c r="O2674" s="32">
        <v>2.0</v>
      </c>
      <c r="P2674" s="23" t="s">
        <v>1365</v>
      </c>
      <c r="U2674" s="31"/>
    </row>
    <row r="2675">
      <c r="A2675" s="27"/>
      <c r="B2675" s="28"/>
      <c r="C2675" s="32">
        <v>3.0</v>
      </c>
      <c r="D2675" s="23" t="s">
        <v>1366</v>
      </c>
      <c r="I2675" s="31"/>
      <c r="K2675" s="21"/>
      <c r="M2675" s="27"/>
      <c r="N2675" s="28"/>
      <c r="O2675" s="32">
        <v>3.0</v>
      </c>
      <c r="P2675" s="23" t="s">
        <v>1366</v>
      </c>
      <c r="U2675" s="31"/>
    </row>
    <row r="2676">
      <c r="A2676" s="27"/>
      <c r="B2676" s="28"/>
      <c r="C2676" s="23">
        <v>4.0</v>
      </c>
      <c r="D2676" s="23" t="s">
        <v>431</v>
      </c>
      <c r="I2676" s="31" t="s">
        <v>38</v>
      </c>
      <c r="K2676" s="21"/>
      <c r="M2676" s="27"/>
      <c r="N2676" s="28"/>
      <c r="O2676" s="23">
        <v>4.0</v>
      </c>
      <c r="P2676" s="23" t="s">
        <v>431</v>
      </c>
      <c r="U2676" s="31" t="s">
        <v>38</v>
      </c>
    </row>
    <row r="2677">
      <c r="A2677" s="27"/>
      <c r="B2677" s="28"/>
      <c r="C2677" s="23"/>
      <c r="D2677" s="23"/>
      <c r="E2677" s="23"/>
      <c r="F2677" s="23"/>
      <c r="G2677" s="23"/>
      <c r="H2677" s="23"/>
      <c r="I2677" s="31"/>
      <c r="K2677" s="21"/>
      <c r="M2677" s="27"/>
      <c r="N2677" s="28"/>
      <c r="O2677" s="23"/>
      <c r="P2677" s="23"/>
      <c r="Q2677" s="23"/>
      <c r="R2677" s="23"/>
      <c r="S2677" s="23"/>
      <c r="T2677" s="23"/>
      <c r="U2677" s="31"/>
    </row>
    <row r="2678">
      <c r="A2678" s="27"/>
      <c r="B2678" s="28"/>
      <c r="C2678" s="23"/>
      <c r="D2678" s="23"/>
      <c r="E2678" s="23"/>
      <c r="F2678" s="23"/>
      <c r="G2678" s="23"/>
      <c r="H2678" s="23"/>
      <c r="I2678" s="31"/>
      <c r="K2678" s="21"/>
      <c r="M2678" s="27"/>
      <c r="N2678" s="28"/>
      <c r="O2678" s="23"/>
      <c r="P2678" s="23"/>
      <c r="Q2678" s="23"/>
      <c r="R2678" s="23"/>
      <c r="S2678" s="23"/>
      <c r="T2678" s="23"/>
      <c r="U2678" s="31"/>
    </row>
    <row r="2679">
      <c r="A2679" s="32" t="s">
        <v>50</v>
      </c>
      <c r="B2679" s="50">
        <f>B228+1</f>
        <v>30</v>
      </c>
      <c r="C2679" s="25" t="s">
        <v>1367</v>
      </c>
      <c r="I2679" s="26"/>
      <c r="K2679" s="21"/>
      <c r="M2679" s="32" t="s">
        <v>50</v>
      </c>
      <c r="N2679" s="50">
        <f>N228+1</f>
        <v>30</v>
      </c>
      <c r="O2679" s="25" t="s">
        <v>1367</v>
      </c>
      <c r="U2679" s="26"/>
    </row>
    <row r="2680">
      <c r="A2680" s="27"/>
      <c r="B2680" s="28"/>
      <c r="C2680" s="29"/>
      <c r="I2680" s="30"/>
      <c r="K2680" s="21"/>
      <c r="M2680" s="27"/>
      <c r="N2680" s="28"/>
      <c r="O2680" s="29"/>
      <c r="U2680" s="30"/>
    </row>
    <row r="2681">
      <c r="A2681" s="27"/>
      <c r="B2681" s="28"/>
      <c r="C2681" s="32">
        <v>1.0</v>
      </c>
      <c r="D2681" s="23" t="s">
        <v>1368</v>
      </c>
      <c r="I2681" s="31" t="s">
        <v>38</v>
      </c>
      <c r="K2681" s="21"/>
      <c r="M2681" s="27"/>
      <c r="N2681" s="28"/>
      <c r="O2681" s="32">
        <v>1.0</v>
      </c>
      <c r="P2681" s="23" t="s">
        <v>1368</v>
      </c>
      <c r="U2681" s="31" t="s">
        <v>38</v>
      </c>
    </row>
    <row r="2682">
      <c r="A2682" s="27"/>
      <c r="B2682" s="28"/>
      <c r="C2682" s="32">
        <v>2.0</v>
      </c>
      <c r="D2682" s="23" t="s">
        <v>1369</v>
      </c>
      <c r="I2682" s="31"/>
      <c r="K2682" s="21"/>
      <c r="M2682" s="27"/>
      <c r="N2682" s="28"/>
      <c r="O2682" s="32">
        <v>2.0</v>
      </c>
      <c r="P2682" s="23" t="s">
        <v>1369</v>
      </c>
      <c r="U2682" s="31"/>
    </row>
    <row r="2683" ht="15.75" customHeight="1">
      <c r="A2683" s="27"/>
      <c r="B2683" s="28"/>
      <c r="C2683" s="32">
        <v>3.0</v>
      </c>
      <c r="D2683" s="23" t="s">
        <v>1370</v>
      </c>
      <c r="I2683" s="31"/>
      <c r="K2683" s="21"/>
      <c r="M2683" s="27"/>
      <c r="N2683" s="28"/>
      <c r="O2683" s="32">
        <v>3.0</v>
      </c>
      <c r="P2683" s="23" t="s">
        <v>1370</v>
      </c>
      <c r="U2683" s="31"/>
    </row>
    <row r="2684">
      <c r="A2684" s="27"/>
      <c r="B2684" s="28"/>
      <c r="C2684" s="23">
        <v>4.0</v>
      </c>
      <c r="D2684" s="23" t="s">
        <v>1371</v>
      </c>
      <c r="I2684" s="31"/>
      <c r="K2684" s="21"/>
      <c r="M2684" s="27"/>
      <c r="N2684" s="28"/>
      <c r="O2684" s="23">
        <v>4.0</v>
      </c>
      <c r="P2684" s="23" t="s">
        <v>1371</v>
      </c>
      <c r="U2684" s="31"/>
    </row>
    <row r="2685">
      <c r="B2685" s="28"/>
      <c r="C2685" s="23"/>
      <c r="D2685" s="23"/>
      <c r="E2685" s="23"/>
      <c r="F2685" s="23"/>
      <c r="G2685" s="23"/>
      <c r="H2685" s="23"/>
      <c r="I2685" s="31"/>
      <c r="K2685" s="21"/>
      <c r="N2685" s="28"/>
      <c r="O2685" s="23"/>
      <c r="P2685" s="23"/>
      <c r="Q2685" s="23"/>
      <c r="R2685" s="23"/>
      <c r="S2685" s="23"/>
      <c r="T2685" s="23"/>
      <c r="U2685" s="31"/>
    </row>
    <row r="2686">
      <c r="A2686" s="27"/>
      <c r="B2686" s="28"/>
      <c r="C2686" s="23"/>
      <c r="D2686" s="23"/>
      <c r="E2686" s="23"/>
      <c r="F2686" s="23"/>
      <c r="G2686" s="23"/>
      <c r="H2686" s="23"/>
      <c r="I2686" s="31"/>
      <c r="K2686" s="21"/>
      <c r="M2686" s="27"/>
      <c r="N2686" s="28"/>
      <c r="O2686" s="23"/>
      <c r="P2686" s="23"/>
      <c r="Q2686" s="23"/>
      <c r="R2686" s="23"/>
      <c r="S2686" s="23"/>
      <c r="T2686" s="23"/>
      <c r="U2686" s="31"/>
    </row>
    <row r="2687">
      <c r="A2687" s="32" t="s">
        <v>50</v>
      </c>
      <c r="B2687" s="50">
        <f>B236+1</f>
        <v>31</v>
      </c>
      <c r="C2687" s="25" t="s">
        <v>1372</v>
      </c>
      <c r="I2687" s="26"/>
      <c r="K2687" s="21"/>
      <c r="M2687" s="32" t="s">
        <v>50</v>
      </c>
      <c r="N2687" s="50">
        <f>N236+1</f>
        <v>31</v>
      </c>
      <c r="O2687" s="25" t="s">
        <v>1372</v>
      </c>
      <c r="U2687" s="26"/>
    </row>
    <row r="2688">
      <c r="A2688" s="27"/>
      <c r="B2688" s="28"/>
      <c r="C2688" s="29"/>
      <c r="I2688" s="30"/>
      <c r="K2688" s="21"/>
      <c r="M2688" s="27"/>
      <c r="N2688" s="28"/>
      <c r="O2688" s="29"/>
      <c r="U2688" s="30"/>
    </row>
    <row r="2689">
      <c r="A2689" s="27"/>
      <c r="B2689" s="28"/>
      <c r="C2689" s="32">
        <v>1.0</v>
      </c>
      <c r="D2689" s="23" t="s">
        <v>1373</v>
      </c>
      <c r="I2689" s="31" t="s">
        <v>38</v>
      </c>
      <c r="K2689" s="21"/>
      <c r="M2689" s="27"/>
      <c r="N2689" s="28"/>
      <c r="O2689" s="32">
        <v>1.0</v>
      </c>
      <c r="P2689" s="23" t="s">
        <v>1373</v>
      </c>
      <c r="U2689" s="31" t="s">
        <v>38</v>
      </c>
    </row>
    <row r="2690">
      <c r="A2690" s="27"/>
      <c r="B2690" s="28"/>
      <c r="C2690" s="32">
        <v>2.0</v>
      </c>
      <c r="D2690" s="23" t="s">
        <v>1374</v>
      </c>
      <c r="I2690" s="31"/>
      <c r="K2690" s="21"/>
      <c r="M2690" s="27"/>
      <c r="N2690" s="28"/>
      <c r="O2690" s="32">
        <v>2.0</v>
      </c>
      <c r="P2690" s="23" t="s">
        <v>1374</v>
      </c>
      <c r="U2690" s="31"/>
    </row>
    <row r="2691" ht="15.75" customHeight="1">
      <c r="A2691" s="27"/>
      <c r="B2691" s="28"/>
      <c r="C2691" s="32">
        <v>3.0</v>
      </c>
      <c r="D2691" s="23" t="s">
        <v>1375</v>
      </c>
      <c r="I2691" s="31"/>
      <c r="K2691" s="21"/>
      <c r="M2691" s="27"/>
      <c r="N2691" s="28"/>
      <c r="O2691" s="32">
        <v>3.0</v>
      </c>
      <c r="P2691" s="23" t="s">
        <v>1375</v>
      </c>
      <c r="U2691" s="31"/>
    </row>
    <row r="2692">
      <c r="A2692" s="27"/>
      <c r="B2692" s="28"/>
      <c r="C2692" s="23">
        <v>4.0</v>
      </c>
      <c r="D2692" s="23" t="s">
        <v>391</v>
      </c>
      <c r="I2692" s="31"/>
      <c r="K2692" s="21"/>
      <c r="M2692" s="27"/>
      <c r="N2692" s="28"/>
      <c r="O2692" s="23">
        <v>4.0</v>
      </c>
      <c r="P2692" s="23" t="s">
        <v>391</v>
      </c>
      <c r="U2692" s="31"/>
    </row>
    <row r="2693">
      <c r="B2693" s="28"/>
      <c r="C2693" s="23"/>
      <c r="D2693" s="23"/>
      <c r="E2693" s="23"/>
      <c r="F2693" s="23"/>
      <c r="G2693" s="23"/>
      <c r="H2693" s="23"/>
      <c r="I2693" s="31"/>
      <c r="K2693" s="21"/>
      <c r="N2693" s="28"/>
      <c r="O2693" s="23"/>
      <c r="P2693" s="23"/>
      <c r="Q2693" s="23"/>
      <c r="R2693" s="23"/>
      <c r="S2693" s="23"/>
      <c r="T2693" s="23"/>
      <c r="U2693" s="31"/>
    </row>
    <row r="2694">
      <c r="A2694" s="27"/>
      <c r="B2694" s="28"/>
      <c r="C2694" s="23"/>
      <c r="D2694" s="23"/>
      <c r="E2694" s="23"/>
      <c r="F2694" s="23"/>
      <c r="G2694" s="23"/>
      <c r="H2694" s="23"/>
      <c r="I2694" s="31"/>
      <c r="K2694" s="21"/>
      <c r="M2694" s="27"/>
      <c r="N2694" s="28"/>
      <c r="O2694" s="23"/>
      <c r="P2694" s="23"/>
      <c r="Q2694" s="23"/>
      <c r="R2694" s="23"/>
      <c r="S2694" s="23"/>
      <c r="T2694" s="23"/>
      <c r="U2694" s="31"/>
    </row>
    <row r="2695">
      <c r="A2695" s="32" t="s">
        <v>50</v>
      </c>
      <c r="B2695" s="50">
        <f>B244+1</f>
        <v>32</v>
      </c>
      <c r="C2695" s="25" t="s">
        <v>1376</v>
      </c>
      <c r="I2695" s="26"/>
      <c r="K2695" s="21"/>
      <c r="M2695" s="32" t="s">
        <v>50</v>
      </c>
      <c r="N2695" s="50">
        <f>N244+1</f>
        <v>32</v>
      </c>
      <c r="O2695" s="25" t="s">
        <v>1376</v>
      </c>
      <c r="U2695" s="26"/>
    </row>
    <row r="2696">
      <c r="A2696" s="27"/>
      <c r="B2696" s="28"/>
      <c r="C2696" s="29"/>
      <c r="I2696" s="30"/>
      <c r="K2696" s="21"/>
      <c r="M2696" s="27"/>
      <c r="N2696" s="28"/>
      <c r="O2696" s="29"/>
      <c r="U2696" s="30"/>
    </row>
    <row r="2697">
      <c r="A2697" s="27"/>
      <c r="B2697" s="28"/>
      <c r="C2697" s="32">
        <v>1.0</v>
      </c>
      <c r="D2697" s="23" t="s">
        <v>1377</v>
      </c>
      <c r="I2697" s="31" t="s">
        <v>38</v>
      </c>
      <c r="K2697" s="21"/>
      <c r="M2697" s="27"/>
      <c r="N2697" s="28"/>
      <c r="O2697" s="32">
        <v>1.0</v>
      </c>
      <c r="P2697" s="23" t="s">
        <v>1377</v>
      </c>
      <c r="U2697" s="31" t="s">
        <v>38</v>
      </c>
    </row>
    <row r="2698">
      <c r="A2698" s="27"/>
      <c r="B2698" s="28"/>
      <c r="C2698" s="32">
        <v>2.0</v>
      </c>
      <c r="D2698" s="23" t="s">
        <v>1378</v>
      </c>
      <c r="I2698" s="31"/>
      <c r="K2698" s="21"/>
      <c r="M2698" s="27"/>
      <c r="N2698" s="28"/>
      <c r="O2698" s="32">
        <v>2.0</v>
      </c>
      <c r="P2698" s="23" t="s">
        <v>1378</v>
      </c>
      <c r="U2698" s="31"/>
    </row>
    <row r="2699" ht="15.75" customHeight="1">
      <c r="A2699" s="27"/>
      <c r="B2699" s="28"/>
      <c r="C2699" s="32">
        <v>3.0</v>
      </c>
      <c r="D2699" s="23" t="s">
        <v>902</v>
      </c>
      <c r="I2699" s="31"/>
      <c r="K2699" s="21"/>
      <c r="M2699" s="27"/>
      <c r="N2699" s="28"/>
      <c r="O2699" s="32">
        <v>3.0</v>
      </c>
      <c r="P2699" s="23" t="s">
        <v>902</v>
      </c>
      <c r="U2699" s="31"/>
    </row>
    <row r="2700">
      <c r="A2700" s="27"/>
      <c r="B2700" s="28"/>
      <c r="C2700" s="23">
        <v>4.0</v>
      </c>
      <c r="D2700" s="23" t="s">
        <v>437</v>
      </c>
      <c r="I2700" s="31"/>
      <c r="K2700" s="21"/>
      <c r="M2700" s="27"/>
      <c r="N2700" s="28"/>
      <c r="O2700" s="23">
        <v>4.0</v>
      </c>
      <c r="P2700" s="23" t="s">
        <v>437</v>
      </c>
      <c r="U2700" s="31"/>
    </row>
    <row r="2701">
      <c r="A2701" s="27"/>
      <c r="B2701" s="28"/>
      <c r="C2701" s="23"/>
      <c r="D2701" s="23"/>
      <c r="E2701" s="23"/>
      <c r="F2701" s="23"/>
      <c r="G2701" s="23"/>
      <c r="H2701" s="23"/>
      <c r="I2701" s="31"/>
      <c r="K2701" s="21"/>
      <c r="U2701" s="54"/>
    </row>
    <row r="2702">
      <c r="A2702" s="27"/>
      <c r="B2702" s="28"/>
      <c r="C2702" s="23"/>
      <c r="D2702" s="23"/>
      <c r="E2702" s="23"/>
      <c r="F2702" s="23"/>
      <c r="G2702" s="23"/>
      <c r="H2702" s="23"/>
      <c r="I2702" s="31"/>
      <c r="K2702" s="21"/>
      <c r="U2702" s="54"/>
    </row>
    <row r="2703">
      <c r="A2703" s="27"/>
      <c r="B2703" s="28"/>
      <c r="C2703" s="23"/>
      <c r="D2703" s="23"/>
      <c r="E2703" s="23"/>
      <c r="F2703" s="23"/>
      <c r="G2703" s="23"/>
      <c r="H2703" s="23"/>
      <c r="I2703" s="31"/>
      <c r="K2703" s="21"/>
      <c r="U2703" s="54"/>
    </row>
    <row r="2704">
      <c r="A2704" s="27"/>
      <c r="B2704" s="28"/>
      <c r="C2704" s="23"/>
      <c r="D2704" s="23"/>
      <c r="E2704" s="23"/>
      <c r="F2704" s="23"/>
      <c r="G2704" s="23"/>
      <c r="H2704" s="23"/>
      <c r="I2704" s="31"/>
      <c r="K2704" s="21"/>
      <c r="U2704" s="54"/>
    </row>
    <row r="2705">
      <c r="A2705" s="22" t="s">
        <v>45</v>
      </c>
      <c r="I2705" s="31"/>
      <c r="K2705" s="21"/>
      <c r="M2705" s="22" t="s">
        <v>45</v>
      </c>
      <c r="U2705" s="54"/>
    </row>
    <row r="2706">
      <c r="A2706" s="32" t="s">
        <v>50</v>
      </c>
      <c r="B2706" s="50">
        <v>1.0</v>
      </c>
      <c r="C2706" s="25" t="s">
        <v>1379</v>
      </c>
      <c r="I2706" s="26" t="s">
        <v>52</v>
      </c>
      <c r="K2706" s="21"/>
      <c r="M2706" s="32" t="s">
        <v>50</v>
      </c>
      <c r="N2706" s="50">
        <v>1.0</v>
      </c>
      <c r="O2706" s="25" t="s">
        <v>1379</v>
      </c>
      <c r="U2706" s="26" t="s">
        <v>52</v>
      </c>
    </row>
    <row r="2707">
      <c r="A2707" s="27"/>
      <c r="B2707" s="28"/>
      <c r="C2707" s="29"/>
      <c r="I2707" s="30"/>
      <c r="K2707" s="21"/>
      <c r="M2707" s="27"/>
      <c r="N2707" s="28"/>
      <c r="O2707" s="29"/>
      <c r="U2707" s="30"/>
    </row>
    <row r="2708">
      <c r="A2708" s="27"/>
      <c r="B2708" s="28"/>
      <c r="C2708" s="32">
        <v>1.0</v>
      </c>
      <c r="D2708" s="23" t="s">
        <v>1380</v>
      </c>
      <c r="I2708" s="31" t="s">
        <v>38</v>
      </c>
      <c r="K2708" s="21"/>
      <c r="M2708" s="27"/>
      <c r="N2708" s="28"/>
      <c r="O2708" s="32">
        <v>1.0</v>
      </c>
      <c r="P2708" s="23" t="s">
        <v>1380</v>
      </c>
      <c r="U2708" s="31" t="s">
        <v>38</v>
      </c>
    </row>
    <row r="2709">
      <c r="A2709" s="27"/>
      <c r="B2709" s="28"/>
      <c r="C2709" s="32">
        <v>2.0</v>
      </c>
      <c r="D2709" s="23" t="s">
        <v>1381</v>
      </c>
      <c r="I2709" s="31"/>
      <c r="K2709" s="21"/>
      <c r="M2709" s="27"/>
      <c r="N2709" s="28"/>
      <c r="O2709" s="32">
        <v>2.0</v>
      </c>
      <c r="P2709" s="23" t="s">
        <v>1381</v>
      </c>
      <c r="U2709" s="31"/>
    </row>
    <row r="2710">
      <c r="A2710" s="27"/>
      <c r="B2710" s="28"/>
      <c r="C2710" s="32">
        <v>3.0</v>
      </c>
      <c r="D2710" s="23" t="s">
        <v>1259</v>
      </c>
      <c r="I2710" s="31"/>
      <c r="K2710" s="21"/>
      <c r="M2710" s="27"/>
      <c r="N2710" s="28"/>
      <c r="O2710" s="32">
        <v>3.0</v>
      </c>
      <c r="P2710" s="23" t="s">
        <v>1259</v>
      </c>
      <c r="U2710" s="31"/>
    </row>
    <row r="2711" ht="15.75" customHeight="1">
      <c r="A2711" s="27"/>
      <c r="B2711" s="28"/>
      <c r="C2711" s="23">
        <v>4.0</v>
      </c>
      <c r="D2711" s="23" t="s">
        <v>1382</v>
      </c>
      <c r="I2711" s="31"/>
      <c r="K2711" s="21"/>
      <c r="M2711" s="27"/>
      <c r="N2711" s="28"/>
      <c r="O2711" s="23">
        <v>4.0</v>
      </c>
      <c r="P2711" s="23" t="s">
        <v>1382</v>
      </c>
      <c r="U2711" s="31"/>
    </row>
    <row r="2712">
      <c r="A2712" s="27"/>
      <c r="B2712" s="28"/>
      <c r="C2712" s="23"/>
      <c r="D2712" s="23"/>
      <c r="E2712" s="23"/>
      <c r="F2712" s="23"/>
      <c r="G2712" s="23"/>
      <c r="H2712" s="23"/>
      <c r="I2712" s="31"/>
      <c r="K2712" s="21"/>
      <c r="M2712" s="27"/>
      <c r="N2712" s="28"/>
      <c r="O2712" s="23"/>
      <c r="P2712" s="23"/>
      <c r="Q2712" s="23"/>
      <c r="R2712" s="23"/>
      <c r="S2712" s="23"/>
      <c r="T2712" s="23"/>
      <c r="U2712" s="31"/>
    </row>
    <row r="2713">
      <c r="A2713" s="27"/>
      <c r="B2713" s="28"/>
      <c r="C2713" s="23"/>
      <c r="D2713" s="23"/>
      <c r="E2713" s="23"/>
      <c r="F2713" s="23"/>
      <c r="G2713" s="23"/>
      <c r="H2713" s="23"/>
      <c r="I2713" s="31"/>
      <c r="K2713" s="21"/>
      <c r="M2713" s="27"/>
      <c r="N2713" s="28"/>
      <c r="O2713" s="23"/>
      <c r="P2713" s="23"/>
      <c r="Q2713" s="23"/>
      <c r="R2713" s="23"/>
      <c r="S2713" s="23"/>
      <c r="T2713" s="23"/>
      <c r="U2713" s="31"/>
    </row>
    <row r="2714">
      <c r="A2714" s="32" t="s">
        <v>50</v>
      </c>
      <c r="B2714" s="50">
        <f>B4+1</f>
        <v>2</v>
      </c>
      <c r="C2714" s="25" t="s">
        <v>1383</v>
      </c>
      <c r="I2714" s="26"/>
      <c r="K2714" s="21"/>
      <c r="M2714" s="32" t="s">
        <v>50</v>
      </c>
      <c r="N2714" s="50">
        <f>N4+1</f>
        <v>2</v>
      </c>
      <c r="O2714" s="25" t="s">
        <v>1383</v>
      </c>
      <c r="U2714" s="26"/>
    </row>
    <row r="2715">
      <c r="A2715" s="27"/>
      <c r="B2715" s="28"/>
      <c r="C2715" s="29"/>
      <c r="I2715" s="30"/>
      <c r="K2715" s="21"/>
      <c r="M2715" s="27"/>
      <c r="N2715" s="28"/>
      <c r="O2715" s="29"/>
      <c r="U2715" s="30"/>
    </row>
    <row r="2716">
      <c r="A2716" s="27"/>
      <c r="B2716" s="28"/>
      <c r="C2716" s="32">
        <v>1.0</v>
      </c>
      <c r="D2716" s="23" t="s">
        <v>1384</v>
      </c>
      <c r="I2716" s="31"/>
      <c r="K2716" s="21"/>
      <c r="M2716" s="27"/>
      <c r="N2716" s="28"/>
      <c r="O2716" s="32">
        <v>1.0</v>
      </c>
      <c r="P2716" s="23" t="s">
        <v>1384</v>
      </c>
      <c r="U2716" s="31"/>
    </row>
    <row r="2717">
      <c r="A2717" s="27"/>
      <c r="B2717" s="28"/>
      <c r="C2717" s="32">
        <v>2.0</v>
      </c>
      <c r="D2717" s="23" t="s">
        <v>1385</v>
      </c>
      <c r="I2717" s="31" t="s">
        <v>38</v>
      </c>
      <c r="K2717" s="21"/>
      <c r="M2717" s="27"/>
      <c r="N2717" s="28"/>
      <c r="O2717" s="32">
        <v>2.0</v>
      </c>
      <c r="P2717" s="23" t="s">
        <v>1385</v>
      </c>
      <c r="U2717" s="31" t="s">
        <v>38</v>
      </c>
    </row>
    <row r="2718">
      <c r="A2718" s="27"/>
      <c r="B2718" s="28"/>
      <c r="C2718" s="32">
        <v>3.0</v>
      </c>
      <c r="D2718" s="23" t="s">
        <v>1386</v>
      </c>
      <c r="I2718" s="31"/>
      <c r="K2718" s="21"/>
      <c r="M2718" s="27"/>
      <c r="N2718" s="28"/>
      <c r="O2718" s="32">
        <v>3.0</v>
      </c>
      <c r="P2718" s="23" t="s">
        <v>1386</v>
      </c>
      <c r="U2718" s="31"/>
    </row>
    <row r="2719" ht="15.75" customHeight="1">
      <c r="A2719" s="27"/>
      <c r="B2719" s="28"/>
      <c r="C2719" s="23">
        <v>4.0</v>
      </c>
      <c r="D2719" s="23" t="s">
        <v>1387</v>
      </c>
      <c r="I2719" s="31"/>
      <c r="K2719" s="21"/>
      <c r="M2719" s="27"/>
      <c r="N2719" s="28"/>
      <c r="O2719" s="23">
        <v>4.0</v>
      </c>
      <c r="P2719" s="23" t="s">
        <v>1387</v>
      </c>
      <c r="U2719" s="31"/>
    </row>
    <row r="2720">
      <c r="A2720" s="27"/>
      <c r="B2720" s="28"/>
      <c r="C2720" s="23"/>
      <c r="D2720" s="23"/>
      <c r="E2720" s="23"/>
      <c r="F2720" s="23"/>
      <c r="G2720" s="23"/>
      <c r="H2720" s="23"/>
      <c r="I2720" s="31"/>
      <c r="K2720" s="21"/>
      <c r="M2720" s="27"/>
      <c r="N2720" s="28"/>
      <c r="O2720" s="23"/>
      <c r="P2720" s="23"/>
      <c r="Q2720" s="23"/>
      <c r="R2720" s="23"/>
      <c r="S2720" s="23"/>
      <c r="T2720" s="23"/>
      <c r="U2720" s="31"/>
    </row>
    <row r="2721">
      <c r="A2721" s="27"/>
      <c r="B2721" s="28"/>
      <c r="C2721" s="23"/>
      <c r="D2721" s="23"/>
      <c r="E2721" s="23"/>
      <c r="F2721" s="23"/>
      <c r="G2721" s="23"/>
      <c r="H2721" s="23"/>
      <c r="I2721" s="31"/>
      <c r="K2721" s="21"/>
      <c r="M2721" s="27"/>
      <c r="N2721" s="28"/>
      <c r="O2721" s="23"/>
      <c r="P2721" s="23"/>
      <c r="Q2721" s="23"/>
      <c r="R2721" s="23"/>
      <c r="S2721" s="23"/>
      <c r="T2721" s="23"/>
      <c r="U2721" s="31"/>
    </row>
    <row r="2722">
      <c r="A2722" s="32" t="s">
        <v>50</v>
      </c>
      <c r="B2722" s="50">
        <f>B12+1</f>
        <v>3</v>
      </c>
      <c r="C2722" s="25" t="s">
        <v>1388</v>
      </c>
      <c r="I2722" s="26"/>
      <c r="K2722" s="21"/>
      <c r="M2722" s="32" t="s">
        <v>50</v>
      </c>
      <c r="N2722" s="50">
        <f>N12+1</f>
        <v>3</v>
      </c>
      <c r="O2722" s="25" t="s">
        <v>1388</v>
      </c>
      <c r="U2722" s="26"/>
    </row>
    <row r="2723">
      <c r="A2723" s="27"/>
      <c r="B2723" s="28"/>
      <c r="C2723" s="29"/>
      <c r="I2723" s="30"/>
      <c r="K2723" s="21"/>
      <c r="M2723" s="27"/>
      <c r="N2723" s="28"/>
      <c r="O2723" s="29"/>
      <c r="U2723" s="30"/>
    </row>
    <row r="2724">
      <c r="A2724" s="27"/>
      <c r="B2724" s="28"/>
      <c r="C2724" s="32">
        <v>1.0</v>
      </c>
      <c r="D2724" s="23" t="s">
        <v>1389</v>
      </c>
      <c r="I2724" s="31"/>
      <c r="K2724" s="21"/>
      <c r="M2724" s="27"/>
      <c r="N2724" s="28"/>
      <c r="O2724" s="32">
        <v>1.0</v>
      </c>
      <c r="P2724" s="23" t="s">
        <v>1389</v>
      </c>
      <c r="U2724" s="31"/>
    </row>
    <row r="2725">
      <c r="A2725" s="27"/>
      <c r="B2725" s="28"/>
      <c r="C2725" s="32">
        <v>2.0</v>
      </c>
      <c r="D2725" s="23" t="s">
        <v>1390</v>
      </c>
      <c r="I2725" s="31" t="s">
        <v>38</v>
      </c>
      <c r="K2725" s="21"/>
      <c r="M2725" s="27"/>
      <c r="N2725" s="28"/>
      <c r="O2725" s="32">
        <v>2.0</v>
      </c>
      <c r="P2725" s="23" t="s">
        <v>1390</v>
      </c>
      <c r="U2725" s="31" t="s">
        <v>38</v>
      </c>
    </row>
    <row r="2726">
      <c r="A2726" s="27"/>
      <c r="B2726" s="28"/>
      <c r="C2726" s="32">
        <v>3.0</v>
      </c>
      <c r="D2726" s="23" t="s">
        <v>1391</v>
      </c>
      <c r="I2726" s="31"/>
      <c r="K2726" s="21"/>
      <c r="M2726" s="27"/>
      <c r="N2726" s="28"/>
      <c r="O2726" s="32">
        <v>3.0</v>
      </c>
      <c r="P2726" s="23" t="s">
        <v>1391</v>
      </c>
      <c r="U2726" s="31"/>
    </row>
    <row r="2727" ht="15.75" customHeight="1">
      <c r="A2727" s="27"/>
      <c r="B2727" s="28"/>
      <c r="C2727" s="23">
        <v>4.0</v>
      </c>
      <c r="D2727" s="23" t="s">
        <v>872</v>
      </c>
      <c r="I2727" s="31"/>
      <c r="K2727" s="21"/>
      <c r="M2727" s="27"/>
      <c r="N2727" s="28"/>
      <c r="O2727" s="23">
        <v>4.0</v>
      </c>
      <c r="P2727" s="23" t="s">
        <v>872</v>
      </c>
      <c r="U2727" s="31"/>
    </row>
    <row r="2728">
      <c r="A2728" s="27"/>
      <c r="B2728" s="28"/>
      <c r="C2728" s="23"/>
      <c r="D2728" s="23"/>
      <c r="E2728" s="23"/>
      <c r="F2728" s="23"/>
      <c r="G2728" s="23"/>
      <c r="H2728" s="23"/>
      <c r="I2728" s="31"/>
      <c r="K2728" s="21"/>
      <c r="M2728" s="27"/>
      <c r="N2728" s="28"/>
      <c r="O2728" s="23"/>
      <c r="P2728" s="23"/>
      <c r="Q2728" s="23"/>
      <c r="R2728" s="23"/>
      <c r="S2728" s="23"/>
      <c r="T2728" s="23"/>
      <c r="U2728" s="31"/>
    </row>
    <row r="2729">
      <c r="A2729" s="27"/>
      <c r="B2729" s="28"/>
      <c r="C2729" s="23"/>
      <c r="D2729" s="23"/>
      <c r="E2729" s="23"/>
      <c r="F2729" s="23"/>
      <c r="G2729" s="23"/>
      <c r="H2729" s="23"/>
      <c r="I2729" s="31"/>
      <c r="K2729" s="21"/>
      <c r="M2729" s="27"/>
      <c r="N2729" s="28"/>
      <c r="O2729" s="23"/>
      <c r="P2729" s="23"/>
      <c r="Q2729" s="23"/>
      <c r="R2729" s="23"/>
      <c r="S2729" s="23"/>
      <c r="T2729" s="23"/>
      <c r="U2729" s="31"/>
    </row>
    <row r="2730">
      <c r="A2730" s="32" t="s">
        <v>50</v>
      </c>
      <c r="B2730" s="50">
        <f>B20+1</f>
        <v>4</v>
      </c>
      <c r="C2730" s="25" t="s">
        <v>1392</v>
      </c>
      <c r="I2730" s="26"/>
      <c r="K2730" s="21"/>
      <c r="M2730" s="32" t="s">
        <v>50</v>
      </c>
      <c r="N2730" s="50">
        <f>N20+1</f>
        <v>4</v>
      </c>
      <c r="O2730" s="25" t="s">
        <v>1392</v>
      </c>
      <c r="U2730" s="26"/>
    </row>
    <row r="2731">
      <c r="A2731" s="27"/>
      <c r="B2731" s="28"/>
      <c r="C2731" s="29"/>
      <c r="I2731" s="30"/>
      <c r="K2731" s="21"/>
      <c r="M2731" s="27"/>
      <c r="N2731" s="28"/>
      <c r="O2731" s="29"/>
      <c r="U2731" s="30"/>
    </row>
    <row r="2732">
      <c r="A2732" s="27"/>
      <c r="B2732" s="28"/>
      <c r="C2732" s="32">
        <v>1.0</v>
      </c>
      <c r="D2732" s="55">
        <v>5.0E-4</v>
      </c>
      <c r="I2732" s="31"/>
      <c r="K2732" s="21"/>
      <c r="M2732" s="27"/>
      <c r="N2732" s="28"/>
      <c r="O2732" s="32">
        <v>1.0</v>
      </c>
      <c r="P2732" s="55">
        <v>5.0E-4</v>
      </c>
      <c r="U2732" s="31"/>
    </row>
    <row r="2733">
      <c r="A2733" s="27"/>
      <c r="B2733" s="28"/>
      <c r="C2733" s="32">
        <v>2.0</v>
      </c>
      <c r="D2733" s="55">
        <v>8.0E-4</v>
      </c>
      <c r="I2733" s="31"/>
      <c r="K2733" s="21"/>
      <c r="M2733" s="27"/>
      <c r="N2733" s="28"/>
      <c r="O2733" s="32">
        <v>2.0</v>
      </c>
      <c r="P2733" s="55">
        <v>8.0E-4</v>
      </c>
      <c r="U2733" s="31"/>
    </row>
    <row r="2734">
      <c r="A2734" s="27"/>
      <c r="B2734" s="28"/>
      <c r="C2734" s="32">
        <v>3.0</v>
      </c>
      <c r="D2734" s="55">
        <v>0.0</v>
      </c>
      <c r="I2734" s="31" t="s">
        <v>38</v>
      </c>
      <c r="K2734" s="21"/>
      <c r="M2734" s="27"/>
      <c r="N2734" s="28"/>
      <c r="O2734" s="32">
        <v>3.0</v>
      </c>
      <c r="P2734" s="55">
        <v>0.0</v>
      </c>
      <c r="U2734" s="31" t="s">
        <v>38</v>
      </c>
    </row>
    <row r="2735">
      <c r="A2735" s="27"/>
      <c r="B2735" s="28"/>
      <c r="C2735" s="23">
        <v>4.0</v>
      </c>
      <c r="D2735" s="55">
        <v>0.0012</v>
      </c>
      <c r="I2735" s="31"/>
      <c r="K2735" s="21"/>
      <c r="M2735" s="27"/>
      <c r="N2735" s="28"/>
      <c r="O2735" s="23">
        <v>4.0</v>
      </c>
      <c r="P2735" s="55">
        <v>0.0012</v>
      </c>
      <c r="U2735" s="31"/>
    </row>
    <row r="2736">
      <c r="A2736" s="27"/>
      <c r="B2736" s="28"/>
      <c r="C2736" s="23"/>
      <c r="D2736" s="23"/>
      <c r="E2736" s="23"/>
      <c r="F2736" s="23"/>
      <c r="G2736" s="23"/>
      <c r="H2736" s="23"/>
      <c r="I2736" s="31"/>
      <c r="K2736" s="21"/>
      <c r="M2736" s="27"/>
      <c r="N2736" s="28"/>
      <c r="O2736" s="23"/>
      <c r="P2736" s="23"/>
      <c r="Q2736" s="23"/>
      <c r="R2736" s="23"/>
      <c r="S2736" s="23"/>
      <c r="T2736" s="23"/>
      <c r="U2736" s="31"/>
    </row>
    <row r="2737">
      <c r="A2737" s="27"/>
      <c r="B2737" s="28"/>
      <c r="C2737" s="23"/>
      <c r="D2737" s="23"/>
      <c r="E2737" s="23"/>
      <c r="F2737" s="23"/>
      <c r="G2737" s="23"/>
      <c r="H2737" s="23"/>
      <c r="I2737" s="31"/>
      <c r="K2737" s="21"/>
      <c r="M2737" s="27"/>
      <c r="N2737" s="28"/>
      <c r="O2737" s="23"/>
      <c r="P2737" s="23"/>
      <c r="Q2737" s="23"/>
      <c r="R2737" s="23"/>
      <c r="S2737" s="23"/>
      <c r="T2737" s="23"/>
      <c r="U2737" s="31"/>
    </row>
    <row r="2738">
      <c r="A2738" s="32" t="s">
        <v>50</v>
      </c>
      <c r="B2738" s="50">
        <f>B28+1</f>
        <v>5</v>
      </c>
      <c r="C2738" s="25" t="s">
        <v>1393</v>
      </c>
      <c r="I2738" s="26"/>
      <c r="K2738" s="21"/>
      <c r="M2738" s="32" t="s">
        <v>50</v>
      </c>
      <c r="N2738" s="50">
        <f>N28+1</f>
        <v>5</v>
      </c>
      <c r="O2738" s="25" t="s">
        <v>1393</v>
      </c>
      <c r="U2738" s="26"/>
    </row>
    <row r="2739">
      <c r="A2739" s="27"/>
      <c r="B2739" s="28"/>
      <c r="C2739" s="29"/>
      <c r="I2739" s="30"/>
      <c r="K2739" s="21"/>
      <c r="M2739" s="27"/>
      <c r="N2739" s="28"/>
      <c r="O2739" s="29"/>
      <c r="U2739" s="30"/>
    </row>
    <row r="2740">
      <c r="A2740" s="27"/>
      <c r="B2740" s="28"/>
      <c r="C2740" s="32">
        <v>1.0</v>
      </c>
      <c r="D2740" s="52" t="s">
        <v>1394</v>
      </c>
      <c r="I2740" s="31"/>
      <c r="K2740" s="21"/>
      <c r="M2740" s="27"/>
      <c r="N2740" s="28"/>
      <c r="O2740" s="32">
        <v>1.0</v>
      </c>
      <c r="P2740" s="52" t="s">
        <v>1394</v>
      </c>
      <c r="U2740" s="31"/>
    </row>
    <row r="2741">
      <c r="A2741" s="27"/>
      <c r="B2741" s="28"/>
      <c r="C2741" s="32">
        <v>2.0</v>
      </c>
      <c r="D2741" s="52" t="s">
        <v>1395</v>
      </c>
      <c r="I2741" s="31"/>
      <c r="K2741" s="21"/>
      <c r="M2741" s="27"/>
      <c r="N2741" s="28"/>
      <c r="O2741" s="32">
        <v>2.0</v>
      </c>
      <c r="P2741" s="52" t="s">
        <v>1395</v>
      </c>
      <c r="U2741" s="31"/>
    </row>
    <row r="2742">
      <c r="A2742" s="27"/>
      <c r="B2742" s="28"/>
      <c r="C2742" s="32">
        <v>3.0</v>
      </c>
      <c r="D2742" s="52" t="s">
        <v>1396</v>
      </c>
      <c r="I2742" s="31"/>
      <c r="K2742" s="21"/>
      <c r="M2742" s="27"/>
      <c r="N2742" s="28"/>
      <c r="O2742" s="32">
        <v>3.0</v>
      </c>
      <c r="P2742" s="52" t="s">
        <v>1396</v>
      </c>
      <c r="U2742" s="31"/>
    </row>
    <row r="2743">
      <c r="A2743" s="27"/>
      <c r="B2743" s="28"/>
      <c r="C2743" s="23">
        <v>4.0</v>
      </c>
      <c r="D2743" s="52" t="s">
        <v>431</v>
      </c>
      <c r="I2743" s="31" t="s">
        <v>38</v>
      </c>
      <c r="K2743" s="21"/>
      <c r="M2743" s="27"/>
      <c r="N2743" s="28"/>
      <c r="O2743" s="23">
        <v>4.0</v>
      </c>
      <c r="P2743" s="52" t="s">
        <v>431</v>
      </c>
      <c r="U2743" s="31" t="s">
        <v>38</v>
      </c>
    </row>
    <row r="2744">
      <c r="A2744" s="27"/>
      <c r="B2744" s="28"/>
      <c r="C2744" s="23"/>
      <c r="D2744" s="23"/>
      <c r="E2744" s="23"/>
      <c r="F2744" s="23"/>
      <c r="G2744" s="23"/>
      <c r="H2744" s="23"/>
      <c r="I2744" s="31"/>
      <c r="K2744" s="21"/>
      <c r="M2744" s="27"/>
      <c r="N2744" s="28"/>
      <c r="O2744" s="23"/>
      <c r="P2744" s="23"/>
      <c r="Q2744" s="23"/>
      <c r="R2744" s="23"/>
      <c r="S2744" s="23"/>
      <c r="T2744" s="23"/>
      <c r="U2744" s="31"/>
    </row>
    <row r="2745">
      <c r="A2745" s="27"/>
      <c r="B2745" s="28"/>
      <c r="C2745" s="23"/>
      <c r="D2745" s="23"/>
      <c r="E2745" s="23"/>
      <c r="F2745" s="23"/>
      <c r="G2745" s="23"/>
      <c r="H2745" s="23"/>
      <c r="I2745" s="31"/>
      <c r="K2745" s="21"/>
      <c r="M2745" s="27"/>
      <c r="N2745" s="28"/>
      <c r="O2745" s="23"/>
      <c r="P2745" s="23"/>
      <c r="Q2745" s="23"/>
      <c r="R2745" s="23"/>
      <c r="S2745" s="23"/>
      <c r="T2745" s="23"/>
      <c r="U2745" s="31"/>
    </row>
    <row r="2746">
      <c r="A2746" s="32" t="s">
        <v>50</v>
      </c>
      <c r="B2746" s="50">
        <f>B36+1</f>
        <v>6</v>
      </c>
      <c r="C2746" s="25" t="s">
        <v>1397</v>
      </c>
      <c r="I2746" s="26"/>
      <c r="K2746" s="21"/>
      <c r="M2746" s="32" t="s">
        <v>50</v>
      </c>
      <c r="N2746" s="50">
        <f>N36+1</f>
        <v>6</v>
      </c>
      <c r="O2746" s="25" t="s">
        <v>1397</v>
      </c>
      <c r="U2746" s="26"/>
    </row>
    <row r="2747">
      <c r="A2747" s="27"/>
      <c r="B2747" s="28"/>
      <c r="C2747" s="29"/>
      <c r="I2747" s="30"/>
      <c r="K2747" s="21"/>
      <c r="M2747" s="27"/>
      <c r="N2747" s="28"/>
      <c r="O2747" s="29"/>
      <c r="U2747" s="30"/>
    </row>
    <row r="2748">
      <c r="A2748" s="27"/>
      <c r="B2748" s="28"/>
      <c r="C2748" s="32">
        <v>1.0</v>
      </c>
      <c r="D2748" s="52" t="s">
        <v>1398</v>
      </c>
      <c r="I2748" s="31" t="s">
        <v>38</v>
      </c>
      <c r="K2748" s="21"/>
      <c r="M2748" s="27"/>
      <c r="N2748" s="28"/>
      <c r="O2748" s="32">
        <v>1.0</v>
      </c>
      <c r="P2748" s="52" t="s">
        <v>1398</v>
      </c>
      <c r="U2748" s="31" t="s">
        <v>38</v>
      </c>
    </row>
    <row r="2749">
      <c r="A2749" s="27"/>
      <c r="B2749" s="28"/>
      <c r="C2749" s="32">
        <v>2.0</v>
      </c>
      <c r="D2749" s="52" t="s">
        <v>1399</v>
      </c>
      <c r="I2749" s="31"/>
      <c r="K2749" s="21"/>
      <c r="M2749" s="27"/>
      <c r="N2749" s="28"/>
      <c r="O2749" s="32">
        <v>2.0</v>
      </c>
      <c r="P2749" s="52" t="s">
        <v>1399</v>
      </c>
      <c r="U2749" s="31"/>
    </row>
    <row r="2750">
      <c r="A2750" s="27"/>
      <c r="B2750" s="28"/>
      <c r="C2750" s="32">
        <v>3.0</v>
      </c>
      <c r="D2750" s="52" t="s">
        <v>1400</v>
      </c>
      <c r="I2750" s="31"/>
      <c r="K2750" s="21"/>
      <c r="M2750" s="27"/>
      <c r="N2750" s="28"/>
      <c r="O2750" s="32">
        <v>3.0</v>
      </c>
      <c r="P2750" s="52" t="s">
        <v>1400</v>
      </c>
      <c r="U2750" s="31"/>
    </row>
    <row r="2751">
      <c r="A2751" s="27"/>
      <c r="B2751" s="28"/>
      <c r="C2751" s="23">
        <v>4.0</v>
      </c>
      <c r="D2751" s="52" t="s">
        <v>1401</v>
      </c>
      <c r="I2751" s="31"/>
      <c r="K2751" s="21"/>
      <c r="M2751" s="27"/>
      <c r="N2751" s="28"/>
      <c r="O2751" s="23">
        <v>4.0</v>
      </c>
      <c r="P2751" s="52" t="s">
        <v>1401</v>
      </c>
      <c r="U2751" s="31"/>
    </row>
    <row r="2752">
      <c r="A2752" s="27"/>
      <c r="B2752" s="28"/>
      <c r="C2752" s="23"/>
      <c r="D2752" s="23"/>
      <c r="E2752" s="23"/>
      <c r="F2752" s="23"/>
      <c r="G2752" s="23"/>
      <c r="H2752" s="23"/>
      <c r="I2752" s="31"/>
      <c r="K2752" s="21"/>
      <c r="M2752" s="27"/>
      <c r="N2752" s="28"/>
      <c r="O2752" s="23"/>
      <c r="P2752" s="23"/>
      <c r="Q2752" s="23"/>
      <c r="R2752" s="23"/>
      <c r="S2752" s="23"/>
      <c r="T2752" s="23"/>
      <c r="U2752" s="31"/>
    </row>
    <row r="2753">
      <c r="A2753" s="27"/>
      <c r="B2753" s="28"/>
      <c r="C2753" s="23"/>
      <c r="D2753" s="23"/>
      <c r="E2753" s="23"/>
      <c r="F2753" s="23"/>
      <c r="G2753" s="23"/>
      <c r="H2753" s="23"/>
      <c r="I2753" s="31"/>
      <c r="K2753" s="21"/>
      <c r="M2753" s="27"/>
      <c r="N2753" s="28"/>
      <c r="O2753" s="23"/>
      <c r="P2753" s="23"/>
      <c r="Q2753" s="23"/>
      <c r="R2753" s="23"/>
      <c r="S2753" s="23"/>
      <c r="T2753" s="23"/>
      <c r="U2753" s="31"/>
    </row>
    <row r="2754">
      <c r="A2754" s="32" t="s">
        <v>50</v>
      </c>
      <c r="B2754" s="50">
        <f>B44+1</f>
        <v>7</v>
      </c>
      <c r="C2754" s="25" t="s">
        <v>1402</v>
      </c>
      <c r="I2754" s="26"/>
      <c r="K2754" s="21"/>
      <c r="M2754" s="32" t="s">
        <v>50</v>
      </c>
      <c r="N2754" s="50">
        <f>N44+1</f>
        <v>7</v>
      </c>
      <c r="O2754" s="25" t="s">
        <v>1402</v>
      </c>
      <c r="U2754" s="26"/>
    </row>
    <row r="2755">
      <c r="A2755" s="27"/>
      <c r="B2755" s="28"/>
      <c r="C2755" s="29"/>
      <c r="I2755" s="30"/>
      <c r="K2755" s="21"/>
      <c r="M2755" s="27"/>
      <c r="N2755" s="28"/>
      <c r="O2755" s="29"/>
      <c r="U2755" s="30"/>
    </row>
    <row r="2756">
      <c r="A2756" s="27"/>
      <c r="B2756" s="28"/>
      <c r="C2756" s="32">
        <v>1.0</v>
      </c>
      <c r="D2756" s="52" t="s">
        <v>1398</v>
      </c>
      <c r="I2756" s="31"/>
      <c r="K2756" s="21"/>
      <c r="M2756" s="27"/>
      <c r="N2756" s="28"/>
      <c r="O2756" s="32">
        <v>1.0</v>
      </c>
      <c r="P2756" s="52" t="s">
        <v>1398</v>
      </c>
      <c r="U2756" s="31"/>
    </row>
    <row r="2757">
      <c r="A2757" s="27"/>
      <c r="B2757" s="28"/>
      <c r="C2757" s="32">
        <v>2.0</v>
      </c>
      <c r="D2757" s="52" t="s">
        <v>1403</v>
      </c>
      <c r="I2757" s="31" t="s">
        <v>38</v>
      </c>
      <c r="K2757" s="21"/>
      <c r="M2757" s="27"/>
      <c r="N2757" s="28"/>
      <c r="O2757" s="32">
        <v>2.0</v>
      </c>
      <c r="P2757" s="52" t="s">
        <v>1403</v>
      </c>
      <c r="U2757" s="31" t="s">
        <v>38</v>
      </c>
    </row>
    <row r="2758">
      <c r="A2758" s="27"/>
      <c r="B2758" s="28"/>
      <c r="C2758" s="32">
        <v>3.0</v>
      </c>
      <c r="D2758" s="52" t="s">
        <v>1400</v>
      </c>
      <c r="I2758" s="31"/>
      <c r="K2758" s="21"/>
      <c r="M2758" s="27"/>
      <c r="N2758" s="28"/>
      <c r="O2758" s="32">
        <v>3.0</v>
      </c>
      <c r="P2758" s="52" t="s">
        <v>1400</v>
      </c>
      <c r="U2758" s="31"/>
    </row>
    <row r="2759">
      <c r="A2759" s="27"/>
      <c r="B2759" s="28"/>
      <c r="C2759" s="23">
        <v>4.0</v>
      </c>
      <c r="D2759" s="52" t="s">
        <v>1401</v>
      </c>
      <c r="I2759" s="31"/>
      <c r="K2759" s="21"/>
      <c r="M2759" s="27"/>
      <c r="N2759" s="28"/>
      <c r="O2759" s="23">
        <v>4.0</v>
      </c>
      <c r="P2759" s="52" t="s">
        <v>1401</v>
      </c>
      <c r="U2759" s="31"/>
    </row>
    <row r="2760">
      <c r="A2760" s="27"/>
      <c r="B2760" s="28"/>
      <c r="C2760" s="23"/>
      <c r="D2760" s="23"/>
      <c r="E2760" s="23"/>
      <c r="F2760" s="23"/>
      <c r="G2760" s="23"/>
      <c r="H2760" s="23"/>
      <c r="I2760" s="31"/>
      <c r="K2760" s="21"/>
      <c r="M2760" s="27"/>
      <c r="N2760" s="28"/>
      <c r="O2760" s="23"/>
      <c r="P2760" s="23"/>
      <c r="Q2760" s="23"/>
      <c r="R2760" s="23"/>
      <c r="S2760" s="23"/>
      <c r="T2760" s="23"/>
      <c r="U2760" s="31"/>
    </row>
    <row r="2761">
      <c r="A2761" s="27"/>
      <c r="B2761" s="28"/>
      <c r="C2761" s="23"/>
      <c r="D2761" s="23"/>
      <c r="E2761" s="23"/>
      <c r="F2761" s="23"/>
      <c r="G2761" s="23"/>
      <c r="H2761" s="23"/>
      <c r="I2761" s="31"/>
      <c r="K2761" s="21"/>
      <c r="M2761" s="27"/>
      <c r="N2761" s="28"/>
      <c r="O2761" s="23"/>
      <c r="P2761" s="23"/>
      <c r="Q2761" s="23"/>
      <c r="R2761" s="23"/>
      <c r="S2761" s="23"/>
      <c r="T2761" s="23"/>
      <c r="U2761" s="31"/>
    </row>
    <row r="2762">
      <c r="A2762" s="32" t="s">
        <v>50</v>
      </c>
      <c r="B2762" s="50">
        <f>B52+1</f>
        <v>8</v>
      </c>
      <c r="C2762" s="25" t="s">
        <v>1404</v>
      </c>
      <c r="I2762" s="26"/>
      <c r="K2762" s="21"/>
      <c r="M2762" s="32" t="s">
        <v>50</v>
      </c>
      <c r="N2762" s="50">
        <f>N52+1</f>
        <v>8</v>
      </c>
      <c r="O2762" s="25" t="s">
        <v>1404</v>
      </c>
      <c r="U2762" s="26"/>
    </row>
    <row r="2763">
      <c r="A2763" s="27"/>
      <c r="B2763" s="28"/>
      <c r="C2763" s="29"/>
      <c r="I2763" s="30"/>
      <c r="K2763" s="21"/>
      <c r="M2763" s="27"/>
      <c r="N2763" s="28"/>
      <c r="O2763" s="29"/>
      <c r="U2763" s="30"/>
    </row>
    <row r="2764">
      <c r="A2764" s="27"/>
      <c r="B2764" s="28"/>
      <c r="C2764" s="32">
        <v>1.0</v>
      </c>
      <c r="D2764" s="52" t="s">
        <v>1405</v>
      </c>
      <c r="I2764" s="31"/>
      <c r="K2764" s="21"/>
      <c r="M2764" s="27"/>
      <c r="N2764" s="28"/>
      <c r="O2764" s="32">
        <v>1.0</v>
      </c>
      <c r="P2764" s="52" t="s">
        <v>1405</v>
      </c>
      <c r="U2764" s="31"/>
    </row>
    <row r="2765">
      <c r="A2765" s="27"/>
      <c r="B2765" s="28"/>
      <c r="C2765" s="32">
        <v>2.0</v>
      </c>
      <c r="D2765" s="52" t="s">
        <v>1406</v>
      </c>
      <c r="I2765" s="31"/>
      <c r="K2765" s="21"/>
      <c r="M2765" s="27"/>
      <c r="N2765" s="28"/>
      <c r="O2765" s="32">
        <v>2.0</v>
      </c>
      <c r="P2765" s="52" t="s">
        <v>1406</v>
      </c>
      <c r="U2765" s="31"/>
    </row>
    <row r="2766">
      <c r="A2766" s="27"/>
      <c r="B2766" s="28"/>
      <c r="C2766" s="32">
        <v>3.0</v>
      </c>
      <c r="D2766" s="52" t="s">
        <v>1407</v>
      </c>
      <c r="I2766" s="31"/>
      <c r="K2766" s="21"/>
      <c r="M2766" s="27"/>
      <c r="N2766" s="28"/>
      <c r="O2766" s="32">
        <v>3.0</v>
      </c>
      <c r="P2766" s="52" t="s">
        <v>1407</v>
      </c>
      <c r="U2766" s="31"/>
    </row>
    <row r="2767" ht="15.75" customHeight="1">
      <c r="A2767" s="27"/>
      <c r="B2767" s="28"/>
      <c r="C2767" s="23">
        <v>4.0</v>
      </c>
      <c r="D2767" s="52" t="s">
        <v>1408</v>
      </c>
      <c r="I2767" s="31" t="s">
        <v>38</v>
      </c>
      <c r="K2767" s="21"/>
      <c r="M2767" s="27"/>
      <c r="N2767" s="28"/>
      <c r="O2767" s="23">
        <v>4.0</v>
      </c>
      <c r="P2767" s="52" t="s">
        <v>1408</v>
      </c>
      <c r="U2767" s="31" t="s">
        <v>38</v>
      </c>
    </row>
    <row r="2768">
      <c r="A2768" s="27"/>
      <c r="B2768" s="28"/>
      <c r="C2768" s="23"/>
      <c r="D2768" s="23"/>
      <c r="E2768" s="23"/>
      <c r="F2768" s="23"/>
      <c r="G2768" s="23"/>
      <c r="H2768" s="23"/>
      <c r="I2768" s="31"/>
      <c r="K2768" s="21"/>
      <c r="M2768" s="27"/>
      <c r="N2768" s="28"/>
      <c r="O2768" s="23"/>
      <c r="P2768" s="23"/>
      <c r="Q2768" s="23"/>
      <c r="R2768" s="23"/>
      <c r="S2768" s="23"/>
      <c r="T2768" s="23"/>
      <c r="U2768" s="31"/>
    </row>
    <row r="2769">
      <c r="A2769" s="27"/>
      <c r="B2769" s="28"/>
      <c r="C2769" s="23"/>
      <c r="D2769" s="23"/>
      <c r="E2769" s="23"/>
      <c r="F2769" s="23"/>
      <c r="G2769" s="23"/>
      <c r="H2769" s="23"/>
      <c r="I2769" s="31"/>
      <c r="K2769" s="21"/>
      <c r="M2769" s="27"/>
      <c r="N2769" s="28"/>
      <c r="O2769" s="23"/>
      <c r="P2769" s="23"/>
      <c r="Q2769" s="23"/>
      <c r="R2769" s="23"/>
      <c r="S2769" s="23"/>
      <c r="T2769" s="23"/>
      <c r="U2769" s="31"/>
    </row>
    <row r="2770">
      <c r="A2770" s="32" t="s">
        <v>50</v>
      </c>
      <c r="B2770" s="50">
        <f>B60+1</f>
        <v>9</v>
      </c>
      <c r="C2770" s="25" t="s">
        <v>1409</v>
      </c>
      <c r="I2770" s="26"/>
      <c r="K2770" s="21"/>
      <c r="M2770" s="32" t="s">
        <v>50</v>
      </c>
      <c r="N2770" s="50">
        <f>N60+1</f>
        <v>9</v>
      </c>
      <c r="O2770" s="25" t="s">
        <v>1409</v>
      </c>
      <c r="U2770" s="26"/>
    </row>
    <row r="2771">
      <c r="A2771" s="27"/>
      <c r="B2771" s="28"/>
      <c r="C2771" s="29"/>
      <c r="I2771" s="30"/>
      <c r="K2771" s="21"/>
      <c r="M2771" s="27"/>
      <c r="N2771" s="28"/>
      <c r="O2771" s="29"/>
      <c r="U2771" s="30"/>
    </row>
    <row r="2772">
      <c r="A2772" s="27"/>
      <c r="B2772" s="28"/>
      <c r="C2772" s="32">
        <v>1.0</v>
      </c>
      <c r="D2772" s="52" t="s">
        <v>1410</v>
      </c>
      <c r="I2772" s="31"/>
      <c r="K2772" s="21"/>
      <c r="M2772" s="27"/>
      <c r="N2772" s="28"/>
      <c r="O2772" s="32">
        <v>1.0</v>
      </c>
      <c r="P2772" s="52" t="s">
        <v>1410</v>
      </c>
      <c r="U2772" s="31"/>
    </row>
    <row r="2773">
      <c r="A2773" s="27"/>
      <c r="B2773" s="28"/>
      <c r="C2773" s="32">
        <v>2.0</v>
      </c>
      <c r="D2773" s="52" t="s">
        <v>1411</v>
      </c>
      <c r="I2773" s="31" t="s">
        <v>38</v>
      </c>
      <c r="K2773" s="21"/>
      <c r="M2773" s="27"/>
      <c r="N2773" s="28"/>
      <c r="O2773" s="32">
        <v>2.0</v>
      </c>
      <c r="P2773" s="52" t="s">
        <v>1411</v>
      </c>
      <c r="U2773" s="31" t="s">
        <v>38</v>
      </c>
    </row>
    <row r="2774">
      <c r="A2774" s="27"/>
      <c r="B2774" s="28"/>
      <c r="C2774" s="32">
        <v>3.0</v>
      </c>
      <c r="D2774" s="52" t="s">
        <v>1412</v>
      </c>
      <c r="I2774" s="31"/>
      <c r="K2774" s="21"/>
      <c r="M2774" s="27"/>
      <c r="N2774" s="28"/>
      <c r="O2774" s="32">
        <v>3.0</v>
      </c>
      <c r="P2774" s="52" t="s">
        <v>1412</v>
      </c>
      <c r="U2774" s="31"/>
    </row>
    <row r="2775" ht="15.75" customHeight="1">
      <c r="A2775" s="27"/>
      <c r="B2775" s="28"/>
      <c r="C2775" s="23">
        <v>4.0</v>
      </c>
      <c r="D2775" s="52" t="s">
        <v>872</v>
      </c>
      <c r="I2775" s="31"/>
      <c r="K2775" s="21"/>
      <c r="M2775" s="27"/>
      <c r="N2775" s="28"/>
      <c r="O2775" s="23">
        <v>4.0</v>
      </c>
      <c r="P2775" s="52" t="s">
        <v>872</v>
      </c>
      <c r="U2775" s="31"/>
    </row>
    <row r="2776">
      <c r="A2776" s="27"/>
      <c r="B2776" s="28"/>
      <c r="C2776" s="23"/>
      <c r="D2776" s="23"/>
      <c r="E2776" s="23"/>
      <c r="F2776" s="23"/>
      <c r="G2776" s="23"/>
      <c r="H2776" s="23"/>
      <c r="I2776" s="31"/>
      <c r="K2776" s="21"/>
      <c r="M2776" s="27"/>
      <c r="N2776" s="28"/>
      <c r="O2776" s="23"/>
      <c r="P2776" s="23"/>
      <c r="Q2776" s="23"/>
      <c r="R2776" s="23"/>
      <c r="S2776" s="23"/>
      <c r="T2776" s="23"/>
      <c r="U2776" s="31"/>
    </row>
    <row r="2777">
      <c r="A2777" s="27"/>
      <c r="B2777" s="28"/>
      <c r="C2777" s="23"/>
      <c r="D2777" s="23"/>
      <c r="E2777" s="23"/>
      <c r="F2777" s="23"/>
      <c r="G2777" s="23"/>
      <c r="H2777" s="23"/>
      <c r="I2777" s="31"/>
      <c r="K2777" s="21"/>
      <c r="M2777" s="27"/>
      <c r="N2777" s="28"/>
      <c r="O2777" s="23"/>
      <c r="P2777" s="23"/>
      <c r="Q2777" s="23"/>
      <c r="R2777" s="23"/>
      <c r="S2777" s="23"/>
      <c r="T2777" s="23"/>
      <c r="U2777" s="31"/>
    </row>
    <row r="2778">
      <c r="A2778" s="32" t="s">
        <v>50</v>
      </c>
      <c r="B2778" s="50">
        <f>B68+1</f>
        <v>10</v>
      </c>
      <c r="C2778" s="25" t="s">
        <v>1413</v>
      </c>
      <c r="I2778" s="26"/>
      <c r="K2778" s="21"/>
      <c r="M2778" s="32" t="s">
        <v>50</v>
      </c>
      <c r="N2778" s="50">
        <f>N68+1</f>
        <v>10</v>
      </c>
      <c r="O2778" s="25" t="s">
        <v>1413</v>
      </c>
      <c r="U2778" s="26"/>
    </row>
    <row r="2779">
      <c r="A2779" s="27"/>
      <c r="B2779" s="28"/>
      <c r="C2779" s="29"/>
      <c r="I2779" s="30"/>
      <c r="K2779" s="21"/>
      <c r="M2779" s="27"/>
      <c r="N2779" s="28"/>
      <c r="O2779" s="29"/>
      <c r="U2779" s="30"/>
    </row>
    <row r="2780">
      <c r="A2780" s="27"/>
      <c r="B2780" s="28"/>
      <c r="C2780" s="32">
        <v>1.0</v>
      </c>
      <c r="D2780" s="52" t="s">
        <v>1414</v>
      </c>
      <c r="I2780" s="31" t="s">
        <v>38</v>
      </c>
      <c r="K2780" s="21"/>
      <c r="M2780" s="27"/>
      <c r="N2780" s="28"/>
      <c r="O2780" s="32">
        <v>1.0</v>
      </c>
      <c r="P2780" s="52" t="s">
        <v>1414</v>
      </c>
      <c r="U2780" s="31" t="s">
        <v>38</v>
      </c>
    </row>
    <row r="2781">
      <c r="A2781" s="27"/>
      <c r="B2781" s="28"/>
      <c r="C2781" s="32">
        <v>2.0</v>
      </c>
      <c r="D2781" s="52" t="s">
        <v>1415</v>
      </c>
      <c r="I2781" s="31"/>
      <c r="K2781" s="21"/>
      <c r="M2781" s="27"/>
      <c r="N2781" s="28"/>
      <c r="O2781" s="32">
        <v>2.0</v>
      </c>
      <c r="P2781" s="52" t="s">
        <v>1415</v>
      </c>
      <c r="U2781" s="31"/>
    </row>
    <row r="2782">
      <c r="A2782" s="27"/>
      <c r="B2782" s="28"/>
      <c r="C2782" s="32">
        <v>3.0</v>
      </c>
      <c r="D2782" s="52" t="s">
        <v>1416</v>
      </c>
      <c r="I2782" s="31"/>
      <c r="K2782" s="21"/>
      <c r="M2782" s="27"/>
      <c r="N2782" s="28"/>
      <c r="O2782" s="32">
        <v>3.0</v>
      </c>
      <c r="P2782" s="52" t="s">
        <v>1416</v>
      </c>
      <c r="U2782" s="31"/>
    </row>
    <row r="2783" ht="15.75" customHeight="1">
      <c r="A2783" s="27"/>
      <c r="B2783" s="28"/>
      <c r="C2783" s="23">
        <v>4.0</v>
      </c>
      <c r="D2783" s="52" t="s">
        <v>133</v>
      </c>
      <c r="I2783" s="31"/>
      <c r="K2783" s="21"/>
      <c r="M2783" s="27"/>
      <c r="N2783" s="28"/>
      <c r="O2783" s="23">
        <v>4.0</v>
      </c>
      <c r="P2783" s="52" t="s">
        <v>133</v>
      </c>
      <c r="U2783" s="31"/>
    </row>
    <row r="2784">
      <c r="A2784" s="27"/>
      <c r="B2784" s="28"/>
      <c r="C2784" s="23"/>
      <c r="D2784" s="23"/>
      <c r="E2784" s="23"/>
      <c r="F2784" s="23"/>
      <c r="G2784" s="23"/>
      <c r="H2784" s="23"/>
      <c r="I2784" s="31"/>
      <c r="K2784" s="21"/>
      <c r="M2784" s="27"/>
      <c r="N2784" s="28"/>
      <c r="O2784" s="23"/>
      <c r="P2784" s="23"/>
      <c r="Q2784" s="23"/>
      <c r="R2784" s="23"/>
      <c r="S2784" s="23"/>
      <c r="T2784" s="23"/>
      <c r="U2784" s="31"/>
    </row>
    <row r="2785">
      <c r="A2785" s="27"/>
      <c r="B2785" s="28"/>
      <c r="C2785" s="23"/>
      <c r="D2785" s="23"/>
      <c r="E2785" s="23"/>
      <c r="F2785" s="23"/>
      <c r="G2785" s="23"/>
      <c r="H2785" s="23"/>
      <c r="I2785" s="31"/>
      <c r="K2785" s="21"/>
      <c r="M2785" s="27"/>
      <c r="N2785" s="28"/>
      <c r="O2785" s="23"/>
      <c r="P2785" s="23"/>
      <c r="Q2785" s="23"/>
      <c r="R2785" s="23"/>
      <c r="S2785" s="23"/>
      <c r="T2785" s="23"/>
      <c r="U2785" s="31"/>
    </row>
    <row r="2786">
      <c r="A2786" s="32" t="s">
        <v>50</v>
      </c>
      <c r="B2786" s="50">
        <f>B76+1</f>
        <v>11</v>
      </c>
      <c r="C2786" s="25" t="s">
        <v>1417</v>
      </c>
      <c r="I2786" s="26"/>
      <c r="K2786" s="21"/>
      <c r="M2786" s="32" t="s">
        <v>50</v>
      </c>
      <c r="N2786" s="50">
        <f>N76+1</f>
        <v>11</v>
      </c>
      <c r="O2786" s="25" t="s">
        <v>1417</v>
      </c>
      <c r="U2786" s="26"/>
    </row>
    <row r="2787">
      <c r="A2787" s="27"/>
      <c r="B2787" s="28"/>
      <c r="C2787" s="29"/>
      <c r="I2787" s="30"/>
      <c r="K2787" s="21"/>
      <c r="M2787" s="27"/>
      <c r="N2787" s="28"/>
      <c r="O2787" s="29"/>
      <c r="U2787" s="30"/>
    </row>
    <row r="2788">
      <c r="A2788" s="27"/>
      <c r="B2788" s="28"/>
      <c r="C2788" s="32">
        <v>1.0</v>
      </c>
      <c r="D2788" s="52" t="s">
        <v>1418</v>
      </c>
      <c r="I2788" s="31"/>
      <c r="K2788" s="21"/>
      <c r="M2788" s="27"/>
      <c r="N2788" s="28"/>
      <c r="O2788" s="32">
        <v>1.0</v>
      </c>
      <c r="P2788" s="52" t="s">
        <v>1418</v>
      </c>
      <c r="U2788" s="31"/>
    </row>
    <row r="2789">
      <c r="A2789" s="27"/>
      <c r="B2789" s="28"/>
      <c r="C2789" s="32">
        <v>2.0</v>
      </c>
      <c r="D2789" s="52" t="s">
        <v>787</v>
      </c>
      <c r="I2789" s="31" t="s">
        <v>38</v>
      </c>
      <c r="K2789" s="21"/>
      <c r="M2789" s="27"/>
      <c r="N2789" s="28"/>
      <c r="O2789" s="32">
        <v>2.0</v>
      </c>
      <c r="P2789" s="52" t="s">
        <v>787</v>
      </c>
      <c r="U2789" s="31" t="s">
        <v>38</v>
      </c>
    </row>
    <row r="2790">
      <c r="A2790" s="27"/>
      <c r="B2790" s="28"/>
      <c r="C2790" s="32">
        <v>3.0</v>
      </c>
      <c r="D2790" s="52" t="s">
        <v>1419</v>
      </c>
      <c r="I2790" s="31"/>
      <c r="K2790" s="21"/>
      <c r="M2790" s="27"/>
      <c r="N2790" s="28"/>
      <c r="O2790" s="32">
        <v>3.0</v>
      </c>
      <c r="P2790" s="52" t="s">
        <v>1419</v>
      </c>
      <c r="U2790" s="31"/>
    </row>
    <row r="2791" ht="15.75" customHeight="1">
      <c r="A2791" s="27"/>
      <c r="B2791" s="28"/>
      <c r="C2791" s="23">
        <v>4.0</v>
      </c>
      <c r="D2791" s="52" t="s">
        <v>1089</v>
      </c>
      <c r="I2791" s="31"/>
      <c r="K2791" s="21"/>
      <c r="M2791" s="27"/>
      <c r="N2791" s="28"/>
      <c r="O2791" s="23">
        <v>4.0</v>
      </c>
      <c r="P2791" s="52" t="s">
        <v>1089</v>
      </c>
      <c r="U2791" s="31"/>
    </row>
    <row r="2792">
      <c r="A2792" s="27"/>
      <c r="B2792" s="28"/>
      <c r="C2792" s="23"/>
      <c r="D2792" s="23"/>
      <c r="E2792" s="23"/>
      <c r="F2792" s="23"/>
      <c r="G2792" s="23"/>
      <c r="H2792" s="23"/>
      <c r="I2792" s="31"/>
      <c r="K2792" s="21"/>
      <c r="M2792" s="27"/>
      <c r="N2792" s="28"/>
      <c r="O2792" s="23"/>
      <c r="P2792" s="23"/>
      <c r="Q2792" s="23"/>
      <c r="R2792" s="23"/>
      <c r="S2792" s="23"/>
      <c r="T2792" s="23"/>
      <c r="U2792" s="31"/>
    </row>
    <row r="2793">
      <c r="A2793" s="27"/>
      <c r="B2793" s="28"/>
      <c r="C2793" s="23"/>
      <c r="D2793" s="23"/>
      <c r="E2793" s="23"/>
      <c r="F2793" s="23"/>
      <c r="G2793" s="23"/>
      <c r="H2793" s="23"/>
      <c r="I2793" s="31"/>
      <c r="K2793" s="21"/>
      <c r="M2793" s="27"/>
      <c r="N2793" s="28"/>
      <c r="O2793" s="23"/>
      <c r="P2793" s="23"/>
      <c r="Q2793" s="23"/>
      <c r="R2793" s="23"/>
      <c r="S2793" s="23"/>
      <c r="T2793" s="23"/>
      <c r="U2793" s="31"/>
    </row>
    <row r="2794">
      <c r="A2794" s="32" t="s">
        <v>50</v>
      </c>
      <c r="B2794" s="50">
        <f>B84+1</f>
        <v>12</v>
      </c>
      <c r="C2794" s="25" t="s">
        <v>1420</v>
      </c>
      <c r="I2794" s="26"/>
      <c r="K2794" s="21"/>
      <c r="M2794" s="32" t="s">
        <v>50</v>
      </c>
      <c r="N2794" s="50">
        <f>N84+1</f>
        <v>12</v>
      </c>
      <c r="O2794" s="25" t="s">
        <v>1420</v>
      </c>
      <c r="U2794" s="26"/>
    </row>
    <row r="2795">
      <c r="A2795" s="27"/>
      <c r="B2795" s="28"/>
      <c r="C2795" s="29"/>
      <c r="I2795" s="30"/>
      <c r="K2795" s="21"/>
      <c r="M2795" s="27"/>
      <c r="N2795" s="28"/>
      <c r="O2795" s="29"/>
      <c r="U2795" s="30"/>
    </row>
    <row r="2796">
      <c r="A2796" s="27"/>
      <c r="B2796" s="28"/>
      <c r="C2796" s="32">
        <v>1.0</v>
      </c>
      <c r="D2796" s="52" t="s">
        <v>1421</v>
      </c>
      <c r="I2796" s="31"/>
      <c r="K2796" s="21"/>
      <c r="M2796" s="27"/>
      <c r="N2796" s="28"/>
      <c r="O2796" s="32">
        <v>1.0</v>
      </c>
      <c r="P2796" s="52" t="s">
        <v>1421</v>
      </c>
      <c r="U2796" s="31"/>
    </row>
    <row r="2797">
      <c r="A2797" s="27"/>
      <c r="B2797" s="28"/>
      <c r="C2797" s="32">
        <v>2.0</v>
      </c>
      <c r="D2797" s="52" t="s">
        <v>1422</v>
      </c>
      <c r="I2797" s="31"/>
      <c r="K2797" s="21"/>
      <c r="M2797" s="27"/>
      <c r="N2797" s="28"/>
      <c r="O2797" s="32">
        <v>2.0</v>
      </c>
      <c r="P2797" s="52" t="s">
        <v>1422</v>
      </c>
      <c r="U2797" s="31"/>
    </row>
    <row r="2798">
      <c r="A2798" s="27"/>
      <c r="B2798" s="28"/>
      <c r="C2798" s="32">
        <v>3.0</v>
      </c>
      <c r="D2798" s="52" t="s">
        <v>1423</v>
      </c>
      <c r="I2798" s="31"/>
      <c r="K2798" s="21"/>
      <c r="M2798" s="27"/>
      <c r="N2798" s="28"/>
      <c r="O2798" s="32">
        <v>3.0</v>
      </c>
      <c r="P2798" s="52" t="s">
        <v>1423</v>
      </c>
      <c r="U2798" s="31"/>
    </row>
    <row r="2799" ht="15.75" customHeight="1">
      <c r="A2799" s="27"/>
      <c r="B2799" s="28"/>
      <c r="C2799" s="23">
        <v>4.0</v>
      </c>
      <c r="D2799" s="52" t="s">
        <v>1424</v>
      </c>
      <c r="I2799" s="31" t="s">
        <v>38</v>
      </c>
      <c r="K2799" s="21"/>
      <c r="M2799" s="27"/>
      <c r="N2799" s="28"/>
      <c r="O2799" s="23">
        <v>4.0</v>
      </c>
      <c r="P2799" s="52" t="s">
        <v>1424</v>
      </c>
      <c r="U2799" s="31" t="s">
        <v>38</v>
      </c>
    </row>
    <row r="2800">
      <c r="A2800" s="27"/>
      <c r="B2800" s="28"/>
      <c r="C2800" s="23"/>
      <c r="D2800" s="23"/>
      <c r="E2800" s="23"/>
      <c r="F2800" s="23"/>
      <c r="G2800" s="23"/>
      <c r="H2800" s="23"/>
      <c r="I2800" s="31"/>
      <c r="K2800" s="21"/>
      <c r="M2800" s="27"/>
      <c r="N2800" s="28"/>
      <c r="O2800" s="23"/>
      <c r="P2800" s="23"/>
      <c r="Q2800" s="23"/>
      <c r="R2800" s="23"/>
      <c r="S2800" s="23"/>
      <c r="T2800" s="23"/>
      <c r="U2800" s="31"/>
    </row>
    <row r="2801">
      <c r="A2801" s="27"/>
      <c r="B2801" s="28"/>
      <c r="C2801" s="23"/>
      <c r="D2801" s="23"/>
      <c r="E2801" s="23"/>
      <c r="F2801" s="23"/>
      <c r="G2801" s="23"/>
      <c r="H2801" s="23"/>
      <c r="I2801" s="31"/>
      <c r="K2801" s="21"/>
      <c r="M2801" s="27"/>
      <c r="N2801" s="28"/>
      <c r="O2801" s="23"/>
      <c r="P2801" s="23"/>
      <c r="Q2801" s="23"/>
      <c r="R2801" s="23"/>
      <c r="S2801" s="23"/>
      <c r="T2801" s="23"/>
      <c r="U2801" s="31"/>
    </row>
    <row r="2802">
      <c r="A2802" s="32" t="s">
        <v>50</v>
      </c>
      <c r="B2802" s="50">
        <f>B92+1</f>
        <v>13</v>
      </c>
      <c r="C2802" s="25" t="s">
        <v>1425</v>
      </c>
      <c r="I2802" s="26"/>
      <c r="K2802" s="21"/>
      <c r="M2802" s="32" t="s">
        <v>50</v>
      </c>
      <c r="N2802" s="50">
        <f>N92+1</f>
        <v>13</v>
      </c>
      <c r="O2802" s="25" t="s">
        <v>1425</v>
      </c>
      <c r="U2802" s="26"/>
    </row>
    <row r="2803">
      <c r="A2803" s="27"/>
      <c r="B2803" s="28"/>
      <c r="C2803" s="29"/>
      <c r="I2803" s="30"/>
      <c r="K2803" s="21"/>
      <c r="M2803" s="27"/>
      <c r="N2803" s="28"/>
      <c r="O2803" s="29"/>
      <c r="U2803" s="30"/>
    </row>
    <row r="2804">
      <c r="A2804" s="27"/>
      <c r="B2804" s="28"/>
      <c r="C2804" s="32">
        <v>1.0</v>
      </c>
      <c r="D2804" s="52" t="s">
        <v>832</v>
      </c>
      <c r="I2804" s="31"/>
      <c r="K2804" s="21"/>
      <c r="M2804" s="27"/>
      <c r="N2804" s="28"/>
      <c r="O2804" s="32">
        <v>1.0</v>
      </c>
      <c r="P2804" s="52" t="s">
        <v>832</v>
      </c>
      <c r="U2804" s="31"/>
    </row>
    <row r="2805">
      <c r="A2805" s="27"/>
      <c r="B2805" s="28"/>
      <c r="C2805" s="32">
        <v>2.0</v>
      </c>
      <c r="D2805" s="52" t="s">
        <v>1426</v>
      </c>
      <c r="I2805" s="31" t="s">
        <v>38</v>
      </c>
      <c r="K2805" s="21"/>
      <c r="M2805" s="27"/>
      <c r="N2805" s="28"/>
      <c r="O2805" s="32">
        <v>2.0</v>
      </c>
      <c r="P2805" s="52" t="s">
        <v>1426</v>
      </c>
      <c r="U2805" s="31" t="s">
        <v>38</v>
      </c>
    </row>
    <row r="2806">
      <c r="A2806" s="27"/>
      <c r="B2806" s="28"/>
      <c r="C2806" s="32">
        <v>3.0</v>
      </c>
      <c r="D2806" s="52" t="s">
        <v>1427</v>
      </c>
      <c r="I2806" s="31"/>
      <c r="K2806" s="21"/>
      <c r="M2806" s="27"/>
      <c r="N2806" s="28"/>
      <c r="O2806" s="32">
        <v>3.0</v>
      </c>
      <c r="P2806" s="52" t="s">
        <v>1427</v>
      </c>
      <c r="U2806" s="31"/>
    </row>
    <row r="2807" ht="15.75" customHeight="1">
      <c r="A2807" s="27"/>
      <c r="B2807" s="28"/>
      <c r="C2807" s="23">
        <v>4.0</v>
      </c>
      <c r="D2807" s="52" t="s">
        <v>1428</v>
      </c>
      <c r="I2807" s="31"/>
      <c r="K2807" s="21"/>
      <c r="M2807" s="27"/>
      <c r="N2807" s="28"/>
      <c r="O2807" s="23">
        <v>4.0</v>
      </c>
      <c r="P2807" s="52" t="s">
        <v>1428</v>
      </c>
      <c r="U2807" s="31"/>
    </row>
    <row r="2808">
      <c r="A2808" s="27"/>
      <c r="B2808" s="28"/>
      <c r="C2808" s="23"/>
      <c r="D2808" s="23"/>
      <c r="E2808" s="23"/>
      <c r="F2808" s="23"/>
      <c r="G2808" s="23"/>
      <c r="H2808" s="23"/>
      <c r="I2808" s="31"/>
      <c r="K2808" s="21"/>
      <c r="M2808" s="27"/>
      <c r="N2808" s="28"/>
      <c r="O2808" s="23"/>
      <c r="P2808" s="23"/>
      <c r="Q2808" s="23"/>
      <c r="R2808" s="23"/>
      <c r="S2808" s="23"/>
      <c r="T2808" s="23"/>
      <c r="U2808" s="31"/>
    </row>
    <row r="2809">
      <c r="A2809" s="27"/>
      <c r="B2809" s="28"/>
      <c r="C2809" s="23"/>
      <c r="D2809" s="23"/>
      <c r="E2809" s="23"/>
      <c r="F2809" s="23"/>
      <c r="G2809" s="23"/>
      <c r="H2809" s="23"/>
      <c r="I2809" s="31"/>
      <c r="K2809" s="21"/>
      <c r="M2809" s="27"/>
      <c r="N2809" s="28"/>
      <c r="O2809" s="23"/>
      <c r="P2809" s="23"/>
      <c r="Q2809" s="23"/>
      <c r="R2809" s="23"/>
      <c r="S2809" s="23"/>
      <c r="T2809" s="23"/>
      <c r="U2809" s="31"/>
    </row>
    <row r="2810">
      <c r="A2810" s="32" t="s">
        <v>50</v>
      </c>
      <c r="B2810" s="50">
        <f>B100+1</f>
        <v>14</v>
      </c>
      <c r="C2810" s="25" t="s">
        <v>1429</v>
      </c>
      <c r="I2810" s="26"/>
      <c r="K2810" s="21"/>
      <c r="M2810" s="32" t="s">
        <v>50</v>
      </c>
      <c r="N2810" s="50">
        <f>N100+1</f>
        <v>14</v>
      </c>
      <c r="O2810" s="25" t="s">
        <v>1429</v>
      </c>
      <c r="U2810" s="26"/>
    </row>
    <row r="2811">
      <c r="A2811" s="27"/>
      <c r="B2811" s="28"/>
      <c r="C2811" s="29"/>
      <c r="I2811" s="30"/>
      <c r="K2811" s="21"/>
      <c r="M2811" s="27"/>
      <c r="N2811" s="28"/>
      <c r="O2811" s="29"/>
      <c r="U2811" s="30"/>
    </row>
    <row r="2812">
      <c r="A2812" s="27"/>
      <c r="B2812" s="28"/>
      <c r="C2812" s="32">
        <v>1.0</v>
      </c>
      <c r="D2812" s="52" t="s">
        <v>1430</v>
      </c>
      <c r="I2812" s="31"/>
      <c r="K2812" s="21"/>
      <c r="M2812" s="27"/>
      <c r="N2812" s="28"/>
      <c r="O2812" s="32">
        <v>1.0</v>
      </c>
      <c r="P2812" s="52" t="s">
        <v>1430</v>
      </c>
      <c r="U2812" s="31"/>
    </row>
    <row r="2813">
      <c r="A2813" s="27"/>
      <c r="B2813" s="28"/>
      <c r="C2813" s="32">
        <v>2.0</v>
      </c>
      <c r="D2813" s="52" t="s">
        <v>870</v>
      </c>
      <c r="I2813" s="31"/>
      <c r="K2813" s="21"/>
      <c r="M2813" s="27"/>
      <c r="N2813" s="28"/>
      <c r="O2813" s="32">
        <v>2.0</v>
      </c>
      <c r="P2813" s="52" t="s">
        <v>870</v>
      </c>
      <c r="U2813" s="31"/>
    </row>
    <row r="2814">
      <c r="A2814" s="27"/>
      <c r="B2814" s="28"/>
      <c r="C2814" s="32">
        <v>3.0</v>
      </c>
      <c r="D2814" s="52" t="s">
        <v>1431</v>
      </c>
      <c r="I2814" s="31"/>
      <c r="K2814" s="21"/>
      <c r="M2814" s="27"/>
      <c r="N2814" s="28"/>
      <c r="O2814" s="32">
        <v>3.0</v>
      </c>
      <c r="P2814" s="52" t="s">
        <v>1431</v>
      </c>
      <c r="U2814" s="31"/>
    </row>
    <row r="2815" ht="15.75" customHeight="1">
      <c r="A2815" s="27"/>
      <c r="B2815" s="28"/>
      <c r="C2815" s="23">
        <v>4.0</v>
      </c>
      <c r="D2815" s="52" t="s">
        <v>1074</v>
      </c>
      <c r="I2815" s="31" t="s">
        <v>38</v>
      </c>
      <c r="K2815" s="21"/>
      <c r="M2815" s="27"/>
      <c r="N2815" s="28"/>
      <c r="O2815" s="23">
        <v>4.0</v>
      </c>
      <c r="P2815" s="52" t="s">
        <v>1074</v>
      </c>
      <c r="U2815" s="31" t="s">
        <v>38</v>
      </c>
    </row>
    <row r="2816">
      <c r="A2816" s="27"/>
      <c r="B2816" s="28"/>
      <c r="C2816" s="23"/>
      <c r="D2816" s="23"/>
      <c r="E2816" s="23"/>
      <c r="F2816" s="23"/>
      <c r="G2816" s="23"/>
      <c r="H2816" s="23"/>
      <c r="I2816" s="31"/>
      <c r="K2816" s="21"/>
      <c r="M2816" s="27"/>
      <c r="N2816" s="28"/>
      <c r="O2816" s="23"/>
      <c r="P2816" s="23"/>
      <c r="Q2816" s="23"/>
      <c r="R2816" s="23"/>
      <c r="S2816" s="23"/>
      <c r="T2816" s="23"/>
      <c r="U2816" s="31"/>
    </row>
    <row r="2817">
      <c r="A2817" s="27"/>
      <c r="B2817" s="28"/>
      <c r="C2817" s="23"/>
      <c r="D2817" s="23"/>
      <c r="E2817" s="23"/>
      <c r="F2817" s="23"/>
      <c r="G2817" s="23"/>
      <c r="H2817" s="23"/>
      <c r="I2817" s="31"/>
      <c r="K2817" s="21"/>
      <c r="M2817" s="27"/>
      <c r="N2817" s="28"/>
      <c r="O2817" s="23"/>
      <c r="P2817" s="23"/>
      <c r="Q2817" s="23"/>
      <c r="R2817" s="23"/>
      <c r="S2817" s="23"/>
      <c r="T2817" s="23"/>
      <c r="U2817" s="31"/>
    </row>
    <row r="2818">
      <c r="A2818" s="32" t="s">
        <v>50</v>
      </c>
      <c r="B2818" s="50">
        <f>B108+1</f>
        <v>15</v>
      </c>
      <c r="C2818" s="25" t="s">
        <v>1429</v>
      </c>
      <c r="I2818" s="26"/>
      <c r="K2818" s="21"/>
      <c r="M2818" s="32" t="s">
        <v>50</v>
      </c>
      <c r="N2818" s="50">
        <f>N108+1</f>
        <v>15</v>
      </c>
      <c r="O2818" s="25" t="s">
        <v>1429</v>
      </c>
      <c r="U2818" s="26"/>
    </row>
    <row r="2819">
      <c r="A2819" s="27"/>
      <c r="B2819" s="28"/>
      <c r="C2819" s="29"/>
      <c r="I2819" s="30"/>
      <c r="K2819" s="21"/>
      <c r="M2819" s="27"/>
      <c r="N2819" s="28"/>
      <c r="O2819" s="29"/>
      <c r="U2819" s="30"/>
    </row>
    <row r="2820">
      <c r="A2820" s="27"/>
      <c r="B2820" s="28"/>
      <c r="C2820" s="32">
        <v>1.0</v>
      </c>
      <c r="D2820" s="52" t="s">
        <v>1430</v>
      </c>
      <c r="I2820" s="31"/>
      <c r="K2820" s="21"/>
      <c r="M2820" s="27"/>
      <c r="N2820" s="28"/>
      <c r="O2820" s="32">
        <v>1.0</v>
      </c>
      <c r="P2820" s="52" t="s">
        <v>1430</v>
      </c>
      <c r="U2820" s="31"/>
    </row>
    <row r="2821">
      <c r="A2821" s="27"/>
      <c r="B2821" s="28"/>
      <c r="C2821" s="32">
        <v>2.0</v>
      </c>
      <c r="D2821" s="52" t="s">
        <v>870</v>
      </c>
      <c r="I2821" s="31"/>
      <c r="K2821" s="21"/>
      <c r="M2821" s="27"/>
      <c r="N2821" s="28"/>
      <c r="O2821" s="32">
        <v>2.0</v>
      </c>
      <c r="P2821" s="52" t="s">
        <v>870</v>
      </c>
      <c r="U2821" s="31"/>
    </row>
    <row r="2822">
      <c r="A2822" s="27"/>
      <c r="B2822" s="28"/>
      <c r="C2822" s="32">
        <v>3.0</v>
      </c>
      <c r="D2822" s="52" t="s">
        <v>1431</v>
      </c>
      <c r="I2822" s="31"/>
      <c r="K2822" s="21"/>
      <c r="M2822" s="27"/>
      <c r="N2822" s="28"/>
      <c r="O2822" s="32">
        <v>3.0</v>
      </c>
      <c r="P2822" s="52" t="s">
        <v>1431</v>
      </c>
      <c r="U2822" s="31"/>
    </row>
    <row r="2823" ht="15.75" customHeight="1">
      <c r="A2823" s="27"/>
      <c r="B2823" s="28"/>
      <c r="C2823" s="23">
        <v>4.0</v>
      </c>
      <c r="D2823" s="52" t="s">
        <v>1074</v>
      </c>
      <c r="I2823" s="31" t="s">
        <v>38</v>
      </c>
      <c r="K2823" s="21"/>
      <c r="M2823" s="27"/>
      <c r="N2823" s="28"/>
      <c r="O2823" s="23">
        <v>4.0</v>
      </c>
      <c r="P2823" s="52" t="s">
        <v>1074</v>
      </c>
      <c r="U2823" s="31" t="s">
        <v>38</v>
      </c>
    </row>
    <row r="2824">
      <c r="A2824" s="27"/>
      <c r="B2824" s="28"/>
      <c r="C2824" s="23"/>
      <c r="D2824" s="23"/>
      <c r="E2824" s="23"/>
      <c r="F2824" s="23"/>
      <c r="G2824" s="23"/>
      <c r="H2824" s="23"/>
      <c r="I2824" s="31"/>
      <c r="K2824" s="21"/>
      <c r="M2824" s="27"/>
      <c r="N2824" s="28"/>
      <c r="O2824" s="23"/>
      <c r="P2824" s="23"/>
      <c r="Q2824" s="23"/>
      <c r="R2824" s="23"/>
      <c r="S2824" s="23"/>
      <c r="T2824" s="23"/>
      <c r="U2824" s="31"/>
    </row>
    <row r="2825">
      <c r="A2825" s="27"/>
      <c r="B2825" s="28"/>
      <c r="C2825" s="23"/>
      <c r="D2825" s="23"/>
      <c r="E2825" s="23"/>
      <c r="F2825" s="23"/>
      <c r="G2825" s="23"/>
      <c r="H2825" s="23"/>
      <c r="I2825" s="31"/>
      <c r="K2825" s="21"/>
      <c r="M2825" s="27"/>
      <c r="N2825" s="28"/>
      <c r="O2825" s="23"/>
      <c r="P2825" s="23"/>
      <c r="Q2825" s="23"/>
      <c r="R2825" s="23"/>
      <c r="S2825" s="23"/>
      <c r="T2825" s="23"/>
      <c r="U2825" s="31"/>
    </row>
    <row r="2826">
      <c r="A2826" s="32" t="s">
        <v>50</v>
      </c>
      <c r="B2826" s="50">
        <f>B116+1</f>
        <v>16</v>
      </c>
      <c r="C2826" s="25" t="s">
        <v>1432</v>
      </c>
      <c r="I2826" s="26"/>
      <c r="K2826" s="21"/>
      <c r="M2826" s="32" t="s">
        <v>50</v>
      </c>
      <c r="N2826" s="50">
        <f>N116+1</f>
        <v>16</v>
      </c>
      <c r="O2826" s="25" t="s">
        <v>1432</v>
      </c>
      <c r="U2826" s="26"/>
    </row>
    <row r="2827">
      <c r="A2827" s="27"/>
      <c r="B2827" s="28"/>
      <c r="C2827" s="29"/>
      <c r="I2827" s="30"/>
      <c r="K2827" s="21"/>
      <c r="M2827" s="27"/>
      <c r="N2827" s="28"/>
      <c r="O2827" s="29"/>
      <c r="U2827" s="30"/>
    </row>
    <row r="2828">
      <c r="A2828" s="27"/>
      <c r="B2828" s="28"/>
      <c r="C2828" s="32">
        <v>1.0</v>
      </c>
      <c r="D2828" s="52" t="s">
        <v>1433</v>
      </c>
      <c r="I2828" s="31" t="s">
        <v>38</v>
      </c>
      <c r="K2828" s="21"/>
      <c r="M2828" s="27"/>
      <c r="N2828" s="28"/>
      <c r="O2828" s="32">
        <v>1.0</v>
      </c>
      <c r="P2828" s="52" t="s">
        <v>1433</v>
      </c>
      <c r="U2828" s="31" t="s">
        <v>38</v>
      </c>
    </row>
    <row r="2829">
      <c r="A2829" s="27"/>
      <c r="B2829" s="28"/>
      <c r="C2829" s="32">
        <v>2.0</v>
      </c>
      <c r="D2829" s="52" t="s">
        <v>1434</v>
      </c>
      <c r="I2829" s="31"/>
      <c r="K2829" s="21"/>
      <c r="M2829" s="27"/>
      <c r="N2829" s="28"/>
      <c r="O2829" s="32">
        <v>2.0</v>
      </c>
      <c r="P2829" s="52" t="s">
        <v>1434</v>
      </c>
      <c r="U2829" s="31"/>
    </row>
    <row r="2830">
      <c r="A2830" s="27"/>
      <c r="B2830" s="28"/>
      <c r="C2830" s="32">
        <v>3.0</v>
      </c>
      <c r="D2830" s="52" t="s">
        <v>1435</v>
      </c>
      <c r="I2830" s="31"/>
      <c r="K2830" s="21"/>
      <c r="M2830" s="27"/>
      <c r="N2830" s="28"/>
      <c r="O2830" s="32">
        <v>3.0</v>
      </c>
      <c r="P2830" s="52" t="s">
        <v>1435</v>
      </c>
      <c r="U2830" s="31"/>
    </row>
    <row r="2831" ht="15.75" customHeight="1">
      <c r="A2831" s="27"/>
      <c r="B2831" s="28"/>
      <c r="C2831" s="23">
        <v>4.0</v>
      </c>
      <c r="D2831" s="52" t="s">
        <v>1436</v>
      </c>
      <c r="I2831" s="31"/>
      <c r="K2831" s="21"/>
      <c r="M2831" s="27"/>
      <c r="N2831" s="28"/>
      <c r="O2831" s="23">
        <v>4.0</v>
      </c>
      <c r="P2831" s="52" t="s">
        <v>1436</v>
      </c>
      <c r="U2831" s="31"/>
    </row>
    <row r="2832">
      <c r="A2832" s="27"/>
      <c r="B2832" s="28"/>
      <c r="C2832" s="23"/>
      <c r="D2832" s="23"/>
      <c r="E2832" s="23"/>
      <c r="F2832" s="23"/>
      <c r="G2832" s="23"/>
      <c r="H2832" s="23"/>
      <c r="I2832" s="31"/>
      <c r="K2832" s="21"/>
      <c r="M2832" s="27"/>
      <c r="N2832" s="28"/>
      <c r="O2832" s="23"/>
      <c r="P2832" s="23"/>
      <c r="Q2832" s="23"/>
      <c r="R2832" s="23"/>
      <c r="S2832" s="23"/>
      <c r="T2832" s="23"/>
      <c r="U2832" s="31"/>
    </row>
    <row r="2833">
      <c r="A2833" s="27"/>
      <c r="B2833" s="28"/>
      <c r="C2833" s="23"/>
      <c r="D2833" s="23"/>
      <c r="E2833" s="23"/>
      <c r="F2833" s="23"/>
      <c r="G2833" s="23"/>
      <c r="H2833" s="23"/>
      <c r="I2833" s="31"/>
      <c r="K2833" s="21"/>
      <c r="M2833" s="27"/>
      <c r="N2833" s="28"/>
      <c r="O2833" s="23"/>
      <c r="P2833" s="23"/>
      <c r="Q2833" s="23"/>
      <c r="R2833" s="23"/>
      <c r="S2833" s="23"/>
      <c r="T2833" s="23"/>
      <c r="U2833" s="31"/>
    </row>
    <row r="2834">
      <c r="A2834" s="32" t="s">
        <v>50</v>
      </c>
      <c r="B2834" s="50">
        <f>B124+1</f>
        <v>17</v>
      </c>
      <c r="C2834" s="25" t="s">
        <v>1437</v>
      </c>
      <c r="I2834" s="26"/>
      <c r="K2834" s="21"/>
      <c r="M2834" s="32" t="s">
        <v>50</v>
      </c>
      <c r="N2834" s="50">
        <f>N124+1</f>
        <v>17</v>
      </c>
      <c r="O2834" s="25" t="s">
        <v>1437</v>
      </c>
      <c r="U2834" s="26"/>
    </row>
    <row r="2835">
      <c r="A2835" s="27"/>
      <c r="B2835" s="28"/>
      <c r="C2835" s="29"/>
      <c r="I2835" s="30"/>
      <c r="K2835" s="21"/>
      <c r="M2835" s="27"/>
      <c r="N2835" s="28"/>
      <c r="O2835" s="29"/>
      <c r="U2835" s="30"/>
    </row>
    <row r="2836">
      <c r="A2836" s="27"/>
      <c r="B2836" s="28"/>
      <c r="C2836" s="32">
        <v>1.0</v>
      </c>
      <c r="D2836" s="52" t="s">
        <v>1438</v>
      </c>
      <c r="I2836" s="31"/>
      <c r="K2836" s="21"/>
      <c r="M2836" s="27"/>
      <c r="N2836" s="28"/>
      <c r="O2836" s="32">
        <v>1.0</v>
      </c>
      <c r="P2836" s="52" t="s">
        <v>1438</v>
      </c>
      <c r="U2836" s="31"/>
    </row>
    <row r="2837">
      <c r="A2837" s="27"/>
      <c r="B2837" s="28"/>
      <c r="C2837" s="32">
        <v>2.0</v>
      </c>
      <c r="D2837" s="52" t="s">
        <v>1439</v>
      </c>
      <c r="I2837" s="31"/>
      <c r="K2837" s="21"/>
      <c r="M2837" s="27"/>
      <c r="N2837" s="28"/>
      <c r="O2837" s="32">
        <v>2.0</v>
      </c>
      <c r="P2837" s="52" t="s">
        <v>1439</v>
      </c>
      <c r="U2837" s="31"/>
    </row>
    <row r="2838">
      <c r="A2838" s="27"/>
      <c r="B2838" s="28"/>
      <c r="C2838" s="32">
        <v>3.0</v>
      </c>
      <c r="D2838" s="52" t="s">
        <v>1440</v>
      </c>
      <c r="I2838" s="31"/>
      <c r="K2838" s="21"/>
      <c r="M2838" s="27"/>
      <c r="N2838" s="28"/>
      <c r="O2838" s="32">
        <v>3.0</v>
      </c>
      <c r="P2838" s="52" t="s">
        <v>1440</v>
      </c>
      <c r="U2838" s="31"/>
    </row>
    <row r="2839" ht="15.75" customHeight="1">
      <c r="A2839" s="27"/>
      <c r="B2839" s="28"/>
      <c r="C2839" s="23">
        <v>4.0</v>
      </c>
      <c r="D2839" s="52" t="s">
        <v>1441</v>
      </c>
      <c r="I2839" s="31" t="s">
        <v>38</v>
      </c>
      <c r="K2839" s="21"/>
      <c r="M2839" s="27"/>
      <c r="N2839" s="28"/>
      <c r="O2839" s="23">
        <v>4.0</v>
      </c>
      <c r="P2839" s="52" t="s">
        <v>1441</v>
      </c>
      <c r="U2839" s="31" t="s">
        <v>38</v>
      </c>
    </row>
    <row r="2840">
      <c r="A2840" s="27"/>
      <c r="B2840" s="28"/>
      <c r="C2840" s="23"/>
      <c r="D2840" s="23"/>
      <c r="E2840" s="23"/>
      <c r="F2840" s="23"/>
      <c r="G2840" s="23"/>
      <c r="H2840" s="23"/>
      <c r="I2840" s="31"/>
      <c r="K2840" s="21"/>
      <c r="M2840" s="27"/>
      <c r="N2840" s="28"/>
      <c r="O2840" s="23"/>
      <c r="P2840" s="23"/>
      <c r="Q2840" s="23"/>
      <c r="R2840" s="23"/>
      <c r="S2840" s="23"/>
      <c r="T2840" s="23"/>
      <c r="U2840" s="31"/>
    </row>
    <row r="2841">
      <c r="A2841" s="27"/>
      <c r="B2841" s="28"/>
      <c r="C2841" s="23"/>
      <c r="D2841" s="23"/>
      <c r="E2841" s="23"/>
      <c r="F2841" s="23"/>
      <c r="G2841" s="23"/>
      <c r="H2841" s="23"/>
      <c r="I2841" s="31"/>
      <c r="K2841" s="21"/>
      <c r="M2841" s="27"/>
      <c r="N2841" s="28"/>
      <c r="O2841" s="23"/>
      <c r="P2841" s="23"/>
      <c r="Q2841" s="23"/>
      <c r="R2841" s="23"/>
      <c r="S2841" s="23"/>
      <c r="T2841" s="23"/>
      <c r="U2841" s="31"/>
    </row>
    <row r="2842">
      <c r="A2842" s="32" t="s">
        <v>50</v>
      </c>
      <c r="B2842" s="50">
        <f>B132+1</f>
        <v>18</v>
      </c>
      <c r="C2842" s="25" t="s">
        <v>1442</v>
      </c>
      <c r="I2842" s="26"/>
      <c r="K2842" s="21"/>
      <c r="M2842" s="32" t="s">
        <v>50</v>
      </c>
      <c r="N2842" s="50">
        <f>N132+1</f>
        <v>18</v>
      </c>
      <c r="O2842" s="25" t="s">
        <v>1442</v>
      </c>
      <c r="U2842" s="26"/>
    </row>
    <row r="2843">
      <c r="A2843" s="27"/>
      <c r="B2843" s="28"/>
      <c r="C2843" s="29"/>
      <c r="I2843" s="30"/>
      <c r="K2843" s="21"/>
      <c r="M2843" s="27"/>
      <c r="N2843" s="28"/>
      <c r="O2843" s="29"/>
      <c r="U2843" s="30"/>
    </row>
    <row r="2844">
      <c r="A2844" s="27"/>
      <c r="B2844" s="28"/>
      <c r="C2844" s="32">
        <v>1.0</v>
      </c>
      <c r="D2844" s="52" t="s">
        <v>1443</v>
      </c>
      <c r="I2844" s="31"/>
      <c r="K2844" s="21"/>
      <c r="M2844" s="27"/>
      <c r="N2844" s="28"/>
      <c r="O2844" s="32">
        <v>1.0</v>
      </c>
      <c r="P2844" s="52" t="s">
        <v>1443</v>
      </c>
      <c r="U2844" s="31"/>
    </row>
    <row r="2845">
      <c r="A2845" s="27"/>
      <c r="B2845" s="28"/>
      <c r="C2845" s="32">
        <v>2.0</v>
      </c>
      <c r="D2845" s="52" t="s">
        <v>1444</v>
      </c>
      <c r="I2845" s="31"/>
      <c r="K2845" s="21"/>
      <c r="M2845" s="27"/>
      <c r="N2845" s="28"/>
      <c r="O2845" s="32">
        <v>2.0</v>
      </c>
      <c r="P2845" s="52" t="s">
        <v>1444</v>
      </c>
      <c r="U2845" s="31"/>
    </row>
    <row r="2846">
      <c r="A2846" s="27"/>
      <c r="B2846" s="28"/>
      <c r="C2846" s="32">
        <v>3.0</v>
      </c>
      <c r="D2846" s="52" t="s">
        <v>1443</v>
      </c>
      <c r="I2846" s="31"/>
      <c r="K2846" s="21"/>
      <c r="M2846" s="27"/>
      <c r="N2846" s="28"/>
      <c r="O2846" s="32">
        <v>3.0</v>
      </c>
      <c r="P2846" s="52" t="s">
        <v>1443</v>
      </c>
      <c r="U2846" s="31"/>
    </row>
    <row r="2847" ht="15.75" customHeight="1">
      <c r="A2847" s="27"/>
      <c r="B2847" s="28"/>
      <c r="C2847" s="23">
        <v>4.0</v>
      </c>
      <c r="D2847" s="52" t="s">
        <v>1441</v>
      </c>
      <c r="I2847" s="31" t="s">
        <v>38</v>
      </c>
      <c r="K2847" s="21"/>
      <c r="M2847" s="27"/>
      <c r="N2847" s="28"/>
      <c r="O2847" s="23">
        <v>4.0</v>
      </c>
      <c r="P2847" s="52" t="s">
        <v>1441</v>
      </c>
      <c r="U2847" s="31" t="s">
        <v>38</v>
      </c>
    </row>
    <row r="2848">
      <c r="A2848" s="27"/>
      <c r="B2848" s="28"/>
      <c r="C2848" s="23"/>
      <c r="D2848" s="23"/>
      <c r="E2848" s="23"/>
      <c r="F2848" s="23"/>
      <c r="G2848" s="23"/>
      <c r="H2848" s="23"/>
      <c r="I2848" s="31"/>
      <c r="K2848" s="21"/>
      <c r="M2848" s="27"/>
      <c r="N2848" s="28"/>
      <c r="O2848" s="23"/>
      <c r="P2848" s="23"/>
      <c r="Q2848" s="23"/>
      <c r="R2848" s="23"/>
      <c r="S2848" s="23"/>
      <c r="T2848" s="23"/>
      <c r="U2848" s="31"/>
    </row>
    <row r="2849">
      <c r="A2849" s="27"/>
      <c r="B2849" s="28"/>
      <c r="C2849" s="23"/>
      <c r="D2849" s="23"/>
      <c r="E2849" s="23"/>
      <c r="F2849" s="23"/>
      <c r="G2849" s="23"/>
      <c r="H2849" s="23"/>
      <c r="I2849" s="31"/>
      <c r="K2849" s="21"/>
      <c r="M2849" s="27"/>
      <c r="N2849" s="28"/>
      <c r="O2849" s="23"/>
      <c r="P2849" s="23"/>
      <c r="Q2849" s="23"/>
      <c r="R2849" s="23"/>
      <c r="S2849" s="23"/>
      <c r="T2849" s="23"/>
      <c r="U2849" s="31"/>
    </row>
    <row r="2850">
      <c r="A2850" s="32" t="s">
        <v>50</v>
      </c>
      <c r="B2850" s="50">
        <f>B140+1</f>
        <v>19</v>
      </c>
      <c r="C2850" s="25" t="s">
        <v>1445</v>
      </c>
      <c r="I2850" s="26"/>
      <c r="K2850" s="21"/>
      <c r="M2850" s="32" t="s">
        <v>50</v>
      </c>
      <c r="N2850" s="50">
        <f>N140+1</f>
        <v>19</v>
      </c>
      <c r="O2850" s="25" t="s">
        <v>1445</v>
      </c>
      <c r="U2850" s="26"/>
    </row>
    <row r="2851">
      <c r="A2851" s="27"/>
      <c r="B2851" s="28"/>
      <c r="C2851" s="29"/>
      <c r="I2851" s="30"/>
      <c r="K2851" s="21"/>
      <c r="M2851" s="27"/>
      <c r="N2851" s="28"/>
      <c r="O2851" s="29"/>
      <c r="U2851" s="30"/>
    </row>
    <row r="2852">
      <c r="A2852" s="27"/>
      <c r="B2852" s="28"/>
      <c r="C2852" s="32">
        <v>1.0</v>
      </c>
      <c r="D2852" s="52" t="s">
        <v>1446</v>
      </c>
      <c r="I2852" s="31"/>
      <c r="K2852" s="21"/>
      <c r="M2852" s="27"/>
      <c r="N2852" s="28"/>
      <c r="O2852" s="32">
        <v>1.0</v>
      </c>
      <c r="P2852" s="52" t="s">
        <v>1446</v>
      </c>
      <c r="U2852" s="31"/>
    </row>
    <row r="2853">
      <c r="A2853" s="27"/>
      <c r="B2853" s="28"/>
      <c r="C2853" s="32">
        <v>2.0</v>
      </c>
      <c r="D2853" s="52" t="s">
        <v>1447</v>
      </c>
      <c r="I2853" s="31" t="s">
        <v>38</v>
      </c>
      <c r="K2853" s="21"/>
      <c r="M2853" s="27"/>
      <c r="N2853" s="28"/>
      <c r="O2853" s="32">
        <v>2.0</v>
      </c>
      <c r="P2853" s="52" t="s">
        <v>1447</v>
      </c>
      <c r="U2853" s="31" t="s">
        <v>38</v>
      </c>
    </row>
    <row r="2854">
      <c r="A2854" s="27"/>
      <c r="B2854" s="28"/>
      <c r="C2854" s="32">
        <v>3.0</v>
      </c>
      <c r="D2854" s="52" t="s">
        <v>1448</v>
      </c>
      <c r="I2854" s="31"/>
      <c r="K2854" s="21"/>
      <c r="M2854" s="27"/>
      <c r="N2854" s="28"/>
      <c r="O2854" s="32">
        <v>3.0</v>
      </c>
      <c r="P2854" s="52" t="s">
        <v>1448</v>
      </c>
      <c r="U2854" s="31"/>
    </row>
    <row r="2855" ht="15.75" customHeight="1">
      <c r="A2855" s="27"/>
      <c r="B2855" s="28"/>
      <c r="C2855" s="23">
        <v>4.0</v>
      </c>
      <c r="D2855" s="52" t="s">
        <v>1449</v>
      </c>
      <c r="I2855" s="31"/>
      <c r="K2855" s="21"/>
      <c r="M2855" s="27"/>
      <c r="N2855" s="28"/>
      <c r="O2855" s="23">
        <v>4.0</v>
      </c>
      <c r="P2855" s="52" t="s">
        <v>1449</v>
      </c>
      <c r="U2855" s="31"/>
    </row>
    <row r="2856">
      <c r="A2856" s="27"/>
      <c r="B2856" s="28"/>
      <c r="C2856" s="23"/>
      <c r="D2856" s="23"/>
      <c r="E2856" s="23"/>
      <c r="F2856" s="23"/>
      <c r="G2856" s="23"/>
      <c r="H2856" s="23"/>
      <c r="I2856" s="31"/>
      <c r="K2856" s="21"/>
      <c r="M2856" s="27"/>
      <c r="N2856" s="28"/>
      <c r="O2856" s="23"/>
      <c r="P2856" s="23"/>
      <c r="Q2856" s="23"/>
      <c r="R2856" s="23"/>
      <c r="S2856" s="23"/>
      <c r="T2856" s="23"/>
      <c r="U2856" s="31"/>
    </row>
    <row r="2857">
      <c r="A2857" s="27"/>
      <c r="B2857" s="28"/>
      <c r="C2857" s="23"/>
      <c r="D2857" s="23"/>
      <c r="E2857" s="23"/>
      <c r="F2857" s="23"/>
      <c r="G2857" s="23"/>
      <c r="H2857" s="23"/>
      <c r="I2857" s="31"/>
      <c r="K2857" s="21"/>
      <c r="M2857" s="27"/>
      <c r="N2857" s="28"/>
      <c r="O2857" s="23"/>
      <c r="P2857" s="23"/>
      <c r="Q2857" s="23"/>
      <c r="R2857" s="23"/>
      <c r="S2857" s="23"/>
      <c r="T2857" s="23"/>
      <c r="U2857" s="31"/>
    </row>
    <row r="2858">
      <c r="A2858" s="32" t="s">
        <v>50</v>
      </c>
      <c r="B2858" s="50">
        <f>B148+1</f>
        <v>20</v>
      </c>
      <c r="C2858" s="25" t="s">
        <v>1450</v>
      </c>
      <c r="I2858" s="26"/>
      <c r="K2858" s="21"/>
      <c r="M2858" s="32" t="s">
        <v>50</v>
      </c>
      <c r="N2858" s="50">
        <f>N148+1</f>
        <v>20</v>
      </c>
      <c r="O2858" s="25" t="s">
        <v>1450</v>
      </c>
      <c r="U2858" s="26"/>
    </row>
    <row r="2859">
      <c r="A2859" s="27"/>
      <c r="B2859" s="28"/>
      <c r="C2859" s="29"/>
      <c r="I2859" s="30"/>
      <c r="K2859" s="21"/>
      <c r="M2859" s="27"/>
      <c r="N2859" s="28"/>
      <c r="O2859" s="29"/>
      <c r="U2859" s="30"/>
    </row>
    <row r="2860">
      <c r="A2860" s="27"/>
      <c r="B2860" s="28"/>
      <c r="C2860" s="32">
        <v>1.0</v>
      </c>
      <c r="D2860" s="52" t="s">
        <v>1451</v>
      </c>
      <c r="I2860" s="31"/>
      <c r="K2860" s="21"/>
      <c r="M2860" s="27"/>
      <c r="N2860" s="28"/>
      <c r="O2860" s="32">
        <v>1.0</v>
      </c>
      <c r="P2860" s="52" t="s">
        <v>1451</v>
      </c>
      <c r="U2860" s="31"/>
    </row>
    <row r="2861">
      <c r="A2861" s="27"/>
      <c r="B2861" s="28"/>
      <c r="C2861" s="32">
        <v>2.0</v>
      </c>
      <c r="D2861" s="52" t="s">
        <v>1452</v>
      </c>
      <c r="I2861" s="31"/>
      <c r="K2861" s="21"/>
      <c r="M2861" s="27"/>
      <c r="N2861" s="28"/>
      <c r="O2861" s="32">
        <v>2.0</v>
      </c>
      <c r="P2861" s="52" t="s">
        <v>1452</v>
      </c>
      <c r="U2861" s="31"/>
    </row>
    <row r="2862">
      <c r="A2862" s="27"/>
      <c r="B2862" s="28"/>
      <c r="C2862" s="32">
        <v>3.0</v>
      </c>
      <c r="D2862" s="52" t="s">
        <v>1453</v>
      </c>
      <c r="I2862" s="31"/>
      <c r="K2862" s="21"/>
      <c r="M2862" s="27"/>
      <c r="N2862" s="28"/>
      <c r="O2862" s="32">
        <v>3.0</v>
      </c>
      <c r="P2862" s="52" t="s">
        <v>1453</v>
      </c>
      <c r="U2862" s="31"/>
    </row>
    <row r="2863" ht="15.75" customHeight="1">
      <c r="A2863" s="27"/>
      <c r="B2863" s="28"/>
      <c r="C2863" s="23">
        <v>4.0</v>
      </c>
      <c r="D2863" s="52" t="s">
        <v>1074</v>
      </c>
      <c r="I2863" s="31" t="s">
        <v>38</v>
      </c>
      <c r="K2863" s="21"/>
      <c r="M2863" s="27"/>
      <c r="N2863" s="28"/>
      <c r="O2863" s="23">
        <v>4.0</v>
      </c>
      <c r="P2863" s="52" t="s">
        <v>1074</v>
      </c>
      <c r="U2863" s="31" t="s">
        <v>38</v>
      </c>
    </row>
    <row r="2864">
      <c r="A2864" s="27"/>
      <c r="B2864" s="28"/>
      <c r="C2864" s="23"/>
      <c r="D2864" s="23"/>
      <c r="E2864" s="23"/>
      <c r="F2864" s="23"/>
      <c r="G2864" s="23"/>
      <c r="H2864" s="23"/>
      <c r="I2864" s="31"/>
      <c r="K2864" s="21"/>
      <c r="M2864" s="27"/>
      <c r="N2864" s="28"/>
      <c r="O2864" s="23"/>
      <c r="P2864" s="23"/>
      <c r="Q2864" s="23"/>
      <c r="R2864" s="23"/>
      <c r="S2864" s="23"/>
      <c r="T2864" s="23"/>
      <c r="U2864" s="31"/>
    </row>
    <row r="2865">
      <c r="A2865" s="27"/>
      <c r="B2865" s="28"/>
      <c r="C2865" s="23"/>
      <c r="D2865" s="23"/>
      <c r="E2865" s="23"/>
      <c r="F2865" s="23"/>
      <c r="G2865" s="23"/>
      <c r="H2865" s="23"/>
      <c r="I2865" s="31"/>
      <c r="K2865" s="21"/>
      <c r="M2865" s="27"/>
      <c r="N2865" s="28"/>
      <c r="O2865" s="23"/>
      <c r="P2865" s="23"/>
      <c r="Q2865" s="23"/>
      <c r="R2865" s="23"/>
      <c r="S2865" s="23"/>
      <c r="T2865" s="23"/>
      <c r="U2865" s="31"/>
    </row>
    <row r="2866">
      <c r="A2866" s="32" t="s">
        <v>50</v>
      </c>
      <c r="B2866" s="50">
        <f>B156+1</f>
        <v>21</v>
      </c>
      <c r="C2866" s="25" t="s">
        <v>1454</v>
      </c>
      <c r="I2866" s="26"/>
      <c r="K2866" s="21"/>
      <c r="M2866" s="32" t="s">
        <v>50</v>
      </c>
      <c r="N2866" s="50">
        <f>N156+1</f>
        <v>21</v>
      </c>
      <c r="O2866" s="25" t="s">
        <v>1454</v>
      </c>
      <c r="U2866" s="26"/>
    </row>
    <row r="2867">
      <c r="A2867" s="27"/>
      <c r="B2867" s="28"/>
      <c r="C2867" s="29"/>
      <c r="I2867" s="30"/>
      <c r="K2867" s="21"/>
      <c r="M2867" s="27"/>
      <c r="N2867" s="28"/>
      <c r="O2867" s="29"/>
      <c r="U2867" s="30"/>
    </row>
    <row r="2868">
      <c r="A2868" s="27"/>
      <c r="B2868" s="28"/>
      <c r="C2868" s="32">
        <v>1.0</v>
      </c>
      <c r="D2868" s="52" t="s">
        <v>1455</v>
      </c>
      <c r="I2868" s="31"/>
      <c r="K2868" s="21"/>
      <c r="M2868" s="27"/>
      <c r="N2868" s="28"/>
      <c r="O2868" s="32">
        <v>1.0</v>
      </c>
      <c r="P2868" s="52" t="s">
        <v>1455</v>
      </c>
      <c r="U2868" s="31"/>
    </row>
    <row r="2869">
      <c r="A2869" s="27"/>
      <c r="B2869" s="28"/>
      <c r="C2869" s="32">
        <v>2.0</v>
      </c>
      <c r="D2869" s="52" t="s">
        <v>726</v>
      </c>
      <c r="I2869" s="31" t="s">
        <v>38</v>
      </c>
      <c r="K2869" s="21"/>
      <c r="M2869" s="27"/>
      <c r="N2869" s="28"/>
      <c r="O2869" s="32">
        <v>2.0</v>
      </c>
      <c r="P2869" s="52" t="s">
        <v>726</v>
      </c>
      <c r="U2869" s="31" t="s">
        <v>38</v>
      </c>
    </row>
    <row r="2870">
      <c r="A2870" s="27"/>
      <c r="B2870" s="28"/>
      <c r="C2870" s="32">
        <v>3.0</v>
      </c>
      <c r="D2870" s="52" t="s">
        <v>1456</v>
      </c>
      <c r="I2870" s="31"/>
      <c r="K2870" s="21"/>
      <c r="M2870" s="27"/>
      <c r="N2870" s="28"/>
      <c r="O2870" s="32">
        <v>3.0</v>
      </c>
      <c r="P2870" s="52" t="s">
        <v>1456</v>
      </c>
      <c r="U2870" s="31"/>
    </row>
    <row r="2871" ht="15.75" customHeight="1">
      <c r="A2871" s="27"/>
      <c r="B2871" s="28"/>
      <c r="C2871" s="23">
        <v>4.0</v>
      </c>
      <c r="D2871" s="52" t="s">
        <v>1457</v>
      </c>
      <c r="I2871" s="31"/>
      <c r="K2871" s="21"/>
      <c r="M2871" s="27"/>
      <c r="N2871" s="28"/>
      <c r="O2871" s="23">
        <v>4.0</v>
      </c>
      <c r="P2871" s="52" t="s">
        <v>1457</v>
      </c>
      <c r="U2871" s="31"/>
    </row>
    <row r="2872">
      <c r="A2872" s="27"/>
      <c r="B2872" s="28"/>
      <c r="C2872" s="23"/>
      <c r="D2872" s="23"/>
      <c r="E2872" s="23"/>
      <c r="F2872" s="23"/>
      <c r="G2872" s="23"/>
      <c r="H2872" s="23"/>
      <c r="I2872" s="31"/>
      <c r="K2872" s="21"/>
      <c r="M2872" s="27"/>
      <c r="N2872" s="28"/>
      <c r="O2872" s="23"/>
      <c r="P2872" s="23"/>
      <c r="Q2872" s="23"/>
      <c r="R2872" s="23"/>
      <c r="S2872" s="23"/>
      <c r="T2872" s="23"/>
      <c r="U2872" s="31"/>
    </row>
    <row r="2873">
      <c r="A2873" s="27"/>
      <c r="B2873" s="28"/>
      <c r="C2873" s="23"/>
      <c r="D2873" s="23"/>
      <c r="E2873" s="23"/>
      <c r="F2873" s="23"/>
      <c r="G2873" s="23"/>
      <c r="H2873" s="23"/>
      <c r="I2873" s="31"/>
      <c r="K2873" s="21"/>
      <c r="M2873" s="27"/>
      <c r="N2873" s="28"/>
      <c r="O2873" s="23"/>
      <c r="P2873" s="23"/>
      <c r="Q2873" s="23"/>
      <c r="R2873" s="23"/>
      <c r="S2873" s="23"/>
      <c r="T2873" s="23"/>
      <c r="U2873" s="31"/>
    </row>
    <row r="2874">
      <c r="A2874" s="32" t="s">
        <v>50</v>
      </c>
      <c r="B2874" s="50">
        <f>B164+1</f>
        <v>22</v>
      </c>
      <c r="C2874" s="25" t="s">
        <v>1458</v>
      </c>
      <c r="I2874" s="26"/>
      <c r="K2874" s="21"/>
      <c r="M2874" s="32" t="s">
        <v>50</v>
      </c>
      <c r="N2874" s="50">
        <f>N164+1</f>
        <v>22</v>
      </c>
      <c r="O2874" s="25" t="s">
        <v>1458</v>
      </c>
      <c r="U2874" s="26"/>
    </row>
    <row r="2875">
      <c r="A2875" s="27"/>
      <c r="B2875" s="28"/>
      <c r="C2875" s="29"/>
      <c r="I2875" s="30"/>
      <c r="K2875" s="21"/>
      <c r="M2875" s="27"/>
      <c r="N2875" s="28"/>
      <c r="O2875" s="29"/>
      <c r="U2875" s="30"/>
    </row>
    <row r="2876">
      <c r="A2876" s="27"/>
      <c r="B2876" s="28"/>
      <c r="C2876" s="32">
        <v>1.0</v>
      </c>
      <c r="D2876" s="52" t="s">
        <v>1459</v>
      </c>
      <c r="I2876" s="31"/>
      <c r="K2876" s="21"/>
      <c r="M2876" s="27"/>
      <c r="N2876" s="28"/>
      <c r="O2876" s="32">
        <v>1.0</v>
      </c>
      <c r="P2876" s="52" t="s">
        <v>1459</v>
      </c>
      <c r="U2876" s="31"/>
    </row>
    <row r="2877">
      <c r="A2877" s="27"/>
      <c r="B2877" s="28"/>
      <c r="C2877" s="32">
        <v>2.0</v>
      </c>
      <c r="D2877" s="52" t="s">
        <v>1460</v>
      </c>
      <c r="I2877" s="31"/>
      <c r="K2877" s="21"/>
      <c r="M2877" s="27"/>
      <c r="N2877" s="28"/>
      <c r="O2877" s="32">
        <v>2.0</v>
      </c>
      <c r="P2877" s="52" t="s">
        <v>1460</v>
      </c>
      <c r="U2877" s="31"/>
    </row>
    <row r="2878">
      <c r="A2878" s="27"/>
      <c r="B2878" s="28"/>
      <c r="C2878" s="32">
        <v>3.0</v>
      </c>
      <c r="D2878" s="52" t="s">
        <v>1461</v>
      </c>
      <c r="I2878" s="31"/>
      <c r="K2878" s="21"/>
      <c r="M2878" s="27"/>
      <c r="N2878" s="28"/>
      <c r="O2878" s="32">
        <v>3.0</v>
      </c>
      <c r="P2878" s="52" t="s">
        <v>1461</v>
      </c>
      <c r="U2878" s="31"/>
    </row>
    <row r="2879" ht="15.75" customHeight="1">
      <c r="A2879" s="27"/>
      <c r="B2879" s="28"/>
      <c r="C2879" s="23">
        <v>4.0</v>
      </c>
      <c r="D2879" s="52" t="s">
        <v>1074</v>
      </c>
      <c r="I2879" s="31" t="s">
        <v>38</v>
      </c>
      <c r="K2879" s="21"/>
      <c r="M2879" s="27"/>
      <c r="N2879" s="28"/>
      <c r="O2879" s="23">
        <v>4.0</v>
      </c>
      <c r="P2879" s="52" t="s">
        <v>1074</v>
      </c>
      <c r="U2879" s="31" t="s">
        <v>38</v>
      </c>
    </row>
    <row r="2880">
      <c r="A2880" s="27"/>
      <c r="B2880" s="28"/>
      <c r="C2880" s="23"/>
      <c r="D2880" s="23"/>
      <c r="E2880" s="23"/>
      <c r="F2880" s="23"/>
      <c r="G2880" s="23"/>
      <c r="H2880" s="23"/>
      <c r="I2880" s="31"/>
      <c r="K2880" s="21"/>
      <c r="M2880" s="27"/>
      <c r="N2880" s="28"/>
      <c r="O2880" s="23"/>
      <c r="P2880" s="23"/>
      <c r="Q2880" s="23"/>
      <c r="R2880" s="23"/>
      <c r="S2880" s="23"/>
      <c r="T2880" s="23"/>
      <c r="U2880" s="31"/>
    </row>
    <row r="2881">
      <c r="A2881" s="27"/>
      <c r="B2881" s="28"/>
      <c r="C2881" s="23"/>
      <c r="D2881" s="23"/>
      <c r="E2881" s="23"/>
      <c r="F2881" s="23"/>
      <c r="G2881" s="23"/>
      <c r="H2881" s="23"/>
      <c r="I2881" s="31"/>
      <c r="K2881" s="21"/>
      <c r="M2881" s="27"/>
      <c r="N2881" s="28"/>
      <c r="O2881" s="23"/>
      <c r="P2881" s="23"/>
      <c r="Q2881" s="23"/>
      <c r="R2881" s="23"/>
      <c r="S2881" s="23"/>
      <c r="T2881" s="23"/>
      <c r="U2881" s="31"/>
    </row>
    <row r="2882">
      <c r="A2882" s="32" t="s">
        <v>50</v>
      </c>
      <c r="B2882" s="50">
        <f>B172+1</f>
        <v>23</v>
      </c>
      <c r="C2882" s="25" t="s">
        <v>1462</v>
      </c>
      <c r="I2882" s="26"/>
      <c r="K2882" s="21"/>
      <c r="M2882" s="32" t="s">
        <v>50</v>
      </c>
      <c r="N2882" s="50">
        <f>N172+1</f>
        <v>23</v>
      </c>
      <c r="O2882" s="25" t="s">
        <v>1462</v>
      </c>
      <c r="U2882" s="26"/>
    </row>
    <row r="2883">
      <c r="A2883" s="27"/>
      <c r="B2883" s="28"/>
      <c r="C2883" s="29"/>
      <c r="I2883" s="30"/>
      <c r="K2883" s="21"/>
      <c r="M2883" s="27"/>
      <c r="N2883" s="28"/>
      <c r="O2883" s="29"/>
      <c r="U2883" s="30"/>
    </row>
    <row r="2884">
      <c r="A2884" s="27"/>
      <c r="B2884" s="28"/>
      <c r="C2884" s="32">
        <v>1.0</v>
      </c>
      <c r="D2884" s="52" t="s">
        <v>1463</v>
      </c>
      <c r="I2884" s="31"/>
      <c r="K2884" s="21"/>
      <c r="M2884" s="27"/>
      <c r="N2884" s="28"/>
      <c r="O2884" s="32">
        <v>1.0</v>
      </c>
      <c r="P2884" s="52" t="s">
        <v>1463</v>
      </c>
      <c r="U2884" s="31"/>
    </row>
    <row r="2885">
      <c r="A2885" s="27"/>
      <c r="B2885" s="28"/>
      <c r="C2885" s="32">
        <v>2.0</v>
      </c>
      <c r="D2885" s="52" t="s">
        <v>1464</v>
      </c>
      <c r="I2885" s="31"/>
      <c r="K2885" s="21"/>
      <c r="M2885" s="27"/>
      <c r="N2885" s="28"/>
      <c r="O2885" s="32">
        <v>2.0</v>
      </c>
      <c r="P2885" s="52" t="s">
        <v>1464</v>
      </c>
      <c r="U2885" s="31"/>
    </row>
    <row r="2886">
      <c r="A2886" s="27"/>
      <c r="B2886" s="28"/>
      <c r="C2886" s="32">
        <v>3.0</v>
      </c>
      <c r="D2886" s="52" t="s">
        <v>1465</v>
      </c>
      <c r="I2886" s="31"/>
      <c r="K2886" s="21"/>
      <c r="M2886" s="27"/>
      <c r="N2886" s="28"/>
      <c r="O2886" s="32">
        <v>3.0</v>
      </c>
      <c r="P2886" s="52" t="s">
        <v>1465</v>
      </c>
      <c r="U2886" s="31"/>
    </row>
    <row r="2887" ht="15.75" customHeight="1">
      <c r="A2887" s="27"/>
      <c r="B2887" s="28"/>
      <c r="C2887" s="23">
        <v>4.0</v>
      </c>
      <c r="D2887" s="52" t="s">
        <v>1074</v>
      </c>
      <c r="I2887" s="31" t="s">
        <v>38</v>
      </c>
      <c r="K2887" s="21"/>
      <c r="M2887" s="27"/>
      <c r="N2887" s="28"/>
      <c r="O2887" s="23">
        <v>4.0</v>
      </c>
      <c r="P2887" s="52" t="s">
        <v>1074</v>
      </c>
      <c r="U2887" s="31" t="s">
        <v>38</v>
      </c>
    </row>
    <row r="2888">
      <c r="A2888" s="27"/>
      <c r="B2888" s="28"/>
      <c r="C2888" s="23"/>
      <c r="D2888" s="23"/>
      <c r="E2888" s="23"/>
      <c r="F2888" s="23"/>
      <c r="G2888" s="23"/>
      <c r="H2888" s="23"/>
      <c r="I2888" s="31"/>
      <c r="K2888" s="21"/>
      <c r="M2888" s="27"/>
      <c r="N2888" s="28"/>
      <c r="O2888" s="23"/>
      <c r="P2888" s="23"/>
      <c r="Q2888" s="23"/>
      <c r="R2888" s="23"/>
      <c r="S2888" s="23"/>
      <c r="T2888" s="23"/>
      <c r="U2888" s="31"/>
    </row>
    <row r="2889">
      <c r="A2889" s="27"/>
      <c r="B2889" s="28"/>
      <c r="C2889" s="23"/>
      <c r="D2889" s="23"/>
      <c r="E2889" s="23"/>
      <c r="F2889" s="23"/>
      <c r="G2889" s="23"/>
      <c r="H2889" s="23"/>
      <c r="I2889" s="31"/>
      <c r="K2889" s="21"/>
      <c r="M2889" s="27"/>
      <c r="N2889" s="28"/>
      <c r="O2889" s="23"/>
      <c r="P2889" s="23"/>
      <c r="Q2889" s="23"/>
      <c r="R2889" s="23"/>
      <c r="S2889" s="23"/>
      <c r="T2889" s="23"/>
      <c r="U2889" s="31"/>
    </row>
    <row r="2890">
      <c r="A2890" s="32" t="s">
        <v>50</v>
      </c>
      <c r="B2890" s="50">
        <f>B180+1</f>
        <v>24</v>
      </c>
      <c r="C2890" s="25" t="s">
        <v>1466</v>
      </c>
      <c r="I2890" s="26"/>
      <c r="K2890" s="21"/>
      <c r="M2890" s="32" t="s">
        <v>50</v>
      </c>
      <c r="N2890" s="50">
        <f>N180+1</f>
        <v>24</v>
      </c>
      <c r="O2890" s="25" t="s">
        <v>1466</v>
      </c>
      <c r="U2890" s="26"/>
    </row>
    <row r="2891">
      <c r="A2891" s="27"/>
      <c r="B2891" s="28"/>
      <c r="C2891" s="29"/>
      <c r="I2891" s="30"/>
      <c r="K2891" s="21"/>
      <c r="M2891" s="27"/>
      <c r="N2891" s="28"/>
      <c r="O2891" s="29"/>
      <c r="U2891" s="30"/>
    </row>
    <row r="2892">
      <c r="A2892" s="27"/>
      <c r="B2892" s="28"/>
      <c r="C2892" s="32">
        <v>1.0</v>
      </c>
      <c r="D2892" s="52">
        <v>0.05</v>
      </c>
      <c r="I2892" s="31"/>
      <c r="K2892" s="21"/>
      <c r="M2892" s="27"/>
      <c r="N2892" s="28"/>
      <c r="O2892" s="32">
        <v>1.0</v>
      </c>
      <c r="P2892" s="52">
        <v>0.05</v>
      </c>
      <c r="U2892" s="31"/>
    </row>
    <row r="2893">
      <c r="A2893" s="27"/>
      <c r="B2893" s="28"/>
      <c r="C2893" s="32">
        <v>2.0</v>
      </c>
      <c r="D2893" s="52">
        <v>0.03</v>
      </c>
      <c r="I2893" s="31"/>
      <c r="K2893" s="21"/>
      <c r="M2893" s="27"/>
      <c r="N2893" s="28"/>
      <c r="O2893" s="32">
        <v>2.0</v>
      </c>
      <c r="P2893" s="52">
        <v>0.03</v>
      </c>
      <c r="U2893" s="31"/>
    </row>
    <row r="2894">
      <c r="A2894" s="27"/>
      <c r="B2894" s="28"/>
      <c r="C2894" s="32">
        <v>3.0</v>
      </c>
      <c r="D2894" s="52">
        <v>0.09</v>
      </c>
      <c r="I2894" s="31"/>
      <c r="K2894" s="21"/>
      <c r="M2894" s="27"/>
      <c r="N2894" s="28"/>
      <c r="O2894" s="32">
        <v>3.0</v>
      </c>
      <c r="P2894" s="52">
        <v>0.09</v>
      </c>
      <c r="U2894" s="31"/>
    </row>
    <row r="2895">
      <c r="A2895" s="27"/>
      <c r="B2895" s="28"/>
      <c r="C2895" s="23">
        <v>4.0</v>
      </c>
      <c r="D2895" s="52">
        <v>0.08</v>
      </c>
      <c r="I2895" s="31" t="s">
        <v>38</v>
      </c>
      <c r="K2895" s="21"/>
      <c r="M2895" s="27"/>
      <c r="N2895" s="28"/>
      <c r="O2895" s="23">
        <v>4.0</v>
      </c>
      <c r="P2895" s="52">
        <v>0.08</v>
      </c>
      <c r="U2895" s="31" t="s">
        <v>38</v>
      </c>
    </row>
    <row r="2896">
      <c r="A2896" s="27"/>
      <c r="B2896" s="28"/>
      <c r="C2896" s="23"/>
      <c r="D2896" s="23"/>
      <c r="E2896" s="23"/>
      <c r="F2896" s="23"/>
      <c r="G2896" s="23"/>
      <c r="H2896" s="23"/>
      <c r="I2896" s="31"/>
      <c r="K2896" s="21"/>
      <c r="M2896" s="27"/>
      <c r="N2896" s="28"/>
      <c r="O2896" s="23"/>
      <c r="P2896" s="23"/>
      <c r="Q2896" s="23"/>
      <c r="R2896" s="23"/>
      <c r="S2896" s="23"/>
      <c r="T2896" s="23"/>
      <c r="U2896" s="31"/>
    </row>
    <row r="2897">
      <c r="A2897" s="27"/>
      <c r="B2897" s="28"/>
      <c r="C2897" s="23"/>
      <c r="D2897" s="23"/>
      <c r="E2897" s="23"/>
      <c r="F2897" s="23"/>
      <c r="G2897" s="23"/>
      <c r="H2897" s="23"/>
      <c r="I2897" s="31"/>
      <c r="K2897" s="21"/>
      <c r="M2897" s="27"/>
      <c r="N2897" s="28"/>
      <c r="O2897" s="23"/>
      <c r="P2897" s="23"/>
      <c r="Q2897" s="23"/>
      <c r="R2897" s="23"/>
      <c r="S2897" s="23"/>
      <c r="T2897" s="23"/>
      <c r="U2897" s="31"/>
    </row>
    <row r="2898">
      <c r="A2898" s="32" t="s">
        <v>50</v>
      </c>
      <c r="B2898" s="50">
        <f>B188+1</f>
        <v>25</v>
      </c>
      <c r="C2898" s="25" t="s">
        <v>1467</v>
      </c>
      <c r="I2898" s="26"/>
      <c r="K2898" s="21"/>
      <c r="M2898" s="32" t="s">
        <v>50</v>
      </c>
      <c r="N2898" s="50">
        <f>N188+1</f>
        <v>25</v>
      </c>
      <c r="O2898" s="25" t="s">
        <v>1467</v>
      </c>
      <c r="U2898" s="26"/>
    </row>
    <row r="2899">
      <c r="A2899" s="27"/>
      <c r="B2899" s="28"/>
      <c r="C2899" s="29"/>
      <c r="I2899" s="30"/>
      <c r="K2899" s="21"/>
      <c r="M2899" s="27"/>
      <c r="N2899" s="28"/>
      <c r="O2899" s="29"/>
      <c r="U2899" s="30"/>
    </row>
    <row r="2900">
      <c r="A2900" s="27"/>
      <c r="B2900" s="28"/>
      <c r="C2900" s="32">
        <v>1.0</v>
      </c>
      <c r="D2900" s="52" t="s">
        <v>1468</v>
      </c>
      <c r="I2900" s="31"/>
      <c r="K2900" s="21"/>
      <c r="M2900" s="27"/>
      <c r="N2900" s="28"/>
      <c r="O2900" s="32">
        <v>1.0</v>
      </c>
      <c r="P2900" s="52" t="s">
        <v>1468</v>
      </c>
      <c r="U2900" s="31"/>
    </row>
    <row r="2901">
      <c r="A2901" s="27"/>
      <c r="B2901" s="28"/>
      <c r="C2901" s="32">
        <v>2.0</v>
      </c>
      <c r="D2901" s="52" t="s">
        <v>1391</v>
      </c>
      <c r="I2901" s="31"/>
      <c r="K2901" s="21"/>
      <c r="M2901" s="27"/>
      <c r="N2901" s="28"/>
      <c r="O2901" s="32">
        <v>2.0</v>
      </c>
      <c r="P2901" s="52" t="s">
        <v>1391</v>
      </c>
      <c r="U2901" s="31"/>
    </row>
    <row r="2902">
      <c r="A2902" s="27"/>
      <c r="B2902" s="28"/>
      <c r="C2902" s="32">
        <v>3.0</v>
      </c>
      <c r="D2902" s="52" t="s">
        <v>1469</v>
      </c>
      <c r="I2902" s="31"/>
      <c r="K2902" s="21"/>
      <c r="M2902" s="27"/>
      <c r="N2902" s="28"/>
      <c r="O2902" s="32">
        <v>3.0</v>
      </c>
      <c r="P2902" s="52" t="s">
        <v>1469</v>
      </c>
      <c r="U2902" s="31"/>
    </row>
    <row r="2903">
      <c r="A2903" s="27"/>
      <c r="B2903" s="28"/>
      <c r="C2903" s="23">
        <v>4.0</v>
      </c>
      <c r="D2903" s="52" t="s">
        <v>1470</v>
      </c>
      <c r="I2903" s="31" t="s">
        <v>38</v>
      </c>
      <c r="K2903" s="21"/>
      <c r="M2903" s="27"/>
      <c r="N2903" s="28"/>
      <c r="O2903" s="23">
        <v>4.0</v>
      </c>
      <c r="P2903" s="52" t="s">
        <v>1470</v>
      </c>
      <c r="U2903" s="31" t="s">
        <v>38</v>
      </c>
    </row>
    <row r="2904">
      <c r="A2904" s="27"/>
      <c r="B2904" s="28"/>
      <c r="C2904" s="23"/>
      <c r="D2904" s="23"/>
      <c r="E2904" s="23"/>
      <c r="F2904" s="23"/>
      <c r="G2904" s="23"/>
      <c r="H2904" s="23"/>
      <c r="I2904" s="31"/>
      <c r="K2904" s="21"/>
      <c r="M2904" s="27"/>
      <c r="N2904" s="28"/>
      <c r="O2904" s="23"/>
      <c r="P2904" s="23"/>
      <c r="Q2904" s="23"/>
      <c r="R2904" s="23"/>
      <c r="S2904" s="23"/>
      <c r="T2904" s="23"/>
      <c r="U2904" s="31"/>
    </row>
    <row r="2905">
      <c r="A2905" s="27"/>
      <c r="B2905" s="28"/>
      <c r="C2905" s="23"/>
      <c r="D2905" s="23"/>
      <c r="E2905" s="23"/>
      <c r="F2905" s="23"/>
      <c r="G2905" s="23"/>
      <c r="H2905" s="23"/>
      <c r="I2905" s="31"/>
      <c r="K2905" s="21"/>
      <c r="M2905" s="27"/>
      <c r="N2905" s="28"/>
      <c r="O2905" s="23"/>
      <c r="P2905" s="23"/>
      <c r="Q2905" s="23"/>
      <c r="R2905" s="23"/>
      <c r="S2905" s="23"/>
      <c r="T2905" s="23"/>
      <c r="U2905" s="31"/>
    </row>
    <row r="2906">
      <c r="A2906" s="32" t="s">
        <v>50</v>
      </c>
      <c r="B2906" s="50">
        <f>B196+1</f>
        <v>26</v>
      </c>
      <c r="C2906" s="25" t="s">
        <v>1471</v>
      </c>
      <c r="I2906" s="26"/>
      <c r="K2906" s="21"/>
      <c r="M2906" s="32" t="s">
        <v>50</v>
      </c>
      <c r="N2906" s="50">
        <f>N196+1</f>
        <v>26</v>
      </c>
      <c r="O2906" s="25" t="s">
        <v>1471</v>
      </c>
      <c r="U2906" s="26"/>
    </row>
    <row r="2907">
      <c r="A2907" s="27"/>
      <c r="B2907" s="28"/>
      <c r="C2907" s="29"/>
      <c r="I2907" s="30"/>
      <c r="K2907" s="21"/>
      <c r="M2907" s="27"/>
      <c r="N2907" s="28"/>
      <c r="O2907" s="29"/>
      <c r="U2907" s="30"/>
    </row>
    <row r="2908">
      <c r="A2908" s="27"/>
      <c r="B2908" s="28"/>
      <c r="C2908" s="32">
        <v>1.0</v>
      </c>
      <c r="D2908" s="52" t="s">
        <v>1472</v>
      </c>
      <c r="I2908" s="31" t="s">
        <v>38</v>
      </c>
      <c r="K2908" s="21"/>
      <c r="M2908" s="27"/>
      <c r="N2908" s="28"/>
      <c r="O2908" s="32">
        <v>1.0</v>
      </c>
      <c r="P2908" s="52" t="s">
        <v>1472</v>
      </c>
      <c r="U2908" s="31" t="s">
        <v>38</v>
      </c>
    </row>
    <row r="2909">
      <c r="A2909" s="27"/>
      <c r="B2909" s="28"/>
      <c r="C2909" s="32">
        <v>2.0</v>
      </c>
      <c r="D2909" s="52" t="s">
        <v>1473</v>
      </c>
      <c r="I2909" s="31"/>
      <c r="K2909" s="21"/>
      <c r="M2909" s="27"/>
      <c r="N2909" s="28"/>
      <c r="O2909" s="32">
        <v>2.0</v>
      </c>
      <c r="P2909" s="52" t="s">
        <v>1473</v>
      </c>
      <c r="U2909" s="31"/>
    </row>
    <row r="2910">
      <c r="A2910" s="27"/>
      <c r="B2910" s="28"/>
      <c r="C2910" s="32">
        <v>3.0</v>
      </c>
      <c r="D2910" s="52" t="s">
        <v>1474</v>
      </c>
      <c r="I2910" s="31"/>
      <c r="K2910" s="21"/>
      <c r="M2910" s="27"/>
      <c r="N2910" s="28"/>
      <c r="O2910" s="32">
        <v>3.0</v>
      </c>
      <c r="P2910" s="52" t="s">
        <v>1474</v>
      </c>
      <c r="U2910" s="31"/>
    </row>
    <row r="2911">
      <c r="A2911" s="27"/>
      <c r="B2911" s="28"/>
      <c r="C2911" s="23">
        <v>4.0</v>
      </c>
      <c r="D2911" s="52" t="s">
        <v>516</v>
      </c>
      <c r="I2911" s="31"/>
      <c r="K2911" s="21"/>
      <c r="M2911" s="27"/>
      <c r="N2911" s="28"/>
      <c r="O2911" s="23">
        <v>4.0</v>
      </c>
      <c r="P2911" s="52" t="s">
        <v>516</v>
      </c>
      <c r="U2911" s="31"/>
    </row>
    <row r="2912">
      <c r="A2912" s="27"/>
      <c r="B2912" s="28"/>
      <c r="C2912" s="23"/>
      <c r="D2912" s="23"/>
      <c r="E2912" s="23"/>
      <c r="F2912" s="23"/>
      <c r="G2912" s="23"/>
      <c r="H2912" s="23"/>
      <c r="I2912" s="31"/>
      <c r="K2912" s="21"/>
      <c r="M2912" s="27"/>
      <c r="N2912" s="28"/>
      <c r="O2912" s="23"/>
      <c r="P2912" s="23"/>
      <c r="Q2912" s="23"/>
      <c r="R2912" s="23"/>
      <c r="S2912" s="23"/>
      <c r="T2912" s="23"/>
      <c r="U2912" s="31"/>
    </row>
    <row r="2913">
      <c r="A2913" s="27"/>
      <c r="B2913" s="28"/>
      <c r="C2913" s="23"/>
      <c r="D2913" s="23"/>
      <c r="E2913" s="23"/>
      <c r="F2913" s="23"/>
      <c r="G2913" s="23"/>
      <c r="H2913" s="23"/>
      <c r="I2913" s="31"/>
      <c r="K2913" s="21"/>
      <c r="M2913" s="27"/>
      <c r="N2913" s="28"/>
      <c r="O2913" s="23"/>
      <c r="P2913" s="23"/>
      <c r="Q2913" s="23"/>
      <c r="R2913" s="23"/>
      <c r="S2913" s="23"/>
      <c r="T2913" s="23"/>
      <c r="U2913" s="31"/>
    </row>
    <row r="2914">
      <c r="A2914" s="32" t="s">
        <v>50</v>
      </c>
      <c r="B2914" s="50">
        <f>B204+1</f>
        <v>27</v>
      </c>
      <c r="C2914" s="25" t="s">
        <v>1475</v>
      </c>
      <c r="I2914" s="26"/>
      <c r="K2914" s="21"/>
      <c r="M2914" s="32" t="s">
        <v>50</v>
      </c>
      <c r="N2914" s="50">
        <f>N204+1</f>
        <v>27</v>
      </c>
      <c r="O2914" s="25" t="s">
        <v>1475</v>
      </c>
      <c r="U2914" s="26"/>
    </row>
    <row r="2915">
      <c r="A2915" s="27"/>
      <c r="B2915" s="28"/>
      <c r="C2915" s="29"/>
      <c r="I2915" s="30"/>
      <c r="K2915" s="21"/>
      <c r="M2915" s="27"/>
      <c r="N2915" s="28"/>
      <c r="O2915" s="29"/>
      <c r="U2915" s="30"/>
    </row>
    <row r="2916">
      <c r="A2916" s="27"/>
      <c r="B2916" s="28"/>
      <c r="C2916" s="32">
        <v>1.0</v>
      </c>
      <c r="D2916" s="52" t="s">
        <v>1476</v>
      </c>
      <c r="I2916" s="31"/>
      <c r="K2916" s="21"/>
      <c r="M2916" s="27"/>
      <c r="N2916" s="28"/>
      <c r="O2916" s="32">
        <v>1.0</v>
      </c>
      <c r="P2916" s="52" t="s">
        <v>1476</v>
      </c>
      <c r="U2916" s="31"/>
    </row>
    <row r="2917">
      <c r="A2917" s="27"/>
      <c r="B2917" s="28"/>
      <c r="C2917" s="32">
        <v>2.0</v>
      </c>
      <c r="D2917" s="52" t="s">
        <v>1477</v>
      </c>
      <c r="I2917" s="31"/>
      <c r="K2917" s="21"/>
      <c r="M2917" s="27"/>
      <c r="N2917" s="28"/>
      <c r="O2917" s="32">
        <v>2.0</v>
      </c>
      <c r="P2917" s="52" t="s">
        <v>1477</v>
      </c>
      <c r="U2917" s="31"/>
    </row>
    <row r="2918">
      <c r="A2918" s="27"/>
      <c r="B2918" s="28"/>
      <c r="C2918" s="32">
        <v>3.0</v>
      </c>
      <c r="D2918" s="52" t="s">
        <v>1478</v>
      </c>
      <c r="I2918" s="31"/>
      <c r="K2918" s="21"/>
      <c r="M2918" s="27"/>
      <c r="N2918" s="28"/>
      <c r="O2918" s="32">
        <v>3.0</v>
      </c>
      <c r="P2918" s="52" t="s">
        <v>1478</v>
      </c>
      <c r="U2918" s="31"/>
    </row>
    <row r="2919">
      <c r="A2919" s="27"/>
      <c r="B2919" s="28"/>
      <c r="C2919" s="23">
        <v>4.0</v>
      </c>
      <c r="D2919" s="52" t="s">
        <v>1479</v>
      </c>
      <c r="I2919" s="31" t="s">
        <v>38</v>
      </c>
      <c r="K2919" s="21"/>
      <c r="M2919" s="27"/>
      <c r="N2919" s="28"/>
      <c r="O2919" s="23">
        <v>4.0</v>
      </c>
      <c r="P2919" s="52" t="s">
        <v>1479</v>
      </c>
      <c r="U2919" s="31" t="s">
        <v>38</v>
      </c>
    </row>
    <row r="2920">
      <c r="A2920" s="27"/>
      <c r="B2920" s="28"/>
      <c r="C2920" s="23"/>
      <c r="D2920" s="23"/>
      <c r="E2920" s="23"/>
      <c r="F2920" s="23"/>
      <c r="G2920" s="23"/>
      <c r="H2920" s="23"/>
      <c r="I2920" s="31"/>
      <c r="K2920" s="21"/>
      <c r="M2920" s="27"/>
      <c r="N2920" s="28"/>
      <c r="O2920" s="23"/>
      <c r="P2920" s="23"/>
      <c r="Q2920" s="23"/>
      <c r="R2920" s="23"/>
      <c r="S2920" s="23"/>
      <c r="T2920" s="23"/>
      <c r="U2920" s="31"/>
    </row>
    <row r="2921">
      <c r="A2921" s="27"/>
      <c r="B2921" s="28"/>
      <c r="C2921" s="23"/>
      <c r="D2921" s="23"/>
      <c r="E2921" s="23"/>
      <c r="F2921" s="23"/>
      <c r="G2921" s="23"/>
      <c r="H2921" s="23"/>
      <c r="I2921" s="31"/>
      <c r="K2921" s="21"/>
      <c r="M2921" s="27"/>
      <c r="N2921" s="28"/>
      <c r="O2921" s="23"/>
      <c r="P2921" s="23"/>
      <c r="Q2921" s="23"/>
      <c r="R2921" s="23"/>
      <c r="S2921" s="23"/>
      <c r="T2921" s="23"/>
      <c r="U2921" s="31"/>
    </row>
    <row r="2922">
      <c r="A2922" s="32" t="s">
        <v>50</v>
      </c>
      <c r="B2922" s="50">
        <f>B212+1</f>
        <v>28</v>
      </c>
      <c r="C2922" s="25" t="s">
        <v>1480</v>
      </c>
      <c r="I2922" s="26"/>
      <c r="K2922" s="21"/>
      <c r="M2922" s="32" t="s">
        <v>50</v>
      </c>
      <c r="N2922" s="50">
        <f>N212+1</f>
        <v>28</v>
      </c>
      <c r="O2922" s="25" t="s">
        <v>1480</v>
      </c>
      <c r="U2922" s="26"/>
    </row>
    <row r="2923">
      <c r="A2923" s="27"/>
      <c r="B2923" s="28"/>
      <c r="C2923" s="29"/>
      <c r="I2923" s="30"/>
      <c r="K2923" s="21"/>
      <c r="M2923" s="27"/>
      <c r="N2923" s="28"/>
      <c r="O2923" s="29"/>
      <c r="U2923" s="30"/>
    </row>
    <row r="2924">
      <c r="A2924" s="27"/>
      <c r="B2924" s="28"/>
      <c r="C2924" s="32">
        <v>1.0</v>
      </c>
      <c r="D2924" s="52" t="s">
        <v>1481</v>
      </c>
      <c r="I2924" s="31"/>
      <c r="K2924" s="21"/>
      <c r="M2924" s="27"/>
      <c r="N2924" s="28"/>
      <c r="O2924" s="32">
        <v>1.0</v>
      </c>
      <c r="P2924" s="52" t="s">
        <v>1481</v>
      </c>
      <c r="U2924" s="31"/>
    </row>
    <row r="2925">
      <c r="A2925" s="27"/>
      <c r="B2925" s="28"/>
      <c r="C2925" s="32">
        <v>2.0</v>
      </c>
      <c r="D2925" s="52" t="s">
        <v>1482</v>
      </c>
      <c r="I2925" s="31"/>
      <c r="K2925" s="21"/>
      <c r="M2925" s="27"/>
      <c r="N2925" s="28"/>
      <c r="O2925" s="32">
        <v>2.0</v>
      </c>
      <c r="P2925" s="52" t="s">
        <v>1482</v>
      </c>
      <c r="U2925" s="31"/>
    </row>
    <row r="2926">
      <c r="A2926" s="27"/>
      <c r="B2926" s="28"/>
      <c r="C2926" s="32">
        <v>3.0</v>
      </c>
      <c r="D2926" s="52" t="s">
        <v>1483</v>
      </c>
      <c r="I2926" s="31"/>
      <c r="K2926" s="21"/>
      <c r="M2926" s="27"/>
      <c r="N2926" s="28"/>
      <c r="O2926" s="32">
        <v>3.0</v>
      </c>
      <c r="P2926" s="52" t="s">
        <v>1483</v>
      </c>
      <c r="U2926" s="31"/>
    </row>
    <row r="2927">
      <c r="A2927" s="27"/>
      <c r="B2927" s="28"/>
      <c r="C2927" s="23">
        <v>4.0</v>
      </c>
      <c r="D2927" s="52" t="s">
        <v>1484</v>
      </c>
      <c r="I2927" s="31" t="s">
        <v>38</v>
      </c>
      <c r="K2927" s="21"/>
      <c r="M2927" s="27"/>
      <c r="N2927" s="28"/>
      <c r="O2927" s="23">
        <v>4.0</v>
      </c>
      <c r="P2927" s="52" t="s">
        <v>1484</v>
      </c>
      <c r="U2927" s="31" t="s">
        <v>38</v>
      </c>
    </row>
    <row r="2928">
      <c r="A2928" s="27"/>
      <c r="B2928" s="28"/>
      <c r="C2928" s="23"/>
      <c r="D2928" s="23"/>
      <c r="E2928" s="23"/>
      <c r="F2928" s="23"/>
      <c r="G2928" s="23"/>
      <c r="H2928" s="23"/>
      <c r="I2928" s="31"/>
      <c r="K2928" s="21"/>
      <c r="M2928" s="27"/>
      <c r="N2928" s="28"/>
      <c r="O2928" s="23"/>
      <c r="P2928" s="23"/>
      <c r="Q2928" s="23"/>
      <c r="R2928" s="23"/>
      <c r="S2928" s="23"/>
      <c r="T2928" s="23"/>
      <c r="U2928" s="31"/>
    </row>
    <row r="2929">
      <c r="A2929" s="27"/>
      <c r="B2929" s="28"/>
      <c r="C2929" s="23"/>
      <c r="D2929" s="23"/>
      <c r="E2929" s="23"/>
      <c r="F2929" s="23"/>
      <c r="G2929" s="23"/>
      <c r="H2929" s="23"/>
      <c r="I2929" s="31"/>
      <c r="K2929" s="21"/>
      <c r="M2929" s="27"/>
      <c r="N2929" s="28"/>
      <c r="O2929" s="23"/>
      <c r="P2929" s="23"/>
      <c r="Q2929" s="23"/>
      <c r="R2929" s="23"/>
      <c r="S2929" s="23"/>
      <c r="T2929" s="23"/>
      <c r="U2929" s="31"/>
    </row>
    <row r="2930">
      <c r="A2930" s="32" t="s">
        <v>50</v>
      </c>
      <c r="B2930" s="50">
        <f>B220+1</f>
        <v>29</v>
      </c>
      <c r="C2930" s="25" t="s">
        <v>1485</v>
      </c>
      <c r="I2930" s="26"/>
      <c r="K2930" s="21"/>
      <c r="M2930" s="32" t="s">
        <v>50</v>
      </c>
      <c r="N2930" s="50">
        <f>N220+1</f>
        <v>29</v>
      </c>
      <c r="O2930" s="25" t="s">
        <v>1485</v>
      </c>
      <c r="U2930" s="26"/>
    </row>
    <row r="2931">
      <c r="A2931" s="27"/>
      <c r="B2931" s="28"/>
      <c r="C2931" s="29"/>
      <c r="I2931" s="30"/>
      <c r="K2931" s="21"/>
      <c r="M2931" s="27"/>
      <c r="N2931" s="28"/>
      <c r="O2931" s="29"/>
      <c r="U2931" s="30"/>
    </row>
    <row r="2932">
      <c r="A2932" s="27"/>
      <c r="B2932" s="28"/>
      <c r="C2932" s="32">
        <v>1.0</v>
      </c>
      <c r="D2932" s="52" t="s">
        <v>1486</v>
      </c>
      <c r="I2932" s="31"/>
      <c r="K2932" s="21"/>
      <c r="M2932" s="27"/>
      <c r="N2932" s="28"/>
      <c r="O2932" s="32">
        <v>1.0</v>
      </c>
      <c r="P2932" s="52" t="s">
        <v>1486</v>
      </c>
      <c r="U2932" s="31"/>
    </row>
    <row r="2933">
      <c r="A2933" s="27"/>
      <c r="B2933" s="28"/>
      <c r="C2933" s="32">
        <v>2.0</v>
      </c>
      <c r="D2933" s="52" t="s">
        <v>1487</v>
      </c>
      <c r="I2933" s="31" t="s">
        <v>38</v>
      </c>
      <c r="K2933" s="21"/>
      <c r="M2933" s="27"/>
      <c r="N2933" s="28"/>
      <c r="O2933" s="32">
        <v>2.0</v>
      </c>
      <c r="P2933" s="52" t="s">
        <v>1487</v>
      </c>
      <c r="U2933" s="31" t="s">
        <v>38</v>
      </c>
    </row>
    <row r="2934">
      <c r="A2934" s="27"/>
      <c r="B2934" s="28"/>
      <c r="C2934" s="32">
        <v>3.0</v>
      </c>
      <c r="D2934" s="52" t="s">
        <v>1488</v>
      </c>
      <c r="I2934" s="31"/>
      <c r="K2934" s="21"/>
      <c r="M2934" s="27"/>
      <c r="N2934" s="28"/>
      <c r="O2934" s="32">
        <v>3.0</v>
      </c>
      <c r="P2934" s="52" t="s">
        <v>1488</v>
      </c>
      <c r="U2934" s="31"/>
    </row>
    <row r="2935">
      <c r="A2935" s="27"/>
      <c r="B2935" s="28"/>
      <c r="C2935" s="23">
        <v>4.0</v>
      </c>
      <c r="D2935" s="52" t="s">
        <v>1489</v>
      </c>
      <c r="I2935" s="31"/>
      <c r="K2935" s="21"/>
      <c r="M2935" s="27"/>
      <c r="N2935" s="28"/>
      <c r="O2935" s="23">
        <v>4.0</v>
      </c>
      <c r="P2935" s="52" t="s">
        <v>1489</v>
      </c>
      <c r="U2935" s="31"/>
    </row>
    <row r="2936">
      <c r="A2936" s="27"/>
      <c r="B2936" s="28"/>
      <c r="C2936" s="23"/>
      <c r="D2936" s="23"/>
      <c r="E2936" s="23"/>
      <c r="F2936" s="23"/>
      <c r="G2936" s="23"/>
      <c r="H2936" s="23"/>
      <c r="I2936" s="31"/>
      <c r="K2936" s="21"/>
      <c r="M2936" s="27"/>
      <c r="N2936" s="28"/>
      <c r="O2936" s="23"/>
      <c r="P2936" s="23"/>
      <c r="Q2936" s="23"/>
      <c r="R2936" s="23"/>
      <c r="S2936" s="23"/>
      <c r="T2936" s="23"/>
      <c r="U2936" s="31"/>
    </row>
    <row r="2937">
      <c r="A2937" s="27"/>
      <c r="B2937" s="28"/>
      <c r="C2937" s="23"/>
      <c r="D2937" s="23"/>
      <c r="E2937" s="23"/>
      <c r="F2937" s="23"/>
      <c r="G2937" s="23"/>
      <c r="H2937" s="23"/>
      <c r="I2937" s="31"/>
      <c r="K2937" s="21"/>
      <c r="M2937" s="27"/>
      <c r="N2937" s="28"/>
      <c r="O2937" s="23"/>
      <c r="P2937" s="23"/>
      <c r="Q2937" s="23"/>
      <c r="R2937" s="23"/>
      <c r="S2937" s="23"/>
      <c r="T2937" s="23"/>
      <c r="U2937" s="31"/>
    </row>
    <row r="2938">
      <c r="A2938" s="32" t="s">
        <v>50</v>
      </c>
      <c r="B2938" s="50">
        <f>B228+1</f>
        <v>30</v>
      </c>
      <c r="C2938" s="25" t="s">
        <v>1490</v>
      </c>
      <c r="I2938" s="26"/>
      <c r="K2938" s="21"/>
      <c r="M2938" s="32" t="s">
        <v>50</v>
      </c>
      <c r="N2938" s="50">
        <f>N228+1</f>
        <v>30</v>
      </c>
      <c r="O2938" s="25" t="s">
        <v>1490</v>
      </c>
      <c r="U2938" s="26"/>
    </row>
    <row r="2939">
      <c r="A2939" s="27"/>
      <c r="B2939" s="28"/>
      <c r="C2939" s="29"/>
      <c r="I2939" s="30"/>
      <c r="K2939" s="21"/>
      <c r="M2939" s="27"/>
      <c r="N2939" s="28"/>
      <c r="O2939" s="29"/>
      <c r="U2939" s="30"/>
    </row>
    <row r="2940">
      <c r="A2940" s="27"/>
      <c r="B2940" s="28"/>
      <c r="C2940" s="32">
        <v>1.0</v>
      </c>
      <c r="D2940" s="52" t="s">
        <v>1491</v>
      </c>
      <c r="I2940" s="31" t="s">
        <v>38</v>
      </c>
      <c r="K2940" s="21"/>
      <c r="M2940" s="27"/>
      <c r="N2940" s="28"/>
      <c r="O2940" s="32">
        <v>1.0</v>
      </c>
      <c r="P2940" s="52" t="s">
        <v>1491</v>
      </c>
      <c r="U2940" s="31" t="s">
        <v>38</v>
      </c>
    </row>
    <row r="2941">
      <c r="A2941" s="27"/>
      <c r="B2941" s="28"/>
      <c r="C2941" s="32">
        <v>2.0</v>
      </c>
      <c r="D2941" s="52" t="s">
        <v>1426</v>
      </c>
      <c r="I2941" s="31"/>
      <c r="K2941" s="21"/>
      <c r="M2941" s="27"/>
      <c r="N2941" s="28"/>
      <c r="O2941" s="32">
        <v>2.0</v>
      </c>
      <c r="P2941" s="52" t="s">
        <v>1426</v>
      </c>
      <c r="U2941" s="31"/>
    </row>
    <row r="2942">
      <c r="A2942" s="27"/>
      <c r="B2942" s="28"/>
      <c r="C2942" s="32">
        <v>3.0</v>
      </c>
      <c r="D2942" s="52" t="s">
        <v>1492</v>
      </c>
      <c r="I2942" s="31"/>
      <c r="K2942" s="21"/>
      <c r="M2942" s="27"/>
      <c r="N2942" s="28"/>
      <c r="O2942" s="32">
        <v>3.0</v>
      </c>
      <c r="P2942" s="52" t="s">
        <v>1492</v>
      </c>
      <c r="U2942" s="31"/>
    </row>
    <row r="2943">
      <c r="A2943" s="27"/>
      <c r="B2943" s="28"/>
      <c r="C2943" s="23">
        <v>4.0</v>
      </c>
      <c r="D2943" s="52" t="s">
        <v>1493</v>
      </c>
      <c r="I2943" s="31"/>
      <c r="K2943" s="21"/>
      <c r="M2943" s="27"/>
      <c r="N2943" s="28"/>
      <c r="O2943" s="23">
        <v>4.0</v>
      </c>
      <c r="P2943" s="52" t="s">
        <v>1493</v>
      </c>
      <c r="U2943" s="31"/>
    </row>
    <row r="2944">
      <c r="A2944" s="27"/>
      <c r="B2944" s="28"/>
      <c r="C2944" s="23"/>
      <c r="D2944" s="23"/>
      <c r="E2944" s="23"/>
      <c r="F2944" s="23"/>
      <c r="G2944" s="23"/>
      <c r="H2944" s="23"/>
      <c r="I2944" s="31"/>
      <c r="K2944" s="21"/>
      <c r="M2944" s="27"/>
      <c r="N2944" s="28"/>
      <c r="O2944" s="23"/>
      <c r="P2944" s="23"/>
      <c r="Q2944" s="23"/>
      <c r="R2944" s="23"/>
      <c r="S2944" s="23"/>
      <c r="T2944" s="23"/>
      <c r="U2944" s="31"/>
    </row>
    <row r="2945">
      <c r="A2945" s="27"/>
      <c r="B2945" s="28"/>
      <c r="C2945" s="23"/>
      <c r="D2945" s="23"/>
      <c r="E2945" s="23"/>
      <c r="F2945" s="23"/>
      <c r="G2945" s="23"/>
      <c r="H2945" s="23"/>
      <c r="I2945" s="31"/>
      <c r="K2945" s="21"/>
      <c r="M2945" s="27"/>
      <c r="N2945" s="28"/>
      <c r="O2945" s="23"/>
      <c r="P2945" s="23"/>
      <c r="Q2945" s="23"/>
      <c r="R2945" s="23"/>
      <c r="S2945" s="23"/>
      <c r="T2945" s="23"/>
      <c r="U2945" s="31"/>
    </row>
    <row r="2946">
      <c r="A2946" s="32" t="s">
        <v>50</v>
      </c>
      <c r="B2946" s="50">
        <f>B236+1</f>
        <v>31</v>
      </c>
      <c r="C2946" s="25" t="s">
        <v>1494</v>
      </c>
      <c r="I2946" s="26"/>
      <c r="K2946" s="21"/>
      <c r="M2946" s="32" t="s">
        <v>50</v>
      </c>
      <c r="N2946" s="50">
        <f>N236+1</f>
        <v>31</v>
      </c>
      <c r="O2946" s="25" t="s">
        <v>1494</v>
      </c>
      <c r="U2946" s="26"/>
    </row>
    <row r="2947">
      <c r="A2947" s="27"/>
      <c r="B2947" s="28"/>
      <c r="C2947" s="29"/>
      <c r="I2947" s="30"/>
      <c r="K2947" s="21"/>
      <c r="M2947" s="27"/>
      <c r="N2947" s="28"/>
      <c r="O2947" s="29"/>
      <c r="U2947" s="30"/>
    </row>
    <row r="2948">
      <c r="A2948" s="27"/>
      <c r="B2948" s="28"/>
      <c r="C2948" s="32">
        <v>1.0</v>
      </c>
      <c r="D2948" s="52" t="s">
        <v>1495</v>
      </c>
      <c r="I2948" s="31"/>
      <c r="K2948" s="21"/>
      <c r="M2948" s="27"/>
      <c r="N2948" s="28"/>
      <c r="O2948" s="32">
        <v>1.0</v>
      </c>
      <c r="P2948" s="52" t="s">
        <v>1495</v>
      </c>
      <c r="U2948" s="31"/>
    </row>
    <row r="2949">
      <c r="A2949" s="27"/>
      <c r="B2949" s="28"/>
      <c r="C2949" s="32">
        <v>2.0</v>
      </c>
      <c r="D2949" s="52" t="s">
        <v>1496</v>
      </c>
      <c r="I2949" s="31"/>
      <c r="K2949" s="21"/>
      <c r="M2949" s="27"/>
      <c r="N2949" s="28"/>
      <c r="O2949" s="32">
        <v>2.0</v>
      </c>
      <c r="P2949" s="52" t="s">
        <v>1496</v>
      </c>
      <c r="U2949" s="31"/>
    </row>
    <row r="2950">
      <c r="A2950" s="27"/>
      <c r="B2950" s="28"/>
      <c r="C2950" s="32">
        <v>3.0</v>
      </c>
      <c r="D2950" s="52" t="s">
        <v>1497</v>
      </c>
      <c r="I2950" s="31"/>
      <c r="K2950" s="21"/>
      <c r="M2950" s="27"/>
      <c r="N2950" s="28"/>
      <c r="O2950" s="32">
        <v>3.0</v>
      </c>
      <c r="P2950" s="52" t="s">
        <v>1497</v>
      </c>
      <c r="U2950" s="31"/>
    </row>
    <row r="2951">
      <c r="A2951" s="27"/>
      <c r="B2951" s="28"/>
      <c r="C2951" s="23">
        <v>4.0</v>
      </c>
      <c r="D2951" s="52" t="s">
        <v>431</v>
      </c>
      <c r="I2951" s="31" t="s">
        <v>38</v>
      </c>
      <c r="K2951" s="21"/>
      <c r="M2951" s="27"/>
      <c r="N2951" s="28"/>
      <c r="O2951" s="23">
        <v>4.0</v>
      </c>
      <c r="P2951" s="52" t="s">
        <v>431</v>
      </c>
      <c r="U2951" s="31" t="s">
        <v>38</v>
      </c>
    </row>
    <row r="2952">
      <c r="A2952" s="27"/>
      <c r="B2952" s="28"/>
      <c r="C2952" s="23"/>
      <c r="D2952" s="23"/>
      <c r="E2952" s="23"/>
      <c r="F2952" s="23"/>
      <c r="G2952" s="23"/>
      <c r="H2952" s="23"/>
      <c r="I2952" s="31"/>
      <c r="K2952" s="21"/>
      <c r="M2952" s="27"/>
      <c r="N2952" s="28"/>
      <c r="O2952" s="23"/>
      <c r="P2952" s="23"/>
      <c r="Q2952" s="23"/>
      <c r="R2952" s="23"/>
      <c r="S2952" s="23"/>
      <c r="T2952" s="23"/>
      <c r="U2952" s="31"/>
    </row>
    <row r="2953">
      <c r="A2953" s="27"/>
      <c r="B2953" s="28"/>
      <c r="C2953" s="23"/>
      <c r="D2953" s="23"/>
      <c r="E2953" s="23"/>
      <c r="F2953" s="23"/>
      <c r="G2953" s="23"/>
      <c r="H2953" s="23"/>
      <c r="I2953" s="31"/>
      <c r="K2953" s="21"/>
      <c r="M2953" s="27"/>
      <c r="N2953" s="28"/>
      <c r="O2953" s="23"/>
      <c r="P2953" s="23"/>
      <c r="Q2953" s="23"/>
      <c r="R2953" s="23"/>
      <c r="S2953" s="23"/>
      <c r="T2953" s="23"/>
      <c r="U2953" s="31"/>
    </row>
    <row r="2954">
      <c r="A2954" s="32" t="s">
        <v>50</v>
      </c>
      <c r="B2954" s="50">
        <f>B244+1</f>
        <v>32</v>
      </c>
      <c r="C2954" s="25" t="s">
        <v>1498</v>
      </c>
      <c r="I2954" s="26"/>
      <c r="K2954" s="21"/>
      <c r="M2954" s="32" t="s">
        <v>50</v>
      </c>
      <c r="N2954" s="50">
        <f>N244+1</f>
        <v>32</v>
      </c>
      <c r="O2954" s="25" t="s">
        <v>1498</v>
      </c>
      <c r="U2954" s="26"/>
    </row>
    <row r="2955">
      <c r="A2955" s="27"/>
      <c r="B2955" s="28"/>
      <c r="C2955" s="29"/>
      <c r="I2955" s="30"/>
      <c r="K2955" s="21"/>
      <c r="M2955" s="27"/>
      <c r="N2955" s="28"/>
      <c r="O2955" s="29"/>
      <c r="U2955" s="30"/>
    </row>
    <row r="2956">
      <c r="A2956" s="27"/>
      <c r="B2956" s="28"/>
      <c r="C2956" s="32">
        <v>1.0</v>
      </c>
      <c r="D2956" s="52" t="s">
        <v>1499</v>
      </c>
      <c r="I2956" s="31"/>
      <c r="K2956" s="21"/>
      <c r="M2956" s="27"/>
      <c r="N2956" s="28"/>
      <c r="O2956" s="32">
        <v>1.0</v>
      </c>
      <c r="P2956" s="52" t="s">
        <v>1499</v>
      </c>
      <c r="U2956" s="31"/>
    </row>
    <row r="2957">
      <c r="A2957" s="27"/>
      <c r="B2957" s="28"/>
      <c r="C2957" s="32">
        <v>2.0</v>
      </c>
      <c r="D2957" s="52" t="s">
        <v>1452</v>
      </c>
      <c r="I2957" s="31"/>
      <c r="K2957" s="21"/>
      <c r="M2957" s="27"/>
      <c r="N2957" s="28"/>
      <c r="O2957" s="32">
        <v>2.0</v>
      </c>
      <c r="P2957" s="52" t="s">
        <v>1452</v>
      </c>
      <c r="U2957" s="31"/>
    </row>
    <row r="2958">
      <c r="A2958" s="27"/>
      <c r="B2958" s="28"/>
      <c r="C2958" s="32">
        <v>3.0</v>
      </c>
      <c r="D2958" s="52" t="s">
        <v>1500</v>
      </c>
      <c r="I2958" s="31" t="s">
        <v>38</v>
      </c>
      <c r="K2958" s="21"/>
      <c r="M2958" s="27"/>
      <c r="N2958" s="28"/>
      <c r="O2958" s="32">
        <v>3.0</v>
      </c>
      <c r="P2958" s="52" t="s">
        <v>1500</v>
      </c>
      <c r="U2958" s="31" t="s">
        <v>38</v>
      </c>
    </row>
    <row r="2959">
      <c r="A2959" s="27"/>
      <c r="B2959" s="28"/>
      <c r="C2959" s="23">
        <v>4.0</v>
      </c>
      <c r="D2959" s="52" t="s">
        <v>437</v>
      </c>
      <c r="I2959" s="31"/>
      <c r="K2959" s="21"/>
      <c r="M2959" s="27"/>
      <c r="N2959" s="28"/>
      <c r="O2959" s="23">
        <v>4.0</v>
      </c>
      <c r="P2959" s="52" t="s">
        <v>437</v>
      </c>
      <c r="U2959" s="31"/>
    </row>
    <row r="2960">
      <c r="A2960" s="27"/>
      <c r="B2960" s="28"/>
      <c r="C2960" s="23"/>
      <c r="D2960" s="23"/>
      <c r="E2960" s="23"/>
      <c r="F2960" s="23"/>
      <c r="G2960" s="23"/>
      <c r="H2960" s="23"/>
      <c r="I2960" s="31"/>
      <c r="K2960" s="21"/>
      <c r="M2960" s="27"/>
      <c r="N2960" s="28"/>
      <c r="O2960" s="23"/>
      <c r="P2960" s="23"/>
      <c r="Q2960" s="23"/>
      <c r="R2960" s="23"/>
      <c r="S2960" s="23"/>
      <c r="T2960" s="23"/>
      <c r="U2960" s="31"/>
    </row>
    <row r="2961">
      <c r="A2961" s="27"/>
      <c r="B2961" s="28"/>
      <c r="C2961" s="23"/>
      <c r="D2961" s="23"/>
      <c r="E2961" s="23"/>
      <c r="F2961" s="23"/>
      <c r="G2961" s="23"/>
      <c r="H2961" s="23"/>
      <c r="I2961" s="31"/>
      <c r="K2961" s="21"/>
      <c r="M2961" s="27"/>
      <c r="N2961" s="28"/>
      <c r="O2961" s="23"/>
      <c r="P2961" s="23"/>
      <c r="Q2961" s="23"/>
      <c r="R2961" s="23"/>
      <c r="S2961" s="23"/>
      <c r="T2961" s="23"/>
      <c r="U2961" s="31"/>
    </row>
    <row r="2962">
      <c r="A2962" s="32" t="s">
        <v>50</v>
      </c>
      <c r="B2962" s="50">
        <f>B252+1</f>
        <v>33</v>
      </c>
      <c r="C2962" s="25" t="s">
        <v>1501</v>
      </c>
      <c r="I2962" s="26"/>
      <c r="K2962" s="21"/>
      <c r="M2962" s="32" t="s">
        <v>50</v>
      </c>
      <c r="N2962" s="50">
        <f>N252+1</f>
        <v>33</v>
      </c>
      <c r="O2962" s="25" t="s">
        <v>1501</v>
      </c>
      <c r="U2962" s="26"/>
    </row>
    <row r="2963">
      <c r="A2963" s="27"/>
      <c r="B2963" s="28"/>
      <c r="C2963" s="29"/>
      <c r="I2963" s="30"/>
      <c r="K2963" s="21"/>
      <c r="M2963" s="27"/>
      <c r="N2963" s="28"/>
      <c r="O2963" s="29"/>
      <c r="U2963" s="30"/>
    </row>
    <row r="2964">
      <c r="A2964" s="27"/>
      <c r="B2964" s="28"/>
      <c r="C2964" s="32">
        <v>1.0</v>
      </c>
      <c r="D2964" s="52" t="s">
        <v>1502</v>
      </c>
      <c r="I2964" s="31"/>
      <c r="K2964" s="21"/>
      <c r="M2964" s="27"/>
      <c r="N2964" s="28"/>
      <c r="O2964" s="32">
        <v>1.0</v>
      </c>
      <c r="P2964" s="52" t="s">
        <v>1502</v>
      </c>
      <c r="U2964" s="31"/>
    </row>
    <row r="2965">
      <c r="A2965" s="27"/>
      <c r="B2965" s="28"/>
      <c r="C2965" s="32">
        <v>2.0</v>
      </c>
      <c r="D2965" s="52" t="s">
        <v>1440</v>
      </c>
      <c r="I2965" s="31"/>
      <c r="K2965" s="21"/>
      <c r="M2965" s="27"/>
      <c r="N2965" s="28"/>
      <c r="O2965" s="32">
        <v>2.0</v>
      </c>
      <c r="P2965" s="52" t="s">
        <v>1440</v>
      </c>
      <c r="U2965" s="31"/>
    </row>
    <row r="2966">
      <c r="A2966" s="27"/>
      <c r="B2966" s="28"/>
      <c r="C2966" s="32">
        <v>3.0</v>
      </c>
      <c r="D2966" s="52" t="s">
        <v>1500</v>
      </c>
      <c r="I2966" s="31"/>
      <c r="K2966" s="21"/>
      <c r="M2966" s="27"/>
      <c r="N2966" s="28"/>
      <c r="O2966" s="32">
        <v>3.0</v>
      </c>
      <c r="P2966" s="52" t="s">
        <v>1500</v>
      </c>
      <c r="U2966" s="31"/>
    </row>
    <row r="2967">
      <c r="A2967" s="27"/>
      <c r="B2967" s="28"/>
      <c r="C2967" s="23">
        <v>4.0</v>
      </c>
      <c r="D2967" s="52" t="s">
        <v>582</v>
      </c>
      <c r="I2967" s="31" t="s">
        <v>38</v>
      </c>
      <c r="K2967" s="21"/>
      <c r="M2967" s="27"/>
      <c r="N2967" s="28"/>
      <c r="O2967" s="23">
        <v>4.0</v>
      </c>
      <c r="P2967" s="52" t="s">
        <v>582</v>
      </c>
      <c r="U2967" s="31" t="s">
        <v>38</v>
      </c>
    </row>
    <row r="2968">
      <c r="A2968" s="27"/>
      <c r="B2968" s="28"/>
      <c r="C2968" s="23"/>
      <c r="D2968" s="23"/>
      <c r="E2968" s="23"/>
      <c r="F2968" s="23"/>
      <c r="G2968" s="23"/>
      <c r="H2968" s="23"/>
      <c r="I2968" s="31"/>
      <c r="K2968" s="21"/>
      <c r="M2968" s="27"/>
      <c r="N2968" s="28"/>
      <c r="O2968" s="23"/>
      <c r="P2968" s="23"/>
      <c r="Q2968" s="23"/>
      <c r="R2968" s="23"/>
      <c r="S2968" s="23"/>
      <c r="T2968" s="23"/>
      <c r="U2968" s="31"/>
    </row>
    <row r="2969">
      <c r="A2969" s="27"/>
      <c r="B2969" s="28"/>
      <c r="C2969" s="23"/>
      <c r="D2969" s="23"/>
      <c r="E2969" s="23"/>
      <c r="F2969" s="23"/>
      <c r="G2969" s="23"/>
      <c r="H2969" s="23"/>
      <c r="I2969" s="31"/>
      <c r="K2969" s="21"/>
      <c r="M2969" s="27"/>
      <c r="N2969" s="28"/>
      <c r="O2969" s="23"/>
      <c r="P2969" s="23"/>
      <c r="Q2969" s="23"/>
      <c r="R2969" s="23"/>
      <c r="S2969" s="23"/>
      <c r="T2969" s="23"/>
      <c r="U2969" s="31"/>
    </row>
    <row r="2970">
      <c r="A2970" s="32" t="s">
        <v>50</v>
      </c>
      <c r="B2970" s="50">
        <f>B260+1</f>
        <v>34</v>
      </c>
      <c r="C2970" s="25" t="s">
        <v>1503</v>
      </c>
      <c r="I2970" s="26"/>
      <c r="K2970" s="21"/>
      <c r="M2970" s="32" t="s">
        <v>50</v>
      </c>
      <c r="N2970" s="50">
        <f>N260+1</f>
        <v>34</v>
      </c>
      <c r="O2970" s="25" t="s">
        <v>1503</v>
      </c>
      <c r="U2970" s="26"/>
    </row>
    <row r="2971">
      <c r="A2971" s="27"/>
      <c r="B2971" s="28"/>
      <c r="C2971" s="29"/>
      <c r="I2971" s="30"/>
      <c r="K2971" s="21"/>
      <c r="M2971" s="27"/>
      <c r="N2971" s="28"/>
      <c r="O2971" s="29"/>
      <c r="U2971" s="30"/>
    </row>
    <row r="2972">
      <c r="A2972" s="27"/>
      <c r="B2972" s="28"/>
      <c r="C2972" s="32">
        <v>1.0</v>
      </c>
      <c r="D2972" s="52" t="s">
        <v>1504</v>
      </c>
      <c r="I2972" s="31"/>
      <c r="K2972" s="21"/>
      <c r="M2972" s="27"/>
      <c r="N2972" s="28"/>
      <c r="O2972" s="32">
        <v>1.0</v>
      </c>
      <c r="P2972" s="52" t="s">
        <v>1504</v>
      </c>
      <c r="U2972" s="31"/>
    </row>
    <row r="2973">
      <c r="A2973" s="27"/>
      <c r="B2973" s="28"/>
      <c r="C2973" s="32">
        <v>2.0</v>
      </c>
      <c r="D2973" s="52" t="s">
        <v>1505</v>
      </c>
      <c r="I2973" s="31"/>
      <c r="K2973" s="21"/>
      <c r="M2973" s="27"/>
      <c r="N2973" s="28"/>
      <c r="O2973" s="32">
        <v>2.0</v>
      </c>
      <c r="P2973" s="52" t="s">
        <v>1505</v>
      </c>
      <c r="U2973" s="31"/>
    </row>
    <row r="2974">
      <c r="A2974" s="27"/>
      <c r="B2974" s="28"/>
      <c r="C2974" s="32">
        <v>3.0</v>
      </c>
      <c r="D2974" s="52" t="s">
        <v>1506</v>
      </c>
      <c r="I2974" s="31"/>
      <c r="K2974" s="21"/>
      <c r="M2974" s="27"/>
      <c r="N2974" s="28"/>
      <c r="O2974" s="32">
        <v>3.0</v>
      </c>
      <c r="P2974" s="52" t="s">
        <v>1506</v>
      </c>
      <c r="U2974" s="31"/>
    </row>
    <row r="2975">
      <c r="A2975" s="27"/>
      <c r="B2975" s="28"/>
      <c r="C2975" s="23">
        <v>4.0</v>
      </c>
      <c r="D2975" s="52" t="s">
        <v>582</v>
      </c>
      <c r="I2975" s="31" t="s">
        <v>38</v>
      </c>
      <c r="K2975" s="21"/>
      <c r="M2975" s="27"/>
      <c r="N2975" s="28"/>
      <c r="O2975" s="23">
        <v>4.0</v>
      </c>
      <c r="P2975" s="52" t="s">
        <v>582</v>
      </c>
      <c r="U2975" s="31" t="s">
        <v>38</v>
      </c>
    </row>
    <row r="2976">
      <c r="A2976" s="27"/>
      <c r="B2976" s="28"/>
      <c r="C2976" s="23"/>
      <c r="D2976" s="23"/>
      <c r="E2976" s="23"/>
      <c r="F2976" s="23"/>
      <c r="G2976" s="23"/>
      <c r="H2976" s="23"/>
      <c r="I2976" s="31"/>
      <c r="K2976" s="21"/>
      <c r="M2976" s="27"/>
      <c r="N2976" s="28"/>
      <c r="O2976" s="23"/>
      <c r="P2976" s="23"/>
      <c r="Q2976" s="23"/>
      <c r="R2976" s="23"/>
      <c r="S2976" s="23"/>
      <c r="T2976" s="23"/>
      <c r="U2976" s="31"/>
    </row>
    <row r="2977">
      <c r="A2977" s="27"/>
      <c r="B2977" s="28"/>
      <c r="C2977" s="23"/>
      <c r="D2977" s="23"/>
      <c r="E2977" s="23"/>
      <c r="F2977" s="23"/>
      <c r="G2977" s="23"/>
      <c r="H2977" s="23"/>
      <c r="I2977" s="31"/>
      <c r="K2977" s="21"/>
      <c r="M2977" s="27"/>
      <c r="N2977" s="28"/>
      <c r="O2977" s="23"/>
      <c r="P2977" s="23"/>
      <c r="Q2977" s="23"/>
      <c r="R2977" s="23"/>
      <c r="S2977" s="23"/>
      <c r="T2977" s="23"/>
      <c r="U2977" s="31"/>
    </row>
    <row r="2978">
      <c r="A2978" s="32" t="s">
        <v>50</v>
      </c>
      <c r="B2978" s="50">
        <f>B268+1</f>
        <v>35</v>
      </c>
      <c r="C2978" s="25" t="s">
        <v>1507</v>
      </c>
      <c r="I2978" s="26"/>
      <c r="K2978" s="21"/>
      <c r="M2978" s="32" t="s">
        <v>50</v>
      </c>
      <c r="N2978" s="50">
        <f>N268+1</f>
        <v>35</v>
      </c>
      <c r="O2978" s="25" t="s">
        <v>1507</v>
      </c>
      <c r="U2978" s="26"/>
    </row>
    <row r="2979">
      <c r="A2979" s="27"/>
      <c r="B2979" s="28"/>
      <c r="C2979" s="29"/>
      <c r="I2979" s="30"/>
      <c r="K2979" s="21"/>
      <c r="M2979" s="27"/>
      <c r="N2979" s="28"/>
      <c r="O2979" s="29"/>
      <c r="U2979" s="30"/>
    </row>
    <row r="2980">
      <c r="A2980" s="27"/>
      <c r="B2980" s="28"/>
      <c r="C2980" s="32">
        <v>1.0</v>
      </c>
      <c r="D2980" s="52" t="s">
        <v>1508</v>
      </c>
      <c r="I2980" s="31"/>
      <c r="K2980" s="21"/>
      <c r="M2980" s="27"/>
      <c r="N2980" s="28"/>
      <c r="O2980" s="32">
        <v>1.0</v>
      </c>
      <c r="P2980" s="52" t="s">
        <v>1508</v>
      </c>
      <c r="U2980" s="31"/>
    </row>
    <row r="2981">
      <c r="A2981" s="27"/>
      <c r="B2981" s="28"/>
      <c r="C2981" s="32">
        <v>2.0</v>
      </c>
      <c r="D2981" s="52" t="s">
        <v>1509</v>
      </c>
      <c r="I2981" s="31"/>
      <c r="K2981" s="21"/>
      <c r="M2981" s="27"/>
      <c r="N2981" s="28"/>
      <c r="O2981" s="32">
        <v>2.0</v>
      </c>
      <c r="P2981" s="52" t="s">
        <v>1509</v>
      </c>
      <c r="U2981" s="31"/>
    </row>
    <row r="2982">
      <c r="A2982" s="27"/>
      <c r="B2982" s="28"/>
      <c r="C2982" s="32">
        <v>3.0</v>
      </c>
      <c r="D2982" s="52" t="s">
        <v>1510</v>
      </c>
      <c r="I2982" s="31"/>
      <c r="K2982" s="21"/>
      <c r="M2982" s="27"/>
      <c r="N2982" s="28"/>
      <c r="O2982" s="32">
        <v>3.0</v>
      </c>
      <c r="P2982" s="52" t="s">
        <v>1510</v>
      </c>
      <c r="U2982" s="31"/>
    </row>
    <row r="2983">
      <c r="A2983" s="27"/>
      <c r="B2983" s="28"/>
      <c r="C2983" s="23">
        <v>4.0</v>
      </c>
      <c r="D2983" s="52" t="s">
        <v>1470</v>
      </c>
      <c r="I2983" s="31" t="s">
        <v>38</v>
      </c>
      <c r="K2983" s="21"/>
      <c r="M2983" s="27"/>
      <c r="N2983" s="28"/>
      <c r="O2983" s="23">
        <v>4.0</v>
      </c>
      <c r="P2983" s="52" t="s">
        <v>1470</v>
      </c>
      <c r="U2983" s="31" t="s">
        <v>38</v>
      </c>
    </row>
    <row r="2984">
      <c r="A2984" s="27"/>
      <c r="B2984" s="28"/>
      <c r="C2984" s="23"/>
      <c r="D2984" s="23"/>
      <c r="E2984" s="23"/>
      <c r="F2984" s="23"/>
      <c r="G2984" s="23"/>
      <c r="H2984" s="23"/>
      <c r="I2984" s="31"/>
      <c r="K2984" s="21"/>
    </row>
    <row r="2985">
      <c r="A2985" s="27"/>
      <c r="B2985" s="28"/>
      <c r="C2985" s="23"/>
      <c r="D2985" s="23"/>
      <c r="E2985" s="23"/>
      <c r="F2985" s="23"/>
      <c r="G2985" s="23"/>
      <c r="H2985" s="23"/>
      <c r="I2985" s="31"/>
      <c r="K2985" s="21"/>
    </row>
    <row r="2986">
      <c r="A2986" s="27"/>
      <c r="B2986" s="28"/>
      <c r="C2986" s="23"/>
      <c r="D2986" s="23"/>
      <c r="E2986" s="23"/>
      <c r="F2986" s="23"/>
      <c r="G2986" s="23"/>
      <c r="H2986" s="23"/>
      <c r="I2986" s="31"/>
      <c r="K2986" s="21"/>
    </row>
    <row r="2987">
      <c r="A2987" s="27"/>
      <c r="B2987" s="28"/>
      <c r="C2987" s="23"/>
      <c r="D2987" s="23"/>
      <c r="E2987" s="23"/>
      <c r="F2987" s="23"/>
      <c r="G2987" s="23"/>
      <c r="H2987" s="23"/>
      <c r="I2987" s="31"/>
      <c r="K2987" s="21"/>
    </row>
    <row r="2988">
      <c r="A2988" s="22" t="s">
        <v>46</v>
      </c>
      <c r="I2988" s="31"/>
      <c r="K2988" s="21"/>
      <c r="M2988" s="22" t="s">
        <v>46</v>
      </c>
    </row>
    <row r="2989">
      <c r="A2989" s="32" t="s">
        <v>50</v>
      </c>
      <c r="B2989" s="50">
        <v>1.0</v>
      </c>
      <c r="C2989" s="25" t="s">
        <v>1511</v>
      </c>
      <c r="I2989" s="26" t="s">
        <v>52</v>
      </c>
      <c r="K2989" s="21"/>
      <c r="M2989" s="32" t="s">
        <v>50</v>
      </c>
      <c r="N2989" s="50">
        <v>1.0</v>
      </c>
      <c r="O2989" s="25" t="s">
        <v>1511</v>
      </c>
      <c r="U2989" s="26" t="s">
        <v>52</v>
      </c>
    </row>
    <row r="2990" ht="47.25" customHeight="1">
      <c r="A2990" s="27"/>
      <c r="B2990" s="28"/>
      <c r="C2990" s="29" t="str">
        <f>IMAGE("https://media.zecodeek-it.com/dtc/ss-share/questions/question-1396.jpg",1)</f>
        <v/>
      </c>
      <c r="I2990" s="30"/>
      <c r="K2990" s="21"/>
      <c r="M2990" s="27"/>
      <c r="N2990" s="28"/>
      <c r="O2990" s="29" t="str">
        <f>IMAGE("https://media.zecodeek-it.com/dtc/ss-share/questions/question-1396.jpg",1)</f>
        <v/>
      </c>
      <c r="U2990" s="30"/>
    </row>
    <row r="2991">
      <c r="A2991" s="27"/>
      <c r="B2991" s="28"/>
      <c r="C2991" s="32">
        <v>1.0</v>
      </c>
      <c r="D2991" s="23" t="s">
        <v>1512</v>
      </c>
      <c r="I2991" s="31"/>
      <c r="K2991" s="21"/>
      <c r="M2991" s="27"/>
      <c r="N2991" s="28"/>
      <c r="O2991" s="32">
        <v>1.0</v>
      </c>
      <c r="P2991" s="23" t="s">
        <v>1512</v>
      </c>
      <c r="U2991" s="31"/>
    </row>
    <row r="2992">
      <c r="A2992" s="27"/>
      <c r="B2992" s="28"/>
      <c r="C2992" s="32">
        <v>2.0</v>
      </c>
      <c r="D2992" s="23" t="s">
        <v>1513</v>
      </c>
      <c r="I2992" s="31"/>
      <c r="K2992" s="21"/>
      <c r="M2992" s="27"/>
      <c r="N2992" s="28"/>
      <c r="O2992" s="32">
        <v>2.0</v>
      </c>
      <c r="P2992" s="23" t="s">
        <v>1513</v>
      </c>
      <c r="U2992" s="31"/>
    </row>
    <row r="2993">
      <c r="A2993" s="27"/>
      <c r="B2993" s="28"/>
      <c r="C2993" s="32">
        <v>3.0</v>
      </c>
      <c r="D2993" s="23" t="s">
        <v>1514</v>
      </c>
      <c r="I2993" s="31"/>
      <c r="K2993" s="21"/>
      <c r="M2993" s="27"/>
      <c r="N2993" s="28"/>
      <c r="O2993" s="32">
        <v>3.0</v>
      </c>
      <c r="P2993" s="23" t="s">
        <v>1514</v>
      </c>
      <c r="U2993" s="31"/>
    </row>
    <row r="2994" ht="15.75" customHeight="1">
      <c r="A2994" s="27"/>
      <c r="B2994" s="28"/>
      <c r="C2994" s="23">
        <v>4.0</v>
      </c>
      <c r="D2994" s="23" t="s">
        <v>872</v>
      </c>
      <c r="I2994" s="31" t="s">
        <v>38</v>
      </c>
      <c r="K2994" s="21"/>
      <c r="M2994" s="27"/>
      <c r="N2994" s="28"/>
      <c r="O2994" s="23">
        <v>4.0</v>
      </c>
      <c r="P2994" s="23" t="s">
        <v>872</v>
      </c>
      <c r="U2994" s="31" t="s">
        <v>38</v>
      </c>
    </row>
    <row r="2995">
      <c r="A2995" s="27"/>
      <c r="B2995" s="28"/>
      <c r="C2995" s="23"/>
      <c r="D2995" s="23"/>
      <c r="E2995" s="23"/>
      <c r="F2995" s="23"/>
      <c r="G2995" s="23"/>
      <c r="H2995" s="23"/>
      <c r="I2995" s="31"/>
      <c r="K2995" s="21"/>
      <c r="M2995" s="27"/>
      <c r="N2995" s="28"/>
      <c r="O2995" s="23"/>
      <c r="P2995" s="23"/>
      <c r="Q2995" s="23"/>
      <c r="R2995" s="23"/>
      <c r="S2995" s="23"/>
      <c r="T2995" s="23"/>
      <c r="U2995" s="31"/>
    </row>
    <row r="2996">
      <c r="A2996" s="27"/>
      <c r="B2996" s="28"/>
      <c r="C2996" s="23"/>
      <c r="D2996" s="23"/>
      <c r="E2996" s="23"/>
      <c r="F2996" s="23"/>
      <c r="G2996" s="23"/>
      <c r="H2996" s="23"/>
      <c r="I2996" s="31"/>
      <c r="K2996" s="21"/>
      <c r="M2996" s="27"/>
      <c r="N2996" s="28"/>
      <c r="O2996" s="23"/>
      <c r="P2996" s="23"/>
      <c r="Q2996" s="23"/>
      <c r="R2996" s="23"/>
      <c r="S2996" s="23"/>
      <c r="T2996" s="23"/>
      <c r="U2996" s="31"/>
    </row>
    <row r="2997">
      <c r="A2997" s="32" t="s">
        <v>50</v>
      </c>
      <c r="B2997" s="50">
        <f>B4+1</f>
        <v>2</v>
      </c>
      <c r="C2997" s="25" t="s">
        <v>1515</v>
      </c>
      <c r="I2997" s="26"/>
      <c r="K2997" s="21"/>
      <c r="M2997" s="32" t="s">
        <v>50</v>
      </c>
      <c r="N2997" s="50">
        <f>N4+1</f>
        <v>2</v>
      </c>
      <c r="O2997" s="25" t="s">
        <v>1515</v>
      </c>
      <c r="U2997" s="26"/>
    </row>
    <row r="2998">
      <c r="A2998" s="27"/>
      <c r="B2998" s="28"/>
      <c r="C2998" s="29"/>
      <c r="I2998" s="30"/>
      <c r="K2998" s="21"/>
      <c r="M2998" s="27"/>
      <c r="N2998" s="28"/>
      <c r="O2998" s="29"/>
      <c r="U2998" s="30"/>
    </row>
    <row r="2999">
      <c r="A2999" s="27"/>
      <c r="B2999" s="28"/>
      <c r="C2999" s="32">
        <v>1.0</v>
      </c>
      <c r="D2999" s="23" t="s">
        <v>1516</v>
      </c>
      <c r="I2999" s="31"/>
      <c r="K2999" s="21"/>
      <c r="M2999" s="27"/>
      <c r="N2999" s="28"/>
      <c r="O2999" s="32">
        <v>1.0</v>
      </c>
      <c r="P2999" s="23" t="s">
        <v>1516</v>
      </c>
      <c r="U2999" s="31"/>
    </row>
    <row r="3000">
      <c r="A3000" s="27"/>
      <c r="B3000" s="28"/>
      <c r="C3000" s="32">
        <v>2.0</v>
      </c>
      <c r="D3000" s="23" t="s">
        <v>1517</v>
      </c>
      <c r="I3000" s="31"/>
      <c r="K3000" s="21"/>
      <c r="M3000" s="27"/>
      <c r="N3000" s="28"/>
      <c r="O3000" s="32">
        <v>2.0</v>
      </c>
      <c r="P3000" s="23" t="s">
        <v>1517</v>
      </c>
      <c r="U3000" s="31"/>
    </row>
    <row r="3001">
      <c r="A3001" s="27"/>
      <c r="B3001" s="28"/>
      <c r="C3001" s="32">
        <v>3.0</v>
      </c>
      <c r="D3001" s="23" t="s">
        <v>506</v>
      </c>
      <c r="I3001" s="31" t="s">
        <v>38</v>
      </c>
      <c r="K3001" s="21"/>
      <c r="M3001" s="27"/>
      <c r="N3001" s="28"/>
      <c r="O3001" s="32">
        <v>3.0</v>
      </c>
      <c r="P3001" s="23" t="s">
        <v>506</v>
      </c>
      <c r="U3001" s="31" t="s">
        <v>38</v>
      </c>
    </row>
    <row r="3002" ht="15.75" customHeight="1">
      <c r="A3002" s="27"/>
      <c r="B3002" s="28"/>
      <c r="C3002" s="23">
        <v>4.0</v>
      </c>
      <c r="D3002" s="23" t="s">
        <v>1518</v>
      </c>
      <c r="I3002" s="31"/>
      <c r="K3002" s="21"/>
      <c r="M3002" s="27"/>
      <c r="N3002" s="28"/>
      <c r="O3002" s="23">
        <v>4.0</v>
      </c>
      <c r="P3002" s="23" t="s">
        <v>1518</v>
      </c>
      <c r="U3002" s="31"/>
    </row>
    <row r="3003">
      <c r="A3003" s="27"/>
      <c r="B3003" s="28"/>
      <c r="C3003" s="23"/>
      <c r="D3003" s="23"/>
      <c r="E3003" s="23"/>
      <c r="F3003" s="23"/>
      <c r="G3003" s="23"/>
      <c r="H3003" s="23"/>
      <c r="I3003" s="31"/>
      <c r="K3003" s="21"/>
      <c r="M3003" s="27"/>
      <c r="N3003" s="28"/>
      <c r="O3003" s="23"/>
      <c r="P3003" s="23"/>
      <c r="Q3003" s="23"/>
      <c r="R3003" s="23"/>
      <c r="S3003" s="23"/>
      <c r="T3003" s="23"/>
      <c r="U3003" s="31"/>
    </row>
    <row r="3004">
      <c r="A3004" s="27"/>
      <c r="B3004" s="28"/>
      <c r="C3004" s="23"/>
      <c r="D3004" s="23"/>
      <c r="E3004" s="23"/>
      <c r="F3004" s="23"/>
      <c r="G3004" s="23"/>
      <c r="H3004" s="23"/>
      <c r="I3004" s="31"/>
      <c r="K3004" s="21"/>
      <c r="M3004" s="27"/>
      <c r="N3004" s="28"/>
      <c r="O3004" s="23"/>
      <c r="P3004" s="23"/>
      <c r="Q3004" s="23"/>
      <c r="R3004" s="23"/>
      <c r="S3004" s="23"/>
      <c r="T3004" s="23"/>
      <c r="U3004" s="31"/>
    </row>
    <row r="3005">
      <c r="A3005" s="32" t="s">
        <v>50</v>
      </c>
      <c r="B3005" s="50">
        <f>B12+1</f>
        <v>3</v>
      </c>
      <c r="C3005" s="25" t="s">
        <v>1519</v>
      </c>
      <c r="I3005" s="26"/>
      <c r="K3005" s="21"/>
      <c r="M3005" s="32" t="s">
        <v>50</v>
      </c>
      <c r="N3005" s="50">
        <f>N12+1</f>
        <v>3</v>
      </c>
      <c r="O3005" s="25" t="s">
        <v>1519</v>
      </c>
      <c r="U3005" s="26"/>
    </row>
    <row r="3006">
      <c r="A3006" s="27"/>
      <c r="B3006" s="28"/>
      <c r="C3006" s="29"/>
      <c r="I3006" s="30"/>
      <c r="K3006" s="21"/>
      <c r="M3006" s="27"/>
      <c r="N3006" s="28"/>
      <c r="O3006" s="29"/>
      <c r="U3006" s="30"/>
    </row>
    <row r="3007" ht="15.75" customHeight="1">
      <c r="A3007" s="27"/>
      <c r="B3007" s="28"/>
      <c r="C3007" s="32">
        <v>1.0</v>
      </c>
      <c r="D3007" s="23" t="s">
        <v>1520</v>
      </c>
      <c r="I3007" s="31"/>
      <c r="K3007" s="21"/>
      <c r="M3007" s="27"/>
      <c r="N3007" s="28"/>
      <c r="O3007" s="32">
        <v>1.0</v>
      </c>
      <c r="P3007" s="23" t="s">
        <v>1520</v>
      </c>
      <c r="U3007" s="31"/>
    </row>
    <row r="3008">
      <c r="A3008" s="27"/>
      <c r="B3008" s="28"/>
      <c r="C3008" s="32">
        <v>2.0</v>
      </c>
      <c r="D3008" s="23" t="s">
        <v>1521</v>
      </c>
      <c r="I3008" s="31" t="s">
        <v>38</v>
      </c>
      <c r="K3008" s="21"/>
      <c r="M3008" s="27"/>
      <c r="N3008" s="28"/>
      <c r="O3008" s="32">
        <v>2.0</v>
      </c>
      <c r="P3008" s="23" t="s">
        <v>1521</v>
      </c>
      <c r="U3008" s="31" t="s">
        <v>38</v>
      </c>
    </row>
    <row r="3009">
      <c r="A3009" s="27"/>
      <c r="B3009" s="28"/>
      <c r="C3009" s="32">
        <v>3.0</v>
      </c>
      <c r="D3009" s="23" t="s">
        <v>1522</v>
      </c>
      <c r="I3009" s="31"/>
      <c r="K3009" s="21"/>
      <c r="M3009" s="27"/>
      <c r="N3009" s="28"/>
      <c r="O3009" s="32">
        <v>3.0</v>
      </c>
      <c r="P3009" s="23" t="s">
        <v>1522</v>
      </c>
      <c r="U3009" s="31"/>
    </row>
    <row r="3010" ht="15.75" customHeight="1">
      <c r="A3010" s="27"/>
      <c r="B3010" s="28"/>
      <c r="C3010" s="23">
        <v>4.0</v>
      </c>
      <c r="D3010" s="23" t="s">
        <v>1523</v>
      </c>
      <c r="I3010" s="31"/>
      <c r="K3010" s="21"/>
      <c r="M3010" s="27"/>
      <c r="N3010" s="28"/>
      <c r="O3010" s="23">
        <v>4.0</v>
      </c>
      <c r="P3010" s="23" t="s">
        <v>1523</v>
      </c>
      <c r="U3010" s="31"/>
    </row>
    <row r="3011">
      <c r="A3011" s="27"/>
      <c r="B3011" s="28"/>
      <c r="C3011" s="23"/>
      <c r="D3011" s="23"/>
      <c r="E3011" s="23"/>
      <c r="F3011" s="23"/>
      <c r="G3011" s="23"/>
      <c r="H3011" s="23"/>
      <c r="I3011" s="31"/>
      <c r="K3011" s="21"/>
      <c r="M3011" s="27"/>
      <c r="N3011" s="28"/>
      <c r="O3011" s="23"/>
      <c r="P3011" s="23"/>
      <c r="Q3011" s="23"/>
      <c r="R3011" s="23"/>
      <c r="S3011" s="23"/>
      <c r="T3011" s="23"/>
      <c r="U3011" s="31"/>
    </row>
    <row r="3012">
      <c r="A3012" s="27"/>
      <c r="B3012" s="28"/>
      <c r="C3012" s="23"/>
      <c r="D3012" s="23"/>
      <c r="E3012" s="23"/>
      <c r="F3012" s="23"/>
      <c r="G3012" s="23"/>
      <c r="H3012" s="23"/>
      <c r="I3012" s="31"/>
      <c r="K3012" s="21"/>
      <c r="M3012" s="27"/>
      <c r="N3012" s="28"/>
      <c r="O3012" s="23"/>
      <c r="P3012" s="23"/>
      <c r="Q3012" s="23"/>
      <c r="R3012" s="23"/>
      <c r="S3012" s="23"/>
      <c r="T3012" s="23"/>
      <c r="U3012" s="31"/>
    </row>
    <row r="3013">
      <c r="A3013" s="32" t="s">
        <v>50</v>
      </c>
      <c r="B3013" s="50">
        <f>B20+1</f>
        <v>4</v>
      </c>
      <c r="C3013" s="25" t="s">
        <v>1519</v>
      </c>
      <c r="I3013" s="26"/>
      <c r="K3013" s="21"/>
      <c r="M3013" s="32" t="s">
        <v>50</v>
      </c>
      <c r="N3013" s="50">
        <f>N20+1</f>
        <v>4</v>
      </c>
      <c r="O3013" s="25" t="s">
        <v>1519</v>
      </c>
      <c r="U3013" s="26"/>
    </row>
    <row r="3014">
      <c r="A3014" s="27"/>
      <c r="B3014" s="28"/>
      <c r="C3014" s="29"/>
      <c r="I3014" s="30"/>
      <c r="K3014" s="21"/>
      <c r="M3014" s="27"/>
      <c r="N3014" s="28"/>
      <c r="O3014" s="29"/>
      <c r="U3014" s="30"/>
    </row>
    <row r="3015">
      <c r="A3015" s="27"/>
      <c r="B3015" s="28"/>
      <c r="C3015" s="32">
        <v>1.0</v>
      </c>
      <c r="D3015" s="23" t="s">
        <v>1091</v>
      </c>
      <c r="I3015" s="31" t="s">
        <v>38</v>
      </c>
      <c r="K3015" s="21"/>
      <c r="M3015" s="27"/>
      <c r="N3015" s="28"/>
      <c r="O3015" s="32">
        <v>1.0</v>
      </c>
      <c r="P3015" s="23" t="s">
        <v>1091</v>
      </c>
      <c r="U3015" s="31" t="s">
        <v>38</v>
      </c>
    </row>
    <row r="3016">
      <c r="A3016" s="27"/>
      <c r="B3016" s="28"/>
      <c r="C3016" s="32">
        <v>2.0</v>
      </c>
      <c r="D3016" s="23" t="s">
        <v>1524</v>
      </c>
      <c r="I3016" s="31"/>
      <c r="K3016" s="21"/>
      <c r="M3016" s="27"/>
      <c r="N3016" s="28"/>
      <c r="O3016" s="32">
        <v>2.0</v>
      </c>
      <c r="P3016" s="23" t="s">
        <v>1524</v>
      </c>
      <c r="U3016" s="31"/>
    </row>
    <row r="3017">
      <c r="A3017" s="27"/>
      <c r="B3017" s="28"/>
      <c r="C3017" s="32">
        <v>3.0</v>
      </c>
      <c r="D3017" s="23" t="s">
        <v>1525</v>
      </c>
      <c r="I3017" s="31"/>
      <c r="K3017" s="21"/>
      <c r="M3017" s="27"/>
      <c r="N3017" s="28"/>
      <c r="O3017" s="32">
        <v>3.0</v>
      </c>
      <c r="P3017" s="23" t="s">
        <v>1525</v>
      </c>
      <c r="U3017" s="31"/>
    </row>
    <row r="3018" ht="15.75" customHeight="1">
      <c r="A3018" s="27"/>
      <c r="B3018" s="28"/>
      <c r="C3018" s="23">
        <v>4.0</v>
      </c>
      <c r="D3018" s="23" t="s">
        <v>872</v>
      </c>
      <c r="I3018" s="31"/>
      <c r="K3018" s="21"/>
      <c r="M3018" s="27"/>
      <c r="N3018" s="28"/>
      <c r="O3018" s="23">
        <v>4.0</v>
      </c>
      <c r="P3018" s="23" t="s">
        <v>872</v>
      </c>
      <c r="U3018" s="31"/>
    </row>
    <row r="3019">
      <c r="A3019" s="27"/>
      <c r="B3019" s="28"/>
      <c r="C3019" s="23"/>
      <c r="D3019" s="23"/>
      <c r="E3019" s="23"/>
      <c r="F3019" s="23"/>
      <c r="G3019" s="23"/>
      <c r="H3019" s="23"/>
      <c r="I3019" s="31"/>
      <c r="K3019" s="21"/>
      <c r="M3019" s="27"/>
      <c r="N3019" s="28"/>
      <c r="O3019" s="23"/>
      <c r="P3019" s="23"/>
      <c r="Q3019" s="23"/>
      <c r="R3019" s="23"/>
      <c r="S3019" s="23"/>
      <c r="T3019" s="23"/>
      <c r="U3019" s="31"/>
    </row>
    <row r="3020">
      <c r="A3020" s="27"/>
      <c r="B3020" s="28"/>
      <c r="C3020" s="23"/>
      <c r="D3020" s="23"/>
      <c r="E3020" s="23"/>
      <c r="F3020" s="23"/>
      <c r="G3020" s="23"/>
      <c r="H3020" s="23"/>
      <c r="I3020" s="31"/>
      <c r="K3020" s="21"/>
      <c r="M3020" s="27"/>
      <c r="N3020" s="28"/>
      <c r="O3020" s="23"/>
      <c r="P3020" s="23"/>
      <c r="Q3020" s="23"/>
      <c r="R3020" s="23"/>
      <c r="S3020" s="23"/>
      <c r="T3020" s="23"/>
      <c r="U3020" s="31"/>
    </row>
    <row r="3021">
      <c r="A3021" s="32" t="s">
        <v>50</v>
      </c>
      <c r="B3021" s="50">
        <f>B28+1</f>
        <v>5</v>
      </c>
      <c r="C3021" s="25" t="s">
        <v>1526</v>
      </c>
      <c r="I3021" s="26"/>
      <c r="K3021" s="21"/>
      <c r="M3021" s="32" t="s">
        <v>50</v>
      </c>
      <c r="N3021" s="50">
        <f>N28+1</f>
        <v>5</v>
      </c>
      <c r="O3021" s="25" t="s">
        <v>1526</v>
      </c>
      <c r="U3021" s="26"/>
    </row>
    <row r="3022" ht="47.25" customHeight="1">
      <c r="A3022" s="27"/>
      <c r="B3022" s="28"/>
      <c r="C3022" s="29" t="str">
        <f>IMAGE("https://media.zecodeek-it.com/dtc/ss-share/questions/question-1392.jpg",1)</f>
        <v/>
      </c>
      <c r="I3022" s="30"/>
      <c r="K3022" s="21"/>
      <c r="M3022" s="27"/>
      <c r="N3022" s="28"/>
      <c r="O3022" s="29" t="str">
        <f>IMAGE("https://media.zecodeek-it.com/dtc/ss-share/questions/question-1392.jpg",1)</f>
        <v/>
      </c>
      <c r="U3022" s="30"/>
    </row>
    <row r="3023">
      <c r="A3023" s="27"/>
      <c r="B3023" s="28"/>
      <c r="C3023" s="32">
        <v>1.0</v>
      </c>
      <c r="D3023" s="23" t="s">
        <v>1527</v>
      </c>
      <c r="I3023" s="31"/>
      <c r="K3023" s="21"/>
      <c r="M3023" s="27"/>
      <c r="N3023" s="28"/>
      <c r="O3023" s="32">
        <v>1.0</v>
      </c>
      <c r="P3023" s="23" t="s">
        <v>1527</v>
      </c>
      <c r="U3023" s="31"/>
    </row>
    <row r="3024">
      <c r="A3024" s="27"/>
      <c r="B3024" s="28"/>
      <c r="C3024" s="32">
        <v>2.0</v>
      </c>
      <c r="D3024" s="23" t="s">
        <v>1528</v>
      </c>
      <c r="I3024" s="31"/>
      <c r="K3024" s="21"/>
      <c r="M3024" s="27"/>
      <c r="N3024" s="28"/>
      <c r="O3024" s="32">
        <v>2.0</v>
      </c>
      <c r="P3024" s="23" t="s">
        <v>1528</v>
      </c>
      <c r="U3024" s="31"/>
    </row>
    <row r="3025">
      <c r="A3025" s="27"/>
      <c r="B3025" s="28"/>
      <c r="C3025" s="32">
        <v>3.0</v>
      </c>
      <c r="D3025" s="23" t="s">
        <v>1529</v>
      </c>
      <c r="I3025" s="31"/>
      <c r="K3025" s="21"/>
      <c r="M3025" s="27"/>
      <c r="N3025" s="28"/>
      <c r="O3025" s="32">
        <v>3.0</v>
      </c>
      <c r="P3025" s="23" t="s">
        <v>1529</v>
      </c>
      <c r="U3025" s="31"/>
    </row>
    <row r="3026" ht="15.75" customHeight="1">
      <c r="A3026" s="27"/>
      <c r="B3026" s="28"/>
      <c r="C3026" s="23">
        <v>4.0</v>
      </c>
      <c r="D3026" s="23" t="s">
        <v>1530</v>
      </c>
      <c r="I3026" s="31" t="s">
        <v>38</v>
      </c>
      <c r="K3026" s="21"/>
      <c r="M3026" s="27"/>
      <c r="N3026" s="28"/>
      <c r="O3026" s="23">
        <v>4.0</v>
      </c>
      <c r="P3026" s="23" t="s">
        <v>1530</v>
      </c>
      <c r="U3026" s="31" t="s">
        <v>38</v>
      </c>
    </row>
    <row r="3027">
      <c r="A3027" s="27"/>
      <c r="B3027" s="28"/>
      <c r="C3027" s="23"/>
      <c r="D3027" s="23"/>
      <c r="E3027" s="23"/>
      <c r="F3027" s="23"/>
      <c r="G3027" s="23"/>
      <c r="H3027" s="23"/>
      <c r="I3027" s="31"/>
      <c r="K3027" s="21"/>
      <c r="M3027" s="27"/>
      <c r="N3027" s="28"/>
      <c r="O3027" s="23"/>
      <c r="P3027" s="23"/>
      <c r="Q3027" s="23"/>
      <c r="R3027" s="23"/>
      <c r="S3027" s="23"/>
      <c r="T3027" s="23"/>
      <c r="U3027" s="31"/>
    </row>
    <row r="3028">
      <c r="A3028" s="27"/>
      <c r="B3028" s="28"/>
      <c r="C3028" s="23"/>
      <c r="D3028" s="23"/>
      <c r="E3028" s="23"/>
      <c r="F3028" s="23"/>
      <c r="G3028" s="23"/>
      <c r="H3028" s="23"/>
      <c r="I3028" s="31"/>
      <c r="K3028" s="21"/>
      <c r="M3028" s="27"/>
      <c r="N3028" s="28"/>
      <c r="O3028" s="23"/>
      <c r="P3028" s="23"/>
      <c r="Q3028" s="23"/>
      <c r="R3028" s="23"/>
      <c r="S3028" s="23"/>
      <c r="T3028" s="23"/>
      <c r="U3028" s="31"/>
    </row>
    <row r="3029">
      <c r="A3029" s="32" t="s">
        <v>50</v>
      </c>
      <c r="B3029" s="50">
        <f>B36+1</f>
        <v>6</v>
      </c>
      <c r="C3029" s="25" t="s">
        <v>1531</v>
      </c>
      <c r="I3029" s="26"/>
      <c r="K3029" s="21"/>
      <c r="M3029" s="32" t="s">
        <v>50</v>
      </c>
      <c r="N3029" s="50">
        <f>N36+1</f>
        <v>6</v>
      </c>
      <c r="O3029" s="25" t="s">
        <v>1531</v>
      </c>
      <c r="U3029" s="26"/>
    </row>
    <row r="3030" ht="47.25" customHeight="1">
      <c r="A3030" s="27"/>
      <c r="B3030" s="28"/>
      <c r="C3030" s="29" t="str">
        <f>IMAGE("https://media.zecodeek-it.com/dtc/ss-share/questions/question-5535.jpg",1)</f>
        <v/>
      </c>
      <c r="I3030" s="30"/>
      <c r="K3030" s="21"/>
      <c r="M3030" s="27"/>
      <c r="N3030" s="28"/>
      <c r="O3030" s="29" t="str">
        <f>IMAGE("https://media.zecodeek-it.com/dtc/ss-share/questions/question-5535.jpg",1)</f>
        <v/>
      </c>
      <c r="U3030" s="30"/>
    </row>
    <row r="3031">
      <c r="A3031" s="27"/>
      <c r="B3031" s="28"/>
      <c r="C3031" s="32">
        <v>1.0</v>
      </c>
      <c r="D3031" s="23" t="s">
        <v>1532</v>
      </c>
      <c r="I3031" s="31"/>
      <c r="K3031" s="21"/>
      <c r="M3031" s="27"/>
      <c r="N3031" s="28"/>
      <c r="O3031" s="32">
        <v>1.0</v>
      </c>
      <c r="P3031" s="23" t="s">
        <v>1532</v>
      </c>
      <c r="U3031" s="31"/>
    </row>
    <row r="3032">
      <c r="A3032" s="27"/>
      <c r="B3032" s="28"/>
      <c r="C3032" s="32">
        <v>2.0</v>
      </c>
      <c r="D3032" s="23" t="s">
        <v>1533</v>
      </c>
      <c r="I3032" s="31" t="s">
        <v>38</v>
      </c>
      <c r="K3032" s="21"/>
      <c r="M3032" s="27"/>
      <c r="N3032" s="28"/>
      <c r="O3032" s="32">
        <v>2.0</v>
      </c>
      <c r="P3032" s="23" t="s">
        <v>1533</v>
      </c>
      <c r="U3032" s="31" t="s">
        <v>38</v>
      </c>
    </row>
    <row r="3033">
      <c r="A3033" s="27"/>
      <c r="B3033" s="28"/>
      <c r="C3033" s="32">
        <v>3.0</v>
      </c>
      <c r="D3033" s="23" t="s">
        <v>1534</v>
      </c>
      <c r="I3033" s="31"/>
      <c r="K3033" s="21"/>
      <c r="M3033" s="27"/>
      <c r="N3033" s="28"/>
      <c r="O3033" s="32">
        <v>3.0</v>
      </c>
      <c r="P3033" s="23" t="s">
        <v>1534</v>
      </c>
      <c r="U3033" s="31"/>
    </row>
    <row r="3034" ht="15.75" customHeight="1">
      <c r="A3034" s="27"/>
      <c r="B3034" s="28"/>
      <c r="C3034" s="23">
        <v>4.0</v>
      </c>
      <c r="D3034" s="23" t="s">
        <v>1535</v>
      </c>
      <c r="I3034" s="31"/>
      <c r="K3034" s="21"/>
      <c r="M3034" s="27"/>
      <c r="N3034" s="28"/>
      <c r="O3034" s="23">
        <v>4.0</v>
      </c>
      <c r="P3034" s="23" t="s">
        <v>1535</v>
      </c>
      <c r="U3034" s="31"/>
    </row>
    <row r="3035">
      <c r="A3035" s="27"/>
      <c r="B3035" s="28"/>
      <c r="C3035" s="23"/>
      <c r="D3035" s="23"/>
      <c r="E3035" s="23"/>
      <c r="F3035" s="23"/>
      <c r="G3035" s="23"/>
      <c r="H3035" s="23"/>
      <c r="I3035" s="31"/>
      <c r="K3035" s="21"/>
      <c r="M3035" s="27"/>
      <c r="N3035" s="28"/>
      <c r="O3035" s="23"/>
      <c r="P3035" s="23"/>
      <c r="Q3035" s="23"/>
      <c r="R3035" s="23"/>
      <c r="S3035" s="23"/>
      <c r="T3035" s="23"/>
      <c r="U3035" s="31"/>
    </row>
    <row r="3036">
      <c r="A3036" s="27"/>
      <c r="B3036" s="28"/>
      <c r="C3036" s="23"/>
      <c r="D3036" s="23"/>
      <c r="E3036" s="23"/>
      <c r="F3036" s="23"/>
      <c r="G3036" s="23"/>
      <c r="H3036" s="23"/>
      <c r="I3036" s="31"/>
      <c r="K3036" s="21"/>
      <c r="M3036" s="27"/>
      <c r="N3036" s="28"/>
      <c r="O3036" s="23"/>
      <c r="P3036" s="23"/>
      <c r="Q3036" s="23"/>
      <c r="R3036" s="23"/>
      <c r="S3036" s="23"/>
      <c r="T3036" s="23"/>
      <c r="U3036" s="31"/>
    </row>
    <row r="3037">
      <c r="A3037" s="32" t="s">
        <v>50</v>
      </c>
      <c r="B3037" s="50">
        <f>B44+1</f>
        <v>7</v>
      </c>
      <c r="C3037" s="25" t="s">
        <v>1536</v>
      </c>
      <c r="I3037" s="26"/>
      <c r="K3037" s="21"/>
      <c r="M3037" s="32" t="s">
        <v>50</v>
      </c>
      <c r="N3037" s="50">
        <f>N44+1</f>
        <v>7</v>
      </c>
      <c r="O3037" s="25" t="s">
        <v>1536</v>
      </c>
      <c r="U3037" s="26"/>
    </row>
    <row r="3038">
      <c r="A3038" s="27"/>
      <c r="B3038" s="28"/>
      <c r="C3038" s="29"/>
      <c r="I3038" s="30"/>
      <c r="K3038" s="21"/>
      <c r="M3038" s="27"/>
      <c r="N3038" s="28"/>
      <c r="O3038" s="29"/>
      <c r="U3038" s="30"/>
    </row>
    <row r="3039">
      <c r="A3039" s="27"/>
      <c r="B3039" s="28"/>
      <c r="C3039" s="32">
        <v>1.0</v>
      </c>
      <c r="D3039" s="23" t="s">
        <v>1537</v>
      </c>
      <c r="I3039" s="31"/>
      <c r="K3039" s="21"/>
      <c r="M3039" s="27"/>
      <c r="N3039" s="28"/>
      <c r="O3039" s="32">
        <v>1.0</v>
      </c>
      <c r="P3039" s="23" t="s">
        <v>1537</v>
      </c>
      <c r="U3039" s="31"/>
    </row>
    <row r="3040">
      <c r="A3040" s="27"/>
      <c r="B3040" s="28"/>
      <c r="C3040" s="32">
        <v>2.0</v>
      </c>
      <c r="D3040" s="23" t="s">
        <v>1538</v>
      </c>
      <c r="I3040" s="31"/>
      <c r="K3040" s="21"/>
      <c r="M3040" s="27"/>
      <c r="N3040" s="28"/>
      <c r="O3040" s="32">
        <v>2.0</v>
      </c>
      <c r="P3040" s="23" t="s">
        <v>1538</v>
      </c>
      <c r="U3040" s="31"/>
    </row>
    <row r="3041">
      <c r="A3041" s="27"/>
      <c r="B3041" s="28"/>
      <c r="C3041" s="32">
        <v>3.0</v>
      </c>
      <c r="D3041" s="23" t="s">
        <v>1539</v>
      </c>
      <c r="I3041" s="31"/>
      <c r="K3041" s="21"/>
      <c r="M3041" s="27"/>
      <c r="N3041" s="28"/>
      <c r="O3041" s="32">
        <v>3.0</v>
      </c>
      <c r="P3041" s="23" t="s">
        <v>1539</v>
      </c>
      <c r="U3041" s="31"/>
    </row>
    <row r="3042" ht="15.75" customHeight="1">
      <c r="A3042" s="27"/>
      <c r="B3042" s="28"/>
      <c r="C3042" s="23">
        <v>4.0</v>
      </c>
      <c r="D3042" s="23" t="s">
        <v>872</v>
      </c>
      <c r="I3042" s="31" t="s">
        <v>38</v>
      </c>
      <c r="K3042" s="21"/>
      <c r="M3042" s="27"/>
      <c r="N3042" s="28"/>
      <c r="O3042" s="23">
        <v>4.0</v>
      </c>
      <c r="P3042" s="23" t="s">
        <v>872</v>
      </c>
      <c r="U3042" s="31" t="s">
        <v>38</v>
      </c>
    </row>
    <row r="3043">
      <c r="A3043" s="27"/>
      <c r="B3043" s="28"/>
      <c r="C3043" s="23"/>
      <c r="D3043" s="23"/>
      <c r="E3043" s="23"/>
      <c r="F3043" s="23"/>
      <c r="G3043" s="23"/>
      <c r="H3043" s="23"/>
      <c r="I3043" s="31"/>
      <c r="K3043" s="21"/>
      <c r="M3043" s="27"/>
      <c r="N3043" s="28"/>
      <c r="O3043" s="23"/>
      <c r="P3043" s="23"/>
      <c r="Q3043" s="23"/>
      <c r="R3043" s="23"/>
      <c r="S3043" s="23"/>
      <c r="T3043" s="23"/>
      <c r="U3043" s="31"/>
    </row>
    <row r="3044">
      <c r="A3044" s="27"/>
      <c r="B3044" s="28"/>
      <c r="C3044" s="23"/>
      <c r="D3044" s="23"/>
      <c r="E3044" s="23"/>
      <c r="F3044" s="23"/>
      <c r="G3044" s="23"/>
      <c r="H3044" s="23"/>
      <c r="I3044" s="31"/>
      <c r="K3044" s="21"/>
      <c r="M3044" s="27"/>
      <c r="N3044" s="28"/>
      <c r="O3044" s="23"/>
      <c r="P3044" s="23"/>
      <c r="Q3044" s="23"/>
      <c r="R3044" s="23"/>
      <c r="S3044" s="23"/>
      <c r="T3044" s="23"/>
      <c r="U3044" s="31"/>
    </row>
    <row r="3045">
      <c r="A3045" s="32" t="s">
        <v>50</v>
      </c>
      <c r="B3045" s="50">
        <f>B52+1</f>
        <v>8</v>
      </c>
      <c r="C3045" s="25" t="s">
        <v>1540</v>
      </c>
      <c r="I3045" s="26"/>
      <c r="K3045" s="21"/>
      <c r="M3045" s="32" t="s">
        <v>50</v>
      </c>
      <c r="N3045" s="50">
        <f>N52+1</f>
        <v>8</v>
      </c>
      <c r="O3045" s="25" t="s">
        <v>1540</v>
      </c>
      <c r="U3045" s="26"/>
    </row>
    <row r="3046" ht="47.25" customHeight="1">
      <c r="A3046" s="27"/>
      <c r="B3046" s="28"/>
      <c r="C3046" s="29" t="str">
        <f>IMAGE("https://media.zecodeek-it.com/dtc/ss-share/questions/question-1685.jpg",1)</f>
        <v/>
      </c>
      <c r="I3046" s="30"/>
      <c r="K3046" s="21"/>
      <c r="M3046" s="27"/>
      <c r="N3046" s="28"/>
      <c r="O3046" s="29" t="str">
        <f>IMAGE("https://media.zecodeek-it.com/dtc/ss-share/questions/question-1685.jpg",1)</f>
        <v/>
      </c>
      <c r="U3046" s="30"/>
    </row>
    <row r="3047">
      <c r="A3047" s="27"/>
      <c r="B3047" s="28"/>
      <c r="C3047" s="32">
        <v>1.0</v>
      </c>
      <c r="D3047" s="23" t="s">
        <v>1541</v>
      </c>
      <c r="I3047" s="31" t="s">
        <v>38</v>
      </c>
      <c r="K3047" s="21"/>
      <c r="M3047" s="27"/>
      <c r="N3047" s="28"/>
      <c r="O3047" s="32">
        <v>1.0</v>
      </c>
      <c r="P3047" s="23" t="s">
        <v>1541</v>
      </c>
      <c r="U3047" s="31" t="s">
        <v>38</v>
      </c>
    </row>
    <row r="3048">
      <c r="A3048" s="27"/>
      <c r="B3048" s="28"/>
      <c r="C3048" s="32">
        <v>2.0</v>
      </c>
      <c r="D3048" s="23" t="s">
        <v>1542</v>
      </c>
      <c r="I3048" s="31"/>
      <c r="K3048" s="21"/>
      <c r="M3048" s="27"/>
      <c r="N3048" s="28"/>
      <c r="O3048" s="32">
        <v>2.0</v>
      </c>
      <c r="P3048" s="23" t="s">
        <v>1542</v>
      </c>
      <c r="U3048" s="31"/>
    </row>
    <row r="3049">
      <c r="A3049" s="27"/>
      <c r="B3049" s="28"/>
      <c r="C3049" s="32">
        <v>3.0</v>
      </c>
      <c r="D3049" s="23" t="s">
        <v>1544</v>
      </c>
      <c r="I3049" s="31"/>
      <c r="K3049" s="21"/>
      <c r="M3049" s="27"/>
      <c r="N3049" s="28"/>
      <c r="O3049" s="32">
        <v>3.0</v>
      </c>
      <c r="P3049" s="23" t="s">
        <v>1544</v>
      </c>
      <c r="U3049" s="31"/>
    </row>
    <row r="3050" ht="15.75" customHeight="1">
      <c r="A3050" s="27"/>
      <c r="B3050" s="28"/>
      <c r="C3050" s="23">
        <v>4.0</v>
      </c>
      <c r="D3050" s="23" t="s">
        <v>133</v>
      </c>
      <c r="I3050" s="31"/>
      <c r="K3050" s="21"/>
      <c r="M3050" s="27"/>
      <c r="N3050" s="28"/>
      <c r="O3050" s="23">
        <v>4.0</v>
      </c>
      <c r="P3050" s="23" t="s">
        <v>133</v>
      </c>
      <c r="U3050" s="31"/>
    </row>
    <row r="3051">
      <c r="A3051" s="27"/>
      <c r="B3051" s="28"/>
      <c r="C3051" s="23"/>
      <c r="D3051" s="23"/>
      <c r="E3051" s="23"/>
      <c r="F3051" s="23"/>
      <c r="G3051" s="23"/>
      <c r="H3051" s="23"/>
      <c r="I3051" s="31"/>
      <c r="K3051" s="21"/>
      <c r="M3051" s="27"/>
      <c r="N3051" s="28"/>
      <c r="O3051" s="23"/>
      <c r="P3051" s="23"/>
      <c r="Q3051" s="23"/>
      <c r="R3051" s="23"/>
      <c r="S3051" s="23"/>
      <c r="T3051" s="23"/>
      <c r="U3051" s="31"/>
    </row>
    <row r="3052">
      <c r="A3052" s="27"/>
      <c r="B3052" s="28"/>
      <c r="C3052" s="23"/>
      <c r="D3052" s="23"/>
      <c r="E3052" s="23"/>
      <c r="F3052" s="23"/>
      <c r="G3052" s="23"/>
      <c r="H3052" s="23"/>
      <c r="I3052" s="31"/>
      <c r="K3052" s="21"/>
      <c r="M3052" s="27"/>
      <c r="N3052" s="28"/>
      <c r="O3052" s="23"/>
      <c r="P3052" s="23"/>
      <c r="Q3052" s="23"/>
      <c r="R3052" s="23"/>
      <c r="S3052" s="23"/>
      <c r="T3052" s="23"/>
      <c r="U3052" s="31"/>
    </row>
    <row r="3053">
      <c r="A3053" s="32" t="s">
        <v>50</v>
      </c>
      <c r="B3053" s="50">
        <f>B60+1</f>
        <v>9</v>
      </c>
      <c r="C3053" s="25" t="s">
        <v>1545</v>
      </c>
      <c r="I3053" s="26"/>
      <c r="K3053" s="21"/>
      <c r="M3053" s="32" t="s">
        <v>50</v>
      </c>
      <c r="N3053" s="50">
        <f>N60+1</f>
        <v>9</v>
      </c>
      <c r="O3053" s="25" t="s">
        <v>1545</v>
      </c>
      <c r="U3053" s="26"/>
    </row>
    <row r="3054" ht="47.25" customHeight="1">
      <c r="A3054" s="27"/>
      <c r="B3054" s="28"/>
      <c r="C3054" s="29" t="str">
        <f>IMAGE("https://media.zecodeek-it.com/dtc/ss-share/questions/question-1400.jpg",1)</f>
        <v/>
      </c>
      <c r="I3054" s="30"/>
      <c r="K3054" s="21"/>
      <c r="M3054" s="27"/>
      <c r="N3054" s="28"/>
      <c r="O3054" s="29" t="str">
        <f>IMAGE("https://media.zecodeek-it.com/dtc/ss-share/questions/question-1400.jpg",1)</f>
        <v/>
      </c>
      <c r="U3054" s="30"/>
    </row>
    <row r="3055">
      <c r="A3055" s="27"/>
      <c r="B3055" s="28"/>
      <c r="C3055" s="32">
        <v>1.0</v>
      </c>
      <c r="D3055" s="23" t="s">
        <v>1273</v>
      </c>
      <c r="I3055" s="31"/>
      <c r="K3055" s="21"/>
      <c r="M3055" s="27"/>
      <c r="N3055" s="28"/>
      <c r="O3055" s="32">
        <v>1.0</v>
      </c>
      <c r="P3055" s="23" t="s">
        <v>1273</v>
      </c>
      <c r="U3055" s="31"/>
    </row>
    <row r="3056">
      <c r="A3056" s="27"/>
      <c r="B3056" s="28"/>
      <c r="C3056" s="32">
        <v>2.0</v>
      </c>
      <c r="D3056" s="23" t="s">
        <v>1274</v>
      </c>
      <c r="I3056" s="31" t="s">
        <v>38</v>
      </c>
      <c r="K3056" s="21"/>
      <c r="M3056" s="27"/>
      <c r="N3056" s="28"/>
      <c r="O3056" s="32">
        <v>2.0</v>
      </c>
      <c r="P3056" s="23" t="s">
        <v>1274</v>
      </c>
      <c r="U3056" s="31" t="s">
        <v>38</v>
      </c>
    </row>
    <row r="3057">
      <c r="A3057" s="27"/>
      <c r="B3057" s="28"/>
      <c r="C3057" s="32">
        <v>3.0</v>
      </c>
      <c r="D3057" s="23" t="s">
        <v>1546</v>
      </c>
      <c r="I3057" s="31"/>
      <c r="K3057" s="21"/>
      <c r="M3057" s="27"/>
      <c r="N3057" s="28"/>
      <c r="O3057" s="32">
        <v>3.0</v>
      </c>
      <c r="P3057" s="23" t="s">
        <v>1546</v>
      </c>
      <c r="U3057" s="31"/>
    </row>
    <row r="3058" ht="15.75" customHeight="1">
      <c r="A3058" s="27"/>
      <c r="B3058" s="28"/>
      <c r="C3058" s="23">
        <v>4.0</v>
      </c>
      <c r="D3058" s="23" t="s">
        <v>1547</v>
      </c>
      <c r="I3058" s="31"/>
      <c r="K3058" s="21"/>
      <c r="M3058" s="27"/>
      <c r="N3058" s="28"/>
      <c r="O3058" s="23">
        <v>4.0</v>
      </c>
      <c r="P3058" s="23" t="s">
        <v>1547</v>
      </c>
      <c r="U3058" s="31"/>
    </row>
    <row r="3059">
      <c r="A3059" s="27"/>
      <c r="B3059" s="28"/>
      <c r="C3059" s="23"/>
      <c r="D3059" s="23"/>
      <c r="E3059" s="23"/>
      <c r="F3059" s="23"/>
      <c r="G3059" s="23"/>
      <c r="H3059" s="23"/>
      <c r="I3059" s="31"/>
      <c r="K3059" s="21"/>
      <c r="M3059" s="27"/>
      <c r="N3059" s="28"/>
      <c r="O3059" s="23"/>
      <c r="P3059" s="23"/>
      <c r="Q3059" s="23"/>
      <c r="R3059" s="23"/>
      <c r="S3059" s="23"/>
      <c r="T3059" s="23"/>
      <c r="U3059" s="31"/>
    </row>
    <row r="3060">
      <c r="A3060" s="27"/>
      <c r="B3060" s="28"/>
      <c r="C3060" s="23"/>
      <c r="D3060" s="23"/>
      <c r="E3060" s="23"/>
      <c r="F3060" s="23"/>
      <c r="G3060" s="23"/>
      <c r="H3060" s="23"/>
      <c r="I3060" s="31"/>
      <c r="K3060" s="21"/>
      <c r="M3060" s="27"/>
      <c r="N3060" s="28"/>
      <c r="O3060" s="23"/>
      <c r="P3060" s="23"/>
      <c r="Q3060" s="23"/>
      <c r="R3060" s="23"/>
      <c r="S3060" s="23"/>
      <c r="T3060" s="23"/>
      <c r="U3060" s="31"/>
    </row>
    <row r="3061">
      <c r="A3061" s="32" t="s">
        <v>50</v>
      </c>
      <c r="B3061" s="50">
        <f>B68+1</f>
        <v>10</v>
      </c>
      <c r="C3061" s="25" t="s">
        <v>1548</v>
      </c>
      <c r="I3061" s="26"/>
      <c r="K3061" s="21"/>
      <c r="M3061" s="32" t="s">
        <v>50</v>
      </c>
      <c r="N3061" s="50">
        <f>N68+1</f>
        <v>10</v>
      </c>
      <c r="O3061" s="25" t="s">
        <v>1548</v>
      </c>
      <c r="U3061" s="26"/>
    </row>
    <row r="3062">
      <c r="A3062" s="27"/>
      <c r="B3062" s="28"/>
      <c r="C3062" s="29"/>
      <c r="I3062" s="30"/>
      <c r="K3062" s="21"/>
      <c r="M3062" s="27"/>
      <c r="N3062" s="28"/>
      <c r="O3062" s="29"/>
      <c r="U3062" s="30"/>
    </row>
    <row r="3063">
      <c r="A3063" s="27"/>
      <c r="B3063" s="28"/>
      <c r="C3063" s="32">
        <v>1.0</v>
      </c>
      <c r="D3063" s="23" t="s">
        <v>1549</v>
      </c>
      <c r="I3063" s="31"/>
      <c r="K3063" s="21"/>
      <c r="M3063" s="27"/>
      <c r="N3063" s="28"/>
      <c r="O3063" s="32">
        <v>1.0</v>
      </c>
      <c r="P3063" s="23" t="s">
        <v>1549</v>
      </c>
      <c r="U3063" s="31"/>
    </row>
    <row r="3064">
      <c r="A3064" s="27"/>
      <c r="B3064" s="28"/>
      <c r="C3064" s="32">
        <v>2.0</v>
      </c>
      <c r="D3064" s="23" t="s">
        <v>904</v>
      </c>
      <c r="I3064" s="31" t="s">
        <v>38</v>
      </c>
      <c r="K3064" s="21"/>
      <c r="M3064" s="27"/>
      <c r="N3064" s="28"/>
      <c r="O3064" s="32">
        <v>2.0</v>
      </c>
      <c r="P3064" s="23" t="s">
        <v>904</v>
      </c>
      <c r="U3064" s="31" t="s">
        <v>38</v>
      </c>
    </row>
    <row r="3065">
      <c r="A3065" s="27"/>
      <c r="B3065" s="28"/>
      <c r="C3065" s="32">
        <v>3.0</v>
      </c>
      <c r="D3065" s="23" t="s">
        <v>1550</v>
      </c>
      <c r="I3065" s="31"/>
      <c r="K3065" s="21"/>
      <c r="M3065" s="27"/>
      <c r="N3065" s="28"/>
      <c r="O3065" s="32">
        <v>3.0</v>
      </c>
      <c r="P3065" s="23" t="s">
        <v>1550</v>
      </c>
      <c r="U3065" s="31"/>
    </row>
    <row r="3066" ht="15.75" customHeight="1">
      <c r="A3066" s="27"/>
      <c r="B3066" s="28"/>
      <c r="C3066" s="23">
        <v>4.0</v>
      </c>
      <c r="D3066" s="23" t="s">
        <v>1551</v>
      </c>
      <c r="I3066" s="31"/>
      <c r="K3066" s="21"/>
      <c r="M3066" s="27"/>
      <c r="N3066" s="28"/>
      <c r="O3066" s="23">
        <v>4.0</v>
      </c>
      <c r="P3066" s="23" t="s">
        <v>1551</v>
      </c>
      <c r="U3066" s="31"/>
    </row>
    <row r="3067">
      <c r="A3067" s="27"/>
      <c r="B3067" s="28"/>
      <c r="C3067" s="23"/>
      <c r="D3067" s="23"/>
      <c r="E3067" s="23"/>
      <c r="F3067" s="23"/>
      <c r="G3067" s="23"/>
      <c r="H3067" s="23"/>
      <c r="I3067" s="31"/>
      <c r="K3067" s="21"/>
      <c r="M3067" s="27"/>
      <c r="N3067" s="28"/>
      <c r="O3067" s="23"/>
      <c r="P3067" s="23"/>
      <c r="Q3067" s="23"/>
      <c r="R3067" s="23"/>
      <c r="S3067" s="23"/>
      <c r="T3067" s="23"/>
      <c r="U3067" s="31"/>
    </row>
    <row r="3068">
      <c r="A3068" s="27"/>
      <c r="B3068" s="28"/>
      <c r="C3068" s="23"/>
      <c r="D3068" s="23"/>
      <c r="E3068" s="23"/>
      <c r="F3068" s="23"/>
      <c r="G3068" s="23"/>
      <c r="H3068" s="23"/>
      <c r="I3068" s="31"/>
      <c r="K3068" s="21"/>
      <c r="M3068" s="27"/>
      <c r="N3068" s="28"/>
      <c r="O3068" s="23"/>
      <c r="P3068" s="23"/>
      <c r="Q3068" s="23"/>
      <c r="R3068" s="23"/>
      <c r="S3068" s="23"/>
      <c r="T3068" s="23"/>
      <c r="U3068" s="31"/>
    </row>
    <row r="3069">
      <c r="A3069" s="32" t="s">
        <v>50</v>
      </c>
      <c r="B3069" s="50">
        <f>B76+1</f>
        <v>11</v>
      </c>
      <c r="C3069" s="25" t="s">
        <v>1552</v>
      </c>
      <c r="I3069" s="26"/>
      <c r="K3069" s="21"/>
      <c r="M3069" s="32" t="s">
        <v>50</v>
      </c>
      <c r="N3069" s="50">
        <f>N76+1</f>
        <v>11</v>
      </c>
      <c r="O3069" s="25" t="s">
        <v>1552</v>
      </c>
      <c r="U3069" s="26"/>
    </row>
    <row r="3070" ht="47.25" customHeight="1">
      <c r="A3070" s="27"/>
      <c r="B3070" s="28"/>
      <c r="C3070" s="29" t="str">
        <f>IMAGE("https://media.zecodeek-it.com/dtc/ss-share/questions/question-1409.jpg",1)</f>
        <v/>
      </c>
      <c r="I3070" s="30"/>
      <c r="K3070" s="21"/>
      <c r="M3070" s="27"/>
      <c r="N3070" s="28"/>
      <c r="O3070" s="29" t="str">
        <f>IMAGE("https://media.zecodeek-it.com/dtc/ss-share/questions/question-1409.jpg",1)</f>
        <v/>
      </c>
      <c r="U3070" s="30"/>
    </row>
    <row r="3071" ht="15.75" customHeight="1">
      <c r="A3071" s="27"/>
      <c r="B3071" s="28"/>
      <c r="C3071" s="32">
        <v>1.0</v>
      </c>
      <c r="D3071" s="23" t="s">
        <v>1553</v>
      </c>
      <c r="I3071" s="31"/>
      <c r="K3071" s="21"/>
      <c r="M3071" s="27"/>
      <c r="N3071" s="28"/>
      <c r="O3071" s="32">
        <v>1.0</v>
      </c>
      <c r="P3071" s="23" t="s">
        <v>1553</v>
      </c>
      <c r="U3071" s="31"/>
    </row>
    <row r="3072">
      <c r="A3072" s="27"/>
      <c r="B3072" s="28"/>
      <c r="C3072" s="32">
        <v>2.0</v>
      </c>
      <c r="D3072" s="23" t="s">
        <v>1554</v>
      </c>
      <c r="I3072" s="31" t="s">
        <v>38</v>
      </c>
      <c r="K3072" s="21"/>
      <c r="M3072" s="27"/>
      <c r="N3072" s="28"/>
      <c r="O3072" s="32">
        <v>2.0</v>
      </c>
      <c r="P3072" s="23" t="s">
        <v>1554</v>
      </c>
      <c r="U3072" s="31" t="s">
        <v>38</v>
      </c>
    </row>
    <row r="3073">
      <c r="A3073" s="27"/>
      <c r="B3073" s="28"/>
      <c r="C3073" s="32">
        <v>3.0</v>
      </c>
      <c r="D3073" s="23" t="s">
        <v>1555</v>
      </c>
      <c r="I3073" s="31"/>
      <c r="K3073" s="21"/>
      <c r="M3073" s="27"/>
      <c r="N3073" s="28"/>
      <c r="O3073" s="32">
        <v>3.0</v>
      </c>
      <c r="P3073" s="23" t="s">
        <v>1555</v>
      </c>
      <c r="U3073" s="31"/>
    </row>
    <row r="3074" ht="15.75" customHeight="1">
      <c r="A3074" s="27"/>
      <c r="B3074" s="28"/>
      <c r="C3074" s="23">
        <v>4.0</v>
      </c>
      <c r="D3074" s="23" t="s">
        <v>1556</v>
      </c>
      <c r="I3074" s="31"/>
      <c r="K3074" s="21"/>
      <c r="M3074" s="27"/>
      <c r="N3074" s="28"/>
      <c r="O3074" s="23">
        <v>4.0</v>
      </c>
      <c r="P3074" s="23" t="s">
        <v>1556</v>
      </c>
      <c r="U3074" s="31"/>
    </row>
    <row r="3075">
      <c r="A3075" s="27"/>
      <c r="B3075" s="28"/>
      <c r="C3075" s="23"/>
      <c r="D3075" s="23"/>
      <c r="E3075" s="23"/>
      <c r="F3075" s="23"/>
      <c r="G3075" s="23"/>
      <c r="H3075" s="23"/>
      <c r="I3075" s="31"/>
      <c r="K3075" s="21"/>
      <c r="M3075" s="27"/>
      <c r="N3075" s="28"/>
      <c r="O3075" s="23"/>
      <c r="P3075" s="23"/>
      <c r="Q3075" s="23"/>
      <c r="R3075" s="23"/>
      <c r="S3075" s="23"/>
      <c r="T3075" s="23"/>
      <c r="U3075" s="31"/>
    </row>
    <row r="3076">
      <c r="A3076" s="27"/>
      <c r="B3076" s="28"/>
      <c r="C3076" s="23"/>
      <c r="D3076" s="23"/>
      <c r="E3076" s="23"/>
      <c r="F3076" s="23"/>
      <c r="G3076" s="23"/>
      <c r="H3076" s="23"/>
      <c r="I3076" s="31"/>
      <c r="K3076" s="21"/>
      <c r="M3076" s="27"/>
      <c r="N3076" s="28"/>
      <c r="O3076" s="23"/>
      <c r="P3076" s="23"/>
      <c r="Q3076" s="23"/>
      <c r="R3076" s="23"/>
      <c r="S3076" s="23"/>
      <c r="T3076" s="23"/>
      <c r="U3076" s="31"/>
    </row>
    <row r="3077">
      <c r="A3077" s="32" t="s">
        <v>50</v>
      </c>
      <c r="B3077" s="50">
        <f>B84+1</f>
        <v>12</v>
      </c>
      <c r="C3077" s="25" t="s">
        <v>1557</v>
      </c>
      <c r="I3077" s="26"/>
      <c r="K3077" s="21"/>
      <c r="M3077" s="32" t="s">
        <v>50</v>
      </c>
      <c r="N3077" s="50">
        <f>N84+1</f>
        <v>12</v>
      </c>
      <c r="O3077" s="25" t="s">
        <v>1557</v>
      </c>
      <c r="U3077" s="26"/>
    </row>
    <row r="3078" ht="15.75" customHeight="1">
      <c r="A3078" s="27"/>
      <c r="B3078" s="28"/>
      <c r="C3078" s="29"/>
      <c r="I3078" s="30"/>
      <c r="K3078" s="21"/>
      <c r="M3078" s="27"/>
      <c r="N3078" s="28"/>
      <c r="O3078" s="29"/>
      <c r="U3078" s="30"/>
    </row>
    <row r="3079" ht="15.75" customHeight="1">
      <c r="A3079" s="27"/>
      <c r="B3079" s="28"/>
      <c r="C3079" s="32">
        <v>1.0</v>
      </c>
      <c r="D3079" s="23" t="s">
        <v>1558</v>
      </c>
      <c r="I3079" s="31"/>
      <c r="K3079" s="21"/>
      <c r="M3079" s="27"/>
      <c r="N3079" s="28"/>
      <c r="O3079" s="32">
        <v>1.0</v>
      </c>
      <c r="P3079" s="23" t="s">
        <v>1558</v>
      </c>
      <c r="U3079" s="31"/>
    </row>
    <row r="3080">
      <c r="A3080" s="27"/>
      <c r="B3080" s="28"/>
      <c r="C3080" s="32">
        <v>2.0</v>
      </c>
      <c r="D3080" s="23" t="s">
        <v>1559</v>
      </c>
      <c r="I3080" s="31" t="s">
        <v>38</v>
      </c>
      <c r="K3080" s="21"/>
      <c r="M3080" s="27"/>
      <c r="N3080" s="28"/>
      <c r="O3080" s="32">
        <v>2.0</v>
      </c>
      <c r="P3080" s="23" t="s">
        <v>1559</v>
      </c>
      <c r="U3080" s="31" t="s">
        <v>38</v>
      </c>
    </row>
    <row r="3081">
      <c r="A3081" s="27"/>
      <c r="B3081" s="28"/>
      <c r="C3081" s="32">
        <v>3.0</v>
      </c>
      <c r="D3081" s="23" t="s">
        <v>1560</v>
      </c>
      <c r="I3081" s="31"/>
      <c r="K3081" s="21"/>
      <c r="M3081" s="27"/>
      <c r="N3081" s="28"/>
      <c r="O3081" s="32">
        <v>3.0</v>
      </c>
      <c r="P3081" s="23" t="s">
        <v>1560</v>
      </c>
      <c r="U3081" s="31"/>
    </row>
    <row r="3082" ht="15.75" customHeight="1">
      <c r="A3082" s="27"/>
      <c r="B3082" s="28"/>
      <c r="C3082" s="23">
        <v>4.0</v>
      </c>
      <c r="D3082" s="23" t="s">
        <v>1561</v>
      </c>
      <c r="I3082" s="31"/>
      <c r="K3082" s="21"/>
      <c r="M3082" s="27"/>
      <c r="N3082" s="28"/>
      <c r="O3082" s="23">
        <v>4.0</v>
      </c>
      <c r="P3082" s="23" t="s">
        <v>1561</v>
      </c>
      <c r="U3082" s="31"/>
    </row>
    <row r="3083">
      <c r="A3083" s="27"/>
      <c r="B3083" s="28"/>
      <c r="C3083" s="23"/>
      <c r="D3083" s="23"/>
      <c r="E3083" s="23"/>
      <c r="F3083" s="23"/>
      <c r="G3083" s="23"/>
      <c r="H3083" s="23"/>
      <c r="I3083" s="31"/>
      <c r="K3083" s="21"/>
      <c r="M3083" s="27"/>
      <c r="N3083" s="28"/>
      <c r="O3083" s="23"/>
      <c r="P3083" s="23"/>
      <c r="Q3083" s="23"/>
      <c r="R3083" s="23"/>
      <c r="S3083" s="23"/>
      <c r="T3083" s="23"/>
      <c r="U3083" s="31"/>
    </row>
    <row r="3084">
      <c r="A3084" s="27"/>
      <c r="B3084" s="28"/>
      <c r="C3084" s="23"/>
      <c r="D3084" s="23"/>
      <c r="E3084" s="23"/>
      <c r="F3084" s="23"/>
      <c r="G3084" s="23"/>
      <c r="H3084" s="23"/>
      <c r="I3084" s="31"/>
      <c r="K3084" s="21"/>
      <c r="M3084" s="27"/>
      <c r="N3084" s="28"/>
      <c r="O3084" s="23"/>
      <c r="P3084" s="23"/>
      <c r="Q3084" s="23"/>
      <c r="R3084" s="23"/>
      <c r="S3084" s="23"/>
      <c r="T3084" s="23"/>
      <c r="U3084" s="31"/>
    </row>
    <row r="3085">
      <c r="A3085" s="32" t="s">
        <v>50</v>
      </c>
      <c r="B3085" s="50">
        <f>B92+1</f>
        <v>13</v>
      </c>
      <c r="C3085" s="25" t="s">
        <v>1562</v>
      </c>
      <c r="I3085" s="26"/>
      <c r="K3085" s="21"/>
      <c r="M3085" s="32" t="s">
        <v>50</v>
      </c>
      <c r="N3085" s="50">
        <f>N92+1</f>
        <v>13</v>
      </c>
      <c r="O3085" s="25" t="s">
        <v>1562</v>
      </c>
      <c r="U3085" s="26"/>
    </row>
    <row r="3086">
      <c r="A3086" s="27"/>
      <c r="B3086" s="28"/>
      <c r="C3086" s="29"/>
      <c r="I3086" s="30"/>
      <c r="K3086" s="21"/>
      <c r="M3086" s="27"/>
      <c r="N3086" s="28"/>
      <c r="O3086" s="29"/>
      <c r="U3086" s="30"/>
    </row>
    <row r="3087" ht="15.75" customHeight="1">
      <c r="A3087" s="27"/>
      <c r="B3087" s="28"/>
      <c r="C3087" s="32">
        <v>1.0</v>
      </c>
      <c r="D3087" s="23" t="s">
        <v>1563</v>
      </c>
      <c r="I3087" s="31"/>
      <c r="K3087" s="21"/>
      <c r="M3087" s="27"/>
      <c r="N3087" s="28"/>
      <c r="O3087" s="32">
        <v>1.0</v>
      </c>
      <c r="P3087" s="23" t="s">
        <v>1563</v>
      </c>
      <c r="U3087" s="31"/>
    </row>
    <row r="3088">
      <c r="A3088" s="27"/>
      <c r="B3088" s="28"/>
      <c r="C3088" s="32">
        <v>2.0</v>
      </c>
      <c r="D3088" s="23" t="s">
        <v>1564</v>
      </c>
      <c r="I3088" s="31"/>
      <c r="K3088" s="21"/>
      <c r="M3088" s="27"/>
      <c r="N3088" s="28"/>
      <c r="O3088" s="32">
        <v>2.0</v>
      </c>
      <c r="P3088" s="23" t="s">
        <v>1564</v>
      </c>
      <c r="U3088" s="31"/>
    </row>
    <row r="3089">
      <c r="A3089" s="27"/>
      <c r="B3089" s="28"/>
      <c r="C3089" s="32">
        <v>3.0</v>
      </c>
      <c r="D3089" s="23" t="s">
        <v>1565</v>
      </c>
      <c r="I3089" s="31" t="s">
        <v>38</v>
      </c>
      <c r="K3089" s="21"/>
      <c r="M3089" s="27"/>
      <c r="N3089" s="28"/>
      <c r="O3089" s="32">
        <v>3.0</v>
      </c>
      <c r="P3089" s="23" t="s">
        <v>1565</v>
      </c>
      <c r="U3089" s="31" t="s">
        <v>38</v>
      </c>
    </row>
    <row r="3090" ht="15.75" customHeight="1">
      <c r="A3090" s="27"/>
      <c r="B3090" s="28"/>
      <c r="C3090" s="23">
        <v>4.0</v>
      </c>
      <c r="D3090" s="23" t="s">
        <v>1561</v>
      </c>
      <c r="I3090" s="31"/>
      <c r="K3090" s="21"/>
      <c r="M3090" s="27"/>
      <c r="N3090" s="28"/>
      <c r="O3090" s="23">
        <v>4.0</v>
      </c>
      <c r="P3090" s="23" t="s">
        <v>1561</v>
      </c>
      <c r="U3090" s="31"/>
    </row>
    <row r="3091">
      <c r="A3091" s="27"/>
      <c r="B3091" s="28"/>
      <c r="C3091" s="23"/>
      <c r="D3091" s="23"/>
      <c r="E3091" s="23"/>
      <c r="F3091" s="23"/>
      <c r="G3091" s="23"/>
      <c r="H3091" s="23"/>
      <c r="I3091" s="31"/>
      <c r="K3091" s="21"/>
      <c r="M3091" s="27"/>
      <c r="N3091" s="28"/>
      <c r="O3091" s="23"/>
      <c r="P3091" s="23"/>
      <c r="Q3091" s="23"/>
      <c r="R3091" s="23"/>
      <c r="S3091" s="23"/>
      <c r="T3091" s="23"/>
      <c r="U3091" s="31"/>
    </row>
    <row r="3092">
      <c r="A3092" s="27"/>
      <c r="B3092" s="28"/>
      <c r="C3092" s="23"/>
      <c r="D3092" s="23"/>
      <c r="E3092" s="23"/>
      <c r="F3092" s="23"/>
      <c r="G3092" s="23"/>
      <c r="H3092" s="23"/>
      <c r="I3092" s="31"/>
      <c r="K3092" s="21"/>
      <c r="M3092" s="27"/>
      <c r="N3092" s="28"/>
      <c r="O3092" s="23"/>
      <c r="P3092" s="23"/>
      <c r="Q3092" s="23"/>
      <c r="R3092" s="23"/>
      <c r="S3092" s="23"/>
      <c r="T3092" s="23"/>
      <c r="U3092" s="31"/>
    </row>
    <row r="3093">
      <c r="A3093" s="32" t="s">
        <v>50</v>
      </c>
      <c r="B3093" s="50">
        <f>B100+1</f>
        <v>14</v>
      </c>
      <c r="C3093" s="25" t="s">
        <v>1566</v>
      </c>
      <c r="I3093" s="26"/>
      <c r="K3093" s="21"/>
      <c r="M3093" s="32" t="s">
        <v>50</v>
      </c>
      <c r="N3093" s="50">
        <f>N100+1</f>
        <v>14</v>
      </c>
      <c r="O3093" s="25" t="s">
        <v>1566</v>
      </c>
      <c r="U3093" s="26"/>
    </row>
    <row r="3094" ht="15.75" customHeight="1">
      <c r="A3094" s="27"/>
      <c r="B3094" s="28"/>
      <c r="C3094" s="29"/>
      <c r="I3094" s="30"/>
      <c r="K3094" s="21"/>
      <c r="M3094" s="27"/>
      <c r="N3094" s="28"/>
      <c r="O3094" s="29"/>
      <c r="U3094" s="30"/>
    </row>
    <row r="3095" ht="15.75" customHeight="1">
      <c r="A3095" s="27"/>
      <c r="B3095" s="28"/>
      <c r="C3095" s="32">
        <v>1.0</v>
      </c>
      <c r="D3095" s="23" t="s">
        <v>1567</v>
      </c>
      <c r="I3095" s="31"/>
      <c r="K3095" s="21"/>
      <c r="M3095" s="27"/>
      <c r="N3095" s="28"/>
      <c r="O3095" s="32">
        <v>1.0</v>
      </c>
      <c r="P3095" s="23" t="s">
        <v>1567</v>
      </c>
      <c r="U3095" s="31"/>
    </row>
    <row r="3096">
      <c r="A3096" s="27"/>
      <c r="B3096" s="28"/>
      <c r="C3096" s="32">
        <v>2.0</v>
      </c>
      <c r="D3096" s="23" t="s">
        <v>1568</v>
      </c>
      <c r="I3096" s="31"/>
      <c r="K3096" s="21"/>
      <c r="M3096" s="27"/>
      <c r="N3096" s="28"/>
      <c r="O3096" s="32">
        <v>2.0</v>
      </c>
      <c r="P3096" s="23" t="s">
        <v>1568</v>
      </c>
      <c r="U3096" s="31"/>
    </row>
    <row r="3097">
      <c r="A3097" s="27"/>
      <c r="B3097" s="28"/>
      <c r="C3097" s="32">
        <v>3.0</v>
      </c>
      <c r="D3097" s="23" t="s">
        <v>1569</v>
      </c>
      <c r="I3097" s="31" t="s">
        <v>38</v>
      </c>
      <c r="K3097" s="21"/>
      <c r="M3097" s="27"/>
      <c r="N3097" s="28"/>
      <c r="O3097" s="32">
        <v>3.0</v>
      </c>
      <c r="P3097" s="23" t="s">
        <v>1569</v>
      </c>
      <c r="U3097" s="31" t="s">
        <v>38</v>
      </c>
    </row>
    <row r="3098" ht="15.75" customHeight="1">
      <c r="A3098" s="27"/>
      <c r="B3098" s="28"/>
      <c r="C3098" s="23">
        <v>4.0</v>
      </c>
      <c r="D3098" s="23" t="s">
        <v>1561</v>
      </c>
      <c r="I3098" s="31"/>
      <c r="K3098" s="21"/>
      <c r="M3098" s="27"/>
      <c r="N3098" s="28"/>
      <c r="O3098" s="23">
        <v>4.0</v>
      </c>
      <c r="P3098" s="23" t="s">
        <v>1561</v>
      </c>
      <c r="U3098" s="31"/>
    </row>
    <row r="3099">
      <c r="A3099" s="27"/>
      <c r="B3099" s="28"/>
      <c r="C3099" s="23"/>
      <c r="D3099" s="23"/>
      <c r="E3099" s="23"/>
      <c r="F3099" s="23"/>
      <c r="G3099" s="23"/>
      <c r="H3099" s="23"/>
      <c r="I3099" s="31"/>
      <c r="K3099" s="21"/>
      <c r="M3099" s="27"/>
      <c r="N3099" s="28"/>
      <c r="O3099" s="23"/>
      <c r="P3099" s="23"/>
      <c r="Q3099" s="23"/>
      <c r="R3099" s="23"/>
      <c r="S3099" s="23"/>
      <c r="T3099" s="23"/>
      <c r="U3099" s="31"/>
    </row>
    <row r="3100">
      <c r="A3100" s="27"/>
      <c r="B3100" s="28"/>
      <c r="C3100" s="23"/>
      <c r="D3100" s="23"/>
      <c r="E3100" s="23"/>
      <c r="F3100" s="23"/>
      <c r="G3100" s="23"/>
      <c r="H3100" s="23"/>
      <c r="I3100" s="31"/>
      <c r="K3100" s="21"/>
      <c r="M3100" s="27"/>
      <c r="N3100" s="28"/>
      <c r="O3100" s="23"/>
      <c r="P3100" s="23"/>
      <c r="Q3100" s="23"/>
      <c r="R3100" s="23"/>
      <c r="S3100" s="23"/>
      <c r="T3100" s="23"/>
      <c r="U3100" s="31"/>
    </row>
    <row r="3101">
      <c r="A3101" s="32" t="s">
        <v>50</v>
      </c>
      <c r="B3101" s="50">
        <f>B108+1</f>
        <v>15</v>
      </c>
      <c r="C3101" s="25" t="s">
        <v>1570</v>
      </c>
      <c r="I3101" s="26"/>
      <c r="K3101" s="21"/>
      <c r="M3101" s="32" t="s">
        <v>50</v>
      </c>
      <c r="N3101" s="50">
        <f>N108+1</f>
        <v>15</v>
      </c>
      <c r="O3101" s="25" t="s">
        <v>1570</v>
      </c>
      <c r="U3101" s="26"/>
    </row>
    <row r="3102">
      <c r="A3102" s="27"/>
      <c r="B3102" s="28"/>
      <c r="C3102" s="29"/>
      <c r="I3102" s="30"/>
      <c r="K3102" s="21"/>
      <c r="M3102" s="27"/>
      <c r="N3102" s="28"/>
      <c r="O3102" s="29"/>
      <c r="U3102" s="30"/>
    </row>
    <row r="3103" ht="15.75" customHeight="1">
      <c r="A3103" s="27"/>
      <c r="B3103" s="28"/>
      <c r="C3103" s="32">
        <v>1.0</v>
      </c>
      <c r="D3103" s="23" t="s">
        <v>1571</v>
      </c>
      <c r="I3103" s="31"/>
      <c r="K3103" s="21"/>
      <c r="M3103" s="27"/>
      <c r="N3103" s="28"/>
      <c r="O3103" s="32">
        <v>1.0</v>
      </c>
      <c r="P3103" s="23" t="s">
        <v>1571</v>
      </c>
      <c r="U3103" s="31"/>
    </row>
    <row r="3104">
      <c r="A3104" s="27"/>
      <c r="B3104" s="28"/>
      <c r="C3104" s="32">
        <v>2.0</v>
      </c>
      <c r="D3104" s="23" t="s">
        <v>1572</v>
      </c>
      <c r="I3104" s="31" t="s">
        <v>38</v>
      </c>
      <c r="K3104" s="21"/>
      <c r="M3104" s="27"/>
      <c r="N3104" s="28"/>
      <c r="O3104" s="32">
        <v>2.0</v>
      </c>
      <c r="P3104" s="23" t="s">
        <v>1572</v>
      </c>
      <c r="U3104" s="31" t="s">
        <v>38</v>
      </c>
    </row>
    <row r="3105">
      <c r="A3105" s="27"/>
      <c r="B3105" s="28"/>
      <c r="C3105" s="32">
        <v>3.0</v>
      </c>
      <c r="D3105" s="23" t="s">
        <v>1573</v>
      </c>
      <c r="I3105" s="31"/>
      <c r="K3105" s="21"/>
      <c r="M3105" s="27"/>
      <c r="N3105" s="28"/>
      <c r="O3105" s="32">
        <v>3.0</v>
      </c>
      <c r="P3105" s="23" t="s">
        <v>1573</v>
      </c>
      <c r="U3105" s="31"/>
    </row>
    <row r="3106" ht="15.75" customHeight="1">
      <c r="A3106" s="27"/>
      <c r="B3106" s="28"/>
      <c r="C3106" s="23">
        <v>4.0</v>
      </c>
      <c r="D3106" s="23" t="s">
        <v>1561</v>
      </c>
      <c r="I3106" s="31"/>
      <c r="K3106" s="21"/>
      <c r="M3106" s="27"/>
      <c r="N3106" s="28"/>
      <c r="O3106" s="23">
        <v>4.0</v>
      </c>
      <c r="P3106" s="23" t="s">
        <v>1561</v>
      </c>
      <c r="U3106" s="31"/>
    </row>
    <row r="3107">
      <c r="A3107" s="27"/>
      <c r="B3107" s="28"/>
      <c r="C3107" s="23"/>
      <c r="D3107" s="23"/>
      <c r="E3107" s="23"/>
      <c r="F3107" s="23"/>
      <c r="G3107" s="23"/>
      <c r="H3107" s="23"/>
      <c r="I3107" s="31"/>
      <c r="K3107" s="21"/>
      <c r="M3107" s="27"/>
      <c r="N3107" s="28"/>
      <c r="O3107" s="23"/>
      <c r="P3107" s="23"/>
      <c r="Q3107" s="23"/>
      <c r="R3107" s="23"/>
      <c r="S3107" s="23"/>
      <c r="T3107" s="23"/>
      <c r="U3107" s="31"/>
    </row>
    <row r="3108">
      <c r="A3108" s="27"/>
      <c r="B3108" s="28"/>
      <c r="C3108" s="23"/>
      <c r="D3108" s="23"/>
      <c r="E3108" s="23"/>
      <c r="F3108" s="23"/>
      <c r="G3108" s="23"/>
      <c r="H3108" s="23"/>
      <c r="I3108" s="31"/>
      <c r="K3108" s="21"/>
      <c r="M3108" s="27"/>
      <c r="N3108" s="28"/>
      <c r="O3108" s="23"/>
      <c r="P3108" s="23"/>
      <c r="Q3108" s="23"/>
      <c r="R3108" s="23"/>
      <c r="S3108" s="23"/>
      <c r="T3108" s="23"/>
      <c r="U3108" s="31"/>
    </row>
    <row r="3109">
      <c r="A3109" s="32" t="s">
        <v>50</v>
      </c>
      <c r="B3109" s="50">
        <f>B116+1</f>
        <v>16</v>
      </c>
      <c r="C3109" s="25" t="s">
        <v>1574</v>
      </c>
      <c r="I3109" s="26"/>
      <c r="K3109" s="21"/>
      <c r="M3109" s="32" t="s">
        <v>50</v>
      </c>
      <c r="N3109" s="50">
        <f>N116+1</f>
        <v>16</v>
      </c>
      <c r="O3109" s="25" t="s">
        <v>1574</v>
      </c>
      <c r="U3109" s="26"/>
    </row>
    <row r="3110">
      <c r="A3110" s="27"/>
      <c r="B3110" s="28"/>
      <c r="C3110" s="29"/>
      <c r="I3110" s="30"/>
      <c r="K3110" s="21"/>
      <c r="M3110" s="27"/>
      <c r="N3110" s="28"/>
      <c r="O3110" s="29"/>
      <c r="U3110" s="30"/>
    </row>
    <row r="3111" ht="15.75" customHeight="1">
      <c r="A3111" s="27"/>
      <c r="B3111" s="28"/>
      <c r="C3111" s="32">
        <v>1.0</v>
      </c>
      <c r="D3111" s="23" t="s">
        <v>1575</v>
      </c>
      <c r="I3111" s="31"/>
      <c r="K3111" s="21"/>
      <c r="M3111" s="27"/>
      <c r="N3111" s="28"/>
      <c r="O3111" s="32">
        <v>1.0</v>
      </c>
      <c r="P3111" s="23" t="s">
        <v>1575</v>
      </c>
      <c r="U3111" s="31"/>
    </row>
    <row r="3112">
      <c r="A3112" s="27"/>
      <c r="B3112" s="28"/>
      <c r="C3112" s="32">
        <v>2.0</v>
      </c>
      <c r="D3112" s="23" t="s">
        <v>1576</v>
      </c>
      <c r="I3112" s="31"/>
      <c r="K3112" s="21"/>
      <c r="M3112" s="27"/>
      <c r="N3112" s="28"/>
      <c r="O3112" s="32">
        <v>2.0</v>
      </c>
      <c r="P3112" s="23" t="s">
        <v>1576</v>
      </c>
      <c r="U3112" s="31"/>
    </row>
    <row r="3113">
      <c r="A3113" s="27"/>
      <c r="B3113" s="28"/>
      <c r="C3113" s="32">
        <v>3.0</v>
      </c>
      <c r="D3113" s="23" t="s">
        <v>1577</v>
      </c>
      <c r="I3113" s="31" t="s">
        <v>38</v>
      </c>
      <c r="K3113" s="21"/>
      <c r="M3113" s="27"/>
      <c r="N3113" s="28"/>
      <c r="O3113" s="32">
        <v>3.0</v>
      </c>
      <c r="P3113" s="23" t="s">
        <v>1577</v>
      </c>
      <c r="U3113" s="31" t="s">
        <v>38</v>
      </c>
    </row>
    <row r="3114" ht="15.75" customHeight="1">
      <c r="A3114" s="27"/>
      <c r="B3114" s="28"/>
      <c r="C3114" s="23">
        <v>4.0</v>
      </c>
      <c r="D3114" s="23" t="s">
        <v>1578</v>
      </c>
      <c r="I3114" s="31"/>
      <c r="K3114" s="21"/>
      <c r="M3114" s="27"/>
      <c r="N3114" s="28"/>
      <c r="O3114" s="23">
        <v>4.0</v>
      </c>
      <c r="P3114" s="23" t="s">
        <v>1578</v>
      </c>
      <c r="U3114" s="31"/>
    </row>
    <row r="3115">
      <c r="A3115" s="27"/>
      <c r="B3115" s="28"/>
      <c r="C3115" s="23"/>
      <c r="D3115" s="23"/>
      <c r="E3115" s="23"/>
      <c r="F3115" s="23"/>
      <c r="G3115" s="23"/>
      <c r="H3115" s="23"/>
      <c r="I3115" s="31"/>
      <c r="K3115" s="21"/>
      <c r="M3115" s="27"/>
      <c r="N3115" s="28"/>
      <c r="O3115" s="23"/>
      <c r="P3115" s="23"/>
      <c r="Q3115" s="23"/>
      <c r="R3115" s="23"/>
      <c r="S3115" s="23"/>
      <c r="T3115" s="23"/>
      <c r="U3115" s="31"/>
    </row>
    <row r="3116">
      <c r="A3116" s="27"/>
      <c r="B3116" s="28"/>
      <c r="C3116" s="23"/>
      <c r="D3116" s="23"/>
      <c r="E3116" s="23"/>
      <c r="F3116" s="23"/>
      <c r="G3116" s="23"/>
      <c r="H3116" s="23"/>
      <c r="I3116" s="31"/>
      <c r="K3116" s="21"/>
      <c r="M3116" s="27"/>
      <c r="N3116" s="28"/>
      <c r="O3116" s="23"/>
      <c r="P3116" s="23"/>
      <c r="Q3116" s="23"/>
      <c r="R3116" s="23"/>
      <c r="S3116" s="23"/>
      <c r="T3116" s="23"/>
      <c r="U3116" s="31"/>
    </row>
    <row r="3117">
      <c r="A3117" s="32" t="s">
        <v>50</v>
      </c>
      <c r="B3117" s="50">
        <f>B124+1</f>
        <v>17</v>
      </c>
      <c r="C3117" s="25" t="s">
        <v>1579</v>
      </c>
      <c r="I3117" s="26"/>
      <c r="K3117" s="21"/>
      <c r="M3117" s="32" t="s">
        <v>50</v>
      </c>
      <c r="N3117" s="50">
        <f>N124+1</f>
        <v>17</v>
      </c>
      <c r="O3117" s="25" t="s">
        <v>1579</v>
      </c>
      <c r="U3117" s="26"/>
    </row>
    <row r="3118" ht="47.25" customHeight="1">
      <c r="A3118" s="27"/>
      <c r="B3118" s="28"/>
      <c r="C3118" s="29" t="str">
        <f>IMAGE("https://media.zecodeek-it.com/dtc/ss-share/questions/question-1395.jpg",1)</f>
        <v/>
      </c>
      <c r="I3118" s="30"/>
      <c r="K3118" s="21"/>
      <c r="M3118" s="27"/>
      <c r="N3118" s="28"/>
      <c r="O3118" s="29" t="str">
        <f>IMAGE("https://media.zecodeek-it.com/dtc/ss-share/questions/question-1395.jpg",1)</f>
        <v/>
      </c>
      <c r="U3118" s="30"/>
    </row>
    <row r="3119" ht="15.75" customHeight="1">
      <c r="A3119" s="27"/>
      <c r="B3119" s="28"/>
      <c r="C3119" s="32">
        <v>1.0</v>
      </c>
      <c r="D3119" s="23" t="s">
        <v>1580</v>
      </c>
      <c r="I3119" s="31"/>
      <c r="K3119" s="21"/>
      <c r="M3119" s="27"/>
      <c r="N3119" s="28"/>
      <c r="O3119" s="32">
        <v>1.0</v>
      </c>
      <c r="P3119" s="23" t="s">
        <v>1580</v>
      </c>
      <c r="U3119" s="31"/>
    </row>
    <row r="3120">
      <c r="A3120" s="27"/>
      <c r="B3120" s="28"/>
      <c r="C3120" s="32">
        <v>2.0</v>
      </c>
      <c r="D3120" s="23" t="s">
        <v>1514</v>
      </c>
      <c r="I3120" s="31" t="s">
        <v>38</v>
      </c>
      <c r="K3120" s="21"/>
      <c r="M3120" s="27"/>
      <c r="N3120" s="28"/>
      <c r="O3120" s="32">
        <v>2.0</v>
      </c>
      <c r="P3120" s="23" t="s">
        <v>1514</v>
      </c>
      <c r="U3120" s="31" t="s">
        <v>38</v>
      </c>
    </row>
    <row r="3121">
      <c r="A3121" s="27"/>
      <c r="B3121" s="28"/>
      <c r="C3121" s="32">
        <v>3.0</v>
      </c>
      <c r="D3121" s="23" t="s">
        <v>1581</v>
      </c>
      <c r="I3121" s="31"/>
      <c r="K3121" s="21"/>
      <c r="M3121" s="27"/>
      <c r="N3121" s="28"/>
      <c r="O3121" s="32">
        <v>3.0</v>
      </c>
      <c r="P3121" s="23" t="s">
        <v>1581</v>
      </c>
      <c r="U3121" s="31"/>
    </row>
    <row r="3122" ht="15.75" customHeight="1">
      <c r="A3122" s="27"/>
      <c r="B3122" s="28"/>
      <c r="C3122" s="23">
        <v>4.0</v>
      </c>
      <c r="D3122" s="23" t="s">
        <v>1582</v>
      </c>
      <c r="I3122" s="31"/>
      <c r="K3122" s="21"/>
      <c r="M3122" s="27"/>
      <c r="N3122" s="28"/>
      <c r="O3122" s="23">
        <v>4.0</v>
      </c>
      <c r="P3122" s="23" t="s">
        <v>1582</v>
      </c>
      <c r="U3122" s="31"/>
    </row>
    <row r="3123">
      <c r="A3123" s="27"/>
      <c r="B3123" s="28"/>
      <c r="C3123" s="23"/>
      <c r="D3123" s="23"/>
      <c r="E3123" s="23"/>
      <c r="F3123" s="23"/>
      <c r="G3123" s="23"/>
      <c r="H3123" s="23"/>
      <c r="I3123" s="31"/>
      <c r="K3123" s="21"/>
      <c r="M3123" s="27"/>
      <c r="N3123" s="28"/>
      <c r="O3123" s="23"/>
      <c r="P3123" s="23"/>
      <c r="Q3123" s="23"/>
      <c r="R3123" s="23"/>
      <c r="S3123" s="23"/>
      <c r="T3123" s="23"/>
      <c r="U3123" s="31"/>
    </row>
    <row r="3124">
      <c r="A3124" s="27"/>
      <c r="B3124" s="28"/>
      <c r="C3124" s="23"/>
      <c r="D3124" s="23"/>
      <c r="E3124" s="23"/>
      <c r="F3124" s="23"/>
      <c r="G3124" s="23"/>
      <c r="H3124" s="23"/>
      <c r="I3124" s="31"/>
      <c r="K3124" s="21"/>
      <c r="M3124" s="27"/>
      <c r="N3124" s="28"/>
      <c r="O3124" s="23"/>
      <c r="P3124" s="23"/>
      <c r="Q3124" s="23"/>
      <c r="R3124" s="23"/>
      <c r="S3124" s="23"/>
      <c r="T3124" s="23"/>
      <c r="U3124" s="31"/>
    </row>
    <row r="3125">
      <c r="A3125" s="32" t="s">
        <v>50</v>
      </c>
      <c r="B3125" s="50">
        <f>B132+1</f>
        <v>18</v>
      </c>
      <c r="C3125" s="25" t="s">
        <v>1583</v>
      </c>
      <c r="I3125" s="26"/>
      <c r="K3125" s="21"/>
      <c r="M3125" s="32" t="s">
        <v>50</v>
      </c>
      <c r="N3125" s="50">
        <f>N132+1</f>
        <v>18</v>
      </c>
      <c r="O3125" s="25" t="s">
        <v>1583</v>
      </c>
      <c r="U3125" s="26"/>
    </row>
    <row r="3126" ht="47.25" customHeight="1">
      <c r="A3126" s="27"/>
      <c r="B3126" s="28"/>
      <c r="C3126" s="29" t="str">
        <f>IMAGE("https://media.zecodeek-it.com/dtc/ss-share/questions/question-5536.jpg",1)</f>
        <v/>
      </c>
      <c r="I3126" s="30"/>
      <c r="K3126" s="21"/>
      <c r="M3126" s="27"/>
      <c r="N3126" s="28"/>
      <c r="O3126" s="29" t="str">
        <f>IMAGE("https://media.zecodeek-it.com/dtc/ss-share/questions/question-5536.jpg",1)</f>
        <v/>
      </c>
      <c r="U3126" s="30"/>
    </row>
    <row r="3127" ht="15.75" customHeight="1">
      <c r="A3127" s="27"/>
      <c r="B3127" s="28"/>
      <c r="C3127" s="32">
        <v>1.0</v>
      </c>
      <c r="D3127" s="23" t="s">
        <v>1584</v>
      </c>
      <c r="I3127" s="31"/>
      <c r="K3127" s="21"/>
      <c r="M3127" s="27"/>
      <c r="N3127" s="28"/>
      <c r="O3127" s="32">
        <v>1.0</v>
      </c>
      <c r="P3127" s="23" t="s">
        <v>1584</v>
      </c>
      <c r="U3127" s="31"/>
    </row>
    <row r="3128">
      <c r="A3128" s="27"/>
      <c r="B3128" s="28"/>
      <c r="C3128" s="32">
        <v>2.0</v>
      </c>
      <c r="D3128" s="23" t="s">
        <v>1585</v>
      </c>
      <c r="I3128" s="31" t="s">
        <v>38</v>
      </c>
      <c r="K3128" s="21"/>
      <c r="M3128" s="27"/>
      <c r="N3128" s="28"/>
      <c r="O3128" s="32">
        <v>2.0</v>
      </c>
      <c r="P3128" s="23" t="s">
        <v>1585</v>
      </c>
      <c r="U3128" s="31" t="s">
        <v>38</v>
      </c>
    </row>
    <row r="3129">
      <c r="A3129" s="27"/>
      <c r="B3129" s="28"/>
      <c r="C3129" s="32">
        <v>3.0</v>
      </c>
      <c r="D3129" s="23" t="s">
        <v>1586</v>
      </c>
      <c r="I3129" s="31"/>
      <c r="K3129" s="21"/>
      <c r="M3129" s="27"/>
      <c r="N3129" s="28"/>
      <c r="O3129" s="32">
        <v>3.0</v>
      </c>
      <c r="P3129" s="23" t="s">
        <v>1586</v>
      </c>
      <c r="U3129" s="31"/>
    </row>
    <row r="3130" ht="15.75" customHeight="1">
      <c r="A3130" s="27"/>
      <c r="B3130" s="28"/>
      <c r="C3130" s="23">
        <v>4.0</v>
      </c>
      <c r="D3130" s="23" t="s">
        <v>1587</v>
      </c>
      <c r="I3130" s="31"/>
      <c r="K3130" s="21"/>
      <c r="M3130" s="27"/>
      <c r="N3130" s="28"/>
      <c r="O3130" s="23">
        <v>4.0</v>
      </c>
      <c r="P3130" s="23" t="s">
        <v>1587</v>
      </c>
      <c r="U3130" s="31"/>
    </row>
    <row r="3131">
      <c r="A3131" s="27"/>
      <c r="B3131" s="28"/>
      <c r="C3131" s="23"/>
      <c r="D3131" s="23"/>
      <c r="E3131" s="23"/>
      <c r="F3131" s="23"/>
      <c r="G3131" s="23"/>
      <c r="H3131" s="23"/>
      <c r="I3131" s="31"/>
      <c r="K3131" s="21"/>
      <c r="M3131" s="27"/>
      <c r="N3131" s="28"/>
      <c r="O3131" s="23"/>
      <c r="P3131" s="23"/>
      <c r="Q3131" s="23"/>
      <c r="R3131" s="23"/>
      <c r="S3131" s="23"/>
      <c r="T3131" s="23"/>
      <c r="U3131" s="31"/>
    </row>
    <row r="3132">
      <c r="A3132" s="27"/>
      <c r="B3132" s="28"/>
      <c r="C3132" s="23"/>
      <c r="D3132" s="23"/>
      <c r="E3132" s="23"/>
      <c r="F3132" s="23"/>
      <c r="G3132" s="23"/>
      <c r="H3132" s="23"/>
      <c r="I3132" s="31"/>
      <c r="K3132" s="21"/>
      <c r="M3132" s="27"/>
      <c r="N3132" s="28"/>
      <c r="O3132" s="23"/>
      <c r="P3132" s="23"/>
      <c r="Q3132" s="23"/>
      <c r="R3132" s="23"/>
      <c r="S3132" s="23"/>
      <c r="T3132" s="23"/>
      <c r="U3132" s="31"/>
    </row>
    <row r="3133">
      <c r="A3133" s="32" t="s">
        <v>50</v>
      </c>
      <c r="B3133" s="50">
        <f>B140+1</f>
        <v>19</v>
      </c>
      <c r="C3133" s="25" t="s">
        <v>1588</v>
      </c>
      <c r="I3133" s="26"/>
      <c r="K3133" s="21"/>
      <c r="M3133" s="32" t="s">
        <v>50</v>
      </c>
      <c r="N3133" s="50">
        <f>N140+1</f>
        <v>19</v>
      </c>
      <c r="O3133" s="25" t="s">
        <v>1588</v>
      </c>
      <c r="U3133" s="26"/>
    </row>
    <row r="3134" ht="47.25" customHeight="1">
      <c r="A3134" s="27"/>
      <c r="B3134" s="28"/>
      <c r="C3134" s="29" t="str">
        <f>IMAGE("https://media.zecodeek-it.com/dtc/ss-share/questions/question-1394.jpg",1)</f>
        <v/>
      </c>
      <c r="I3134" s="30"/>
      <c r="K3134" s="21"/>
      <c r="M3134" s="27"/>
      <c r="N3134" s="28"/>
      <c r="O3134" s="29" t="str">
        <f>IMAGE("https://media.zecodeek-it.com/dtc/ss-share/questions/question-1394.jpg",1)</f>
        <v/>
      </c>
      <c r="U3134" s="30"/>
    </row>
    <row r="3135" ht="15.75" customHeight="1">
      <c r="A3135" s="27"/>
      <c r="B3135" s="28"/>
      <c r="C3135" s="32">
        <v>1.0</v>
      </c>
      <c r="D3135" s="23" t="s">
        <v>1589</v>
      </c>
      <c r="I3135" s="31"/>
      <c r="K3135" s="21"/>
      <c r="M3135" s="27"/>
      <c r="N3135" s="28"/>
      <c r="O3135" s="32">
        <v>1.0</v>
      </c>
      <c r="P3135" s="23" t="s">
        <v>1589</v>
      </c>
      <c r="U3135" s="31"/>
    </row>
    <row r="3136" ht="32.25" customHeight="1">
      <c r="A3136" s="27"/>
      <c r="B3136" s="28"/>
      <c r="C3136" s="32">
        <v>2.0</v>
      </c>
      <c r="D3136" s="23" t="s">
        <v>1585</v>
      </c>
      <c r="I3136" s="31" t="s">
        <v>38</v>
      </c>
      <c r="K3136" s="21"/>
      <c r="M3136" s="27"/>
      <c r="N3136" s="28"/>
      <c r="O3136" s="32">
        <v>2.0</v>
      </c>
      <c r="P3136" s="23" t="s">
        <v>1585</v>
      </c>
      <c r="U3136" s="31" t="s">
        <v>38</v>
      </c>
    </row>
    <row r="3137">
      <c r="A3137" s="27"/>
      <c r="B3137" s="28"/>
      <c r="C3137" s="32">
        <v>3.0</v>
      </c>
      <c r="D3137" s="23" t="s">
        <v>1590</v>
      </c>
      <c r="I3137" s="31"/>
      <c r="K3137" s="21"/>
      <c r="M3137" s="27"/>
      <c r="N3137" s="28"/>
      <c r="O3137" s="32">
        <v>3.0</v>
      </c>
      <c r="P3137" s="23" t="s">
        <v>1590</v>
      </c>
      <c r="U3137" s="31"/>
    </row>
    <row r="3138" ht="15.75" customHeight="1">
      <c r="A3138" s="27"/>
      <c r="B3138" s="28"/>
      <c r="C3138" s="32">
        <v>4.0</v>
      </c>
      <c r="D3138" s="23" t="s">
        <v>1099</v>
      </c>
      <c r="I3138" s="31"/>
      <c r="K3138" s="21"/>
      <c r="M3138" s="27"/>
      <c r="N3138" s="28"/>
      <c r="O3138" s="32">
        <v>4.0</v>
      </c>
      <c r="P3138" s="23" t="s">
        <v>1099</v>
      </c>
      <c r="U3138" s="31"/>
    </row>
    <row r="3139">
      <c r="A3139" s="27"/>
      <c r="B3139" s="28"/>
      <c r="C3139" s="23"/>
      <c r="D3139" s="23"/>
      <c r="E3139" s="23"/>
      <c r="F3139" s="23"/>
      <c r="G3139" s="23"/>
      <c r="H3139" s="23"/>
      <c r="I3139" s="31"/>
      <c r="K3139" s="21"/>
      <c r="M3139" s="27"/>
      <c r="N3139" s="28"/>
      <c r="O3139" s="23"/>
      <c r="P3139" s="23"/>
      <c r="Q3139" s="23"/>
      <c r="R3139" s="23"/>
      <c r="S3139" s="23"/>
      <c r="T3139" s="23"/>
      <c r="U3139" s="31"/>
    </row>
    <row r="3140">
      <c r="A3140" s="27"/>
      <c r="B3140" s="28"/>
      <c r="C3140" s="23"/>
      <c r="D3140" s="23"/>
      <c r="E3140" s="23"/>
      <c r="F3140" s="23"/>
      <c r="G3140" s="23"/>
      <c r="H3140" s="23"/>
      <c r="I3140" s="31"/>
      <c r="K3140" s="21"/>
      <c r="M3140" s="27"/>
      <c r="N3140" s="28"/>
      <c r="O3140" s="23"/>
      <c r="P3140" s="23"/>
      <c r="Q3140" s="23"/>
      <c r="R3140" s="23"/>
      <c r="S3140" s="23"/>
      <c r="T3140" s="23"/>
      <c r="U3140" s="31"/>
    </row>
    <row r="3141">
      <c r="A3141" s="32" t="s">
        <v>50</v>
      </c>
      <c r="B3141" s="50">
        <f>B148+1</f>
        <v>20</v>
      </c>
      <c r="C3141" s="25" t="s">
        <v>1591</v>
      </c>
      <c r="I3141" s="26"/>
      <c r="K3141" s="21"/>
      <c r="M3141" s="32" t="s">
        <v>50</v>
      </c>
      <c r="N3141" s="50">
        <f>N148+1</f>
        <v>20</v>
      </c>
      <c r="O3141" s="25" t="s">
        <v>1591</v>
      </c>
      <c r="U3141" s="26"/>
    </row>
    <row r="3142">
      <c r="A3142" s="27"/>
      <c r="B3142" s="28"/>
      <c r="C3142" s="29"/>
      <c r="I3142" s="30"/>
      <c r="K3142" s="21"/>
      <c r="M3142" s="27"/>
      <c r="N3142" s="28"/>
      <c r="O3142" s="29"/>
      <c r="U3142" s="30"/>
    </row>
    <row r="3143" ht="15.75" customHeight="1">
      <c r="A3143" s="27"/>
      <c r="B3143" s="28"/>
      <c r="C3143" s="32">
        <v>1.0</v>
      </c>
      <c r="D3143" s="23" t="s">
        <v>1592</v>
      </c>
      <c r="I3143" s="31" t="s">
        <v>38</v>
      </c>
      <c r="K3143" s="21"/>
      <c r="M3143" s="27"/>
      <c r="N3143" s="28"/>
      <c r="O3143" s="32">
        <v>1.0</v>
      </c>
      <c r="P3143" s="23" t="s">
        <v>1592</v>
      </c>
      <c r="U3143" s="31" t="s">
        <v>38</v>
      </c>
    </row>
    <row r="3144" ht="15.75" customHeight="1">
      <c r="A3144" s="27"/>
      <c r="B3144" s="28"/>
      <c r="C3144" s="32">
        <v>2.0</v>
      </c>
      <c r="D3144" s="23" t="s">
        <v>1593</v>
      </c>
      <c r="I3144" s="31"/>
      <c r="K3144" s="21"/>
      <c r="M3144" s="27"/>
      <c r="N3144" s="28"/>
      <c r="O3144" s="32">
        <v>2.0</v>
      </c>
      <c r="P3144" s="23" t="s">
        <v>1593</v>
      </c>
      <c r="U3144" s="31"/>
    </row>
    <row r="3145">
      <c r="A3145" s="27"/>
      <c r="B3145" s="28"/>
      <c r="C3145" s="32">
        <v>3.0</v>
      </c>
      <c r="D3145" s="23" t="s">
        <v>1594</v>
      </c>
      <c r="I3145" s="31"/>
      <c r="K3145" s="21"/>
      <c r="M3145" s="27"/>
      <c r="N3145" s="28"/>
      <c r="O3145" s="32">
        <v>3.0</v>
      </c>
      <c r="P3145" s="23" t="s">
        <v>1594</v>
      </c>
      <c r="U3145" s="31"/>
    </row>
    <row r="3146" ht="15.75" customHeight="1">
      <c r="A3146" s="27"/>
      <c r="B3146" s="28"/>
      <c r="C3146" s="32">
        <v>4.0</v>
      </c>
      <c r="D3146" s="23" t="s">
        <v>1595</v>
      </c>
      <c r="I3146" s="31"/>
      <c r="K3146" s="21"/>
      <c r="M3146" s="27"/>
      <c r="N3146" s="28"/>
      <c r="O3146" s="32">
        <v>4.0</v>
      </c>
      <c r="P3146" s="23" t="s">
        <v>1595</v>
      </c>
      <c r="U3146" s="31"/>
    </row>
    <row r="3147">
      <c r="A3147" s="27"/>
      <c r="B3147" s="28"/>
      <c r="C3147" s="23"/>
      <c r="D3147" s="23"/>
      <c r="E3147" s="23"/>
      <c r="F3147" s="23"/>
      <c r="G3147" s="23"/>
      <c r="H3147" s="23"/>
      <c r="I3147" s="31"/>
      <c r="K3147" s="21"/>
      <c r="M3147" s="27"/>
      <c r="N3147" s="28"/>
      <c r="O3147" s="23"/>
      <c r="P3147" s="23"/>
      <c r="Q3147" s="23"/>
      <c r="R3147" s="23"/>
      <c r="S3147" s="23"/>
      <c r="T3147" s="23"/>
      <c r="U3147" s="31"/>
    </row>
    <row r="3148">
      <c r="A3148" s="27"/>
      <c r="B3148" s="28"/>
      <c r="C3148" s="23"/>
      <c r="D3148" s="23"/>
      <c r="E3148" s="23"/>
      <c r="F3148" s="23"/>
      <c r="G3148" s="23"/>
      <c r="H3148" s="23"/>
      <c r="I3148" s="31"/>
      <c r="K3148" s="21"/>
      <c r="M3148" s="27"/>
      <c r="N3148" s="28"/>
      <c r="O3148" s="23"/>
      <c r="P3148" s="23"/>
      <c r="Q3148" s="23"/>
      <c r="R3148" s="23"/>
      <c r="S3148" s="23"/>
      <c r="T3148" s="23"/>
      <c r="U3148" s="31"/>
    </row>
    <row r="3149">
      <c r="A3149" s="32" t="s">
        <v>50</v>
      </c>
      <c r="B3149" s="50">
        <f>B156+1</f>
        <v>21</v>
      </c>
      <c r="C3149" s="25" t="s">
        <v>1596</v>
      </c>
      <c r="I3149" s="26"/>
      <c r="K3149" s="21"/>
      <c r="M3149" s="32" t="s">
        <v>50</v>
      </c>
      <c r="N3149" s="50">
        <f>N156+1</f>
        <v>21</v>
      </c>
      <c r="O3149" s="25" t="s">
        <v>1596</v>
      </c>
      <c r="U3149" s="26"/>
    </row>
    <row r="3150" ht="47.25" customHeight="1">
      <c r="A3150" s="27"/>
      <c r="B3150" s="28"/>
      <c r="C3150" s="29" t="str">
        <f>IMAGE("https://media.zecodeek-it.com/dtc/ss-share/questions/question-1402.jpg",1)</f>
        <v/>
      </c>
      <c r="I3150" s="30"/>
      <c r="K3150" s="21"/>
      <c r="M3150" s="27"/>
      <c r="N3150" s="28"/>
      <c r="O3150" s="29" t="str">
        <f>IMAGE("https://media.zecodeek-it.com/dtc/ss-share/questions/question-1402.jpg",1)</f>
        <v/>
      </c>
      <c r="U3150" s="30"/>
    </row>
    <row r="3151" ht="15.75" customHeight="1">
      <c r="A3151" s="27"/>
      <c r="B3151" s="28"/>
      <c r="C3151" s="32">
        <v>1.0</v>
      </c>
      <c r="D3151" s="23" t="s">
        <v>1597</v>
      </c>
      <c r="I3151" s="31"/>
      <c r="K3151" s="21"/>
      <c r="M3151" s="27"/>
      <c r="N3151" s="28"/>
      <c r="O3151" s="32">
        <v>1.0</v>
      </c>
      <c r="P3151" s="23" t="s">
        <v>1597</v>
      </c>
      <c r="U3151" s="31"/>
    </row>
    <row r="3152">
      <c r="A3152" s="27"/>
      <c r="B3152" s="28"/>
      <c r="C3152" s="32">
        <v>2.0</v>
      </c>
      <c r="D3152" s="23" t="s">
        <v>1598</v>
      </c>
      <c r="I3152" s="31" t="s">
        <v>38</v>
      </c>
      <c r="K3152" s="21"/>
      <c r="M3152" s="27"/>
      <c r="N3152" s="28"/>
      <c r="O3152" s="32">
        <v>2.0</v>
      </c>
      <c r="P3152" s="23" t="s">
        <v>1598</v>
      </c>
      <c r="U3152" s="31" t="s">
        <v>38</v>
      </c>
    </row>
    <row r="3153">
      <c r="A3153" s="27"/>
      <c r="B3153" s="28"/>
      <c r="C3153" s="32">
        <v>3.0</v>
      </c>
      <c r="D3153" s="23" t="s">
        <v>1599</v>
      </c>
      <c r="I3153" s="31"/>
      <c r="K3153" s="21"/>
      <c r="M3153" s="27"/>
      <c r="N3153" s="28"/>
      <c r="O3153" s="32">
        <v>3.0</v>
      </c>
      <c r="P3153" s="23" t="s">
        <v>1599</v>
      </c>
      <c r="U3153" s="31"/>
    </row>
    <row r="3154" ht="15.75" customHeight="1">
      <c r="A3154" s="27"/>
      <c r="B3154" s="28"/>
      <c r="C3154" s="32">
        <v>4.0</v>
      </c>
      <c r="D3154" s="23" t="s">
        <v>1099</v>
      </c>
      <c r="I3154" s="31"/>
      <c r="K3154" s="21"/>
      <c r="M3154" s="27"/>
      <c r="N3154" s="28"/>
      <c r="O3154" s="32">
        <v>4.0</v>
      </c>
      <c r="P3154" s="23" t="s">
        <v>1099</v>
      </c>
      <c r="U3154" s="31"/>
    </row>
    <row r="3155">
      <c r="A3155" s="27"/>
      <c r="B3155" s="28"/>
      <c r="C3155" s="23"/>
      <c r="D3155" s="23"/>
      <c r="E3155" s="23"/>
      <c r="F3155" s="23"/>
      <c r="G3155" s="23"/>
      <c r="H3155" s="23"/>
      <c r="I3155" s="31"/>
      <c r="K3155" s="21"/>
    </row>
    <row r="3156">
      <c r="A3156" s="27"/>
      <c r="B3156" s="28"/>
      <c r="C3156" s="23"/>
      <c r="D3156" s="23"/>
      <c r="E3156" s="23"/>
      <c r="F3156" s="23"/>
      <c r="G3156" s="23"/>
      <c r="H3156" s="23"/>
      <c r="I3156" s="31"/>
      <c r="K3156" s="21"/>
    </row>
    <row r="3157">
      <c r="A3157" s="27"/>
      <c r="B3157" s="28"/>
      <c r="C3157" s="23"/>
      <c r="D3157" s="23"/>
      <c r="E3157" s="23"/>
      <c r="F3157" s="23"/>
      <c r="G3157" s="23"/>
      <c r="H3157" s="23"/>
      <c r="I3157" s="31"/>
      <c r="K3157" s="21"/>
    </row>
    <row r="3158">
      <c r="A3158" s="27"/>
      <c r="B3158" s="28"/>
      <c r="C3158" s="23"/>
      <c r="D3158" s="23"/>
      <c r="E3158" s="23"/>
      <c r="F3158" s="23"/>
      <c r="G3158" s="23"/>
      <c r="H3158" s="23"/>
      <c r="I3158" s="31"/>
      <c r="K3158" s="21"/>
    </row>
    <row r="3159">
      <c r="A3159" s="27"/>
      <c r="B3159" s="28"/>
      <c r="C3159" s="23"/>
      <c r="D3159" s="23"/>
      <c r="E3159" s="23"/>
      <c r="F3159" s="23"/>
      <c r="G3159" s="23"/>
      <c r="H3159" s="23"/>
      <c r="I3159" s="31"/>
      <c r="K3159" s="21"/>
    </row>
    <row r="3160">
      <c r="A3160" s="27"/>
      <c r="B3160" s="28"/>
      <c r="C3160" s="23"/>
      <c r="D3160" s="23"/>
      <c r="E3160" s="23"/>
      <c r="F3160" s="23"/>
      <c r="G3160" s="23"/>
      <c r="H3160" s="23"/>
      <c r="I3160" s="31"/>
      <c r="K3160" s="21"/>
    </row>
    <row r="3161">
      <c r="A3161" s="27"/>
      <c r="B3161" s="28"/>
      <c r="C3161" s="23"/>
      <c r="D3161" s="23"/>
      <c r="E3161" s="23"/>
      <c r="F3161" s="23"/>
      <c r="G3161" s="23"/>
      <c r="H3161" s="23"/>
      <c r="I3161" s="31"/>
      <c r="K3161" s="21"/>
    </row>
    <row r="3162">
      <c r="A3162" s="27"/>
      <c r="B3162" s="28"/>
      <c r="C3162" s="23"/>
      <c r="D3162" s="23"/>
      <c r="E3162" s="23"/>
      <c r="F3162" s="23"/>
      <c r="G3162" s="23"/>
      <c r="H3162" s="23"/>
      <c r="I3162" s="31"/>
      <c r="K3162" s="21"/>
    </row>
    <row r="3163">
      <c r="A3163" s="27"/>
      <c r="B3163" s="28"/>
      <c r="C3163" s="23"/>
      <c r="D3163" s="23"/>
      <c r="E3163" s="23"/>
      <c r="F3163" s="23"/>
      <c r="G3163" s="23"/>
      <c r="H3163" s="23"/>
      <c r="I3163" s="31"/>
      <c r="K3163" s="21"/>
    </row>
    <row r="3164">
      <c r="A3164" s="27"/>
      <c r="B3164" s="28"/>
      <c r="C3164" s="23"/>
      <c r="D3164" s="23"/>
      <c r="E3164" s="23"/>
      <c r="F3164" s="23"/>
      <c r="G3164" s="23"/>
      <c r="H3164" s="23"/>
      <c r="I3164" s="31"/>
      <c r="K3164" s="21"/>
    </row>
    <row r="3165">
      <c r="A3165" s="27"/>
      <c r="B3165" s="28"/>
      <c r="C3165" s="23"/>
      <c r="D3165" s="23"/>
      <c r="E3165" s="23"/>
      <c r="F3165" s="23"/>
      <c r="G3165" s="23"/>
      <c r="H3165" s="23"/>
      <c r="I3165" s="31"/>
      <c r="K3165" s="21"/>
    </row>
    <row r="3166">
      <c r="A3166" s="27"/>
      <c r="B3166" s="28"/>
      <c r="C3166" s="23"/>
      <c r="D3166" s="23"/>
      <c r="E3166" s="23"/>
      <c r="F3166" s="23"/>
      <c r="G3166" s="23"/>
      <c r="H3166" s="23"/>
      <c r="I3166" s="31"/>
      <c r="K3166" s="21"/>
    </row>
    <row r="3167">
      <c r="A3167" s="27"/>
      <c r="B3167" s="28"/>
      <c r="C3167" s="23"/>
      <c r="D3167" s="23"/>
      <c r="E3167" s="23"/>
      <c r="F3167" s="23"/>
      <c r="G3167" s="23"/>
      <c r="H3167" s="23"/>
      <c r="I3167" s="31"/>
      <c r="K3167" s="21"/>
    </row>
    <row r="3168">
      <c r="A3168" s="27"/>
      <c r="B3168" s="28"/>
      <c r="C3168" s="23"/>
      <c r="D3168" s="23"/>
      <c r="E3168" s="23"/>
      <c r="F3168" s="23"/>
      <c r="G3168" s="23"/>
      <c r="H3168" s="23"/>
      <c r="I3168" s="31"/>
      <c r="K3168" s="21"/>
    </row>
    <row r="3169">
      <c r="A3169" s="27"/>
      <c r="B3169" s="28"/>
      <c r="C3169" s="23"/>
      <c r="D3169" s="23"/>
      <c r="E3169" s="23"/>
      <c r="F3169" s="23"/>
      <c r="G3169" s="23"/>
      <c r="H3169" s="23"/>
      <c r="I3169" s="31"/>
      <c r="K3169" s="21"/>
    </row>
    <row r="3170">
      <c r="A3170" s="27"/>
      <c r="B3170" s="28"/>
      <c r="C3170" s="23"/>
      <c r="D3170" s="23"/>
      <c r="E3170" s="23"/>
      <c r="F3170" s="23"/>
      <c r="G3170" s="23"/>
      <c r="H3170" s="23"/>
      <c r="I3170" s="31"/>
      <c r="K3170" s="21"/>
    </row>
    <row r="3171">
      <c r="A3171" s="27"/>
      <c r="B3171" s="28"/>
      <c r="C3171" s="23"/>
      <c r="D3171" s="23"/>
      <c r="E3171" s="23"/>
      <c r="F3171" s="23"/>
      <c r="G3171" s="23"/>
      <c r="H3171" s="23"/>
      <c r="I3171" s="31"/>
      <c r="K3171" s="21"/>
    </row>
    <row r="3172">
      <c r="A3172" s="27"/>
      <c r="B3172" s="28"/>
      <c r="C3172" s="23"/>
      <c r="D3172" s="23"/>
      <c r="E3172" s="23"/>
      <c r="F3172" s="23"/>
      <c r="G3172" s="23"/>
      <c r="H3172" s="23"/>
      <c r="I3172" s="31"/>
      <c r="K3172" s="21"/>
    </row>
    <row r="3173">
      <c r="A3173" s="27"/>
      <c r="B3173" s="28"/>
      <c r="C3173" s="23"/>
      <c r="D3173" s="23"/>
      <c r="E3173" s="23"/>
      <c r="F3173" s="23"/>
      <c r="G3173" s="23"/>
      <c r="H3173" s="23"/>
      <c r="I3173" s="31"/>
      <c r="K3173" s="21"/>
    </row>
    <row r="3174">
      <c r="A3174" s="27"/>
      <c r="B3174" s="28"/>
      <c r="C3174" s="23"/>
      <c r="D3174" s="23"/>
      <c r="E3174" s="23"/>
      <c r="F3174" s="23"/>
      <c r="G3174" s="23"/>
      <c r="H3174" s="23"/>
      <c r="I3174" s="31"/>
      <c r="K3174" s="21"/>
    </row>
    <row r="3175">
      <c r="A3175" s="27"/>
      <c r="B3175" s="28"/>
      <c r="C3175" s="23"/>
      <c r="D3175" s="23"/>
      <c r="E3175" s="23"/>
      <c r="F3175" s="23"/>
      <c r="G3175" s="23"/>
      <c r="H3175" s="23"/>
      <c r="I3175" s="31"/>
      <c r="K3175" s="21"/>
    </row>
    <row r="3176">
      <c r="A3176" s="27"/>
      <c r="B3176" s="28"/>
      <c r="C3176" s="23"/>
      <c r="D3176" s="23"/>
      <c r="E3176" s="23"/>
      <c r="F3176" s="23"/>
      <c r="G3176" s="23"/>
      <c r="H3176" s="23"/>
      <c r="I3176" s="31"/>
      <c r="K3176" s="21"/>
    </row>
    <row r="3177">
      <c r="A3177" s="27"/>
      <c r="B3177" s="28"/>
      <c r="C3177" s="23"/>
      <c r="D3177" s="23"/>
      <c r="E3177" s="23"/>
      <c r="F3177" s="23"/>
      <c r="G3177" s="23"/>
      <c r="H3177" s="23"/>
      <c r="I3177" s="31"/>
      <c r="K3177" s="21"/>
    </row>
    <row r="3178">
      <c r="A3178" s="27"/>
      <c r="B3178" s="28"/>
      <c r="C3178" s="23"/>
      <c r="D3178" s="23"/>
      <c r="E3178" s="23"/>
      <c r="F3178" s="23"/>
      <c r="G3178" s="23"/>
      <c r="H3178" s="23"/>
      <c r="I3178" s="31"/>
      <c r="K3178" s="21"/>
    </row>
    <row r="3179">
      <c r="A3179" s="27"/>
      <c r="B3179" s="28"/>
      <c r="C3179" s="23"/>
      <c r="D3179" s="23"/>
      <c r="E3179" s="23"/>
      <c r="F3179" s="23"/>
      <c r="G3179" s="23"/>
      <c r="H3179" s="23"/>
      <c r="I3179" s="31"/>
      <c r="K3179" s="21"/>
    </row>
    <row r="3180">
      <c r="A3180" s="27"/>
      <c r="B3180" s="28"/>
      <c r="C3180" s="23"/>
      <c r="D3180" s="23"/>
      <c r="E3180" s="23"/>
      <c r="F3180" s="23"/>
      <c r="G3180" s="23"/>
      <c r="H3180" s="23"/>
      <c r="I3180" s="31"/>
      <c r="K3180" s="21"/>
    </row>
    <row r="3181">
      <c r="A3181" s="27"/>
      <c r="B3181" s="28"/>
      <c r="C3181" s="23"/>
      <c r="D3181" s="23"/>
      <c r="E3181" s="23"/>
      <c r="F3181" s="23"/>
      <c r="G3181" s="23"/>
      <c r="H3181" s="23"/>
      <c r="I3181" s="31"/>
      <c r="K3181" s="21"/>
    </row>
    <row r="3182">
      <c r="A3182" s="27"/>
      <c r="B3182" s="28"/>
      <c r="C3182" s="23"/>
      <c r="D3182" s="23"/>
      <c r="E3182" s="23"/>
      <c r="F3182" s="23"/>
      <c r="G3182" s="23"/>
      <c r="H3182" s="23"/>
      <c r="I3182" s="31"/>
      <c r="K3182" s="21"/>
    </row>
    <row r="3183">
      <c r="A3183" s="27"/>
      <c r="B3183" s="28"/>
      <c r="C3183" s="23"/>
      <c r="D3183" s="23"/>
      <c r="E3183" s="23"/>
      <c r="F3183" s="23"/>
      <c r="G3183" s="23"/>
      <c r="H3183" s="23"/>
      <c r="I3183" s="31"/>
      <c r="K3183" s="21"/>
    </row>
    <row r="3184">
      <c r="A3184" s="27"/>
      <c r="B3184" s="28"/>
      <c r="C3184" s="23"/>
      <c r="D3184" s="23"/>
      <c r="E3184" s="23"/>
      <c r="F3184" s="23"/>
      <c r="G3184" s="23"/>
      <c r="H3184" s="23"/>
      <c r="I3184" s="31"/>
      <c r="K3184" s="21"/>
    </row>
    <row r="3185">
      <c r="A3185" s="27"/>
      <c r="B3185" s="28"/>
      <c r="C3185" s="23"/>
      <c r="D3185" s="23"/>
      <c r="E3185" s="23"/>
      <c r="F3185" s="23"/>
      <c r="G3185" s="23"/>
      <c r="H3185" s="23"/>
      <c r="I3185" s="31"/>
      <c r="K3185" s="21"/>
    </row>
    <row r="3186">
      <c r="A3186" s="27"/>
      <c r="B3186" s="28"/>
      <c r="C3186" s="23"/>
      <c r="D3186" s="23"/>
      <c r="E3186" s="23"/>
      <c r="F3186" s="23"/>
      <c r="G3186" s="23"/>
      <c r="H3186" s="23"/>
      <c r="I3186" s="31"/>
      <c r="K3186" s="21"/>
    </row>
    <row r="3187">
      <c r="A3187" s="27"/>
      <c r="B3187" s="28"/>
      <c r="C3187" s="23"/>
      <c r="D3187" s="23"/>
      <c r="E3187" s="23"/>
      <c r="F3187" s="23"/>
      <c r="G3187" s="23"/>
      <c r="H3187" s="23"/>
      <c r="I3187" s="31"/>
      <c r="K3187" s="21"/>
    </row>
    <row r="3188">
      <c r="A3188" s="27"/>
      <c r="B3188" s="28"/>
      <c r="C3188" s="23"/>
      <c r="D3188" s="23"/>
      <c r="E3188" s="23"/>
      <c r="F3188" s="23"/>
      <c r="G3188" s="23"/>
      <c r="H3188" s="23"/>
      <c r="I3188" s="31"/>
      <c r="K3188" s="21"/>
    </row>
    <row r="3189">
      <c r="A3189" s="27"/>
      <c r="B3189" s="28"/>
      <c r="C3189" s="23"/>
      <c r="D3189" s="23"/>
      <c r="E3189" s="23"/>
      <c r="F3189" s="23"/>
      <c r="G3189" s="23"/>
      <c r="H3189" s="23"/>
      <c r="I3189" s="31"/>
      <c r="K3189" s="21"/>
    </row>
    <row r="3190">
      <c r="A3190" s="27"/>
      <c r="B3190" s="28"/>
      <c r="C3190" s="23"/>
      <c r="D3190" s="23"/>
      <c r="E3190" s="23"/>
      <c r="F3190" s="23"/>
      <c r="G3190" s="23"/>
      <c r="H3190" s="23"/>
      <c r="I3190" s="31"/>
      <c r="K3190" s="21"/>
    </row>
    <row r="3191">
      <c r="A3191" s="27"/>
      <c r="B3191" s="28"/>
      <c r="C3191" s="23"/>
      <c r="D3191" s="23"/>
      <c r="E3191" s="23"/>
      <c r="F3191" s="23"/>
      <c r="G3191" s="23"/>
      <c r="H3191" s="23"/>
      <c r="I3191" s="31"/>
      <c r="K3191" s="21"/>
    </row>
    <row r="3192">
      <c r="A3192" s="27"/>
      <c r="B3192" s="28"/>
      <c r="C3192" s="23"/>
      <c r="D3192" s="23"/>
      <c r="E3192" s="23"/>
      <c r="F3192" s="23"/>
      <c r="G3192" s="23"/>
      <c r="H3192" s="23"/>
      <c r="I3192" s="31"/>
      <c r="K3192" s="21"/>
    </row>
    <row r="3193">
      <c r="A3193" s="27"/>
      <c r="B3193" s="28"/>
      <c r="C3193" s="23"/>
      <c r="D3193" s="23"/>
      <c r="E3193" s="23"/>
      <c r="F3193" s="23"/>
      <c r="G3193" s="23"/>
      <c r="H3193" s="23"/>
      <c r="I3193" s="31"/>
      <c r="K3193" s="21"/>
    </row>
    <row r="3194">
      <c r="A3194" s="27"/>
      <c r="B3194" s="28"/>
      <c r="C3194" s="23"/>
      <c r="D3194" s="23"/>
      <c r="E3194" s="23"/>
      <c r="F3194" s="23"/>
      <c r="G3194" s="23"/>
      <c r="H3194" s="23"/>
      <c r="I3194" s="31"/>
      <c r="K3194" s="21"/>
    </row>
    <row r="3195">
      <c r="A3195" s="27"/>
      <c r="B3195" s="28"/>
      <c r="C3195" s="23"/>
      <c r="D3195" s="23"/>
      <c r="E3195" s="23"/>
      <c r="F3195" s="23"/>
      <c r="G3195" s="23"/>
      <c r="H3195" s="23"/>
      <c r="I3195" s="31"/>
      <c r="K3195" s="21"/>
    </row>
    <row r="3196">
      <c r="A3196" s="27"/>
      <c r="B3196" s="28"/>
      <c r="C3196" s="23"/>
      <c r="D3196" s="23"/>
      <c r="E3196" s="23"/>
      <c r="F3196" s="23"/>
      <c r="G3196" s="23"/>
      <c r="H3196" s="23"/>
      <c r="I3196" s="31"/>
      <c r="K3196" s="21"/>
    </row>
    <row r="3197">
      <c r="A3197" s="27"/>
      <c r="B3197" s="28"/>
      <c r="C3197" s="23"/>
      <c r="D3197" s="23"/>
      <c r="E3197" s="23"/>
      <c r="F3197" s="23"/>
      <c r="G3197" s="23"/>
      <c r="H3197" s="23"/>
      <c r="I3197" s="31"/>
      <c r="K3197" s="21"/>
    </row>
    <row r="3198">
      <c r="A3198" s="27"/>
      <c r="B3198" s="28"/>
      <c r="C3198" s="23"/>
      <c r="D3198" s="23"/>
      <c r="E3198" s="23"/>
      <c r="F3198" s="23"/>
      <c r="G3198" s="23"/>
      <c r="H3198" s="23"/>
      <c r="I3198" s="31"/>
      <c r="K3198" s="21"/>
    </row>
    <row r="3199">
      <c r="A3199" s="27"/>
      <c r="B3199" s="28"/>
      <c r="C3199" s="23"/>
      <c r="D3199" s="23"/>
      <c r="E3199" s="23"/>
      <c r="F3199" s="23"/>
      <c r="G3199" s="23"/>
      <c r="H3199" s="23"/>
      <c r="I3199" s="31"/>
      <c r="K3199" s="21"/>
    </row>
    <row r="3200">
      <c r="A3200" s="27"/>
      <c r="B3200" s="28"/>
      <c r="C3200" s="23"/>
      <c r="D3200" s="23"/>
      <c r="E3200" s="23"/>
      <c r="F3200" s="23"/>
      <c r="G3200" s="23"/>
      <c r="H3200" s="23"/>
      <c r="I3200" s="31"/>
      <c r="K3200" s="21"/>
    </row>
    <row r="3201">
      <c r="A3201" s="27"/>
      <c r="B3201" s="28"/>
      <c r="C3201" s="23"/>
      <c r="D3201" s="23"/>
      <c r="E3201" s="23"/>
      <c r="F3201" s="23"/>
      <c r="G3201" s="23"/>
      <c r="H3201" s="23"/>
      <c r="I3201" s="31"/>
      <c r="K3201" s="21"/>
    </row>
    <row r="3202">
      <c r="A3202" s="27"/>
      <c r="B3202" s="28"/>
      <c r="C3202" s="23"/>
      <c r="D3202" s="23"/>
      <c r="E3202" s="23"/>
      <c r="F3202" s="23"/>
      <c r="G3202" s="23"/>
      <c r="H3202" s="23"/>
      <c r="I3202" s="31"/>
      <c r="K3202" s="21"/>
    </row>
    <row r="3203">
      <c r="A3203" s="27"/>
      <c r="B3203" s="28"/>
      <c r="C3203" s="23"/>
      <c r="D3203" s="23"/>
      <c r="E3203" s="23"/>
      <c r="F3203" s="23"/>
      <c r="G3203" s="23"/>
      <c r="H3203" s="23"/>
      <c r="I3203" s="31"/>
      <c r="K3203" s="21"/>
    </row>
    <row r="3204">
      <c r="A3204" s="27"/>
      <c r="B3204" s="28"/>
      <c r="C3204" s="23"/>
      <c r="D3204" s="23"/>
      <c r="E3204" s="23"/>
      <c r="F3204" s="23"/>
      <c r="G3204" s="23"/>
      <c r="H3204" s="23"/>
      <c r="I3204" s="31"/>
      <c r="K3204" s="21"/>
    </row>
    <row r="3205">
      <c r="A3205" s="27"/>
      <c r="B3205" s="28"/>
      <c r="C3205" s="23"/>
      <c r="D3205" s="23"/>
      <c r="E3205" s="23"/>
      <c r="F3205" s="23"/>
      <c r="G3205" s="23"/>
      <c r="H3205" s="23"/>
      <c r="I3205" s="31"/>
      <c r="K3205" s="21"/>
    </row>
    <row r="3206">
      <c r="A3206" s="27"/>
      <c r="B3206" s="28"/>
      <c r="C3206" s="23"/>
      <c r="D3206" s="23"/>
      <c r="E3206" s="23"/>
      <c r="F3206" s="23"/>
      <c r="G3206" s="23"/>
      <c r="H3206" s="23"/>
      <c r="I3206" s="31"/>
      <c r="K3206" s="21"/>
    </row>
    <row r="3207">
      <c r="A3207" s="27"/>
      <c r="B3207" s="28"/>
      <c r="C3207" s="23"/>
      <c r="D3207" s="23"/>
      <c r="E3207" s="23"/>
      <c r="F3207" s="23"/>
      <c r="G3207" s="23"/>
      <c r="H3207" s="23"/>
      <c r="I3207" s="31"/>
      <c r="K3207" s="21"/>
    </row>
    <row r="3208">
      <c r="A3208" s="27"/>
      <c r="B3208" s="28"/>
      <c r="C3208" s="23"/>
      <c r="D3208" s="23"/>
      <c r="E3208" s="23"/>
      <c r="F3208" s="23"/>
      <c r="G3208" s="23"/>
      <c r="H3208" s="23"/>
      <c r="I3208" s="31"/>
      <c r="K3208" s="21"/>
    </row>
    <row r="3209">
      <c r="A3209" s="27"/>
      <c r="B3209" s="28"/>
      <c r="C3209" s="23"/>
      <c r="D3209" s="23"/>
      <c r="E3209" s="23"/>
      <c r="F3209" s="23"/>
      <c r="G3209" s="23"/>
      <c r="H3209" s="23"/>
      <c r="I3209" s="31"/>
      <c r="K3209" s="21"/>
    </row>
    <row r="3210">
      <c r="A3210" s="27"/>
      <c r="B3210" s="28"/>
      <c r="C3210" s="23"/>
      <c r="D3210" s="23"/>
      <c r="E3210" s="23"/>
      <c r="F3210" s="23"/>
      <c r="G3210" s="23"/>
      <c r="H3210" s="23"/>
      <c r="I3210" s="31"/>
      <c r="K3210" s="21"/>
    </row>
    <row r="3211">
      <c r="A3211" s="27"/>
      <c r="B3211" s="28"/>
      <c r="C3211" s="23"/>
      <c r="D3211" s="23"/>
      <c r="E3211" s="23"/>
      <c r="F3211" s="23"/>
      <c r="G3211" s="23"/>
      <c r="H3211" s="23"/>
      <c r="I3211" s="31"/>
      <c r="K3211" s="21"/>
    </row>
    <row r="3212">
      <c r="A3212" s="27"/>
      <c r="B3212" s="28"/>
      <c r="C3212" s="23"/>
      <c r="D3212" s="23"/>
      <c r="E3212" s="23"/>
      <c r="F3212" s="23"/>
      <c r="G3212" s="23"/>
      <c r="H3212" s="23"/>
      <c r="I3212" s="31"/>
      <c r="K3212" s="21"/>
    </row>
    <row r="3213">
      <c r="A3213" s="27"/>
      <c r="B3213" s="28"/>
      <c r="C3213" s="23"/>
      <c r="D3213" s="23"/>
      <c r="E3213" s="23"/>
      <c r="F3213" s="23"/>
      <c r="G3213" s="23"/>
      <c r="H3213" s="23"/>
      <c r="I3213" s="31"/>
      <c r="K3213" s="21"/>
    </row>
    <row r="3214">
      <c r="A3214" s="27"/>
      <c r="B3214" s="28"/>
      <c r="C3214" s="23"/>
      <c r="D3214" s="23"/>
      <c r="E3214" s="23"/>
      <c r="F3214" s="23"/>
      <c r="G3214" s="23"/>
      <c r="H3214" s="23"/>
      <c r="I3214" s="31"/>
      <c r="K3214" s="21"/>
    </row>
    <row r="3215">
      <c r="A3215" s="27"/>
      <c r="B3215" s="28"/>
      <c r="C3215" s="23"/>
      <c r="D3215" s="23"/>
      <c r="E3215" s="23"/>
      <c r="F3215" s="23"/>
      <c r="G3215" s="23"/>
      <c r="H3215" s="23"/>
      <c r="I3215" s="31"/>
      <c r="K3215" s="21"/>
    </row>
    <row r="3216">
      <c r="A3216" s="27"/>
      <c r="B3216" s="28"/>
      <c r="C3216" s="23"/>
      <c r="D3216" s="23"/>
      <c r="E3216" s="23"/>
      <c r="F3216" s="23"/>
      <c r="G3216" s="23"/>
      <c r="H3216" s="23"/>
      <c r="I3216" s="31"/>
      <c r="K3216" s="21"/>
    </row>
    <row r="3217">
      <c r="A3217" s="27"/>
      <c r="B3217" s="28"/>
      <c r="C3217" s="23"/>
      <c r="D3217" s="23"/>
      <c r="E3217" s="23"/>
      <c r="F3217" s="23"/>
      <c r="G3217" s="23"/>
      <c r="H3217" s="23"/>
      <c r="I3217" s="31"/>
      <c r="K3217" s="21"/>
    </row>
    <row r="3218">
      <c r="A3218" s="27"/>
      <c r="B3218" s="28"/>
      <c r="C3218" s="23"/>
      <c r="D3218" s="23"/>
      <c r="E3218" s="23"/>
      <c r="F3218" s="23"/>
      <c r="G3218" s="23"/>
      <c r="H3218" s="23"/>
      <c r="I3218" s="31"/>
      <c r="K3218" s="21"/>
    </row>
    <row r="3219">
      <c r="A3219" s="27"/>
      <c r="B3219" s="28"/>
      <c r="C3219" s="23"/>
      <c r="D3219" s="23"/>
      <c r="E3219" s="23"/>
      <c r="F3219" s="23"/>
      <c r="G3219" s="23"/>
      <c r="H3219" s="23"/>
      <c r="I3219" s="31"/>
      <c r="K3219" s="21"/>
    </row>
    <row r="3220">
      <c r="A3220" s="27"/>
      <c r="B3220" s="28"/>
      <c r="C3220" s="23"/>
      <c r="D3220" s="23"/>
      <c r="E3220" s="23"/>
      <c r="F3220" s="23"/>
      <c r="G3220" s="23"/>
      <c r="H3220" s="23"/>
      <c r="I3220" s="31"/>
      <c r="K3220" s="21"/>
    </row>
    <row r="3221">
      <c r="A3221" s="27"/>
      <c r="B3221" s="28"/>
      <c r="C3221" s="23"/>
      <c r="D3221" s="23"/>
      <c r="E3221" s="23"/>
      <c r="F3221" s="23"/>
      <c r="G3221" s="23"/>
      <c r="H3221" s="23"/>
      <c r="I3221" s="31"/>
      <c r="K3221" s="21"/>
    </row>
    <row r="3222">
      <c r="A3222" s="27"/>
      <c r="B3222" s="28"/>
      <c r="C3222" s="23"/>
      <c r="D3222" s="23"/>
      <c r="E3222" s="23"/>
      <c r="F3222" s="23"/>
      <c r="G3222" s="23"/>
      <c r="H3222" s="23"/>
      <c r="I3222" s="31"/>
      <c r="K3222" s="21"/>
    </row>
    <row r="3223">
      <c r="A3223" s="27"/>
      <c r="B3223" s="28"/>
      <c r="C3223" s="23"/>
      <c r="D3223" s="23"/>
      <c r="E3223" s="23"/>
      <c r="F3223" s="23"/>
      <c r="G3223" s="23"/>
      <c r="H3223" s="23"/>
      <c r="I3223" s="31"/>
      <c r="K3223" s="21"/>
    </row>
    <row r="3224">
      <c r="A3224" s="27"/>
      <c r="B3224" s="28"/>
      <c r="C3224" s="23"/>
      <c r="D3224" s="23"/>
      <c r="E3224" s="23"/>
      <c r="F3224" s="23"/>
      <c r="G3224" s="23"/>
      <c r="H3224" s="23"/>
      <c r="I3224" s="31"/>
      <c r="K3224" s="21"/>
    </row>
    <row r="3225">
      <c r="A3225" s="27"/>
      <c r="B3225" s="28"/>
      <c r="C3225" s="23"/>
      <c r="D3225" s="23"/>
      <c r="E3225" s="23"/>
      <c r="F3225" s="23"/>
      <c r="G3225" s="23"/>
      <c r="H3225" s="23"/>
      <c r="I3225" s="31"/>
      <c r="K3225" s="21"/>
    </row>
    <row r="3226">
      <c r="A3226" s="27"/>
      <c r="B3226" s="28"/>
      <c r="C3226" s="23"/>
      <c r="D3226" s="23"/>
      <c r="E3226" s="23"/>
      <c r="F3226" s="23"/>
      <c r="G3226" s="23"/>
      <c r="H3226" s="23"/>
      <c r="I3226" s="31"/>
      <c r="K3226" s="21"/>
    </row>
    <row r="3227">
      <c r="A3227" s="27"/>
      <c r="B3227" s="28"/>
      <c r="C3227" s="23"/>
      <c r="D3227" s="23"/>
      <c r="E3227" s="23"/>
      <c r="F3227" s="23"/>
      <c r="G3227" s="23"/>
      <c r="H3227" s="23"/>
      <c r="I3227" s="31"/>
      <c r="K3227" s="21"/>
    </row>
    <row r="3228">
      <c r="A3228" s="27"/>
      <c r="B3228" s="28"/>
      <c r="C3228" s="23"/>
      <c r="D3228" s="23"/>
      <c r="E3228" s="23"/>
      <c r="F3228" s="23"/>
      <c r="G3228" s="23"/>
      <c r="H3228" s="23"/>
      <c r="I3228" s="31"/>
      <c r="K3228" s="21"/>
    </row>
    <row r="3229">
      <c r="A3229" s="27"/>
      <c r="B3229" s="28"/>
      <c r="C3229" s="23"/>
      <c r="D3229" s="23"/>
      <c r="E3229" s="23"/>
      <c r="F3229" s="23"/>
      <c r="G3229" s="23"/>
      <c r="H3229" s="23"/>
      <c r="I3229" s="31"/>
      <c r="K3229" s="21"/>
    </row>
    <row r="3230">
      <c r="A3230" s="27"/>
      <c r="B3230" s="28"/>
      <c r="C3230" s="23"/>
      <c r="D3230" s="23"/>
      <c r="E3230" s="23"/>
      <c r="F3230" s="23"/>
      <c r="G3230" s="23"/>
      <c r="H3230" s="23"/>
      <c r="I3230" s="31"/>
      <c r="K3230" s="21"/>
    </row>
    <row r="3231">
      <c r="A3231" s="27"/>
      <c r="B3231" s="28"/>
      <c r="C3231" s="23"/>
      <c r="D3231" s="23"/>
      <c r="E3231" s="23"/>
      <c r="F3231" s="23"/>
      <c r="G3231" s="23"/>
      <c r="H3231" s="23"/>
      <c r="I3231" s="31"/>
      <c r="K3231" s="21"/>
    </row>
    <row r="3232">
      <c r="A3232" s="27"/>
      <c r="B3232" s="28"/>
      <c r="C3232" s="23"/>
      <c r="D3232" s="23"/>
      <c r="E3232" s="23"/>
      <c r="F3232" s="23"/>
      <c r="G3232" s="23"/>
      <c r="H3232" s="23"/>
      <c r="I3232" s="31"/>
      <c r="K3232" s="21"/>
    </row>
    <row r="3233">
      <c r="A3233" s="27"/>
      <c r="B3233" s="28"/>
      <c r="C3233" s="23"/>
      <c r="D3233" s="23"/>
      <c r="E3233" s="23"/>
      <c r="F3233" s="23"/>
      <c r="G3233" s="23"/>
      <c r="H3233" s="23"/>
      <c r="I3233" s="31"/>
      <c r="K3233" s="21"/>
    </row>
    <row r="3234">
      <c r="A3234" s="27"/>
      <c r="B3234" s="28"/>
      <c r="C3234" s="23"/>
      <c r="D3234" s="23"/>
      <c r="E3234" s="23"/>
      <c r="F3234" s="23"/>
      <c r="G3234" s="23"/>
      <c r="H3234" s="23"/>
      <c r="I3234" s="31"/>
      <c r="K3234" s="21"/>
    </row>
    <row r="3235">
      <c r="A3235" s="27"/>
      <c r="B3235" s="28"/>
      <c r="C3235" s="23"/>
      <c r="D3235" s="23"/>
      <c r="E3235" s="23"/>
      <c r="F3235" s="23"/>
      <c r="G3235" s="23"/>
      <c r="H3235" s="23"/>
      <c r="I3235" s="31"/>
      <c r="K3235" s="21"/>
    </row>
    <row r="3236">
      <c r="A3236" s="27"/>
      <c r="B3236" s="28"/>
      <c r="C3236" s="23"/>
      <c r="D3236" s="23"/>
      <c r="E3236" s="23"/>
      <c r="F3236" s="23"/>
      <c r="G3236" s="23"/>
      <c r="H3236" s="23"/>
      <c r="I3236" s="31"/>
      <c r="K3236" s="21"/>
    </row>
    <row r="3237">
      <c r="A3237" s="27"/>
      <c r="B3237" s="28"/>
      <c r="C3237" s="23"/>
      <c r="D3237" s="23"/>
      <c r="E3237" s="23"/>
      <c r="F3237" s="23"/>
      <c r="G3237" s="23"/>
      <c r="H3237" s="23"/>
      <c r="I3237" s="31"/>
      <c r="K3237" s="21"/>
    </row>
    <row r="3238">
      <c r="A3238" s="27"/>
      <c r="B3238" s="28"/>
      <c r="C3238" s="23"/>
      <c r="D3238" s="23"/>
      <c r="E3238" s="23"/>
      <c r="F3238" s="23"/>
      <c r="G3238" s="23"/>
      <c r="H3238" s="23"/>
      <c r="I3238" s="31"/>
      <c r="K3238" s="21"/>
    </row>
    <row r="3239">
      <c r="A3239" s="27"/>
      <c r="B3239" s="28"/>
      <c r="C3239" s="23"/>
      <c r="D3239" s="23"/>
      <c r="E3239" s="23"/>
      <c r="F3239" s="23"/>
      <c r="G3239" s="23"/>
      <c r="H3239" s="23"/>
      <c r="I3239" s="31"/>
      <c r="K3239" s="21"/>
    </row>
    <row r="3240">
      <c r="A3240" s="27"/>
      <c r="B3240" s="28"/>
      <c r="C3240" s="23"/>
      <c r="D3240" s="23"/>
      <c r="E3240" s="23"/>
      <c r="F3240" s="23"/>
      <c r="G3240" s="23"/>
      <c r="H3240" s="23"/>
      <c r="I3240" s="31"/>
      <c r="K3240" s="21"/>
    </row>
    <row r="3241">
      <c r="A3241" s="27"/>
      <c r="B3241" s="28"/>
      <c r="C3241" s="23"/>
      <c r="D3241" s="23"/>
      <c r="E3241" s="23"/>
      <c r="F3241" s="23"/>
      <c r="G3241" s="23"/>
      <c r="H3241" s="23"/>
      <c r="I3241" s="31"/>
      <c r="K3241" s="21"/>
    </row>
    <row r="3242">
      <c r="A3242" s="27"/>
      <c r="B3242" s="28"/>
      <c r="C3242" s="23"/>
      <c r="D3242" s="23"/>
      <c r="E3242" s="23"/>
      <c r="F3242" s="23"/>
      <c r="G3242" s="23"/>
      <c r="H3242" s="23"/>
      <c r="I3242" s="31"/>
      <c r="K3242" s="21"/>
    </row>
    <row r="3243">
      <c r="A3243" s="27"/>
      <c r="B3243" s="28"/>
      <c r="C3243" s="23"/>
      <c r="D3243" s="23"/>
      <c r="E3243" s="23"/>
      <c r="F3243" s="23"/>
      <c r="G3243" s="23"/>
      <c r="H3243" s="23"/>
      <c r="I3243" s="31"/>
      <c r="K3243" s="21"/>
    </row>
    <row r="3244">
      <c r="A3244" s="27"/>
      <c r="B3244" s="28"/>
      <c r="C3244" s="23"/>
      <c r="D3244" s="23"/>
      <c r="E3244" s="23"/>
      <c r="F3244" s="23"/>
      <c r="G3244" s="23"/>
      <c r="H3244" s="23"/>
      <c r="I3244" s="31"/>
      <c r="K3244" s="21"/>
    </row>
    <row r="3245">
      <c r="A3245" s="27"/>
      <c r="B3245" s="28"/>
      <c r="C3245" s="23"/>
      <c r="D3245" s="23"/>
      <c r="E3245" s="23"/>
      <c r="F3245" s="23"/>
      <c r="G3245" s="23"/>
      <c r="H3245" s="23"/>
      <c r="I3245" s="31"/>
      <c r="K3245" s="21"/>
    </row>
    <row r="3246">
      <c r="A3246" s="27"/>
      <c r="B3246" s="28"/>
      <c r="C3246" s="23"/>
      <c r="D3246" s="23"/>
      <c r="E3246" s="23"/>
      <c r="F3246" s="23"/>
      <c r="G3246" s="23"/>
      <c r="H3246" s="23"/>
      <c r="I3246" s="31"/>
      <c r="K3246" s="21"/>
    </row>
    <row r="3247">
      <c r="A3247" s="27"/>
      <c r="B3247" s="28"/>
      <c r="C3247" s="23"/>
      <c r="D3247" s="23"/>
      <c r="E3247" s="23"/>
      <c r="F3247" s="23"/>
      <c r="G3247" s="23"/>
      <c r="H3247" s="23"/>
      <c r="I3247" s="31"/>
      <c r="K3247" s="21"/>
    </row>
    <row r="3248">
      <c r="A3248" s="27"/>
      <c r="B3248" s="28"/>
      <c r="C3248" s="23"/>
      <c r="D3248" s="23"/>
      <c r="E3248" s="23"/>
      <c r="F3248" s="23"/>
      <c r="G3248" s="23"/>
      <c r="H3248" s="23"/>
      <c r="I3248" s="31"/>
      <c r="K3248" s="21"/>
    </row>
    <row r="3249">
      <c r="A3249" s="27"/>
      <c r="B3249" s="28"/>
      <c r="C3249" s="23"/>
      <c r="D3249" s="23"/>
      <c r="E3249" s="23"/>
      <c r="F3249" s="23"/>
      <c r="G3249" s="23"/>
      <c r="H3249" s="23"/>
      <c r="I3249" s="31"/>
      <c r="K3249" s="21"/>
    </row>
    <row r="3250">
      <c r="A3250" s="27"/>
      <c r="B3250" s="28"/>
      <c r="C3250" s="23"/>
      <c r="D3250" s="23"/>
      <c r="E3250" s="23"/>
      <c r="F3250" s="23"/>
      <c r="G3250" s="23"/>
      <c r="H3250" s="23"/>
      <c r="I3250" s="31"/>
      <c r="K3250" s="21"/>
    </row>
    <row r="3251">
      <c r="A3251" s="27"/>
      <c r="B3251" s="28"/>
      <c r="C3251" s="23"/>
      <c r="D3251" s="23"/>
      <c r="E3251" s="23"/>
      <c r="F3251" s="23"/>
      <c r="G3251" s="23"/>
      <c r="H3251" s="23"/>
      <c r="I3251" s="31"/>
      <c r="K3251" s="21"/>
    </row>
    <row r="3252">
      <c r="A3252" s="27"/>
      <c r="B3252" s="28"/>
      <c r="C3252" s="23"/>
      <c r="D3252" s="23"/>
      <c r="E3252" s="23"/>
      <c r="F3252" s="23"/>
      <c r="G3252" s="23"/>
      <c r="H3252" s="23"/>
      <c r="I3252" s="31"/>
      <c r="K3252" s="21"/>
    </row>
    <row r="3253">
      <c r="A3253" s="27"/>
      <c r="B3253" s="28"/>
      <c r="C3253" s="23"/>
      <c r="D3253" s="23"/>
      <c r="E3253" s="23"/>
      <c r="F3253" s="23"/>
      <c r="G3253" s="23"/>
      <c r="H3253" s="23"/>
      <c r="I3253" s="31"/>
      <c r="K3253" s="21"/>
    </row>
    <row r="3254">
      <c r="A3254" s="27"/>
      <c r="B3254" s="28"/>
      <c r="C3254" s="23"/>
      <c r="D3254" s="23"/>
      <c r="E3254" s="23"/>
      <c r="F3254" s="23"/>
      <c r="G3254" s="23"/>
      <c r="H3254" s="23"/>
      <c r="I3254" s="31"/>
      <c r="K3254" s="21"/>
    </row>
    <row r="3255">
      <c r="A3255" s="27"/>
      <c r="B3255" s="28"/>
      <c r="C3255" s="23"/>
      <c r="D3255" s="23"/>
      <c r="E3255" s="23"/>
      <c r="F3255" s="23"/>
      <c r="G3255" s="23"/>
      <c r="H3255" s="23"/>
      <c r="I3255" s="31"/>
      <c r="K3255" s="21"/>
    </row>
    <row r="3256">
      <c r="A3256" s="27"/>
      <c r="B3256" s="28"/>
      <c r="C3256" s="23"/>
      <c r="D3256" s="23"/>
      <c r="E3256" s="23"/>
      <c r="F3256" s="23"/>
      <c r="G3256" s="23"/>
      <c r="H3256" s="23"/>
      <c r="I3256" s="31"/>
      <c r="K3256" s="21"/>
    </row>
    <row r="3257">
      <c r="A3257" s="27"/>
      <c r="B3257" s="28"/>
      <c r="C3257" s="23"/>
      <c r="D3257" s="23"/>
      <c r="E3257" s="23"/>
      <c r="F3257" s="23"/>
      <c r="G3257" s="23"/>
      <c r="H3257" s="23"/>
      <c r="I3257" s="31"/>
      <c r="K3257" s="21"/>
    </row>
    <row r="3258">
      <c r="A3258" s="27"/>
      <c r="B3258" s="28"/>
      <c r="C3258" s="23"/>
      <c r="D3258" s="23"/>
      <c r="E3258" s="23"/>
      <c r="F3258" s="23"/>
      <c r="G3258" s="23"/>
      <c r="H3258" s="23"/>
      <c r="I3258" s="31"/>
      <c r="K3258" s="21"/>
    </row>
    <row r="3259">
      <c r="A3259" s="27"/>
      <c r="B3259" s="28"/>
      <c r="C3259" s="23"/>
      <c r="D3259" s="23"/>
      <c r="E3259" s="23"/>
      <c r="F3259" s="23"/>
      <c r="G3259" s="23"/>
      <c r="H3259" s="23"/>
      <c r="I3259" s="31"/>
      <c r="K3259" s="21"/>
    </row>
    <row r="3260">
      <c r="A3260" s="27"/>
      <c r="B3260" s="28"/>
      <c r="C3260" s="23"/>
      <c r="D3260" s="23"/>
      <c r="E3260" s="23"/>
      <c r="F3260" s="23"/>
      <c r="G3260" s="23"/>
      <c r="H3260" s="23"/>
      <c r="I3260" s="31"/>
      <c r="K3260" s="21"/>
    </row>
    <row r="3261">
      <c r="A3261" s="27"/>
      <c r="B3261" s="28"/>
      <c r="C3261" s="23"/>
      <c r="D3261" s="23"/>
      <c r="E3261" s="23"/>
      <c r="F3261" s="23"/>
      <c r="G3261" s="23"/>
      <c r="H3261" s="23"/>
      <c r="I3261" s="31"/>
      <c r="K3261" s="21"/>
    </row>
    <row r="3262">
      <c r="A3262" s="27"/>
      <c r="B3262" s="28"/>
      <c r="C3262" s="23"/>
      <c r="D3262" s="23"/>
      <c r="E3262" s="23"/>
      <c r="F3262" s="23"/>
      <c r="G3262" s="23"/>
      <c r="H3262" s="23"/>
      <c r="I3262" s="31"/>
      <c r="K3262" s="21"/>
    </row>
    <row r="3263">
      <c r="A3263" s="27"/>
      <c r="B3263" s="28"/>
      <c r="C3263" s="23"/>
      <c r="D3263" s="23"/>
      <c r="E3263" s="23"/>
      <c r="F3263" s="23"/>
      <c r="G3263" s="23"/>
      <c r="H3263" s="23"/>
      <c r="I3263" s="31"/>
      <c r="K3263" s="21"/>
    </row>
    <row r="3264">
      <c r="A3264" s="27"/>
      <c r="B3264" s="28"/>
      <c r="C3264" s="23"/>
      <c r="D3264" s="23"/>
      <c r="E3264" s="23"/>
      <c r="F3264" s="23"/>
      <c r="G3264" s="23"/>
      <c r="H3264" s="23"/>
      <c r="I3264" s="31"/>
      <c r="K3264" s="21"/>
    </row>
    <row r="3265">
      <c r="A3265" s="27"/>
      <c r="B3265" s="28"/>
      <c r="C3265" s="23"/>
      <c r="D3265" s="23"/>
      <c r="E3265" s="23"/>
      <c r="F3265" s="23"/>
      <c r="G3265" s="23"/>
      <c r="H3265" s="23"/>
      <c r="I3265" s="31"/>
      <c r="K3265" s="21"/>
    </row>
    <row r="3266">
      <c r="A3266" s="27"/>
      <c r="B3266" s="28"/>
      <c r="C3266" s="23"/>
      <c r="D3266" s="23"/>
      <c r="E3266" s="23"/>
      <c r="F3266" s="23"/>
      <c r="G3266" s="23"/>
      <c r="H3266" s="23"/>
      <c r="I3266" s="31"/>
      <c r="K3266" s="21"/>
    </row>
    <row r="3267">
      <c r="A3267" s="27"/>
      <c r="B3267" s="28"/>
      <c r="C3267" s="23"/>
      <c r="D3267" s="23"/>
      <c r="E3267" s="23"/>
      <c r="F3267" s="23"/>
      <c r="G3267" s="23"/>
      <c r="H3267" s="23"/>
      <c r="I3267" s="31"/>
      <c r="K3267" s="21"/>
    </row>
    <row r="3268">
      <c r="A3268" s="27"/>
      <c r="B3268" s="28"/>
      <c r="C3268" s="23"/>
      <c r="D3268" s="23"/>
      <c r="E3268" s="23"/>
      <c r="F3268" s="23"/>
      <c r="G3268" s="23"/>
      <c r="H3268" s="23"/>
      <c r="I3268" s="31"/>
      <c r="K3268" s="21"/>
    </row>
    <row r="3269">
      <c r="A3269" s="27"/>
      <c r="B3269" s="28"/>
      <c r="C3269" s="23"/>
      <c r="D3269" s="23"/>
      <c r="E3269" s="23"/>
      <c r="F3269" s="23"/>
      <c r="G3269" s="23"/>
      <c r="H3269" s="23"/>
      <c r="I3269" s="31"/>
      <c r="K3269" s="21"/>
    </row>
    <row r="3270">
      <c r="A3270" s="27"/>
      <c r="B3270" s="28"/>
      <c r="C3270" s="23"/>
      <c r="D3270" s="23"/>
      <c r="E3270" s="23"/>
      <c r="F3270" s="23"/>
      <c r="G3270" s="23"/>
      <c r="H3270" s="23"/>
      <c r="I3270" s="31"/>
      <c r="K3270" s="21"/>
    </row>
    <row r="3271">
      <c r="A3271" s="27"/>
      <c r="B3271" s="28"/>
      <c r="C3271" s="23"/>
      <c r="D3271" s="23"/>
      <c r="E3271" s="23"/>
      <c r="F3271" s="23"/>
      <c r="G3271" s="23"/>
      <c r="H3271" s="23"/>
      <c r="I3271" s="31"/>
      <c r="K3271" s="21"/>
    </row>
    <row r="3272">
      <c r="A3272" s="27"/>
      <c r="B3272" s="28"/>
      <c r="C3272" s="23"/>
      <c r="D3272" s="23"/>
      <c r="E3272" s="23"/>
      <c r="F3272" s="23"/>
      <c r="G3272" s="23"/>
      <c r="H3272" s="23"/>
      <c r="I3272" s="31"/>
      <c r="K3272" s="21"/>
    </row>
    <row r="3273">
      <c r="A3273" s="27"/>
      <c r="B3273" s="28"/>
      <c r="C3273" s="23"/>
      <c r="D3273" s="23"/>
      <c r="E3273" s="23"/>
      <c r="F3273" s="23"/>
      <c r="G3273" s="23"/>
      <c r="H3273" s="23"/>
      <c r="I3273" s="31"/>
      <c r="K3273" s="21"/>
    </row>
    <row r="3274">
      <c r="A3274" s="27"/>
      <c r="B3274" s="28"/>
      <c r="C3274" s="23"/>
      <c r="D3274" s="23"/>
      <c r="E3274" s="23"/>
      <c r="F3274" s="23"/>
      <c r="G3274" s="23"/>
      <c r="H3274" s="23"/>
      <c r="I3274" s="31"/>
      <c r="K3274" s="21"/>
    </row>
    <row r="3275">
      <c r="A3275" s="27"/>
      <c r="B3275" s="28"/>
      <c r="C3275" s="23"/>
      <c r="D3275" s="23"/>
      <c r="E3275" s="23"/>
      <c r="F3275" s="23"/>
      <c r="G3275" s="23"/>
      <c r="H3275" s="23"/>
      <c r="I3275" s="31"/>
      <c r="K3275" s="21"/>
    </row>
    <row r="3276">
      <c r="A3276" s="27"/>
      <c r="B3276" s="28"/>
      <c r="C3276" s="23"/>
      <c r="D3276" s="23"/>
      <c r="E3276" s="23"/>
      <c r="F3276" s="23"/>
      <c r="G3276" s="23"/>
      <c r="H3276" s="23"/>
      <c r="I3276" s="31"/>
      <c r="K3276" s="21"/>
    </row>
    <row r="3277">
      <c r="A3277" s="27"/>
      <c r="B3277" s="28"/>
      <c r="C3277" s="23"/>
      <c r="D3277" s="23"/>
      <c r="E3277" s="23"/>
      <c r="F3277" s="23"/>
      <c r="G3277" s="23"/>
      <c r="H3277" s="23"/>
      <c r="I3277" s="31"/>
      <c r="K3277" s="21"/>
    </row>
    <row r="3278">
      <c r="A3278" s="27"/>
      <c r="B3278" s="28"/>
      <c r="C3278" s="23"/>
      <c r="D3278" s="23"/>
      <c r="E3278" s="23"/>
      <c r="F3278" s="23"/>
      <c r="G3278" s="23"/>
      <c r="H3278" s="23"/>
      <c r="I3278" s="31"/>
      <c r="K3278" s="21"/>
    </row>
    <row r="3279">
      <c r="A3279" s="27"/>
      <c r="B3279" s="28"/>
      <c r="C3279" s="23"/>
      <c r="D3279" s="23"/>
      <c r="E3279" s="23"/>
      <c r="F3279" s="23"/>
      <c r="G3279" s="23"/>
      <c r="H3279" s="23"/>
      <c r="I3279" s="31"/>
      <c r="K3279" s="21"/>
    </row>
    <row r="3280">
      <c r="A3280" s="27"/>
      <c r="B3280" s="28"/>
      <c r="C3280" s="23"/>
      <c r="D3280" s="23"/>
      <c r="E3280" s="23"/>
      <c r="F3280" s="23"/>
      <c r="G3280" s="23"/>
      <c r="H3280" s="23"/>
      <c r="I3280" s="31"/>
      <c r="K3280" s="21"/>
    </row>
    <row r="3281">
      <c r="A3281" s="27"/>
      <c r="B3281" s="28"/>
      <c r="C3281" s="23"/>
      <c r="D3281" s="23"/>
      <c r="E3281" s="23"/>
      <c r="F3281" s="23"/>
      <c r="G3281" s="23"/>
      <c r="H3281" s="23"/>
      <c r="I3281" s="31"/>
      <c r="K3281" s="21"/>
    </row>
    <row r="3282">
      <c r="A3282" s="27"/>
      <c r="B3282" s="28"/>
      <c r="C3282" s="23"/>
      <c r="D3282" s="23"/>
      <c r="E3282" s="23"/>
      <c r="F3282" s="23"/>
      <c r="G3282" s="23"/>
      <c r="H3282" s="23"/>
      <c r="I3282" s="31"/>
      <c r="K3282" s="21"/>
    </row>
    <row r="3283">
      <c r="A3283" s="27"/>
      <c r="B3283" s="28"/>
      <c r="C3283" s="23"/>
      <c r="D3283" s="23"/>
      <c r="E3283" s="23"/>
      <c r="F3283" s="23"/>
      <c r="G3283" s="23"/>
      <c r="H3283" s="23"/>
      <c r="I3283" s="31"/>
      <c r="K3283" s="21"/>
    </row>
    <row r="3284">
      <c r="A3284" s="27"/>
      <c r="B3284" s="28"/>
      <c r="C3284" s="23"/>
      <c r="D3284" s="23"/>
      <c r="E3284" s="23"/>
      <c r="F3284" s="23"/>
      <c r="G3284" s="23"/>
      <c r="H3284" s="23"/>
      <c r="I3284" s="31"/>
      <c r="K3284" s="21"/>
    </row>
    <row r="3285">
      <c r="A3285" s="27"/>
      <c r="B3285" s="28"/>
      <c r="C3285" s="23"/>
      <c r="D3285" s="23"/>
      <c r="E3285" s="23"/>
      <c r="F3285" s="23"/>
      <c r="G3285" s="23"/>
      <c r="H3285" s="23"/>
      <c r="I3285" s="31"/>
      <c r="K3285" s="21"/>
    </row>
    <row r="3286">
      <c r="A3286" s="27"/>
      <c r="B3286" s="28"/>
      <c r="C3286" s="23"/>
      <c r="D3286" s="23"/>
      <c r="E3286" s="23"/>
      <c r="F3286" s="23"/>
      <c r="G3286" s="23"/>
      <c r="H3286" s="23"/>
      <c r="I3286" s="31"/>
      <c r="K3286" s="21"/>
    </row>
    <row r="3287">
      <c r="A3287" s="27"/>
      <c r="B3287" s="28"/>
      <c r="C3287" s="23"/>
      <c r="D3287" s="23"/>
      <c r="E3287" s="23"/>
      <c r="F3287" s="23"/>
      <c r="G3287" s="23"/>
      <c r="H3287" s="23"/>
      <c r="I3287" s="31"/>
      <c r="K3287" s="21"/>
    </row>
    <row r="3288">
      <c r="A3288" s="27"/>
      <c r="B3288" s="28"/>
      <c r="C3288" s="23"/>
      <c r="D3288" s="23"/>
      <c r="E3288" s="23"/>
      <c r="F3288" s="23"/>
      <c r="G3288" s="23"/>
      <c r="H3288" s="23"/>
      <c r="I3288" s="31"/>
      <c r="K3288" s="21"/>
    </row>
    <row r="3289">
      <c r="A3289" s="27"/>
      <c r="B3289" s="28"/>
      <c r="C3289" s="23"/>
      <c r="D3289" s="23"/>
      <c r="E3289" s="23"/>
      <c r="F3289" s="23"/>
      <c r="G3289" s="23"/>
      <c r="H3289" s="23"/>
      <c r="I3289" s="31"/>
      <c r="K3289" s="21"/>
    </row>
    <row r="3290">
      <c r="A3290" s="27"/>
      <c r="B3290" s="28"/>
      <c r="C3290" s="23"/>
      <c r="D3290" s="23"/>
      <c r="E3290" s="23"/>
      <c r="F3290" s="23"/>
      <c r="G3290" s="23"/>
      <c r="H3290" s="23"/>
      <c r="I3290" s="31"/>
      <c r="K3290" s="21"/>
    </row>
    <row r="3291">
      <c r="A3291" s="27"/>
      <c r="B3291" s="28"/>
      <c r="C3291" s="23"/>
      <c r="D3291" s="23"/>
      <c r="E3291" s="23"/>
      <c r="F3291" s="23"/>
      <c r="G3291" s="23"/>
      <c r="H3291" s="23"/>
      <c r="I3291" s="31"/>
      <c r="K3291" s="21"/>
    </row>
    <row r="3292">
      <c r="A3292" s="27"/>
      <c r="B3292" s="28"/>
      <c r="C3292" s="23"/>
      <c r="D3292" s="23"/>
      <c r="E3292" s="23"/>
      <c r="F3292" s="23"/>
      <c r="G3292" s="23"/>
      <c r="H3292" s="23"/>
      <c r="I3292" s="31"/>
      <c r="K3292" s="21"/>
    </row>
    <row r="3293">
      <c r="A3293" s="27"/>
      <c r="B3293" s="28"/>
      <c r="C3293" s="23"/>
      <c r="D3293" s="23"/>
      <c r="E3293" s="23"/>
      <c r="F3293" s="23"/>
      <c r="G3293" s="23"/>
      <c r="H3293" s="23"/>
      <c r="I3293" s="31"/>
      <c r="K3293" s="21"/>
    </row>
    <row r="3294">
      <c r="A3294" s="27"/>
      <c r="B3294" s="28"/>
      <c r="C3294" s="23"/>
      <c r="D3294" s="23"/>
      <c r="E3294" s="23"/>
      <c r="F3294" s="23"/>
      <c r="G3294" s="23"/>
      <c r="H3294" s="23"/>
      <c r="I3294" s="31"/>
      <c r="K3294" s="21"/>
    </row>
    <row r="3295">
      <c r="A3295" s="27"/>
      <c r="B3295" s="28"/>
      <c r="C3295" s="23"/>
      <c r="D3295" s="23"/>
      <c r="E3295" s="23"/>
      <c r="F3295" s="23"/>
      <c r="G3295" s="23"/>
      <c r="H3295" s="23"/>
      <c r="I3295" s="31"/>
      <c r="K3295" s="21"/>
    </row>
    <row r="3296">
      <c r="A3296" s="27"/>
      <c r="B3296" s="28"/>
      <c r="C3296" s="23"/>
      <c r="D3296" s="23"/>
      <c r="E3296" s="23"/>
      <c r="F3296" s="23"/>
      <c r="G3296" s="23"/>
      <c r="H3296" s="23"/>
      <c r="I3296" s="31"/>
      <c r="K3296" s="21"/>
    </row>
    <row r="3297">
      <c r="A3297" s="27"/>
      <c r="B3297" s="28"/>
      <c r="C3297" s="23"/>
      <c r="D3297" s="23"/>
      <c r="E3297" s="23"/>
      <c r="F3297" s="23"/>
      <c r="G3297" s="23"/>
      <c r="H3297" s="23"/>
      <c r="I3297" s="31"/>
      <c r="K3297" s="21"/>
    </row>
    <row r="3298">
      <c r="A3298" s="27"/>
      <c r="B3298" s="28"/>
      <c r="C3298" s="23"/>
      <c r="D3298" s="23"/>
      <c r="E3298" s="23"/>
      <c r="F3298" s="23"/>
      <c r="G3298" s="23"/>
      <c r="H3298" s="23"/>
      <c r="I3298" s="31"/>
      <c r="K3298" s="21"/>
    </row>
    <row r="3299">
      <c r="A3299" s="27"/>
      <c r="B3299" s="28"/>
      <c r="C3299" s="23"/>
      <c r="D3299" s="23"/>
      <c r="E3299" s="23"/>
      <c r="F3299" s="23"/>
      <c r="G3299" s="23"/>
      <c r="H3299" s="23"/>
      <c r="I3299" s="31"/>
      <c r="K3299" s="21"/>
    </row>
    <row r="3300">
      <c r="A3300" s="27"/>
      <c r="B3300" s="28"/>
      <c r="C3300" s="23"/>
      <c r="D3300" s="23"/>
      <c r="E3300" s="23"/>
      <c r="F3300" s="23"/>
      <c r="G3300" s="23"/>
      <c r="H3300" s="23"/>
      <c r="I3300" s="31"/>
      <c r="K3300" s="21"/>
    </row>
    <row r="3301">
      <c r="A3301" s="27"/>
      <c r="B3301" s="28"/>
      <c r="C3301" s="23"/>
      <c r="D3301" s="23"/>
      <c r="E3301" s="23"/>
      <c r="F3301" s="23"/>
      <c r="G3301" s="23"/>
      <c r="H3301" s="23"/>
      <c r="I3301" s="31"/>
      <c r="K3301" s="21"/>
    </row>
    <row r="3302">
      <c r="A3302" s="27"/>
      <c r="B3302" s="28"/>
      <c r="C3302" s="23"/>
      <c r="D3302" s="23"/>
      <c r="E3302" s="23"/>
      <c r="F3302" s="23"/>
      <c r="G3302" s="23"/>
      <c r="H3302" s="23"/>
      <c r="I3302" s="31"/>
      <c r="K3302" s="21"/>
    </row>
    <row r="3303">
      <c r="A3303" s="27"/>
      <c r="B3303" s="28"/>
      <c r="C3303" s="23"/>
      <c r="D3303" s="23"/>
      <c r="E3303" s="23"/>
      <c r="F3303" s="23"/>
      <c r="G3303" s="23"/>
      <c r="H3303" s="23"/>
      <c r="I3303" s="31"/>
      <c r="K3303" s="21"/>
    </row>
    <row r="3304">
      <c r="A3304" s="27"/>
      <c r="B3304" s="28"/>
      <c r="C3304" s="23"/>
      <c r="D3304" s="23"/>
      <c r="E3304" s="23"/>
      <c r="F3304" s="23"/>
      <c r="G3304" s="23"/>
      <c r="H3304" s="23"/>
      <c r="I3304" s="31"/>
      <c r="K3304" s="21"/>
    </row>
    <row r="3305">
      <c r="A3305" s="27"/>
      <c r="B3305" s="28"/>
      <c r="C3305" s="23"/>
      <c r="D3305" s="23"/>
      <c r="E3305" s="23"/>
      <c r="F3305" s="23"/>
      <c r="G3305" s="23"/>
      <c r="H3305" s="23"/>
      <c r="I3305" s="31"/>
      <c r="K3305" s="21"/>
    </row>
    <row r="3306">
      <c r="A3306" s="27"/>
      <c r="B3306" s="28"/>
      <c r="C3306" s="23"/>
      <c r="D3306" s="23"/>
      <c r="E3306" s="23"/>
      <c r="F3306" s="23"/>
      <c r="G3306" s="23"/>
      <c r="H3306" s="23"/>
      <c r="I3306" s="31"/>
      <c r="K3306" s="21"/>
    </row>
    <row r="3307">
      <c r="A3307" s="27"/>
      <c r="B3307" s="28"/>
      <c r="C3307" s="23"/>
      <c r="D3307" s="23"/>
      <c r="E3307" s="23"/>
      <c r="F3307" s="23"/>
      <c r="G3307" s="23"/>
      <c r="H3307" s="23"/>
      <c r="I3307" s="31"/>
      <c r="K3307" s="21"/>
    </row>
    <row r="3308">
      <c r="A3308" s="27"/>
      <c r="B3308" s="28"/>
      <c r="C3308" s="23"/>
      <c r="D3308" s="23"/>
      <c r="E3308" s="23"/>
      <c r="F3308" s="23"/>
      <c r="G3308" s="23"/>
      <c r="H3308" s="23"/>
      <c r="I3308" s="31"/>
      <c r="K3308" s="21"/>
    </row>
    <row r="3309">
      <c r="A3309" s="27"/>
      <c r="B3309" s="28"/>
      <c r="C3309" s="23"/>
      <c r="D3309" s="23"/>
      <c r="E3309" s="23"/>
      <c r="F3309" s="23"/>
      <c r="G3309" s="23"/>
      <c r="H3309" s="23"/>
      <c r="I3309" s="31"/>
      <c r="K3309" s="21"/>
    </row>
    <row r="3310">
      <c r="A3310" s="27"/>
      <c r="B3310" s="28"/>
      <c r="C3310" s="23"/>
      <c r="D3310" s="23"/>
      <c r="E3310" s="23"/>
      <c r="F3310" s="23"/>
      <c r="G3310" s="23"/>
      <c r="H3310" s="23"/>
      <c r="I3310" s="31"/>
      <c r="K3310" s="21"/>
    </row>
    <row r="3311">
      <c r="A3311" s="27"/>
      <c r="B3311" s="28"/>
      <c r="C3311" s="23"/>
      <c r="D3311" s="23"/>
      <c r="E3311" s="23"/>
      <c r="F3311" s="23"/>
      <c r="G3311" s="23"/>
      <c r="H3311" s="23"/>
      <c r="I3311" s="31"/>
      <c r="K3311" s="21"/>
    </row>
    <row r="3312">
      <c r="A3312" s="27"/>
      <c r="B3312" s="28"/>
      <c r="C3312" s="23"/>
      <c r="D3312" s="23"/>
      <c r="E3312" s="23"/>
      <c r="F3312" s="23"/>
      <c r="G3312" s="23"/>
      <c r="H3312" s="23"/>
      <c r="I3312" s="31"/>
      <c r="K3312" s="21"/>
    </row>
    <row r="3313">
      <c r="A3313" s="27"/>
      <c r="B3313" s="28"/>
      <c r="C3313" s="23"/>
      <c r="D3313" s="23"/>
      <c r="E3313" s="23"/>
      <c r="F3313" s="23"/>
      <c r="G3313" s="23"/>
      <c r="H3313" s="23"/>
      <c r="I3313" s="31"/>
      <c r="K3313" s="21"/>
    </row>
    <row r="3314">
      <c r="A3314" s="27"/>
      <c r="B3314" s="28"/>
      <c r="C3314" s="23"/>
      <c r="D3314" s="23"/>
      <c r="E3314" s="23"/>
      <c r="F3314" s="23"/>
      <c r="G3314" s="23"/>
      <c r="H3314" s="23"/>
      <c r="I3314" s="31"/>
      <c r="K3314" s="21"/>
    </row>
    <row r="3315">
      <c r="A3315" s="27"/>
      <c r="B3315" s="28"/>
      <c r="C3315" s="23"/>
      <c r="D3315" s="23"/>
      <c r="E3315" s="23"/>
      <c r="F3315" s="23"/>
      <c r="G3315" s="23"/>
      <c r="H3315" s="23"/>
      <c r="I3315" s="31"/>
      <c r="K3315" s="21"/>
    </row>
    <row r="3316">
      <c r="A3316" s="27"/>
      <c r="B3316" s="28"/>
      <c r="C3316" s="23"/>
      <c r="D3316" s="23"/>
      <c r="E3316" s="23"/>
      <c r="F3316" s="23"/>
      <c r="G3316" s="23"/>
      <c r="H3316" s="23"/>
      <c r="I3316" s="31"/>
      <c r="K3316" s="21"/>
    </row>
    <row r="3317">
      <c r="A3317" s="27"/>
      <c r="B3317" s="28"/>
      <c r="C3317" s="23"/>
      <c r="D3317" s="23"/>
      <c r="E3317" s="23"/>
      <c r="F3317" s="23"/>
      <c r="G3317" s="23"/>
      <c r="H3317" s="23"/>
      <c r="I3317" s="31"/>
      <c r="K3317" s="21"/>
    </row>
    <row r="3318">
      <c r="A3318" s="27"/>
      <c r="B3318" s="28"/>
      <c r="C3318" s="23"/>
      <c r="D3318" s="23"/>
      <c r="E3318" s="23"/>
      <c r="F3318" s="23"/>
      <c r="G3318" s="23"/>
      <c r="H3318" s="23"/>
      <c r="I3318" s="31"/>
      <c r="K3318" s="21"/>
    </row>
    <row r="3319">
      <c r="A3319" s="27"/>
      <c r="B3319" s="28"/>
      <c r="C3319" s="23"/>
      <c r="D3319" s="23"/>
      <c r="E3319" s="23"/>
      <c r="F3319" s="23"/>
      <c r="G3319" s="23"/>
      <c r="H3319" s="23"/>
      <c r="I3319" s="31"/>
      <c r="K3319" s="21"/>
    </row>
    <row r="3320">
      <c r="A3320" s="27"/>
      <c r="B3320" s="28"/>
      <c r="C3320" s="23"/>
      <c r="D3320" s="23"/>
      <c r="E3320" s="23"/>
      <c r="F3320" s="23"/>
      <c r="G3320" s="23"/>
      <c r="H3320" s="23"/>
      <c r="I3320" s="31"/>
      <c r="K3320" s="21"/>
    </row>
    <row r="3321">
      <c r="A3321" s="27"/>
      <c r="B3321" s="28"/>
      <c r="C3321" s="23"/>
      <c r="D3321" s="23"/>
      <c r="E3321" s="23"/>
      <c r="F3321" s="23"/>
      <c r="G3321" s="23"/>
      <c r="H3321" s="23"/>
      <c r="I3321" s="31"/>
      <c r="K3321" s="21"/>
    </row>
    <row r="3322">
      <c r="A3322" s="27"/>
      <c r="B3322" s="28"/>
      <c r="C3322" s="23"/>
      <c r="D3322" s="23"/>
      <c r="E3322" s="23"/>
      <c r="F3322" s="23"/>
      <c r="G3322" s="23"/>
      <c r="H3322" s="23"/>
      <c r="I3322" s="31"/>
      <c r="K3322" s="21"/>
    </row>
    <row r="3323">
      <c r="A3323" s="27"/>
      <c r="B3323" s="28"/>
      <c r="C3323" s="23"/>
      <c r="D3323" s="23"/>
      <c r="E3323" s="23"/>
      <c r="F3323" s="23"/>
      <c r="G3323" s="23"/>
      <c r="H3323" s="23"/>
      <c r="I3323" s="31"/>
      <c r="K3323" s="21"/>
    </row>
    <row r="3324">
      <c r="A3324" s="27"/>
      <c r="B3324" s="28"/>
      <c r="C3324" s="23"/>
      <c r="D3324" s="23"/>
      <c r="E3324" s="23"/>
      <c r="F3324" s="23"/>
      <c r="G3324" s="23"/>
      <c r="H3324" s="23"/>
      <c r="I3324" s="31"/>
      <c r="K3324" s="21"/>
    </row>
    <row r="3325">
      <c r="A3325" s="27"/>
      <c r="B3325" s="28"/>
      <c r="C3325" s="23"/>
      <c r="D3325" s="23"/>
      <c r="E3325" s="23"/>
      <c r="F3325" s="23"/>
      <c r="G3325" s="23"/>
      <c r="H3325" s="23"/>
      <c r="I3325" s="31"/>
      <c r="K3325" s="21"/>
    </row>
    <row r="3326">
      <c r="A3326" s="27"/>
      <c r="B3326" s="28"/>
      <c r="C3326" s="23"/>
      <c r="D3326" s="23"/>
      <c r="E3326" s="23"/>
      <c r="F3326" s="23"/>
      <c r="G3326" s="23"/>
      <c r="H3326" s="23"/>
      <c r="I3326" s="31"/>
      <c r="K3326" s="21"/>
    </row>
    <row r="3327">
      <c r="A3327" s="27"/>
      <c r="B3327" s="28"/>
      <c r="C3327" s="23"/>
      <c r="D3327" s="23"/>
      <c r="E3327" s="23"/>
      <c r="F3327" s="23"/>
      <c r="G3327" s="23"/>
      <c r="H3327" s="23"/>
      <c r="I3327" s="31"/>
      <c r="K3327" s="21"/>
    </row>
    <row r="3328">
      <c r="A3328" s="27"/>
      <c r="B3328" s="28"/>
      <c r="C3328" s="23"/>
      <c r="D3328" s="23"/>
      <c r="E3328" s="23"/>
      <c r="F3328" s="23"/>
      <c r="G3328" s="23"/>
      <c r="H3328" s="23"/>
      <c r="I3328" s="31"/>
      <c r="K3328" s="21"/>
    </row>
    <row r="3329">
      <c r="A3329" s="27"/>
      <c r="B3329" s="28"/>
      <c r="C3329" s="23"/>
      <c r="D3329" s="23"/>
      <c r="E3329" s="23"/>
      <c r="F3329" s="23"/>
      <c r="G3329" s="23"/>
      <c r="H3329" s="23"/>
      <c r="I3329" s="31"/>
      <c r="K3329" s="21"/>
    </row>
    <row r="3330">
      <c r="A3330" s="27"/>
      <c r="B3330" s="28"/>
      <c r="C3330" s="23"/>
      <c r="D3330" s="23"/>
      <c r="E3330" s="23"/>
      <c r="F3330" s="23"/>
      <c r="G3330" s="23"/>
      <c r="H3330" s="23"/>
      <c r="I3330" s="31"/>
      <c r="K3330" s="21"/>
    </row>
    <row r="3331">
      <c r="A3331" s="27"/>
      <c r="B3331" s="28"/>
      <c r="C3331" s="23"/>
      <c r="D3331" s="23"/>
      <c r="E3331" s="23"/>
      <c r="F3331" s="23"/>
      <c r="G3331" s="23"/>
      <c r="H3331" s="23"/>
      <c r="I3331" s="31"/>
      <c r="K3331" s="21"/>
    </row>
    <row r="3332">
      <c r="A3332" s="27"/>
      <c r="B3332" s="28"/>
      <c r="C3332" s="23"/>
      <c r="D3332" s="23"/>
      <c r="E3332" s="23"/>
      <c r="F3332" s="23"/>
      <c r="G3332" s="23"/>
      <c r="H3332" s="23"/>
      <c r="I3332" s="31"/>
      <c r="K3332" s="21"/>
    </row>
    <row r="3333">
      <c r="A3333" s="27"/>
      <c r="B3333" s="28"/>
      <c r="C3333" s="23"/>
      <c r="D3333" s="23"/>
      <c r="E3333" s="23"/>
      <c r="F3333" s="23"/>
      <c r="G3333" s="23"/>
      <c r="H3333" s="23"/>
      <c r="I3333" s="31"/>
      <c r="K3333" s="21"/>
    </row>
    <row r="3334">
      <c r="A3334" s="27"/>
      <c r="B3334" s="28"/>
      <c r="C3334" s="23"/>
      <c r="D3334" s="23"/>
      <c r="E3334" s="23"/>
      <c r="F3334" s="23"/>
      <c r="G3334" s="23"/>
      <c r="H3334" s="23"/>
      <c r="I3334" s="31"/>
      <c r="K3334" s="21"/>
    </row>
    <row r="3335">
      <c r="A3335" s="27"/>
      <c r="B3335" s="28"/>
      <c r="C3335" s="23"/>
      <c r="D3335" s="23"/>
      <c r="E3335" s="23"/>
      <c r="F3335" s="23"/>
      <c r="G3335" s="23"/>
      <c r="H3335" s="23"/>
      <c r="I3335" s="31"/>
      <c r="K3335" s="21"/>
    </row>
    <row r="3336">
      <c r="A3336" s="27"/>
      <c r="B3336" s="28"/>
      <c r="C3336" s="23"/>
      <c r="D3336" s="23"/>
      <c r="E3336" s="23"/>
      <c r="F3336" s="23"/>
      <c r="G3336" s="23"/>
      <c r="H3336" s="23"/>
      <c r="I3336" s="31"/>
      <c r="K3336" s="21"/>
    </row>
    <row r="3337">
      <c r="A3337" s="27"/>
      <c r="B3337" s="28"/>
      <c r="C3337" s="23"/>
      <c r="D3337" s="23"/>
      <c r="E3337" s="23"/>
      <c r="F3337" s="23"/>
      <c r="G3337" s="23"/>
      <c r="H3337" s="23"/>
      <c r="I3337" s="31"/>
      <c r="K3337" s="21"/>
    </row>
    <row r="3338">
      <c r="A3338" s="27"/>
      <c r="B3338" s="28"/>
      <c r="C3338" s="23"/>
      <c r="D3338" s="23"/>
      <c r="E3338" s="23"/>
      <c r="F3338" s="23"/>
      <c r="G3338" s="23"/>
      <c r="H3338" s="23"/>
      <c r="I3338" s="31"/>
      <c r="K3338" s="21"/>
    </row>
    <row r="3339">
      <c r="A3339" s="27"/>
      <c r="B3339" s="28"/>
      <c r="C3339" s="23"/>
      <c r="D3339" s="23"/>
      <c r="E3339" s="23"/>
      <c r="F3339" s="23"/>
      <c r="G3339" s="23"/>
      <c r="H3339" s="23"/>
      <c r="I3339" s="31"/>
      <c r="K3339" s="21"/>
    </row>
    <row r="3340">
      <c r="A3340" s="27"/>
      <c r="B3340" s="28"/>
      <c r="C3340" s="23"/>
      <c r="D3340" s="23"/>
      <c r="E3340" s="23"/>
      <c r="F3340" s="23"/>
      <c r="G3340" s="23"/>
      <c r="H3340" s="23"/>
      <c r="I3340" s="31"/>
      <c r="K3340" s="21"/>
    </row>
    <row r="3341">
      <c r="A3341" s="27"/>
      <c r="B3341" s="28"/>
      <c r="C3341" s="23"/>
      <c r="D3341" s="23"/>
      <c r="E3341" s="23"/>
      <c r="F3341" s="23"/>
      <c r="G3341" s="23"/>
      <c r="H3341" s="23"/>
      <c r="I3341" s="31"/>
      <c r="K3341" s="21"/>
    </row>
    <row r="3342">
      <c r="A3342" s="27"/>
      <c r="B3342" s="28"/>
      <c r="C3342" s="23"/>
      <c r="D3342" s="23"/>
      <c r="E3342" s="23"/>
      <c r="F3342" s="23"/>
      <c r="G3342" s="23"/>
      <c r="H3342" s="23"/>
      <c r="I3342" s="31"/>
      <c r="K3342" s="21"/>
    </row>
    <row r="3343">
      <c r="A3343" s="27"/>
      <c r="B3343" s="28"/>
      <c r="C3343" s="23"/>
      <c r="D3343" s="23"/>
      <c r="E3343" s="23"/>
      <c r="F3343" s="23"/>
      <c r="G3343" s="23"/>
      <c r="H3343" s="23"/>
      <c r="I3343" s="31"/>
      <c r="K3343" s="21"/>
    </row>
    <row r="3344">
      <c r="A3344" s="27"/>
      <c r="B3344" s="28"/>
      <c r="C3344" s="23"/>
      <c r="D3344" s="23"/>
      <c r="E3344" s="23"/>
      <c r="F3344" s="23"/>
      <c r="G3344" s="23"/>
      <c r="H3344" s="23"/>
      <c r="I3344" s="31"/>
      <c r="K3344" s="21"/>
    </row>
    <row r="3345">
      <c r="A3345" s="27"/>
      <c r="B3345" s="28"/>
      <c r="C3345" s="23"/>
      <c r="D3345" s="23"/>
      <c r="E3345" s="23"/>
      <c r="F3345" s="23"/>
      <c r="G3345" s="23"/>
      <c r="H3345" s="23"/>
      <c r="I3345" s="31"/>
      <c r="K3345" s="21"/>
    </row>
    <row r="3346">
      <c r="A3346" s="27"/>
      <c r="B3346" s="28"/>
      <c r="C3346" s="23"/>
      <c r="D3346" s="23"/>
      <c r="E3346" s="23"/>
      <c r="F3346" s="23"/>
      <c r="G3346" s="23"/>
      <c r="H3346" s="23"/>
      <c r="I3346" s="31"/>
      <c r="K3346" s="21"/>
    </row>
    <row r="3347">
      <c r="A3347" s="27"/>
      <c r="B3347" s="28"/>
      <c r="C3347" s="23"/>
      <c r="D3347" s="23"/>
      <c r="E3347" s="23"/>
      <c r="F3347" s="23"/>
      <c r="G3347" s="23"/>
      <c r="H3347" s="23"/>
      <c r="I3347" s="31"/>
      <c r="K3347" s="21"/>
    </row>
    <row r="3348">
      <c r="A3348" s="27"/>
      <c r="B3348" s="28"/>
      <c r="C3348" s="23"/>
      <c r="D3348" s="23"/>
      <c r="E3348" s="23"/>
      <c r="F3348" s="23"/>
      <c r="G3348" s="23"/>
      <c r="H3348" s="23"/>
      <c r="I3348" s="31"/>
      <c r="K3348" s="21"/>
    </row>
    <row r="3349">
      <c r="A3349" s="27"/>
      <c r="B3349" s="28"/>
      <c r="C3349" s="23"/>
      <c r="D3349" s="23"/>
      <c r="E3349" s="23"/>
      <c r="F3349" s="23"/>
      <c r="G3349" s="23"/>
      <c r="H3349" s="23"/>
      <c r="I3349" s="31"/>
      <c r="K3349" s="21"/>
    </row>
    <row r="3350">
      <c r="A3350" s="27"/>
      <c r="B3350" s="28"/>
      <c r="C3350" s="23"/>
      <c r="D3350" s="23"/>
      <c r="E3350" s="23"/>
      <c r="F3350" s="23"/>
      <c r="G3350" s="23"/>
      <c r="H3350" s="23"/>
      <c r="I3350" s="31"/>
      <c r="K3350" s="21"/>
    </row>
    <row r="3351">
      <c r="A3351" s="27"/>
      <c r="B3351" s="28"/>
      <c r="C3351" s="23"/>
      <c r="D3351" s="23"/>
      <c r="E3351" s="23"/>
      <c r="F3351" s="23"/>
      <c r="G3351" s="23"/>
      <c r="H3351" s="23"/>
      <c r="I3351" s="31"/>
      <c r="K3351" s="21"/>
    </row>
    <row r="3352">
      <c r="A3352" s="27"/>
      <c r="B3352" s="28"/>
      <c r="C3352" s="23"/>
      <c r="D3352" s="23"/>
      <c r="E3352" s="23"/>
      <c r="F3352" s="23"/>
      <c r="G3352" s="23"/>
      <c r="H3352" s="23"/>
      <c r="I3352" s="31"/>
      <c r="K3352" s="21"/>
    </row>
    <row r="3353">
      <c r="A3353" s="27"/>
      <c r="B3353" s="28"/>
      <c r="C3353" s="23"/>
      <c r="D3353" s="23"/>
      <c r="E3353" s="23"/>
      <c r="F3353" s="23"/>
      <c r="G3353" s="23"/>
      <c r="H3353" s="23"/>
      <c r="I3353" s="31"/>
      <c r="K3353" s="21"/>
    </row>
    <row r="3354">
      <c r="A3354" s="27"/>
      <c r="B3354" s="28"/>
      <c r="C3354" s="23"/>
      <c r="D3354" s="23"/>
      <c r="E3354" s="23"/>
      <c r="F3354" s="23"/>
      <c r="G3354" s="23"/>
      <c r="H3354" s="23"/>
      <c r="I3354" s="31"/>
      <c r="K3354" s="21"/>
    </row>
    <row r="3355">
      <c r="A3355" s="27"/>
      <c r="B3355" s="28"/>
      <c r="C3355" s="23"/>
      <c r="D3355" s="23"/>
      <c r="E3355" s="23"/>
      <c r="F3355" s="23"/>
      <c r="G3355" s="23"/>
      <c r="H3355" s="23"/>
      <c r="I3355" s="31"/>
      <c r="K3355" s="21"/>
    </row>
    <row r="3356">
      <c r="A3356" s="27"/>
      <c r="B3356" s="28"/>
      <c r="C3356" s="23"/>
      <c r="D3356" s="23"/>
      <c r="E3356" s="23"/>
      <c r="F3356" s="23"/>
      <c r="G3356" s="23"/>
      <c r="H3356" s="23"/>
      <c r="I3356" s="31"/>
      <c r="K3356" s="21"/>
    </row>
    <row r="3357">
      <c r="A3357" s="27"/>
      <c r="B3357" s="28"/>
      <c r="C3357" s="23"/>
      <c r="D3357" s="23"/>
      <c r="E3357" s="23"/>
      <c r="F3357" s="23"/>
      <c r="G3357" s="23"/>
      <c r="H3357" s="23"/>
      <c r="I3357" s="31"/>
      <c r="K3357" s="21"/>
    </row>
    <row r="3358">
      <c r="A3358" s="27"/>
      <c r="B3358" s="28"/>
      <c r="C3358" s="23"/>
      <c r="D3358" s="23"/>
      <c r="E3358" s="23"/>
      <c r="F3358" s="23"/>
      <c r="G3358" s="23"/>
      <c r="H3358" s="23"/>
      <c r="I3358" s="31"/>
      <c r="K3358" s="21"/>
    </row>
    <row r="3359">
      <c r="A3359" s="27"/>
      <c r="B3359" s="28"/>
      <c r="C3359" s="23"/>
      <c r="D3359" s="23"/>
      <c r="E3359" s="23"/>
      <c r="F3359" s="23"/>
      <c r="G3359" s="23"/>
      <c r="H3359" s="23"/>
      <c r="I3359" s="31"/>
      <c r="K3359" s="21"/>
    </row>
    <row r="3360">
      <c r="A3360" s="27"/>
      <c r="B3360" s="28"/>
      <c r="C3360" s="23"/>
      <c r="D3360" s="23"/>
      <c r="E3360" s="23"/>
      <c r="F3360" s="23"/>
      <c r="G3360" s="23"/>
      <c r="H3360" s="23"/>
      <c r="I3360" s="31"/>
      <c r="K3360" s="21"/>
    </row>
    <row r="3361">
      <c r="A3361" s="27"/>
      <c r="B3361" s="28"/>
      <c r="C3361" s="23"/>
      <c r="D3361" s="23"/>
      <c r="E3361" s="23"/>
      <c r="F3361" s="23"/>
      <c r="G3361" s="23"/>
      <c r="H3361" s="23"/>
      <c r="I3361" s="31"/>
      <c r="K3361" s="21"/>
    </row>
    <row r="3362">
      <c r="A3362" s="27"/>
      <c r="B3362" s="28"/>
      <c r="C3362" s="23"/>
      <c r="D3362" s="23"/>
      <c r="E3362" s="23"/>
      <c r="F3362" s="23"/>
      <c r="G3362" s="23"/>
      <c r="H3362" s="23"/>
      <c r="I3362" s="31"/>
      <c r="K3362" s="21"/>
    </row>
    <row r="3363">
      <c r="A3363" s="27"/>
      <c r="B3363" s="28"/>
      <c r="C3363" s="23"/>
      <c r="D3363" s="23"/>
      <c r="E3363" s="23"/>
      <c r="F3363" s="23"/>
      <c r="G3363" s="23"/>
      <c r="H3363" s="23"/>
      <c r="I3363" s="31"/>
      <c r="K3363" s="21"/>
    </row>
    <row r="3364">
      <c r="A3364" s="27"/>
      <c r="B3364" s="28"/>
      <c r="C3364" s="23"/>
      <c r="D3364" s="23"/>
      <c r="E3364" s="23"/>
      <c r="F3364" s="23"/>
      <c r="G3364" s="23"/>
      <c r="H3364" s="23"/>
      <c r="I3364" s="31"/>
      <c r="K3364" s="21"/>
    </row>
    <row r="3365">
      <c r="A3365" s="27"/>
      <c r="B3365" s="28"/>
      <c r="C3365" s="23"/>
      <c r="D3365" s="23"/>
      <c r="E3365" s="23"/>
      <c r="F3365" s="23"/>
      <c r="G3365" s="23"/>
      <c r="H3365" s="23"/>
      <c r="I3365" s="31"/>
      <c r="K3365" s="21"/>
    </row>
    <row r="3366">
      <c r="A3366" s="27"/>
      <c r="B3366" s="28"/>
      <c r="C3366" s="23"/>
      <c r="D3366" s="23"/>
      <c r="E3366" s="23"/>
      <c r="F3366" s="23"/>
      <c r="G3366" s="23"/>
      <c r="H3366" s="23"/>
      <c r="I3366" s="31"/>
      <c r="K3366" s="21"/>
    </row>
    <row r="3367">
      <c r="A3367" s="27"/>
      <c r="B3367" s="28"/>
      <c r="C3367" s="23"/>
      <c r="D3367" s="23"/>
      <c r="E3367" s="23"/>
      <c r="F3367" s="23"/>
      <c r="G3367" s="23"/>
      <c r="H3367" s="23"/>
      <c r="I3367" s="31"/>
      <c r="K3367" s="21"/>
    </row>
    <row r="3368">
      <c r="A3368" s="27"/>
      <c r="B3368" s="28"/>
      <c r="C3368" s="23"/>
      <c r="D3368" s="23"/>
      <c r="E3368" s="23"/>
      <c r="F3368" s="23"/>
      <c r="G3368" s="23"/>
      <c r="H3368" s="23"/>
      <c r="I3368" s="31"/>
      <c r="K3368" s="21"/>
    </row>
    <row r="3369">
      <c r="A3369" s="27"/>
      <c r="B3369" s="28"/>
      <c r="C3369" s="23"/>
      <c r="D3369" s="23"/>
      <c r="E3369" s="23"/>
      <c r="F3369" s="23"/>
      <c r="G3369" s="23"/>
      <c r="H3369" s="23"/>
      <c r="I3369" s="31"/>
      <c r="K3369" s="21"/>
    </row>
    <row r="3370">
      <c r="A3370" s="27"/>
      <c r="B3370" s="28"/>
      <c r="C3370" s="23"/>
      <c r="D3370" s="23"/>
      <c r="E3370" s="23"/>
      <c r="F3370" s="23"/>
      <c r="G3370" s="23"/>
      <c r="H3370" s="23"/>
      <c r="I3370" s="31"/>
      <c r="K3370" s="21"/>
    </row>
    <row r="3371">
      <c r="A3371" s="27"/>
      <c r="B3371" s="28"/>
      <c r="C3371" s="23"/>
      <c r="D3371" s="23"/>
      <c r="E3371" s="23"/>
      <c r="F3371" s="23"/>
      <c r="G3371" s="23"/>
      <c r="H3371" s="23"/>
      <c r="I3371" s="31"/>
      <c r="K3371" s="21"/>
    </row>
    <row r="3372">
      <c r="A3372" s="27"/>
      <c r="B3372" s="28"/>
      <c r="C3372" s="23"/>
      <c r="D3372" s="23"/>
      <c r="E3372" s="23"/>
      <c r="F3372" s="23"/>
      <c r="G3372" s="23"/>
      <c r="H3372" s="23"/>
      <c r="I3372" s="31"/>
      <c r="K3372" s="21"/>
    </row>
    <row r="3373">
      <c r="A3373" s="27"/>
      <c r="B3373" s="28"/>
      <c r="C3373" s="23"/>
      <c r="D3373" s="23"/>
      <c r="E3373" s="23"/>
      <c r="F3373" s="23"/>
      <c r="G3373" s="23"/>
      <c r="H3373" s="23"/>
      <c r="I3373" s="31"/>
      <c r="K3373" s="21"/>
    </row>
    <row r="3374">
      <c r="A3374" s="27"/>
      <c r="B3374" s="28"/>
      <c r="C3374" s="23"/>
      <c r="D3374" s="23"/>
      <c r="E3374" s="23"/>
      <c r="F3374" s="23"/>
      <c r="G3374" s="23"/>
      <c r="H3374" s="23"/>
      <c r="I3374" s="31"/>
      <c r="K3374" s="21"/>
    </row>
    <row r="3375">
      <c r="A3375" s="27"/>
      <c r="B3375" s="28"/>
      <c r="C3375" s="23"/>
      <c r="D3375" s="23"/>
      <c r="E3375" s="23"/>
      <c r="F3375" s="23"/>
      <c r="G3375" s="23"/>
      <c r="H3375" s="23"/>
      <c r="I3375" s="31"/>
      <c r="K3375" s="21"/>
    </row>
    <row r="3376">
      <c r="A3376" s="27"/>
      <c r="B3376" s="28"/>
      <c r="C3376" s="23"/>
      <c r="D3376" s="23"/>
      <c r="E3376" s="23"/>
      <c r="F3376" s="23"/>
      <c r="G3376" s="23"/>
      <c r="H3376" s="23"/>
      <c r="I3376" s="31"/>
      <c r="K3376" s="21"/>
    </row>
    <row r="3377">
      <c r="A3377" s="27"/>
      <c r="B3377" s="28"/>
      <c r="C3377" s="23"/>
      <c r="D3377" s="23"/>
      <c r="E3377" s="23"/>
      <c r="F3377" s="23"/>
      <c r="G3377" s="23"/>
      <c r="H3377" s="23"/>
      <c r="I3377" s="31"/>
      <c r="K3377" s="21"/>
    </row>
    <row r="3378">
      <c r="A3378" s="27"/>
      <c r="B3378" s="28"/>
      <c r="C3378" s="23"/>
      <c r="D3378" s="23"/>
      <c r="E3378" s="23"/>
      <c r="F3378" s="23"/>
      <c r="G3378" s="23"/>
      <c r="H3378" s="23"/>
      <c r="I3378" s="31"/>
      <c r="K3378" s="21"/>
    </row>
    <row r="3379">
      <c r="A3379" s="27"/>
      <c r="B3379" s="28"/>
      <c r="C3379" s="23"/>
      <c r="D3379" s="23"/>
      <c r="E3379" s="23"/>
      <c r="F3379" s="23"/>
      <c r="G3379" s="23"/>
      <c r="H3379" s="23"/>
      <c r="I3379" s="31"/>
      <c r="K3379" s="21"/>
    </row>
    <row r="3380">
      <c r="A3380" s="27"/>
      <c r="B3380" s="28"/>
      <c r="C3380" s="23"/>
      <c r="D3380" s="23"/>
      <c r="E3380" s="23"/>
      <c r="F3380" s="23"/>
      <c r="G3380" s="23"/>
      <c r="H3380" s="23"/>
      <c r="I3380" s="31"/>
      <c r="K3380" s="21"/>
    </row>
    <row r="3381">
      <c r="A3381" s="27"/>
      <c r="B3381" s="28"/>
      <c r="C3381" s="23"/>
      <c r="D3381" s="23"/>
      <c r="E3381" s="23"/>
      <c r="F3381" s="23"/>
      <c r="G3381" s="23"/>
      <c r="H3381" s="23"/>
      <c r="I3381" s="31"/>
      <c r="K3381" s="21"/>
    </row>
    <row r="3382">
      <c r="A3382" s="27"/>
      <c r="B3382" s="28"/>
      <c r="C3382" s="23"/>
      <c r="D3382" s="23"/>
      <c r="E3382" s="23"/>
      <c r="F3382" s="23"/>
      <c r="G3382" s="23"/>
      <c r="H3382" s="23"/>
      <c r="I3382" s="31"/>
      <c r="K3382" s="21"/>
    </row>
    <row r="3383">
      <c r="A3383" s="27"/>
      <c r="B3383" s="28"/>
      <c r="C3383" s="23"/>
      <c r="D3383" s="23"/>
      <c r="E3383" s="23"/>
      <c r="F3383" s="23"/>
      <c r="G3383" s="23"/>
      <c r="H3383" s="23"/>
      <c r="I3383" s="31"/>
      <c r="K3383" s="21"/>
    </row>
    <row r="3384">
      <c r="A3384" s="27"/>
      <c r="B3384" s="28"/>
      <c r="C3384" s="23"/>
      <c r="D3384" s="23"/>
      <c r="E3384" s="23"/>
      <c r="F3384" s="23"/>
      <c r="G3384" s="23"/>
      <c r="H3384" s="23"/>
      <c r="I3384" s="31"/>
      <c r="K3384" s="21"/>
    </row>
    <row r="3385">
      <c r="A3385" s="27"/>
      <c r="B3385" s="28"/>
      <c r="C3385" s="23"/>
      <c r="D3385" s="23"/>
      <c r="E3385" s="23"/>
      <c r="F3385" s="23"/>
      <c r="G3385" s="23"/>
      <c r="H3385" s="23"/>
      <c r="I3385" s="31"/>
      <c r="K3385" s="21"/>
    </row>
    <row r="3386">
      <c r="A3386" s="27"/>
      <c r="B3386" s="28"/>
      <c r="C3386" s="23"/>
      <c r="D3386" s="23"/>
      <c r="E3386" s="23"/>
      <c r="F3386" s="23"/>
      <c r="G3386" s="23"/>
      <c r="H3386" s="23"/>
      <c r="I3386" s="31"/>
      <c r="K3386" s="21"/>
    </row>
    <row r="3387">
      <c r="A3387" s="27"/>
      <c r="B3387" s="28"/>
      <c r="C3387" s="23"/>
      <c r="D3387" s="23"/>
      <c r="E3387" s="23"/>
      <c r="F3387" s="23"/>
      <c r="G3387" s="23"/>
      <c r="H3387" s="23"/>
      <c r="I3387" s="31"/>
      <c r="K3387" s="21"/>
    </row>
    <row r="3388">
      <c r="A3388" s="27"/>
      <c r="B3388" s="28"/>
      <c r="C3388" s="23"/>
      <c r="D3388" s="23"/>
      <c r="E3388" s="23"/>
      <c r="F3388" s="23"/>
      <c r="G3388" s="23"/>
      <c r="H3388" s="23"/>
      <c r="I3388" s="31"/>
      <c r="K3388" s="21"/>
    </row>
    <row r="3389">
      <c r="A3389" s="27"/>
      <c r="B3389" s="28"/>
      <c r="C3389" s="23"/>
      <c r="D3389" s="23"/>
      <c r="E3389" s="23"/>
      <c r="F3389" s="23"/>
      <c r="G3389" s="23"/>
      <c r="H3389" s="23"/>
      <c r="I3389" s="31"/>
      <c r="K3389" s="21"/>
    </row>
    <row r="3390">
      <c r="A3390" s="27"/>
      <c r="B3390" s="28"/>
      <c r="C3390" s="23"/>
      <c r="D3390" s="23"/>
      <c r="E3390" s="23"/>
      <c r="F3390" s="23"/>
      <c r="G3390" s="23"/>
      <c r="H3390" s="23"/>
      <c r="I3390" s="31"/>
      <c r="K3390" s="21"/>
    </row>
    <row r="3391">
      <c r="A3391" s="27"/>
      <c r="B3391" s="28"/>
      <c r="C3391" s="23"/>
      <c r="D3391" s="23"/>
      <c r="E3391" s="23"/>
      <c r="F3391" s="23"/>
      <c r="G3391" s="23"/>
      <c r="H3391" s="23"/>
      <c r="I3391" s="31"/>
      <c r="K3391" s="21"/>
    </row>
    <row r="3392">
      <c r="A3392" s="27"/>
      <c r="B3392" s="28"/>
      <c r="C3392" s="23"/>
      <c r="D3392" s="23"/>
      <c r="E3392" s="23"/>
      <c r="F3392" s="23"/>
      <c r="G3392" s="23"/>
      <c r="H3392" s="23"/>
      <c r="I3392" s="31"/>
      <c r="K3392" s="21"/>
    </row>
    <row r="3393">
      <c r="A3393" s="27"/>
      <c r="B3393" s="28"/>
      <c r="C3393" s="23"/>
      <c r="D3393" s="23"/>
      <c r="E3393" s="23"/>
      <c r="F3393" s="23"/>
      <c r="G3393" s="23"/>
      <c r="H3393" s="23"/>
      <c r="I3393" s="31"/>
      <c r="K3393" s="21"/>
    </row>
    <row r="3394">
      <c r="A3394" s="27"/>
      <c r="B3394" s="28"/>
      <c r="C3394" s="23"/>
      <c r="D3394" s="23"/>
      <c r="E3394" s="23"/>
      <c r="F3394" s="23"/>
      <c r="G3394" s="23"/>
      <c r="H3394" s="23"/>
      <c r="I3394" s="31"/>
      <c r="K3394" s="21"/>
    </row>
    <row r="3395">
      <c r="A3395" s="27"/>
      <c r="B3395" s="28"/>
      <c r="C3395" s="23"/>
      <c r="D3395" s="23"/>
      <c r="E3395" s="23"/>
      <c r="F3395" s="23"/>
      <c r="G3395" s="23"/>
      <c r="H3395" s="23"/>
      <c r="I3395" s="31"/>
      <c r="K3395" s="21"/>
    </row>
    <row r="3396">
      <c r="A3396" s="27"/>
      <c r="B3396" s="28"/>
      <c r="C3396" s="23"/>
      <c r="D3396" s="23"/>
      <c r="E3396" s="23"/>
      <c r="F3396" s="23"/>
      <c r="G3396" s="23"/>
      <c r="H3396" s="23"/>
      <c r="I3396" s="31"/>
      <c r="K3396" s="21"/>
    </row>
    <row r="3397">
      <c r="A3397" s="27"/>
      <c r="B3397" s="28"/>
      <c r="C3397" s="23"/>
      <c r="D3397" s="23"/>
      <c r="E3397" s="23"/>
      <c r="F3397" s="23"/>
      <c r="G3397" s="23"/>
      <c r="H3397" s="23"/>
      <c r="I3397" s="31"/>
      <c r="K3397" s="21"/>
    </row>
    <row r="3398">
      <c r="A3398" s="27"/>
      <c r="B3398" s="28"/>
      <c r="C3398" s="23"/>
      <c r="D3398" s="23"/>
      <c r="E3398" s="23"/>
      <c r="F3398" s="23"/>
      <c r="G3398" s="23"/>
      <c r="H3398" s="23"/>
      <c r="I3398" s="31"/>
      <c r="K3398" s="21"/>
    </row>
    <row r="3399">
      <c r="A3399" s="27"/>
      <c r="B3399" s="28"/>
      <c r="C3399" s="23"/>
      <c r="D3399" s="23"/>
      <c r="E3399" s="23"/>
      <c r="F3399" s="23"/>
      <c r="G3399" s="23"/>
      <c r="H3399" s="23"/>
      <c r="I3399" s="31"/>
      <c r="K3399" s="21"/>
    </row>
    <row r="3400">
      <c r="A3400" s="27"/>
      <c r="B3400" s="28"/>
      <c r="C3400" s="23"/>
      <c r="D3400" s="23"/>
      <c r="E3400" s="23"/>
      <c r="F3400" s="23"/>
      <c r="G3400" s="23"/>
      <c r="H3400" s="23"/>
      <c r="I3400" s="31"/>
      <c r="K3400" s="21"/>
    </row>
    <row r="3401">
      <c r="A3401" s="27"/>
      <c r="B3401" s="28"/>
      <c r="C3401" s="23"/>
      <c r="D3401" s="23"/>
      <c r="E3401" s="23"/>
      <c r="F3401" s="23"/>
      <c r="G3401" s="23"/>
      <c r="H3401" s="23"/>
      <c r="I3401" s="31"/>
      <c r="K3401" s="21"/>
    </row>
    <row r="3402">
      <c r="A3402" s="27"/>
      <c r="B3402" s="28"/>
      <c r="C3402" s="23"/>
      <c r="D3402" s="23"/>
      <c r="E3402" s="23"/>
      <c r="F3402" s="23"/>
      <c r="G3402" s="23"/>
      <c r="H3402" s="23"/>
      <c r="I3402" s="31"/>
      <c r="K3402" s="21"/>
    </row>
    <row r="3403">
      <c r="A3403" s="27"/>
      <c r="B3403" s="28"/>
      <c r="C3403" s="23"/>
      <c r="D3403" s="23"/>
      <c r="E3403" s="23"/>
      <c r="F3403" s="23"/>
      <c r="G3403" s="23"/>
      <c r="H3403" s="23"/>
      <c r="I3403" s="31"/>
      <c r="K3403" s="21"/>
    </row>
    <row r="3404">
      <c r="A3404" s="27"/>
      <c r="B3404" s="28"/>
      <c r="C3404" s="23"/>
      <c r="D3404" s="23"/>
      <c r="E3404" s="23"/>
      <c r="F3404" s="23"/>
      <c r="G3404" s="23"/>
      <c r="H3404" s="23"/>
      <c r="I3404" s="31"/>
      <c r="K3404" s="21"/>
    </row>
    <row r="3405">
      <c r="A3405" s="27"/>
      <c r="B3405" s="28"/>
      <c r="C3405" s="23"/>
      <c r="D3405" s="23"/>
      <c r="E3405" s="23"/>
      <c r="F3405" s="23"/>
      <c r="G3405" s="23"/>
      <c r="H3405" s="23"/>
      <c r="I3405" s="31"/>
      <c r="K3405" s="21"/>
    </row>
    <row r="3406">
      <c r="A3406" s="27"/>
      <c r="B3406" s="28"/>
      <c r="C3406" s="23"/>
      <c r="D3406" s="23"/>
      <c r="E3406" s="23"/>
      <c r="F3406" s="23"/>
      <c r="G3406" s="23"/>
      <c r="H3406" s="23"/>
      <c r="I3406" s="31"/>
      <c r="K3406" s="21"/>
    </row>
    <row r="3407">
      <c r="A3407" s="27"/>
      <c r="B3407" s="28"/>
      <c r="C3407" s="23"/>
      <c r="D3407" s="23"/>
      <c r="E3407" s="23"/>
      <c r="F3407" s="23"/>
      <c r="G3407" s="23"/>
      <c r="H3407" s="23"/>
      <c r="I3407" s="31"/>
      <c r="K3407" s="21"/>
    </row>
    <row r="3408">
      <c r="A3408" s="27"/>
      <c r="B3408" s="28"/>
      <c r="C3408" s="23"/>
      <c r="D3408" s="23"/>
      <c r="E3408" s="23"/>
      <c r="F3408" s="23"/>
      <c r="G3408" s="23"/>
      <c r="H3408" s="23"/>
      <c r="I3408" s="31"/>
      <c r="K3408" s="21"/>
    </row>
    <row r="3409">
      <c r="A3409" s="27"/>
      <c r="B3409" s="28"/>
      <c r="C3409" s="23"/>
      <c r="D3409" s="23"/>
      <c r="E3409" s="23"/>
      <c r="F3409" s="23"/>
      <c r="G3409" s="23"/>
      <c r="H3409" s="23"/>
      <c r="I3409" s="31"/>
      <c r="K3409" s="21"/>
    </row>
    <row r="3410">
      <c r="A3410" s="27"/>
      <c r="B3410" s="28"/>
      <c r="C3410" s="23"/>
      <c r="D3410" s="23"/>
      <c r="E3410" s="23"/>
      <c r="F3410" s="23"/>
      <c r="G3410" s="23"/>
      <c r="H3410" s="23"/>
      <c r="I3410" s="31"/>
      <c r="K3410" s="21"/>
    </row>
    <row r="3411">
      <c r="A3411" s="27"/>
      <c r="B3411" s="28"/>
      <c r="C3411" s="23"/>
      <c r="D3411" s="23"/>
      <c r="E3411" s="23"/>
      <c r="F3411" s="23"/>
      <c r="G3411" s="23"/>
      <c r="H3411" s="23"/>
      <c r="I3411" s="31"/>
      <c r="K3411" s="21"/>
    </row>
    <row r="3412">
      <c r="A3412" s="27"/>
      <c r="B3412" s="28"/>
      <c r="C3412" s="23"/>
      <c r="D3412" s="23"/>
      <c r="E3412" s="23"/>
      <c r="F3412" s="23"/>
      <c r="G3412" s="23"/>
      <c r="H3412" s="23"/>
      <c r="I3412" s="31"/>
      <c r="K3412" s="21"/>
    </row>
    <row r="3413">
      <c r="A3413" s="27"/>
      <c r="B3413" s="28"/>
      <c r="C3413" s="23"/>
      <c r="D3413" s="23"/>
      <c r="E3413" s="23"/>
      <c r="F3413" s="23"/>
      <c r="G3413" s="23"/>
      <c r="H3413" s="23"/>
      <c r="I3413" s="31"/>
      <c r="K3413" s="21"/>
    </row>
    <row r="3414">
      <c r="A3414" s="27"/>
      <c r="B3414" s="28"/>
      <c r="C3414" s="23"/>
      <c r="D3414" s="23"/>
      <c r="E3414" s="23"/>
      <c r="F3414" s="23"/>
      <c r="G3414" s="23"/>
      <c r="H3414" s="23"/>
      <c r="I3414" s="31"/>
      <c r="K3414" s="21"/>
    </row>
    <row r="3415">
      <c r="A3415" s="27"/>
      <c r="B3415" s="28"/>
      <c r="C3415" s="23"/>
      <c r="D3415" s="23"/>
      <c r="E3415" s="23"/>
      <c r="F3415" s="23"/>
      <c r="G3415" s="23"/>
      <c r="H3415" s="23"/>
      <c r="I3415" s="31"/>
      <c r="K3415" s="21"/>
    </row>
    <row r="3416">
      <c r="A3416" s="27"/>
      <c r="B3416" s="28"/>
      <c r="C3416" s="23"/>
      <c r="D3416" s="23"/>
      <c r="E3416" s="23"/>
      <c r="F3416" s="23"/>
      <c r="G3416" s="23"/>
      <c r="H3416" s="23"/>
      <c r="I3416" s="31"/>
      <c r="K3416" s="21"/>
    </row>
    <row r="3417">
      <c r="A3417" s="27"/>
      <c r="B3417" s="28"/>
      <c r="C3417" s="23"/>
      <c r="D3417" s="23"/>
      <c r="E3417" s="23"/>
      <c r="F3417" s="23"/>
      <c r="G3417" s="23"/>
      <c r="H3417" s="23"/>
      <c r="I3417" s="31"/>
      <c r="K3417" s="21"/>
    </row>
    <row r="3418">
      <c r="A3418" s="27"/>
      <c r="B3418" s="28"/>
      <c r="C3418" s="23"/>
      <c r="D3418" s="23"/>
      <c r="E3418" s="23"/>
      <c r="F3418" s="23"/>
      <c r="G3418" s="23"/>
      <c r="H3418" s="23"/>
      <c r="I3418" s="31"/>
      <c r="K3418" s="21"/>
    </row>
    <row r="3419">
      <c r="A3419" s="27"/>
      <c r="B3419" s="28"/>
      <c r="C3419" s="23"/>
      <c r="D3419" s="23"/>
      <c r="E3419" s="23"/>
      <c r="F3419" s="23"/>
      <c r="G3419" s="23"/>
      <c r="H3419" s="23"/>
      <c r="I3419" s="31"/>
      <c r="K3419" s="21"/>
    </row>
    <row r="3420">
      <c r="A3420" s="27"/>
      <c r="B3420" s="28"/>
      <c r="C3420" s="23"/>
      <c r="D3420" s="23"/>
      <c r="E3420" s="23"/>
      <c r="F3420" s="23"/>
      <c r="G3420" s="23"/>
      <c r="H3420" s="23"/>
      <c r="I3420" s="31"/>
      <c r="K3420" s="21"/>
    </row>
    <row r="3421">
      <c r="A3421" s="27"/>
      <c r="B3421" s="28"/>
      <c r="C3421" s="23"/>
      <c r="D3421" s="23"/>
      <c r="E3421" s="23"/>
      <c r="F3421" s="23"/>
      <c r="G3421" s="23"/>
      <c r="H3421" s="23"/>
      <c r="I3421" s="31"/>
      <c r="K3421" s="21"/>
    </row>
    <row r="3422">
      <c r="A3422" s="27"/>
      <c r="B3422" s="28"/>
      <c r="C3422" s="23"/>
      <c r="D3422" s="23"/>
      <c r="E3422" s="23"/>
      <c r="F3422" s="23"/>
      <c r="G3422" s="23"/>
      <c r="H3422" s="23"/>
      <c r="I3422" s="31"/>
      <c r="K3422" s="21"/>
    </row>
    <row r="3423">
      <c r="A3423" s="27"/>
      <c r="B3423" s="28"/>
      <c r="C3423" s="23"/>
      <c r="D3423" s="23"/>
      <c r="E3423" s="23"/>
      <c r="F3423" s="23"/>
      <c r="G3423" s="23"/>
      <c r="H3423" s="23"/>
      <c r="I3423" s="31"/>
      <c r="K3423" s="21"/>
    </row>
    <row r="3424">
      <c r="A3424" s="27"/>
      <c r="B3424" s="28"/>
      <c r="C3424" s="23"/>
      <c r="D3424" s="23"/>
      <c r="E3424" s="23"/>
      <c r="F3424" s="23"/>
      <c r="G3424" s="23"/>
      <c r="H3424" s="23"/>
      <c r="I3424" s="31"/>
      <c r="K3424" s="21"/>
    </row>
    <row r="3425">
      <c r="A3425" s="27"/>
      <c r="B3425" s="28"/>
      <c r="C3425" s="23"/>
      <c r="D3425" s="23"/>
      <c r="E3425" s="23"/>
      <c r="F3425" s="23"/>
      <c r="G3425" s="23"/>
      <c r="H3425" s="23"/>
      <c r="I3425" s="31"/>
      <c r="K3425" s="21"/>
    </row>
    <row r="3426">
      <c r="A3426" s="27"/>
      <c r="B3426" s="28"/>
      <c r="C3426" s="23"/>
      <c r="D3426" s="23"/>
      <c r="E3426" s="23"/>
      <c r="F3426" s="23"/>
      <c r="G3426" s="23"/>
      <c r="H3426" s="23"/>
      <c r="I3426" s="31"/>
      <c r="K3426" s="21"/>
    </row>
    <row r="3427">
      <c r="A3427" s="27"/>
      <c r="B3427" s="28"/>
      <c r="C3427" s="23"/>
      <c r="D3427" s="23"/>
      <c r="E3427" s="23"/>
      <c r="F3427" s="23"/>
      <c r="G3427" s="23"/>
      <c r="H3427" s="23"/>
      <c r="I3427" s="31"/>
      <c r="K3427" s="21"/>
    </row>
    <row r="3428">
      <c r="A3428" s="27"/>
      <c r="B3428" s="28"/>
      <c r="C3428" s="23"/>
      <c r="D3428" s="23"/>
      <c r="E3428" s="23"/>
      <c r="F3428" s="23"/>
      <c r="G3428" s="23"/>
      <c r="H3428" s="23"/>
      <c r="I3428" s="31"/>
      <c r="K3428" s="21"/>
    </row>
    <row r="3429">
      <c r="A3429" s="27"/>
      <c r="B3429" s="28"/>
      <c r="C3429" s="23"/>
      <c r="D3429" s="23"/>
      <c r="E3429" s="23"/>
      <c r="F3429" s="23"/>
      <c r="G3429" s="23"/>
      <c r="H3429" s="23"/>
      <c r="I3429" s="31"/>
      <c r="K3429" s="21"/>
    </row>
    <row r="3430">
      <c r="A3430" s="27"/>
      <c r="B3430" s="28"/>
      <c r="C3430" s="23"/>
      <c r="D3430" s="23"/>
      <c r="E3430" s="23"/>
      <c r="F3430" s="23"/>
      <c r="G3430" s="23"/>
      <c r="H3430" s="23"/>
      <c r="I3430" s="31"/>
      <c r="K3430" s="21"/>
    </row>
    <row r="3431">
      <c r="A3431" s="27"/>
      <c r="B3431" s="28"/>
      <c r="C3431" s="23"/>
      <c r="D3431" s="23"/>
      <c r="E3431" s="23"/>
      <c r="F3431" s="23"/>
      <c r="G3431" s="23"/>
      <c r="H3431" s="23"/>
      <c r="I3431" s="31"/>
      <c r="K3431" s="21"/>
    </row>
    <row r="3432">
      <c r="A3432" s="27"/>
      <c r="B3432" s="28"/>
      <c r="C3432" s="23"/>
      <c r="D3432" s="23"/>
      <c r="E3432" s="23"/>
      <c r="F3432" s="23"/>
      <c r="G3432" s="23"/>
      <c r="H3432" s="23"/>
      <c r="I3432" s="31"/>
      <c r="K3432" s="21"/>
    </row>
    <row r="3433">
      <c r="A3433" s="27"/>
      <c r="B3433" s="28"/>
      <c r="C3433" s="23"/>
      <c r="D3433" s="23"/>
      <c r="E3433" s="23"/>
      <c r="F3433" s="23"/>
      <c r="G3433" s="23"/>
      <c r="H3433" s="23"/>
      <c r="I3433" s="31"/>
      <c r="K3433" s="21"/>
    </row>
    <row r="3434">
      <c r="A3434" s="27"/>
      <c r="B3434" s="28"/>
      <c r="C3434" s="23"/>
      <c r="D3434" s="23"/>
      <c r="E3434" s="23"/>
      <c r="F3434" s="23"/>
      <c r="G3434" s="23"/>
      <c r="H3434" s="23"/>
      <c r="I3434" s="31"/>
      <c r="K3434" s="21"/>
    </row>
    <row r="3435">
      <c r="A3435" s="27"/>
      <c r="B3435" s="28"/>
      <c r="C3435" s="23"/>
      <c r="D3435" s="23"/>
      <c r="E3435" s="23"/>
      <c r="F3435" s="23"/>
      <c r="G3435" s="23"/>
      <c r="H3435" s="23"/>
      <c r="I3435" s="31"/>
      <c r="K3435" s="21"/>
    </row>
    <row r="3436">
      <c r="A3436" s="27"/>
      <c r="B3436" s="28"/>
      <c r="C3436" s="23"/>
      <c r="D3436" s="23"/>
      <c r="E3436" s="23"/>
      <c r="F3436" s="23"/>
      <c r="G3436" s="23"/>
      <c r="H3436" s="23"/>
      <c r="I3436" s="31"/>
      <c r="K3436" s="21"/>
    </row>
    <row r="3437">
      <c r="A3437" s="27"/>
      <c r="B3437" s="28"/>
      <c r="C3437" s="23"/>
      <c r="D3437" s="23"/>
      <c r="E3437" s="23"/>
      <c r="F3437" s="23"/>
      <c r="G3437" s="23"/>
      <c r="H3437" s="23"/>
      <c r="I3437" s="31"/>
      <c r="K3437" s="21"/>
    </row>
    <row r="3438">
      <c r="A3438" s="27"/>
      <c r="B3438" s="28"/>
      <c r="C3438" s="23"/>
      <c r="D3438" s="23"/>
      <c r="E3438" s="23"/>
      <c r="F3438" s="23"/>
      <c r="G3438" s="23"/>
      <c r="H3438" s="23"/>
      <c r="I3438" s="31"/>
      <c r="K3438" s="21"/>
    </row>
    <row r="3439">
      <c r="A3439" s="27"/>
      <c r="B3439" s="28"/>
      <c r="C3439" s="23"/>
      <c r="D3439" s="23"/>
      <c r="E3439" s="23"/>
      <c r="F3439" s="23"/>
      <c r="G3439" s="23"/>
      <c r="H3439" s="23"/>
      <c r="I3439" s="31"/>
      <c r="K3439" s="21"/>
    </row>
    <row r="3440">
      <c r="A3440" s="27"/>
      <c r="B3440" s="28"/>
      <c r="C3440" s="23"/>
      <c r="D3440" s="23"/>
      <c r="E3440" s="23"/>
      <c r="F3440" s="23"/>
      <c r="G3440" s="23"/>
      <c r="H3440" s="23"/>
      <c r="I3440" s="31"/>
      <c r="K3440" s="21"/>
    </row>
    <row r="3441">
      <c r="A3441" s="27"/>
      <c r="B3441" s="28"/>
      <c r="C3441" s="23"/>
      <c r="D3441" s="23"/>
      <c r="E3441" s="23"/>
      <c r="F3441" s="23"/>
      <c r="G3441" s="23"/>
      <c r="H3441" s="23"/>
      <c r="I3441" s="31"/>
      <c r="K3441" s="21"/>
    </row>
    <row r="3442">
      <c r="A3442" s="27"/>
      <c r="B3442" s="28"/>
      <c r="C3442" s="23"/>
      <c r="D3442" s="23"/>
      <c r="E3442" s="23"/>
      <c r="F3442" s="23"/>
      <c r="G3442" s="23"/>
      <c r="H3442" s="23"/>
      <c r="I3442" s="31"/>
      <c r="K3442" s="21"/>
    </row>
    <row r="3443">
      <c r="A3443" s="27"/>
      <c r="B3443" s="28"/>
      <c r="C3443" s="23"/>
      <c r="D3443" s="23"/>
      <c r="E3443" s="23"/>
      <c r="F3443" s="23"/>
      <c r="G3443" s="23"/>
      <c r="H3443" s="23"/>
      <c r="I3443" s="31"/>
      <c r="K3443" s="21"/>
    </row>
    <row r="3444">
      <c r="A3444" s="27"/>
      <c r="B3444" s="28"/>
      <c r="C3444" s="23"/>
      <c r="D3444" s="23"/>
      <c r="E3444" s="23"/>
      <c r="F3444" s="23"/>
      <c r="G3444" s="23"/>
      <c r="H3444" s="23"/>
      <c r="I3444" s="31"/>
      <c r="K3444" s="21"/>
    </row>
    <row r="3445">
      <c r="A3445" s="27"/>
      <c r="B3445" s="28"/>
      <c r="C3445" s="23"/>
      <c r="D3445" s="23"/>
      <c r="E3445" s="23"/>
      <c r="F3445" s="23"/>
      <c r="G3445" s="23"/>
      <c r="H3445" s="23"/>
      <c r="I3445" s="31"/>
      <c r="K3445" s="21"/>
    </row>
    <row r="3446">
      <c r="A3446" s="27"/>
      <c r="B3446" s="28"/>
      <c r="C3446" s="23"/>
      <c r="D3446" s="23"/>
      <c r="E3446" s="23"/>
      <c r="F3446" s="23"/>
      <c r="G3446" s="23"/>
      <c r="H3446" s="23"/>
      <c r="I3446" s="31"/>
      <c r="K3446" s="21"/>
    </row>
    <row r="3447">
      <c r="A3447" s="27"/>
      <c r="B3447" s="28"/>
      <c r="C3447" s="23"/>
      <c r="D3447" s="23"/>
      <c r="E3447" s="23"/>
      <c r="F3447" s="23"/>
      <c r="G3447" s="23"/>
      <c r="H3447" s="23"/>
      <c r="I3447" s="31"/>
      <c r="K3447" s="21"/>
    </row>
    <row r="3448">
      <c r="A3448" s="27"/>
      <c r="B3448" s="28"/>
      <c r="C3448" s="23"/>
      <c r="D3448" s="23"/>
      <c r="E3448" s="23"/>
      <c r="F3448" s="23"/>
      <c r="G3448" s="23"/>
      <c r="H3448" s="23"/>
      <c r="I3448" s="31"/>
      <c r="K3448" s="21"/>
    </row>
    <row r="3449">
      <c r="A3449" s="27"/>
      <c r="B3449" s="28"/>
      <c r="C3449" s="23"/>
      <c r="D3449" s="23"/>
      <c r="E3449" s="23"/>
      <c r="F3449" s="23"/>
      <c r="G3449" s="23"/>
      <c r="H3449" s="23"/>
      <c r="I3449" s="31"/>
      <c r="K3449" s="21"/>
    </row>
    <row r="3450">
      <c r="A3450" s="27"/>
      <c r="B3450" s="28"/>
      <c r="C3450" s="23"/>
      <c r="D3450" s="23"/>
      <c r="E3450" s="23"/>
      <c r="F3450" s="23"/>
      <c r="G3450" s="23"/>
      <c r="H3450" s="23"/>
      <c r="I3450" s="31"/>
      <c r="K3450" s="21"/>
    </row>
    <row r="3451">
      <c r="A3451" s="27"/>
      <c r="B3451" s="28"/>
      <c r="C3451" s="23"/>
      <c r="D3451" s="23"/>
      <c r="E3451" s="23"/>
      <c r="F3451" s="23"/>
      <c r="G3451" s="23"/>
      <c r="H3451" s="23"/>
      <c r="I3451" s="31"/>
      <c r="K3451" s="21"/>
    </row>
    <row r="3452">
      <c r="A3452" s="27"/>
      <c r="B3452" s="28"/>
      <c r="C3452" s="23"/>
      <c r="D3452" s="23"/>
      <c r="E3452" s="23"/>
      <c r="F3452" s="23"/>
      <c r="G3452" s="23"/>
      <c r="H3452" s="23"/>
      <c r="I3452" s="31"/>
      <c r="K3452" s="21"/>
    </row>
    <row r="3453">
      <c r="A3453" s="27"/>
      <c r="B3453" s="28"/>
      <c r="C3453" s="23"/>
      <c r="D3453" s="23"/>
      <c r="E3453" s="23"/>
      <c r="F3453" s="23"/>
      <c r="G3453" s="23"/>
      <c r="H3453" s="23"/>
      <c r="I3453" s="31"/>
      <c r="K3453" s="21"/>
    </row>
    <row r="3454">
      <c r="A3454" s="27"/>
      <c r="B3454" s="28"/>
      <c r="C3454" s="23"/>
      <c r="D3454" s="23"/>
      <c r="E3454" s="23"/>
      <c r="F3454" s="23"/>
      <c r="G3454" s="23"/>
      <c r="H3454" s="23"/>
      <c r="I3454" s="31"/>
      <c r="K3454" s="21"/>
    </row>
    <row r="3455">
      <c r="A3455" s="27"/>
      <c r="B3455" s="28"/>
      <c r="C3455" s="23"/>
      <c r="D3455" s="23"/>
      <c r="E3455" s="23"/>
      <c r="F3455" s="23"/>
      <c r="G3455" s="23"/>
      <c r="H3455" s="23"/>
      <c r="I3455" s="31"/>
      <c r="K3455" s="21"/>
    </row>
    <row r="3456">
      <c r="A3456" s="27"/>
      <c r="B3456" s="28"/>
      <c r="C3456" s="23"/>
      <c r="D3456" s="23"/>
      <c r="E3456" s="23"/>
      <c r="F3456" s="23"/>
      <c r="G3456" s="23"/>
      <c r="H3456" s="23"/>
      <c r="I3456" s="31"/>
      <c r="K3456" s="21"/>
    </row>
    <row r="3457">
      <c r="A3457" s="27"/>
      <c r="B3457" s="28"/>
      <c r="C3457" s="23"/>
      <c r="D3457" s="23"/>
      <c r="E3457" s="23"/>
      <c r="F3457" s="23"/>
      <c r="G3457" s="23"/>
      <c r="H3457" s="23"/>
      <c r="I3457" s="31"/>
      <c r="K3457" s="21"/>
    </row>
    <row r="3458">
      <c r="A3458" s="27"/>
      <c r="B3458" s="28"/>
      <c r="C3458" s="23"/>
      <c r="D3458" s="23"/>
      <c r="E3458" s="23"/>
      <c r="F3458" s="23"/>
      <c r="G3458" s="23"/>
      <c r="H3458" s="23"/>
      <c r="I3458" s="31"/>
      <c r="K3458" s="21"/>
    </row>
    <row r="3459">
      <c r="A3459" s="27"/>
      <c r="B3459" s="28"/>
      <c r="C3459" s="23"/>
      <c r="D3459" s="23"/>
      <c r="E3459" s="23"/>
      <c r="F3459" s="23"/>
      <c r="G3459" s="23"/>
      <c r="H3459" s="23"/>
      <c r="I3459" s="31"/>
      <c r="K3459" s="21"/>
    </row>
    <row r="3460">
      <c r="A3460" s="27"/>
      <c r="B3460" s="28"/>
      <c r="C3460" s="23"/>
      <c r="D3460" s="23"/>
      <c r="E3460" s="23"/>
      <c r="F3460" s="23"/>
      <c r="G3460" s="23"/>
      <c r="H3460" s="23"/>
      <c r="I3460" s="31"/>
      <c r="K3460" s="21"/>
    </row>
    <row r="3461">
      <c r="A3461" s="27"/>
      <c r="B3461" s="28"/>
      <c r="C3461" s="23"/>
      <c r="D3461" s="23"/>
      <c r="E3461" s="23"/>
      <c r="F3461" s="23"/>
      <c r="G3461" s="23"/>
      <c r="H3461" s="23"/>
      <c r="I3461" s="31"/>
      <c r="K3461" s="21"/>
    </row>
    <row r="3462">
      <c r="A3462" s="27"/>
      <c r="B3462" s="28"/>
      <c r="C3462" s="23"/>
      <c r="D3462" s="23"/>
      <c r="E3462" s="23"/>
      <c r="F3462" s="23"/>
      <c r="G3462" s="23"/>
      <c r="H3462" s="23"/>
      <c r="I3462" s="31"/>
      <c r="K3462" s="21"/>
    </row>
    <row r="3463">
      <c r="A3463" s="27"/>
      <c r="B3463" s="28"/>
      <c r="C3463" s="23"/>
      <c r="D3463" s="23"/>
      <c r="E3463" s="23"/>
      <c r="F3463" s="23"/>
      <c r="G3463" s="23"/>
      <c r="H3463" s="23"/>
      <c r="I3463" s="31"/>
      <c r="K3463" s="21"/>
    </row>
    <row r="3464">
      <c r="A3464" s="27"/>
      <c r="B3464" s="28"/>
      <c r="C3464" s="23"/>
      <c r="D3464" s="23"/>
      <c r="E3464" s="23"/>
      <c r="F3464" s="23"/>
      <c r="G3464" s="23"/>
      <c r="H3464" s="23"/>
      <c r="I3464" s="31"/>
      <c r="K3464" s="21"/>
    </row>
    <row r="3465">
      <c r="A3465" s="27"/>
      <c r="B3465" s="28"/>
      <c r="C3465" s="23"/>
      <c r="D3465" s="23"/>
      <c r="E3465" s="23"/>
      <c r="F3465" s="23"/>
      <c r="G3465" s="23"/>
      <c r="H3465" s="23"/>
      <c r="I3465" s="31"/>
      <c r="K3465" s="21"/>
    </row>
    <row r="3466">
      <c r="A3466" s="27"/>
      <c r="B3466" s="28"/>
      <c r="C3466" s="23"/>
      <c r="D3466" s="23"/>
      <c r="E3466" s="23"/>
      <c r="F3466" s="23"/>
      <c r="G3466" s="23"/>
      <c r="H3466" s="23"/>
      <c r="I3466" s="31"/>
      <c r="K3466" s="21"/>
    </row>
    <row r="3467">
      <c r="A3467" s="27"/>
      <c r="B3467" s="28"/>
      <c r="C3467" s="23"/>
      <c r="D3467" s="23"/>
      <c r="E3467" s="23"/>
      <c r="F3467" s="23"/>
      <c r="G3467" s="23"/>
      <c r="H3467" s="23"/>
      <c r="I3467" s="31"/>
      <c r="K3467" s="21"/>
    </row>
    <row r="3468">
      <c r="A3468" s="27"/>
      <c r="B3468" s="28"/>
      <c r="C3468" s="23"/>
      <c r="D3468" s="23"/>
      <c r="E3468" s="23"/>
      <c r="F3468" s="23"/>
      <c r="G3468" s="23"/>
      <c r="H3468" s="23"/>
      <c r="I3468" s="31"/>
      <c r="K3468" s="21"/>
    </row>
    <row r="3469">
      <c r="A3469" s="27"/>
      <c r="B3469" s="28"/>
      <c r="C3469" s="23"/>
      <c r="D3469" s="23"/>
      <c r="E3469" s="23"/>
      <c r="F3469" s="23"/>
      <c r="G3469" s="23"/>
      <c r="H3469" s="23"/>
      <c r="I3469" s="31"/>
      <c r="K3469" s="21"/>
    </row>
    <row r="3470">
      <c r="A3470" s="27"/>
      <c r="B3470" s="28"/>
      <c r="C3470" s="23"/>
      <c r="D3470" s="23"/>
      <c r="E3470" s="23"/>
      <c r="F3470" s="23"/>
      <c r="G3470" s="23"/>
      <c r="H3470" s="23"/>
      <c r="I3470" s="31"/>
      <c r="K3470" s="21"/>
    </row>
    <row r="3471">
      <c r="A3471" s="27"/>
      <c r="B3471" s="28"/>
      <c r="C3471" s="23"/>
      <c r="D3471" s="23"/>
      <c r="E3471" s="23"/>
      <c r="F3471" s="23"/>
      <c r="G3471" s="23"/>
      <c r="H3471" s="23"/>
      <c r="I3471" s="31"/>
      <c r="K3471" s="21"/>
    </row>
    <row r="3472">
      <c r="A3472" s="27"/>
      <c r="B3472" s="28"/>
      <c r="C3472" s="23"/>
      <c r="D3472" s="23"/>
      <c r="E3472" s="23"/>
      <c r="F3472" s="23"/>
      <c r="G3472" s="23"/>
      <c r="H3472" s="23"/>
      <c r="I3472" s="31"/>
      <c r="K3472" s="21"/>
    </row>
    <row r="3473">
      <c r="A3473" s="27"/>
      <c r="B3473" s="28"/>
      <c r="C3473" s="23"/>
      <c r="D3473" s="23"/>
      <c r="E3473" s="23"/>
      <c r="F3473" s="23"/>
      <c r="G3473" s="23"/>
      <c r="H3473" s="23"/>
      <c r="I3473" s="31"/>
      <c r="K3473" s="21"/>
    </row>
    <row r="3474">
      <c r="A3474" s="27"/>
      <c r="B3474" s="28"/>
      <c r="C3474" s="23"/>
      <c r="D3474" s="23"/>
      <c r="E3474" s="23"/>
      <c r="F3474" s="23"/>
      <c r="G3474" s="23"/>
      <c r="H3474" s="23"/>
      <c r="I3474" s="31"/>
      <c r="K3474" s="21"/>
    </row>
    <row r="3475">
      <c r="A3475" s="27"/>
      <c r="B3475" s="28"/>
      <c r="C3475" s="23"/>
      <c r="D3475" s="23"/>
      <c r="E3475" s="23"/>
      <c r="F3475" s="23"/>
      <c r="G3475" s="23"/>
      <c r="H3475" s="23"/>
      <c r="I3475" s="31"/>
      <c r="K3475" s="21"/>
    </row>
    <row r="3476">
      <c r="A3476" s="27"/>
      <c r="B3476" s="28"/>
      <c r="C3476" s="23"/>
      <c r="D3476" s="23"/>
      <c r="E3476" s="23"/>
      <c r="F3476" s="23"/>
      <c r="G3476" s="23"/>
      <c r="H3476" s="23"/>
      <c r="I3476" s="31"/>
      <c r="K3476" s="21"/>
    </row>
    <row r="3477">
      <c r="A3477" s="27"/>
      <c r="B3477" s="28"/>
      <c r="C3477" s="23"/>
      <c r="D3477" s="23"/>
      <c r="E3477" s="23"/>
      <c r="F3477" s="23"/>
      <c r="G3477" s="23"/>
      <c r="H3477" s="23"/>
      <c r="I3477" s="31"/>
      <c r="K3477" s="21"/>
    </row>
    <row r="3478">
      <c r="A3478" s="27"/>
      <c r="B3478" s="28"/>
      <c r="C3478" s="23"/>
      <c r="D3478" s="23"/>
      <c r="E3478" s="23"/>
      <c r="F3478" s="23"/>
      <c r="G3478" s="23"/>
      <c r="H3478" s="23"/>
      <c r="I3478" s="31"/>
      <c r="K3478" s="21"/>
    </row>
    <row r="3479">
      <c r="A3479" s="27"/>
      <c r="B3479" s="28"/>
      <c r="C3479" s="23"/>
      <c r="D3479" s="23"/>
      <c r="E3479" s="23"/>
      <c r="F3479" s="23"/>
      <c r="G3479" s="23"/>
      <c r="H3479" s="23"/>
      <c r="I3479" s="31"/>
      <c r="K3479" s="21"/>
    </row>
    <row r="3480">
      <c r="A3480" s="27"/>
      <c r="B3480" s="28"/>
      <c r="C3480" s="23"/>
      <c r="D3480" s="23"/>
      <c r="E3480" s="23"/>
      <c r="F3480" s="23"/>
      <c r="G3480" s="23"/>
      <c r="H3480" s="23"/>
      <c r="I3480" s="31"/>
      <c r="K3480" s="21"/>
    </row>
    <row r="3481">
      <c r="A3481" s="27"/>
      <c r="B3481" s="28"/>
      <c r="C3481" s="23"/>
      <c r="D3481" s="23"/>
      <c r="E3481" s="23"/>
      <c r="F3481" s="23"/>
      <c r="G3481" s="23"/>
      <c r="H3481" s="23"/>
      <c r="I3481" s="31"/>
      <c r="K3481" s="21"/>
    </row>
    <row r="3482">
      <c r="A3482" s="27"/>
      <c r="B3482" s="28"/>
      <c r="C3482" s="23"/>
      <c r="D3482" s="23"/>
      <c r="E3482" s="23"/>
      <c r="F3482" s="23"/>
      <c r="G3482" s="23"/>
      <c r="H3482" s="23"/>
      <c r="I3482" s="31"/>
      <c r="K3482" s="21"/>
    </row>
    <row r="3483">
      <c r="A3483" s="27"/>
      <c r="B3483" s="28"/>
      <c r="C3483" s="23"/>
      <c r="D3483" s="23"/>
      <c r="E3483" s="23"/>
      <c r="F3483" s="23"/>
      <c r="G3483" s="23"/>
      <c r="H3483" s="23"/>
      <c r="I3483" s="31"/>
      <c r="K3483" s="21"/>
    </row>
    <row r="3484">
      <c r="A3484" s="27"/>
      <c r="B3484" s="28"/>
      <c r="C3484" s="23"/>
      <c r="D3484" s="23"/>
      <c r="E3484" s="23"/>
      <c r="F3484" s="23"/>
      <c r="G3484" s="23"/>
      <c r="H3484" s="23"/>
      <c r="I3484" s="31"/>
      <c r="K3484" s="21"/>
    </row>
    <row r="3485">
      <c r="A3485" s="27"/>
      <c r="B3485" s="28"/>
      <c r="C3485" s="23"/>
      <c r="D3485" s="23"/>
      <c r="E3485" s="23"/>
      <c r="F3485" s="23"/>
      <c r="G3485" s="23"/>
      <c r="H3485" s="23"/>
      <c r="I3485" s="31"/>
      <c r="K3485" s="21"/>
    </row>
    <row r="3486">
      <c r="A3486" s="27"/>
      <c r="B3486" s="28"/>
      <c r="C3486" s="23"/>
      <c r="D3486" s="23"/>
      <c r="E3486" s="23"/>
      <c r="F3486" s="23"/>
      <c r="G3486" s="23"/>
      <c r="H3486" s="23"/>
      <c r="I3486" s="31"/>
      <c r="K3486" s="21"/>
    </row>
    <row r="3487">
      <c r="A3487" s="27"/>
      <c r="B3487" s="28"/>
      <c r="C3487" s="23"/>
      <c r="D3487" s="23"/>
      <c r="E3487" s="23"/>
      <c r="F3487" s="23"/>
      <c r="G3487" s="23"/>
      <c r="H3487" s="23"/>
      <c r="I3487" s="31"/>
      <c r="K3487" s="21"/>
    </row>
    <row r="3488">
      <c r="A3488" s="27"/>
      <c r="B3488" s="28"/>
      <c r="C3488" s="23"/>
      <c r="D3488" s="23"/>
      <c r="E3488" s="23"/>
      <c r="F3488" s="23"/>
      <c r="G3488" s="23"/>
      <c r="H3488" s="23"/>
      <c r="I3488" s="31"/>
      <c r="K3488" s="21"/>
    </row>
    <row r="3489">
      <c r="A3489" s="27"/>
      <c r="B3489" s="28"/>
      <c r="C3489" s="23"/>
      <c r="D3489" s="23"/>
      <c r="E3489" s="23"/>
      <c r="F3489" s="23"/>
      <c r="G3489" s="23"/>
      <c r="H3489" s="23"/>
      <c r="I3489" s="31"/>
      <c r="K3489" s="21"/>
    </row>
    <row r="3490">
      <c r="A3490" s="27"/>
      <c r="B3490" s="28"/>
      <c r="C3490" s="23"/>
      <c r="D3490" s="23"/>
      <c r="E3490" s="23"/>
      <c r="F3490" s="23"/>
      <c r="G3490" s="23"/>
      <c r="H3490" s="23"/>
      <c r="I3490" s="31"/>
      <c r="K3490" s="21"/>
    </row>
    <row r="3491">
      <c r="A3491" s="27"/>
      <c r="B3491" s="28"/>
      <c r="C3491" s="23"/>
      <c r="D3491" s="23"/>
      <c r="E3491" s="23"/>
      <c r="F3491" s="23"/>
      <c r="G3491" s="23"/>
      <c r="H3491" s="23"/>
      <c r="I3491" s="31"/>
      <c r="K3491" s="21"/>
    </row>
    <row r="3492">
      <c r="A3492" s="27"/>
      <c r="B3492" s="28"/>
      <c r="C3492" s="23"/>
      <c r="D3492" s="23"/>
      <c r="E3492" s="23"/>
      <c r="F3492" s="23"/>
      <c r="G3492" s="23"/>
      <c r="H3492" s="23"/>
      <c r="I3492" s="31"/>
      <c r="K3492" s="21"/>
    </row>
    <row r="3493">
      <c r="A3493" s="27"/>
      <c r="B3493" s="28"/>
      <c r="C3493" s="23"/>
      <c r="D3493" s="23"/>
      <c r="E3493" s="23"/>
      <c r="F3493" s="23"/>
      <c r="G3493" s="23"/>
      <c r="H3493" s="23"/>
      <c r="I3493" s="31"/>
      <c r="K3493" s="21"/>
    </row>
    <row r="3494">
      <c r="A3494" s="27"/>
      <c r="B3494" s="28"/>
      <c r="C3494" s="23"/>
      <c r="D3494" s="23"/>
      <c r="E3494" s="23"/>
      <c r="F3494" s="23"/>
      <c r="G3494" s="23"/>
      <c r="H3494" s="23"/>
      <c r="I3494" s="31"/>
      <c r="K3494" s="21"/>
    </row>
    <row r="3495">
      <c r="A3495" s="27"/>
      <c r="B3495" s="28"/>
      <c r="C3495" s="23"/>
      <c r="D3495" s="23"/>
      <c r="E3495" s="23"/>
      <c r="F3495" s="23"/>
      <c r="G3495" s="23"/>
      <c r="H3495" s="23"/>
      <c r="I3495" s="31"/>
      <c r="K3495" s="21"/>
    </row>
    <row r="3496">
      <c r="A3496" s="27"/>
      <c r="B3496" s="28"/>
      <c r="C3496" s="23"/>
      <c r="D3496" s="23"/>
      <c r="E3496" s="23"/>
      <c r="F3496" s="23"/>
      <c r="G3496" s="23"/>
      <c r="H3496" s="23"/>
      <c r="I3496" s="31"/>
      <c r="K3496" s="21"/>
    </row>
    <row r="3497">
      <c r="A3497" s="27"/>
      <c r="B3497" s="28"/>
      <c r="C3497" s="23"/>
      <c r="D3497" s="23"/>
      <c r="E3497" s="23"/>
      <c r="F3497" s="23"/>
      <c r="G3497" s="23"/>
      <c r="H3497" s="23"/>
      <c r="I3497" s="31"/>
      <c r="K3497" s="21"/>
    </row>
    <row r="3498">
      <c r="A3498" s="27"/>
      <c r="B3498" s="28"/>
      <c r="C3498" s="23"/>
      <c r="D3498" s="23"/>
      <c r="E3498" s="23"/>
      <c r="F3498" s="23"/>
      <c r="G3498" s="23"/>
      <c r="H3498" s="23"/>
      <c r="I3498" s="31"/>
      <c r="K3498" s="21"/>
    </row>
    <row r="3499">
      <c r="A3499" s="27"/>
      <c r="B3499" s="28"/>
      <c r="C3499" s="23"/>
      <c r="D3499" s="23"/>
      <c r="E3499" s="23"/>
      <c r="F3499" s="23"/>
      <c r="G3499" s="23"/>
      <c r="H3499" s="23"/>
      <c r="I3499" s="31"/>
      <c r="K3499" s="21"/>
    </row>
    <row r="3500">
      <c r="A3500" s="27"/>
      <c r="B3500" s="28"/>
      <c r="C3500" s="23"/>
      <c r="D3500" s="23"/>
      <c r="E3500" s="23"/>
      <c r="F3500" s="23"/>
      <c r="G3500" s="23"/>
      <c r="H3500" s="23"/>
      <c r="I3500" s="31"/>
      <c r="K3500" s="21"/>
    </row>
    <row r="3501">
      <c r="A3501" s="27"/>
      <c r="B3501" s="28"/>
      <c r="C3501" s="23"/>
      <c r="D3501" s="23"/>
      <c r="E3501" s="23"/>
      <c r="F3501" s="23"/>
      <c r="G3501" s="23"/>
      <c r="H3501" s="23"/>
      <c r="I3501" s="31"/>
      <c r="K3501" s="21"/>
    </row>
    <row r="3502">
      <c r="A3502" s="27"/>
      <c r="B3502" s="28"/>
      <c r="C3502" s="23"/>
      <c r="D3502" s="23"/>
      <c r="E3502" s="23"/>
      <c r="F3502" s="23"/>
      <c r="G3502" s="23"/>
      <c r="H3502" s="23"/>
      <c r="I3502" s="31"/>
      <c r="K3502" s="21"/>
    </row>
    <row r="3503">
      <c r="A3503" s="27"/>
      <c r="B3503" s="28"/>
      <c r="C3503" s="23"/>
      <c r="D3503" s="23"/>
      <c r="E3503" s="23"/>
      <c r="F3503" s="23"/>
      <c r="G3503" s="23"/>
      <c r="H3503" s="23"/>
      <c r="I3503" s="31"/>
      <c r="K3503" s="21"/>
    </row>
    <row r="3504">
      <c r="A3504" s="27"/>
      <c r="B3504" s="28"/>
      <c r="C3504" s="23"/>
      <c r="D3504" s="23"/>
      <c r="E3504" s="23"/>
      <c r="F3504" s="23"/>
      <c r="G3504" s="23"/>
      <c r="H3504" s="23"/>
      <c r="I3504" s="31"/>
      <c r="K3504" s="21"/>
    </row>
    <row r="3505">
      <c r="A3505" s="27"/>
      <c r="B3505" s="28"/>
      <c r="C3505" s="23"/>
      <c r="D3505" s="23"/>
      <c r="E3505" s="23"/>
      <c r="F3505" s="23"/>
      <c r="G3505" s="23"/>
      <c r="H3505" s="23"/>
      <c r="I3505" s="31"/>
      <c r="K3505" s="21"/>
    </row>
    <row r="3506">
      <c r="A3506" s="27"/>
      <c r="B3506" s="28"/>
      <c r="C3506" s="23"/>
      <c r="D3506" s="23"/>
      <c r="E3506" s="23"/>
      <c r="F3506" s="23"/>
      <c r="G3506" s="23"/>
      <c r="H3506" s="23"/>
      <c r="I3506" s="31"/>
      <c r="K3506" s="21"/>
    </row>
    <row r="3507">
      <c r="A3507" s="27"/>
      <c r="B3507" s="28"/>
      <c r="C3507" s="23"/>
      <c r="D3507" s="23"/>
      <c r="E3507" s="23"/>
      <c r="F3507" s="23"/>
      <c r="G3507" s="23"/>
      <c r="H3507" s="23"/>
      <c r="I3507" s="31"/>
      <c r="K3507" s="21"/>
    </row>
    <row r="3508">
      <c r="A3508" s="27"/>
      <c r="B3508" s="28"/>
      <c r="C3508" s="23"/>
      <c r="D3508" s="23"/>
      <c r="E3508" s="23"/>
      <c r="F3508" s="23"/>
      <c r="G3508" s="23"/>
      <c r="H3508" s="23"/>
      <c r="I3508" s="31"/>
      <c r="K3508" s="21"/>
    </row>
    <row r="3509">
      <c r="A3509" s="27"/>
      <c r="B3509" s="28"/>
      <c r="C3509" s="23"/>
      <c r="D3509" s="23"/>
      <c r="E3509" s="23"/>
      <c r="F3509" s="23"/>
      <c r="G3509" s="23"/>
      <c r="H3509" s="23"/>
      <c r="I3509" s="31"/>
      <c r="K3509" s="21"/>
    </row>
    <row r="3510">
      <c r="A3510" s="27"/>
      <c r="B3510" s="28"/>
      <c r="C3510" s="23"/>
      <c r="D3510" s="23"/>
      <c r="E3510" s="23"/>
      <c r="F3510" s="23"/>
      <c r="G3510" s="23"/>
      <c r="H3510" s="23"/>
      <c r="I3510" s="31"/>
      <c r="K3510" s="21"/>
    </row>
    <row r="3511">
      <c r="A3511" s="27"/>
      <c r="B3511" s="28"/>
      <c r="C3511" s="23"/>
      <c r="D3511" s="23"/>
      <c r="E3511" s="23"/>
      <c r="F3511" s="23"/>
      <c r="G3511" s="23"/>
      <c r="H3511" s="23"/>
      <c r="I3511" s="31"/>
      <c r="K3511" s="21"/>
    </row>
    <row r="3512">
      <c r="A3512" s="27"/>
      <c r="B3512" s="28"/>
      <c r="C3512" s="23"/>
      <c r="D3512" s="23"/>
      <c r="E3512" s="23"/>
      <c r="F3512" s="23"/>
      <c r="G3512" s="23"/>
      <c r="H3512" s="23"/>
      <c r="I3512" s="31"/>
      <c r="K3512" s="21"/>
    </row>
    <row r="3513">
      <c r="A3513" s="27"/>
      <c r="B3513" s="28"/>
      <c r="C3513" s="23"/>
      <c r="D3513" s="23"/>
      <c r="E3513" s="23"/>
      <c r="F3513" s="23"/>
      <c r="G3513" s="23"/>
      <c r="H3513" s="23"/>
      <c r="I3513" s="31"/>
      <c r="K3513" s="21"/>
    </row>
    <row r="3514">
      <c r="A3514" s="27"/>
      <c r="B3514" s="28"/>
      <c r="C3514" s="23"/>
      <c r="D3514" s="23"/>
      <c r="E3514" s="23"/>
      <c r="F3514" s="23"/>
      <c r="G3514" s="23"/>
      <c r="H3514" s="23"/>
      <c r="I3514" s="31"/>
      <c r="K3514" s="21"/>
    </row>
    <row r="3515">
      <c r="A3515" s="27"/>
      <c r="B3515" s="28"/>
      <c r="C3515" s="23"/>
      <c r="D3515" s="23"/>
      <c r="E3515" s="23"/>
      <c r="F3515" s="23"/>
      <c r="G3515" s="23"/>
      <c r="H3515" s="23"/>
      <c r="I3515" s="31"/>
      <c r="K3515" s="21"/>
    </row>
    <row r="3516">
      <c r="A3516" s="27"/>
      <c r="B3516" s="28"/>
      <c r="C3516" s="23"/>
      <c r="D3516" s="23"/>
      <c r="E3516" s="23"/>
      <c r="F3516" s="23"/>
      <c r="G3516" s="23"/>
      <c r="H3516" s="23"/>
      <c r="I3516" s="31"/>
      <c r="K3516" s="21"/>
    </row>
    <row r="3517">
      <c r="A3517" s="27"/>
      <c r="B3517" s="28"/>
      <c r="C3517" s="23"/>
      <c r="D3517" s="23"/>
      <c r="E3517" s="23"/>
      <c r="F3517" s="23"/>
      <c r="G3517" s="23"/>
      <c r="H3517" s="23"/>
      <c r="I3517" s="31"/>
      <c r="K3517" s="21"/>
    </row>
    <row r="3518">
      <c r="A3518" s="27"/>
      <c r="B3518" s="28"/>
      <c r="C3518" s="23"/>
      <c r="D3518" s="23"/>
      <c r="E3518" s="23"/>
      <c r="F3518" s="23"/>
      <c r="G3518" s="23"/>
      <c r="H3518" s="23"/>
      <c r="I3518" s="31"/>
      <c r="K3518" s="21"/>
    </row>
    <row r="3519">
      <c r="A3519" s="27"/>
      <c r="B3519" s="28"/>
      <c r="C3519" s="23"/>
      <c r="D3519" s="23"/>
      <c r="E3519" s="23"/>
      <c r="F3519" s="23"/>
      <c r="G3519" s="23"/>
      <c r="H3519" s="23"/>
      <c r="I3519" s="31"/>
      <c r="K3519" s="21"/>
    </row>
    <row r="3520">
      <c r="A3520" s="27"/>
      <c r="B3520" s="28"/>
      <c r="C3520" s="23"/>
      <c r="D3520" s="23"/>
      <c r="E3520" s="23"/>
      <c r="F3520" s="23"/>
      <c r="G3520" s="23"/>
      <c r="H3520" s="23"/>
      <c r="I3520" s="31"/>
      <c r="K3520" s="21"/>
    </row>
    <row r="3521">
      <c r="A3521" s="27"/>
      <c r="B3521" s="28"/>
      <c r="C3521" s="23"/>
      <c r="D3521" s="23"/>
      <c r="E3521" s="23"/>
      <c r="F3521" s="23"/>
      <c r="G3521" s="23"/>
      <c r="H3521" s="23"/>
      <c r="I3521" s="31"/>
      <c r="K3521" s="21"/>
    </row>
    <row r="3522">
      <c r="A3522" s="27"/>
      <c r="B3522" s="28"/>
      <c r="C3522" s="23"/>
      <c r="D3522" s="23"/>
      <c r="E3522" s="23"/>
      <c r="F3522" s="23"/>
      <c r="G3522" s="23"/>
      <c r="H3522" s="23"/>
      <c r="I3522" s="31"/>
      <c r="K3522" s="21"/>
    </row>
    <row r="3523">
      <c r="A3523" s="27"/>
      <c r="B3523" s="28"/>
      <c r="C3523" s="23"/>
      <c r="D3523" s="23"/>
      <c r="E3523" s="23"/>
      <c r="F3523" s="23"/>
      <c r="G3523" s="23"/>
      <c r="H3523" s="23"/>
      <c r="I3523" s="31"/>
      <c r="K3523" s="21"/>
    </row>
    <row r="3524">
      <c r="A3524" s="27"/>
      <c r="B3524" s="28"/>
      <c r="C3524" s="23"/>
      <c r="D3524" s="23"/>
      <c r="E3524" s="23"/>
      <c r="F3524" s="23"/>
      <c r="G3524" s="23"/>
      <c r="H3524" s="23"/>
      <c r="I3524" s="31"/>
      <c r="K3524" s="21"/>
    </row>
    <row r="3525">
      <c r="A3525" s="27"/>
      <c r="B3525" s="28"/>
      <c r="C3525" s="23"/>
      <c r="D3525" s="23"/>
      <c r="E3525" s="23"/>
      <c r="F3525" s="23"/>
      <c r="G3525" s="23"/>
      <c r="H3525" s="23"/>
      <c r="I3525" s="31"/>
      <c r="K3525" s="21"/>
    </row>
    <row r="3526">
      <c r="A3526" s="27"/>
      <c r="B3526" s="28"/>
      <c r="C3526" s="23"/>
      <c r="D3526" s="23"/>
      <c r="E3526" s="23"/>
      <c r="F3526" s="23"/>
      <c r="G3526" s="23"/>
      <c r="H3526" s="23"/>
      <c r="I3526" s="31"/>
      <c r="K3526" s="21"/>
    </row>
    <row r="3527">
      <c r="A3527" s="27"/>
      <c r="B3527" s="28"/>
      <c r="C3527" s="23"/>
      <c r="D3527" s="23"/>
      <c r="E3527" s="23"/>
      <c r="F3527" s="23"/>
      <c r="G3527" s="23"/>
      <c r="H3527" s="23"/>
      <c r="I3527" s="31"/>
      <c r="K3527" s="21"/>
    </row>
    <row r="3528">
      <c r="A3528" s="27"/>
      <c r="B3528" s="28"/>
      <c r="C3528" s="23"/>
      <c r="D3528" s="23"/>
      <c r="E3528" s="23"/>
      <c r="F3528" s="23"/>
      <c r="G3528" s="23"/>
      <c r="H3528" s="23"/>
      <c r="I3528" s="31"/>
      <c r="K3528" s="21"/>
    </row>
    <row r="3529">
      <c r="A3529" s="27"/>
      <c r="B3529" s="28"/>
      <c r="C3529" s="23"/>
      <c r="D3529" s="23"/>
      <c r="E3529" s="23"/>
      <c r="F3529" s="23"/>
      <c r="G3529" s="23"/>
      <c r="H3529" s="23"/>
      <c r="I3529" s="31"/>
      <c r="K3529" s="21"/>
    </row>
    <row r="3530">
      <c r="A3530" s="27"/>
      <c r="B3530" s="28"/>
      <c r="C3530" s="23"/>
      <c r="D3530" s="23"/>
      <c r="E3530" s="23"/>
      <c r="F3530" s="23"/>
      <c r="G3530" s="23"/>
      <c r="H3530" s="23"/>
      <c r="I3530" s="31"/>
      <c r="K3530" s="21"/>
    </row>
    <row r="3531">
      <c r="A3531" s="27"/>
      <c r="B3531" s="28"/>
      <c r="C3531" s="23"/>
      <c r="D3531" s="23"/>
      <c r="E3531" s="23"/>
      <c r="F3531" s="23"/>
      <c r="G3531" s="23"/>
      <c r="H3531" s="23"/>
      <c r="I3531" s="31"/>
      <c r="K3531" s="21"/>
    </row>
    <row r="3532">
      <c r="A3532" s="27"/>
      <c r="B3532" s="28"/>
      <c r="C3532" s="23"/>
      <c r="D3532" s="23"/>
      <c r="E3532" s="23"/>
      <c r="F3532" s="23"/>
      <c r="G3532" s="23"/>
      <c r="H3532" s="23"/>
      <c r="I3532" s="31"/>
      <c r="K3532" s="21"/>
    </row>
    <row r="3533">
      <c r="A3533" s="27"/>
      <c r="B3533" s="28"/>
      <c r="C3533" s="23"/>
      <c r="D3533" s="23"/>
      <c r="E3533" s="23"/>
      <c r="F3533" s="23"/>
      <c r="G3533" s="23"/>
      <c r="H3533" s="23"/>
      <c r="I3533" s="31"/>
      <c r="K3533" s="21"/>
    </row>
    <row r="3534">
      <c r="A3534" s="27"/>
      <c r="B3534" s="28"/>
      <c r="C3534" s="23"/>
      <c r="D3534" s="23"/>
      <c r="E3534" s="23"/>
      <c r="F3534" s="23"/>
      <c r="G3534" s="23"/>
      <c r="H3534" s="23"/>
      <c r="I3534" s="31"/>
      <c r="K3534" s="21"/>
    </row>
    <row r="3535">
      <c r="A3535" s="27"/>
      <c r="B3535" s="28"/>
      <c r="C3535" s="23"/>
      <c r="D3535" s="23"/>
      <c r="E3535" s="23"/>
      <c r="F3535" s="23"/>
      <c r="G3535" s="23"/>
      <c r="H3535" s="23"/>
      <c r="I3535" s="31"/>
      <c r="K3535" s="21"/>
    </row>
    <row r="3536">
      <c r="A3536" s="27"/>
      <c r="B3536" s="28"/>
      <c r="C3536" s="23"/>
      <c r="D3536" s="23"/>
      <c r="E3536" s="23"/>
      <c r="F3536" s="23"/>
      <c r="G3536" s="23"/>
      <c r="H3536" s="23"/>
      <c r="I3536" s="31"/>
      <c r="K3536" s="21"/>
    </row>
    <row r="3537">
      <c r="A3537" s="27"/>
      <c r="B3537" s="28"/>
      <c r="C3537" s="23"/>
      <c r="D3537" s="23"/>
      <c r="E3537" s="23"/>
      <c r="F3537" s="23"/>
      <c r="G3537" s="23"/>
      <c r="H3537" s="23"/>
      <c r="I3537" s="31"/>
      <c r="K3537" s="21"/>
    </row>
    <row r="3538">
      <c r="A3538" s="27"/>
      <c r="B3538" s="28"/>
      <c r="C3538" s="23"/>
      <c r="D3538" s="23"/>
      <c r="E3538" s="23"/>
      <c r="F3538" s="23"/>
      <c r="G3538" s="23"/>
      <c r="H3538" s="23"/>
      <c r="I3538" s="31"/>
      <c r="K3538" s="21"/>
    </row>
    <row r="3539">
      <c r="A3539" s="27"/>
      <c r="B3539" s="28"/>
      <c r="C3539" s="23"/>
      <c r="D3539" s="23"/>
      <c r="E3539" s="23"/>
      <c r="F3539" s="23"/>
      <c r="G3539" s="23"/>
      <c r="H3539" s="23"/>
      <c r="I3539" s="31"/>
      <c r="K3539" s="21"/>
    </row>
    <row r="3540">
      <c r="A3540" s="27"/>
      <c r="B3540" s="28"/>
      <c r="C3540" s="23"/>
      <c r="D3540" s="23"/>
      <c r="E3540" s="23"/>
      <c r="F3540" s="23"/>
      <c r="G3540" s="23"/>
      <c r="H3540" s="23"/>
      <c r="I3540" s="31"/>
      <c r="K3540" s="21"/>
    </row>
    <row r="3541">
      <c r="A3541" s="27"/>
      <c r="B3541" s="28"/>
      <c r="C3541" s="23"/>
      <c r="D3541" s="23"/>
      <c r="E3541" s="23"/>
      <c r="F3541" s="23"/>
      <c r="G3541" s="23"/>
      <c r="H3541" s="23"/>
      <c r="I3541" s="31"/>
      <c r="K3541" s="21"/>
    </row>
    <row r="3542">
      <c r="A3542" s="27"/>
      <c r="B3542" s="28"/>
      <c r="C3542" s="23"/>
      <c r="D3542" s="23"/>
      <c r="E3542" s="23"/>
      <c r="F3542" s="23"/>
      <c r="G3542" s="23"/>
      <c r="H3542" s="23"/>
      <c r="I3542" s="31"/>
      <c r="K3542" s="21"/>
    </row>
    <row r="3543">
      <c r="A3543" s="27"/>
      <c r="B3543" s="28"/>
      <c r="C3543" s="23"/>
      <c r="D3543" s="23"/>
      <c r="E3543" s="23"/>
      <c r="F3543" s="23"/>
      <c r="G3543" s="23"/>
      <c r="H3543" s="23"/>
      <c r="I3543" s="31"/>
      <c r="K3543" s="21"/>
    </row>
    <row r="3544">
      <c r="A3544" s="27"/>
      <c r="B3544" s="28"/>
      <c r="C3544" s="23"/>
      <c r="D3544" s="23"/>
      <c r="E3544" s="23"/>
      <c r="F3544" s="23"/>
      <c r="G3544" s="23"/>
      <c r="H3544" s="23"/>
      <c r="I3544" s="31"/>
      <c r="K3544" s="21"/>
    </row>
    <row r="3545">
      <c r="A3545" s="27"/>
      <c r="B3545" s="28"/>
      <c r="C3545" s="23"/>
      <c r="D3545" s="23"/>
      <c r="E3545" s="23"/>
      <c r="F3545" s="23"/>
      <c r="G3545" s="23"/>
      <c r="H3545" s="23"/>
      <c r="I3545" s="31"/>
      <c r="K3545" s="21"/>
    </row>
    <row r="3546">
      <c r="A3546" s="27"/>
      <c r="B3546" s="28"/>
      <c r="C3546" s="23"/>
      <c r="D3546" s="23"/>
      <c r="E3546" s="23"/>
      <c r="F3546" s="23"/>
      <c r="G3546" s="23"/>
      <c r="H3546" s="23"/>
      <c r="I3546" s="31"/>
      <c r="K3546" s="21"/>
    </row>
    <row r="3547">
      <c r="A3547" s="27"/>
      <c r="B3547" s="28"/>
      <c r="C3547" s="23"/>
      <c r="D3547" s="23"/>
      <c r="E3547" s="23"/>
      <c r="F3547" s="23"/>
      <c r="G3547" s="23"/>
      <c r="H3547" s="23"/>
      <c r="I3547" s="31"/>
      <c r="K3547" s="21"/>
    </row>
    <row r="3548">
      <c r="A3548" s="27"/>
      <c r="B3548" s="28"/>
      <c r="C3548" s="23"/>
      <c r="D3548" s="23"/>
      <c r="E3548" s="23"/>
      <c r="F3548" s="23"/>
      <c r="G3548" s="23"/>
      <c r="H3548" s="23"/>
      <c r="I3548" s="31"/>
      <c r="K3548" s="21"/>
    </row>
    <row r="3549">
      <c r="A3549" s="27"/>
      <c r="B3549" s="28"/>
      <c r="C3549" s="23"/>
      <c r="D3549" s="23"/>
      <c r="E3549" s="23"/>
      <c r="F3549" s="23"/>
      <c r="G3549" s="23"/>
      <c r="H3549" s="23"/>
      <c r="I3549" s="31"/>
      <c r="K3549" s="21"/>
    </row>
    <row r="3550">
      <c r="A3550" s="27"/>
      <c r="B3550" s="28"/>
      <c r="C3550" s="23"/>
      <c r="D3550" s="23"/>
      <c r="E3550" s="23"/>
      <c r="F3550" s="23"/>
      <c r="G3550" s="23"/>
      <c r="H3550" s="23"/>
      <c r="I3550" s="31"/>
      <c r="K3550" s="21"/>
    </row>
    <row r="3551">
      <c r="A3551" s="27"/>
      <c r="B3551" s="28"/>
      <c r="C3551" s="23"/>
      <c r="D3551" s="23"/>
      <c r="E3551" s="23"/>
      <c r="F3551" s="23"/>
      <c r="G3551" s="23"/>
      <c r="H3551" s="23"/>
      <c r="I3551" s="31"/>
      <c r="K3551" s="21"/>
    </row>
    <row r="3552">
      <c r="A3552" s="27"/>
      <c r="B3552" s="28"/>
      <c r="C3552" s="23"/>
      <c r="D3552" s="23"/>
      <c r="E3552" s="23"/>
      <c r="F3552" s="23"/>
      <c r="G3552" s="23"/>
      <c r="H3552" s="23"/>
      <c r="I3552" s="31"/>
      <c r="K3552" s="21"/>
    </row>
    <row r="3553">
      <c r="A3553" s="27"/>
      <c r="B3553" s="28"/>
      <c r="C3553" s="23"/>
      <c r="D3553" s="23"/>
      <c r="E3553" s="23"/>
      <c r="F3553" s="23"/>
      <c r="G3553" s="23"/>
      <c r="H3553" s="23"/>
      <c r="I3553" s="31"/>
      <c r="K3553" s="21"/>
    </row>
    <row r="3554">
      <c r="A3554" s="27"/>
      <c r="B3554" s="28"/>
      <c r="C3554" s="23"/>
      <c r="D3554" s="23"/>
      <c r="E3554" s="23"/>
      <c r="F3554" s="23"/>
      <c r="G3554" s="23"/>
      <c r="H3554" s="23"/>
      <c r="I3554" s="31"/>
      <c r="K3554" s="21"/>
    </row>
    <row r="3555">
      <c r="A3555" s="27"/>
      <c r="B3555" s="28"/>
      <c r="C3555" s="23"/>
      <c r="D3555" s="23"/>
      <c r="E3555" s="23"/>
      <c r="F3555" s="23"/>
      <c r="G3555" s="23"/>
      <c r="H3555" s="23"/>
      <c r="I3555" s="31"/>
      <c r="K3555" s="21"/>
    </row>
    <row r="3556">
      <c r="A3556" s="27"/>
      <c r="B3556" s="28"/>
      <c r="C3556" s="23"/>
      <c r="D3556" s="23"/>
      <c r="E3556" s="23"/>
      <c r="F3556" s="23"/>
      <c r="G3556" s="23"/>
      <c r="H3556" s="23"/>
      <c r="I3556" s="31"/>
      <c r="K3556" s="21"/>
    </row>
    <row r="3557">
      <c r="A3557" s="27"/>
      <c r="B3557" s="28"/>
      <c r="C3557" s="23"/>
      <c r="D3557" s="23"/>
      <c r="E3557" s="23"/>
      <c r="F3557" s="23"/>
      <c r="G3557" s="23"/>
      <c r="H3557" s="23"/>
      <c r="I3557" s="31"/>
      <c r="K3557" s="21"/>
    </row>
    <row r="3558">
      <c r="A3558" s="27"/>
      <c r="B3558" s="28"/>
      <c r="C3558" s="23"/>
      <c r="D3558" s="23"/>
      <c r="E3558" s="23"/>
      <c r="F3558" s="23"/>
      <c r="G3558" s="23"/>
      <c r="H3558" s="23"/>
      <c r="I3558" s="31"/>
      <c r="K3558" s="21"/>
    </row>
    <row r="3559">
      <c r="A3559" s="27"/>
      <c r="B3559" s="28"/>
      <c r="C3559" s="23"/>
      <c r="D3559" s="23"/>
      <c r="E3559" s="23"/>
      <c r="F3559" s="23"/>
      <c r="G3559" s="23"/>
      <c r="H3559" s="23"/>
      <c r="I3559" s="31"/>
      <c r="K3559" s="21"/>
    </row>
    <row r="3560">
      <c r="A3560" s="27"/>
      <c r="B3560" s="28"/>
      <c r="C3560" s="23"/>
      <c r="D3560" s="23"/>
      <c r="E3560" s="23"/>
      <c r="F3560" s="23"/>
      <c r="G3560" s="23"/>
      <c r="H3560" s="23"/>
      <c r="I3560" s="31"/>
      <c r="K3560" s="21"/>
    </row>
    <row r="3561">
      <c r="A3561" s="27"/>
      <c r="B3561" s="28"/>
      <c r="C3561" s="23"/>
      <c r="D3561" s="23"/>
      <c r="E3561" s="23"/>
      <c r="F3561" s="23"/>
      <c r="G3561" s="23"/>
      <c r="H3561" s="23"/>
      <c r="I3561" s="31"/>
      <c r="K3561" s="21"/>
    </row>
    <row r="3562">
      <c r="A3562" s="27"/>
      <c r="B3562" s="28"/>
      <c r="C3562" s="23"/>
      <c r="D3562" s="23"/>
      <c r="E3562" s="23"/>
      <c r="F3562" s="23"/>
      <c r="G3562" s="23"/>
      <c r="H3562" s="23"/>
      <c r="I3562" s="31"/>
      <c r="K3562" s="21"/>
    </row>
    <row r="3563">
      <c r="A3563" s="27"/>
      <c r="B3563" s="28"/>
      <c r="C3563" s="23"/>
      <c r="D3563" s="23"/>
      <c r="E3563" s="23"/>
      <c r="F3563" s="23"/>
      <c r="G3563" s="23"/>
      <c r="H3563" s="23"/>
      <c r="I3563" s="31"/>
      <c r="K3563" s="21"/>
    </row>
    <row r="3564">
      <c r="A3564" s="27"/>
      <c r="B3564" s="28"/>
      <c r="C3564" s="23"/>
      <c r="D3564" s="23"/>
      <c r="E3564" s="23"/>
      <c r="F3564" s="23"/>
      <c r="G3564" s="23"/>
      <c r="H3564" s="23"/>
      <c r="I3564" s="31"/>
      <c r="K3564" s="21"/>
    </row>
    <row r="3565">
      <c r="A3565" s="27"/>
      <c r="B3565" s="28"/>
      <c r="C3565" s="23"/>
      <c r="D3565" s="23"/>
      <c r="E3565" s="23"/>
      <c r="F3565" s="23"/>
      <c r="G3565" s="23"/>
      <c r="H3565" s="23"/>
      <c r="I3565" s="31"/>
      <c r="K3565" s="21"/>
    </row>
    <row r="3566">
      <c r="A3566" s="27"/>
      <c r="B3566" s="28"/>
      <c r="C3566" s="23"/>
      <c r="D3566" s="23"/>
      <c r="E3566" s="23"/>
      <c r="F3566" s="23"/>
      <c r="G3566" s="23"/>
      <c r="H3566" s="23"/>
      <c r="I3566" s="31"/>
      <c r="K3566" s="21"/>
    </row>
    <row r="3567">
      <c r="A3567" s="27"/>
      <c r="B3567" s="28"/>
      <c r="C3567" s="23"/>
      <c r="D3567" s="23"/>
      <c r="E3567" s="23"/>
      <c r="F3567" s="23"/>
      <c r="G3567" s="23"/>
      <c r="H3567" s="23"/>
      <c r="I3567" s="31"/>
      <c r="K3567" s="21"/>
    </row>
    <row r="3568">
      <c r="A3568" s="27"/>
      <c r="B3568" s="28"/>
      <c r="C3568" s="23"/>
      <c r="D3568" s="23"/>
      <c r="E3568" s="23"/>
      <c r="F3568" s="23"/>
      <c r="G3568" s="23"/>
      <c r="H3568" s="23"/>
      <c r="I3568" s="31"/>
      <c r="K3568" s="21"/>
    </row>
    <row r="3569">
      <c r="A3569" s="27"/>
      <c r="B3569" s="28"/>
      <c r="C3569" s="23"/>
      <c r="D3569" s="23"/>
      <c r="E3569" s="23"/>
      <c r="F3569" s="23"/>
      <c r="G3569" s="23"/>
      <c r="H3569" s="23"/>
      <c r="I3569" s="31"/>
      <c r="K3569" s="21"/>
    </row>
    <row r="3570">
      <c r="A3570" s="27"/>
      <c r="B3570" s="28"/>
      <c r="C3570" s="23"/>
      <c r="D3570" s="23"/>
      <c r="E3570" s="23"/>
      <c r="F3570" s="23"/>
      <c r="G3570" s="23"/>
      <c r="H3570" s="23"/>
      <c r="I3570" s="31"/>
      <c r="K3570" s="21"/>
    </row>
    <row r="3571">
      <c r="A3571" s="27"/>
      <c r="B3571" s="28"/>
      <c r="C3571" s="23"/>
      <c r="D3571" s="23"/>
      <c r="E3571" s="23"/>
      <c r="F3571" s="23"/>
      <c r="G3571" s="23"/>
      <c r="H3571" s="23"/>
      <c r="I3571" s="31"/>
      <c r="K3571" s="21"/>
    </row>
    <row r="3572">
      <c r="A3572" s="27"/>
      <c r="B3572" s="28"/>
      <c r="C3572" s="23"/>
      <c r="D3572" s="23"/>
      <c r="E3572" s="23"/>
      <c r="F3572" s="23"/>
      <c r="G3572" s="23"/>
      <c r="H3572" s="23"/>
      <c r="I3572" s="31"/>
      <c r="K3572" s="21"/>
    </row>
    <row r="3573">
      <c r="A3573" s="27"/>
      <c r="B3573" s="28"/>
      <c r="C3573" s="23"/>
      <c r="D3573" s="23"/>
      <c r="E3573" s="23"/>
      <c r="F3573" s="23"/>
      <c r="G3573" s="23"/>
      <c r="H3573" s="23"/>
      <c r="I3573" s="31"/>
      <c r="K3573" s="21"/>
    </row>
    <row r="3574">
      <c r="A3574" s="27"/>
      <c r="B3574" s="28"/>
      <c r="C3574" s="23"/>
      <c r="D3574" s="23"/>
      <c r="E3574" s="23"/>
      <c r="F3574" s="23"/>
      <c r="G3574" s="23"/>
      <c r="H3574" s="23"/>
      <c r="I3574" s="31"/>
      <c r="K3574" s="21"/>
    </row>
    <row r="3575">
      <c r="A3575" s="27"/>
      <c r="B3575" s="28"/>
      <c r="C3575" s="23"/>
      <c r="D3575" s="23"/>
      <c r="E3575" s="23"/>
      <c r="F3575" s="23"/>
      <c r="G3575" s="23"/>
      <c r="H3575" s="23"/>
      <c r="I3575" s="31"/>
      <c r="K3575" s="21"/>
    </row>
    <row r="3576">
      <c r="A3576" s="27"/>
      <c r="B3576" s="28"/>
      <c r="C3576" s="23"/>
      <c r="D3576" s="23"/>
      <c r="E3576" s="23"/>
      <c r="F3576" s="23"/>
      <c r="G3576" s="23"/>
      <c r="H3576" s="23"/>
      <c r="I3576" s="31"/>
      <c r="K3576" s="21"/>
    </row>
    <row r="3577">
      <c r="A3577" s="27"/>
      <c r="B3577" s="28"/>
      <c r="C3577" s="23"/>
      <c r="D3577" s="23"/>
      <c r="E3577" s="23"/>
      <c r="F3577" s="23"/>
      <c r="G3577" s="23"/>
      <c r="H3577" s="23"/>
      <c r="I3577" s="31"/>
      <c r="K3577" s="21"/>
    </row>
    <row r="3578">
      <c r="A3578" s="27"/>
      <c r="B3578" s="28"/>
      <c r="C3578" s="23"/>
      <c r="D3578" s="23"/>
      <c r="E3578" s="23"/>
      <c r="F3578" s="23"/>
      <c r="G3578" s="23"/>
      <c r="H3578" s="23"/>
      <c r="I3578" s="31"/>
      <c r="K3578" s="21"/>
    </row>
    <row r="3579">
      <c r="A3579" s="27"/>
      <c r="B3579" s="28"/>
      <c r="C3579" s="23"/>
      <c r="D3579" s="23"/>
      <c r="E3579" s="23"/>
      <c r="F3579" s="23"/>
      <c r="G3579" s="23"/>
      <c r="H3579" s="23"/>
      <c r="I3579" s="31"/>
      <c r="K3579" s="21"/>
    </row>
    <row r="3580">
      <c r="A3580" s="27"/>
      <c r="B3580" s="28"/>
      <c r="C3580" s="23"/>
      <c r="D3580" s="23"/>
      <c r="E3580" s="23"/>
      <c r="F3580" s="23"/>
      <c r="G3580" s="23"/>
      <c r="H3580" s="23"/>
      <c r="I3580" s="31"/>
      <c r="K3580" s="21"/>
    </row>
    <row r="3581">
      <c r="A3581" s="27"/>
      <c r="B3581" s="28"/>
      <c r="C3581" s="23"/>
      <c r="D3581" s="23"/>
      <c r="E3581" s="23"/>
      <c r="F3581" s="23"/>
      <c r="G3581" s="23"/>
      <c r="H3581" s="23"/>
      <c r="I3581" s="31"/>
      <c r="K3581" s="21"/>
    </row>
    <row r="3582">
      <c r="A3582" s="27"/>
      <c r="B3582" s="28"/>
      <c r="C3582" s="23"/>
      <c r="D3582" s="23"/>
      <c r="E3582" s="23"/>
      <c r="F3582" s="23"/>
      <c r="G3582" s="23"/>
      <c r="H3582" s="23"/>
      <c r="I3582" s="31"/>
      <c r="K3582" s="21"/>
    </row>
    <row r="3583">
      <c r="A3583" s="27"/>
      <c r="B3583" s="28"/>
      <c r="C3583" s="23"/>
      <c r="D3583" s="23"/>
      <c r="E3583" s="23"/>
      <c r="F3583" s="23"/>
      <c r="G3583" s="23"/>
      <c r="H3583" s="23"/>
      <c r="I3583" s="31"/>
      <c r="K3583" s="21"/>
    </row>
    <row r="3584">
      <c r="A3584" s="27"/>
      <c r="B3584" s="28"/>
      <c r="C3584" s="23"/>
      <c r="D3584" s="23"/>
      <c r="E3584" s="23"/>
      <c r="F3584" s="23"/>
      <c r="G3584" s="23"/>
      <c r="H3584" s="23"/>
      <c r="I3584" s="31"/>
      <c r="K3584" s="21"/>
    </row>
    <row r="3585">
      <c r="A3585" s="27"/>
      <c r="B3585" s="28"/>
      <c r="C3585" s="23"/>
      <c r="D3585" s="23"/>
      <c r="E3585" s="23"/>
      <c r="F3585" s="23"/>
      <c r="G3585" s="23"/>
      <c r="H3585" s="23"/>
      <c r="I3585" s="31"/>
      <c r="K3585" s="21"/>
    </row>
    <row r="3586">
      <c r="A3586" s="27"/>
      <c r="B3586" s="28"/>
      <c r="C3586" s="23"/>
      <c r="D3586" s="23"/>
      <c r="E3586" s="23"/>
      <c r="F3586" s="23"/>
      <c r="G3586" s="23"/>
      <c r="H3586" s="23"/>
      <c r="I3586" s="31"/>
      <c r="K3586" s="21"/>
    </row>
    <row r="3587">
      <c r="A3587" s="27"/>
      <c r="B3587" s="28"/>
      <c r="C3587" s="23"/>
      <c r="D3587" s="23"/>
      <c r="E3587" s="23"/>
      <c r="F3587" s="23"/>
      <c r="G3587" s="23"/>
      <c r="H3587" s="23"/>
      <c r="I3587" s="31"/>
      <c r="K3587" s="21"/>
    </row>
    <row r="3588">
      <c r="A3588" s="27"/>
      <c r="B3588" s="28"/>
      <c r="C3588" s="23"/>
      <c r="D3588" s="23"/>
      <c r="E3588" s="23"/>
      <c r="F3588" s="23"/>
      <c r="G3588" s="23"/>
      <c r="H3588" s="23"/>
      <c r="I3588" s="31"/>
      <c r="K3588" s="21"/>
    </row>
    <row r="3589">
      <c r="A3589" s="27"/>
      <c r="B3589" s="28"/>
      <c r="C3589" s="23"/>
      <c r="D3589" s="23"/>
      <c r="E3589" s="23"/>
      <c r="F3589" s="23"/>
      <c r="G3589" s="23"/>
      <c r="H3589" s="23"/>
      <c r="I3589" s="31"/>
      <c r="K3589" s="21"/>
    </row>
    <row r="3590">
      <c r="A3590" s="27"/>
      <c r="B3590" s="28"/>
      <c r="C3590" s="23"/>
      <c r="D3590" s="23"/>
      <c r="E3590" s="23"/>
      <c r="F3590" s="23"/>
      <c r="G3590" s="23"/>
      <c r="H3590" s="23"/>
      <c r="I3590" s="31"/>
      <c r="K3590" s="21"/>
    </row>
    <row r="3591">
      <c r="A3591" s="27"/>
      <c r="B3591" s="28"/>
      <c r="C3591" s="23"/>
      <c r="D3591" s="23"/>
      <c r="E3591" s="23"/>
      <c r="F3591" s="23"/>
      <c r="G3591" s="23"/>
      <c r="H3591" s="23"/>
      <c r="I3591" s="31"/>
      <c r="K3591" s="21"/>
    </row>
    <row r="3592">
      <c r="A3592" s="27"/>
      <c r="B3592" s="28"/>
      <c r="C3592" s="23"/>
      <c r="D3592" s="23"/>
      <c r="E3592" s="23"/>
      <c r="F3592" s="23"/>
      <c r="G3592" s="23"/>
      <c r="H3592" s="23"/>
      <c r="I3592" s="31"/>
      <c r="K3592" s="21"/>
    </row>
    <row r="3593">
      <c r="A3593" s="27"/>
      <c r="B3593" s="28"/>
      <c r="C3593" s="23"/>
      <c r="D3593" s="23"/>
      <c r="E3593" s="23"/>
      <c r="F3593" s="23"/>
      <c r="G3593" s="23"/>
      <c r="H3593" s="23"/>
      <c r="I3593" s="31"/>
      <c r="K3593" s="21"/>
    </row>
    <row r="3594">
      <c r="A3594" s="27"/>
      <c r="B3594" s="28"/>
      <c r="C3594" s="23"/>
      <c r="D3594" s="23"/>
      <c r="E3594" s="23"/>
      <c r="F3594" s="23"/>
      <c r="G3594" s="23"/>
      <c r="H3594" s="23"/>
      <c r="I3594" s="31"/>
      <c r="K3594" s="21"/>
    </row>
    <row r="3595">
      <c r="A3595" s="27"/>
      <c r="B3595" s="28"/>
      <c r="C3595" s="23"/>
      <c r="D3595" s="23"/>
      <c r="E3595" s="23"/>
      <c r="F3595" s="23"/>
      <c r="G3595" s="23"/>
      <c r="H3595" s="23"/>
      <c r="I3595" s="31"/>
      <c r="K3595" s="21"/>
    </row>
    <row r="3596">
      <c r="A3596" s="27"/>
      <c r="B3596" s="28"/>
      <c r="C3596" s="23"/>
      <c r="D3596" s="23"/>
      <c r="E3596" s="23"/>
      <c r="F3596" s="23"/>
      <c r="G3596" s="23"/>
      <c r="H3596" s="23"/>
      <c r="I3596" s="31"/>
      <c r="K3596" s="21"/>
    </row>
    <row r="3597">
      <c r="A3597" s="27"/>
      <c r="B3597" s="28"/>
      <c r="C3597" s="23"/>
      <c r="D3597" s="23"/>
      <c r="E3597" s="23"/>
      <c r="F3597" s="23"/>
      <c r="G3597" s="23"/>
      <c r="H3597" s="23"/>
      <c r="I3597" s="31"/>
      <c r="K3597" s="21"/>
    </row>
    <row r="3598">
      <c r="A3598" s="27"/>
      <c r="B3598" s="28"/>
      <c r="C3598" s="23"/>
      <c r="D3598" s="23"/>
      <c r="E3598" s="23"/>
      <c r="F3598" s="23"/>
      <c r="G3598" s="23"/>
      <c r="H3598" s="23"/>
      <c r="I3598" s="31"/>
      <c r="K3598" s="21"/>
    </row>
    <row r="3599">
      <c r="A3599" s="27"/>
      <c r="B3599" s="28"/>
      <c r="C3599" s="23"/>
      <c r="D3599" s="23"/>
      <c r="E3599" s="23"/>
      <c r="F3599" s="23"/>
      <c r="G3599" s="23"/>
      <c r="H3599" s="23"/>
      <c r="I3599" s="31"/>
      <c r="K3599" s="21"/>
    </row>
    <row r="3600">
      <c r="A3600" s="27"/>
      <c r="B3600" s="28"/>
      <c r="C3600" s="23"/>
      <c r="D3600" s="23"/>
      <c r="E3600" s="23"/>
      <c r="F3600" s="23"/>
      <c r="G3600" s="23"/>
      <c r="H3600" s="23"/>
      <c r="I3600" s="31"/>
      <c r="K3600" s="21"/>
    </row>
    <row r="3601">
      <c r="A3601" s="27"/>
      <c r="B3601" s="28"/>
      <c r="C3601" s="23"/>
      <c r="D3601" s="23"/>
      <c r="E3601" s="23"/>
      <c r="F3601" s="23"/>
      <c r="G3601" s="23"/>
      <c r="H3601" s="23"/>
      <c r="I3601" s="31"/>
      <c r="K3601" s="21"/>
    </row>
    <row r="3602">
      <c r="A3602" s="27"/>
      <c r="B3602" s="28"/>
      <c r="C3602" s="23"/>
      <c r="D3602" s="23"/>
      <c r="E3602" s="23"/>
      <c r="F3602" s="23"/>
      <c r="G3602" s="23"/>
      <c r="H3602" s="23"/>
      <c r="I3602" s="31"/>
      <c r="K3602" s="21"/>
    </row>
    <row r="3603">
      <c r="A3603" s="27"/>
      <c r="B3603" s="28"/>
      <c r="C3603" s="23"/>
      <c r="D3603" s="23"/>
      <c r="E3603" s="23"/>
      <c r="F3603" s="23"/>
      <c r="G3603" s="23"/>
      <c r="H3603" s="23"/>
      <c r="I3603" s="31"/>
      <c r="K3603" s="21"/>
    </row>
    <row r="3604">
      <c r="A3604" s="27"/>
      <c r="B3604" s="28"/>
      <c r="C3604" s="23"/>
      <c r="D3604" s="23"/>
      <c r="E3604" s="23"/>
      <c r="F3604" s="23"/>
      <c r="G3604" s="23"/>
      <c r="H3604" s="23"/>
      <c r="I3604" s="31"/>
      <c r="K3604" s="21"/>
    </row>
    <row r="3605">
      <c r="A3605" s="27"/>
      <c r="B3605" s="28"/>
      <c r="C3605" s="23"/>
      <c r="D3605" s="23"/>
      <c r="E3605" s="23"/>
      <c r="F3605" s="23"/>
      <c r="G3605" s="23"/>
      <c r="H3605" s="23"/>
      <c r="I3605" s="31"/>
      <c r="K3605" s="21"/>
    </row>
    <row r="3606">
      <c r="A3606" s="27"/>
      <c r="B3606" s="28"/>
      <c r="C3606" s="23"/>
      <c r="D3606" s="23"/>
      <c r="E3606" s="23"/>
      <c r="F3606" s="23"/>
      <c r="G3606" s="23"/>
      <c r="H3606" s="23"/>
      <c r="I3606" s="31"/>
      <c r="K3606" s="21"/>
    </row>
    <row r="3607">
      <c r="A3607" s="27"/>
      <c r="B3607" s="28"/>
      <c r="C3607" s="23"/>
      <c r="D3607" s="23"/>
      <c r="E3607" s="23"/>
      <c r="F3607" s="23"/>
      <c r="G3607" s="23"/>
      <c r="H3607" s="23"/>
      <c r="I3607" s="31"/>
      <c r="K3607" s="21"/>
    </row>
    <row r="3608">
      <c r="A3608" s="27"/>
      <c r="B3608" s="28"/>
      <c r="C3608" s="23"/>
      <c r="D3608" s="23"/>
      <c r="E3608" s="23"/>
      <c r="F3608" s="23"/>
      <c r="G3608" s="23"/>
      <c r="H3608" s="23"/>
      <c r="I3608" s="31"/>
      <c r="K3608" s="21"/>
    </row>
    <row r="3609">
      <c r="A3609" s="27"/>
      <c r="B3609" s="28"/>
      <c r="C3609" s="23"/>
      <c r="D3609" s="23"/>
      <c r="E3609" s="23"/>
      <c r="F3609" s="23"/>
      <c r="G3609" s="23"/>
      <c r="H3609" s="23"/>
      <c r="I3609" s="31"/>
      <c r="K3609" s="21"/>
    </row>
    <row r="3610">
      <c r="A3610" s="27"/>
      <c r="B3610" s="28"/>
      <c r="C3610" s="23"/>
      <c r="D3610" s="23"/>
      <c r="E3610" s="23"/>
      <c r="F3610" s="23"/>
      <c r="G3610" s="23"/>
      <c r="H3610" s="23"/>
      <c r="I3610" s="31"/>
      <c r="K3610" s="21"/>
    </row>
    <row r="3611">
      <c r="A3611" s="27"/>
      <c r="B3611" s="28"/>
      <c r="C3611" s="23"/>
      <c r="D3611" s="23"/>
      <c r="E3611" s="23"/>
      <c r="F3611" s="23"/>
      <c r="G3611" s="23"/>
      <c r="H3611" s="23"/>
      <c r="I3611" s="31"/>
      <c r="K3611" s="21"/>
    </row>
    <row r="3612">
      <c r="A3612" s="27"/>
      <c r="B3612" s="28"/>
      <c r="C3612" s="23"/>
      <c r="D3612" s="23"/>
      <c r="E3612" s="23"/>
      <c r="F3612" s="23"/>
      <c r="G3612" s="23"/>
      <c r="H3612" s="23"/>
      <c r="I3612" s="31"/>
      <c r="K3612" s="21"/>
    </row>
    <row r="3613">
      <c r="A3613" s="27"/>
      <c r="B3613" s="28"/>
      <c r="C3613" s="23"/>
      <c r="D3613" s="23"/>
      <c r="E3613" s="23"/>
      <c r="F3613" s="23"/>
      <c r="G3613" s="23"/>
      <c r="H3613" s="23"/>
      <c r="I3613" s="31"/>
      <c r="K3613" s="21"/>
    </row>
    <row r="3614">
      <c r="A3614" s="27"/>
      <c r="B3614" s="28"/>
      <c r="C3614" s="23"/>
      <c r="D3614" s="23"/>
      <c r="E3614" s="23"/>
      <c r="F3614" s="23"/>
      <c r="G3614" s="23"/>
      <c r="H3614" s="23"/>
      <c r="I3614" s="31"/>
      <c r="K3614" s="21"/>
    </row>
    <row r="3615">
      <c r="A3615" s="27"/>
      <c r="B3615" s="28"/>
      <c r="C3615" s="23"/>
      <c r="D3615" s="23"/>
      <c r="E3615" s="23"/>
      <c r="F3615" s="23"/>
      <c r="G3615" s="23"/>
      <c r="H3615" s="23"/>
      <c r="I3615" s="31"/>
      <c r="K3615" s="21"/>
    </row>
    <row r="3616">
      <c r="A3616" s="27"/>
      <c r="B3616" s="28"/>
      <c r="C3616" s="23"/>
      <c r="D3616" s="23"/>
      <c r="E3616" s="23"/>
      <c r="F3616" s="23"/>
      <c r="G3616" s="23"/>
      <c r="H3616" s="23"/>
      <c r="I3616" s="31"/>
      <c r="K3616" s="21"/>
    </row>
    <row r="3617">
      <c r="A3617" s="27"/>
      <c r="B3617" s="28"/>
      <c r="C3617" s="23"/>
      <c r="D3617" s="23"/>
      <c r="E3617" s="23"/>
      <c r="F3617" s="23"/>
      <c r="G3617" s="23"/>
      <c r="H3617" s="23"/>
      <c r="I3617" s="31"/>
      <c r="K3617" s="21"/>
    </row>
    <row r="3618">
      <c r="A3618" s="27"/>
      <c r="B3618" s="28"/>
      <c r="C3618" s="23"/>
      <c r="D3618" s="23"/>
      <c r="E3618" s="23"/>
      <c r="F3618" s="23"/>
      <c r="G3618" s="23"/>
      <c r="H3618" s="23"/>
      <c r="I3618" s="31"/>
      <c r="K3618" s="21"/>
    </row>
    <row r="3619">
      <c r="A3619" s="27"/>
      <c r="B3619" s="28"/>
      <c r="C3619" s="23"/>
      <c r="D3619" s="23"/>
      <c r="E3619" s="23"/>
      <c r="F3619" s="23"/>
      <c r="G3619" s="23"/>
      <c r="H3619" s="23"/>
      <c r="I3619" s="31"/>
      <c r="K3619" s="21"/>
    </row>
    <row r="3620">
      <c r="A3620" s="27"/>
      <c r="B3620" s="28"/>
      <c r="C3620" s="23"/>
      <c r="D3620" s="23"/>
      <c r="E3620" s="23"/>
      <c r="F3620" s="23"/>
      <c r="G3620" s="23"/>
      <c r="H3620" s="23"/>
      <c r="I3620" s="31"/>
      <c r="K3620" s="21"/>
    </row>
    <row r="3621">
      <c r="A3621" s="27"/>
      <c r="B3621" s="28"/>
      <c r="C3621" s="23"/>
      <c r="D3621" s="23"/>
      <c r="E3621" s="23"/>
      <c r="F3621" s="23"/>
      <c r="G3621" s="23"/>
      <c r="H3621" s="23"/>
      <c r="I3621" s="31"/>
      <c r="K3621" s="21"/>
    </row>
    <row r="3622">
      <c r="A3622" s="27"/>
      <c r="B3622" s="28"/>
      <c r="C3622" s="23"/>
      <c r="D3622" s="23"/>
      <c r="E3622" s="23"/>
      <c r="F3622" s="23"/>
      <c r="G3622" s="23"/>
      <c r="H3622" s="23"/>
      <c r="I3622" s="31"/>
      <c r="K3622" s="21"/>
    </row>
    <row r="3623">
      <c r="A3623" s="27"/>
      <c r="B3623" s="28"/>
      <c r="C3623" s="23"/>
      <c r="D3623" s="23"/>
      <c r="E3623" s="23"/>
      <c r="F3623" s="23"/>
      <c r="G3623" s="23"/>
      <c r="H3623" s="23"/>
      <c r="I3623" s="31"/>
      <c r="K3623" s="21"/>
    </row>
    <row r="3624">
      <c r="A3624" s="27"/>
      <c r="B3624" s="28"/>
      <c r="C3624" s="23"/>
      <c r="D3624" s="23"/>
      <c r="E3624" s="23"/>
      <c r="F3624" s="23"/>
      <c r="G3624" s="23"/>
      <c r="H3624" s="23"/>
      <c r="I3624" s="31"/>
      <c r="K3624" s="21"/>
    </row>
    <row r="3625">
      <c r="A3625" s="27"/>
      <c r="B3625" s="28"/>
      <c r="C3625" s="23"/>
      <c r="D3625" s="23"/>
      <c r="E3625" s="23"/>
      <c r="F3625" s="23"/>
      <c r="G3625" s="23"/>
      <c r="H3625" s="23"/>
      <c r="I3625" s="31"/>
      <c r="K3625" s="21"/>
    </row>
    <row r="3626">
      <c r="A3626" s="27"/>
      <c r="B3626" s="28"/>
      <c r="C3626" s="23"/>
      <c r="D3626" s="23"/>
      <c r="E3626" s="23"/>
      <c r="F3626" s="23"/>
      <c r="G3626" s="23"/>
      <c r="H3626" s="23"/>
      <c r="I3626" s="31"/>
      <c r="K3626" s="21"/>
    </row>
    <row r="3627">
      <c r="A3627" s="27"/>
      <c r="B3627" s="28"/>
      <c r="C3627" s="23"/>
      <c r="D3627" s="23"/>
      <c r="E3627" s="23"/>
      <c r="F3627" s="23"/>
      <c r="G3627" s="23"/>
      <c r="H3627" s="23"/>
      <c r="I3627" s="31"/>
      <c r="K3627" s="21"/>
    </row>
    <row r="3628">
      <c r="A3628" s="27"/>
      <c r="B3628" s="28"/>
      <c r="C3628" s="23"/>
      <c r="D3628" s="23"/>
      <c r="E3628" s="23"/>
      <c r="F3628" s="23"/>
      <c r="G3628" s="23"/>
      <c r="H3628" s="23"/>
      <c r="I3628" s="31"/>
      <c r="K3628" s="21"/>
    </row>
    <row r="3629">
      <c r="A3629" s="27"/>
      <c r="B3629" s="28"/>
      <c r="C3629" s="23"/>
      <c r="D3629" s="23"/>
      <c r="E3629" s="23"/>
      <c r="F3629" s="23"/>
      <c r="G3629" s="23"/>
      <c r="H3629" s="23"/>
      <c r="I3629" s="31"/>
      <c r="K3629" s="21"/>
    </row>
    <row r="3630">
      <c r="A3630" s="27"/>
      <c r="B3630" s="28"/>
      <c r="C3630" s="23"/>
      <c r="D3630" s="23"/>
      <c r="E3630" s="23"/>
      <c r="F3630" s="23"/>
      <c r="G3630" s="23"/>
      <c r="H3630" s="23"/>
      <c r="I3630" s="31"/>
      <c r="K3630" s="21"/>
    </row>
    <row r="3631">
      <c r="A3631" s="27"/>
      <c r="B3631" s="28"/>
      <c r="C3631" s="23"/>
      <c r="D3631" s="23"/>
      <c r="E3631" s="23"/>
      <c r="F3631" s="23"/>
      <c r="G3631" s="23"/>
      <c r="H3631" s="23"/>
      <c r="I3631" s="31"/>
      <c r="K3631" s="21"/>
    </row>
    <row r="3632">
      <c r="A3632" s="27"/>
      <c r="B3632" s="28"/>
      <c r="C3632" s="23"/>
      <c r="D3632" s="23"/>
      <c r="E3632" s="23"/>
      <c r="F3632" s="23"/>
      <c r="G3632" s="23"/>
      <c r="H3632" s="23"/>
      <c r="I3632" s="31"/>
      <c r="K3632" s="21"/>
    </row>
    <row r="3633">
      <c r="A3633" s="27"/>
      <c r="B3633" s="28"/>
      <c r="C3633" s="23"/>
      <c r="D3633" s="23"/>
      <c r="E3633" s="23"/>
      <c r="F3633" s="23"/>
      <c r="G3633" s="23"/>
      <c r="H3633" s="23"/>
      <c r="I3633" s="31"/>
      <c r="K3633" s="21"/>
    </row>
    <row r="3634">
      <c r="A3634" s="27"/>
      <c r="B3634" s="28"/>
      <c r="C3634" s="23"/>
      <c r="D3634" s="23"/>
      <c r="E3634" s="23"/>
      <c r="F3634" s="23"/>
      <c r="G3634" s="23"/>
      <c r="H3634" s="23"/>
      <c r="I3634" s="31"/>
      <c r="K3634" s="21"/>
    </row>
    <row r="3635">
      <c r="A3635" s="27"/>
      <c r="B3635" s="28"/>
      <c r="C3635" s="23"/>
      <c r="D3635" s="23"/>
      <c r="E3635" s="23"/>
      <c r="F3635" s="23"/>
      <c r="G3635" s="23"/>
      <c r="H3635" s="23"/>
      <c r="I3635" s="31"/>
      <c r="K3635" s="21"/>
    </row>
    <row r="3636">
      <c r="A3636" s="27"/>
      <c r="B3636" s="28"/>
      <c r="C3636" s="23"/>
      <c r="D3636" s="23"/>
      <c r="E3636" s="23"/>
      <c r="F3636" s="23"/>
      <c r="G3636" s="23"/>
      <c r="H3636" s="23"/>
      <c r="I3636" s="31"/>
      <c r="K3636" s="21"/>
    </row>
    <row r="3637">
      <c r="A3637" s="27"/>
      <c r="B3637" s="28"/>
      <c r="C3637" s="23"/>
      <c r="D3637" s="23"/>
      <c r="E3637" s="23"/>
      <c r="F3637" s="23"/>
      <c r="G3637" s="23"/>
      <c r="H3637" s="23"/>
      <c r="I3637" s="31"/>
      <c r="K3637" s="21"/>
    </row>
    <row r="3638">
      <c r="A3638" s="27"/>
      <c r="B3638" s="28"/>
      <c r="C3638" s="23"/>
      <c r="D3638" s="23"/>
      <c r="E3638" s="23"/>
      <c r="F3638" s="23"/>
      <c r="G3638" s="23"/>
      <c r="H3638" s="23"/>
      <c r="I3638" s="31"/>
      <c r="K3638" s="21"/>
    </row>
    <row r="3639">
      <c r="A3639" s="27"/>
      <c r="B3639" s="28"/>
      <c r="C3639" s="23"/>
      <c r="D3639" s="23"/>
      <c r="E3639" s="23"/>
      <c r="F3639" s="23"/>
      <c r="G3639" s="23"/>
      <c r="H3639" s="23"/>
      <c r="I3639" s="31"/>
      <c r="K3639" s="21"/>
    </row>
    <row r="3640">
      <c r="A3640" s="27"/>
      <c r="B3640" s="28"/>
      <c r="C3640" s="23"/>
      <c r="D3640" s="23"/>
      <c r="E3640" s="23"/>
      <c r="F3640" s="23"/>
      <c r="G3640" s="23"/>
      <c r="H3640" s="23"/>
      <c r="I3640" s="31"/>
      <c r="K3640" s="21"/>
    </row>
    <row r="3641">
      <c r="A3641" s="27"/>
      <c r="B3641" s="28"/>
      <c r="C3641" s="23"/>
      <c r="D3641" s="23"/>
      <c r="E3641" s="23"/>
      <c r="F3641" s="23"/>
      <c r="G3641" s="23"/>
      <c r="H3641" s="23"/>
      <c r="I3641" s="31"/>
      <c r="K3641" s="21"/>
    </row>
    <row r="3642">
      <c r="A3642" s="27"/>
      <c r="B3642" s="28"/>
      <c r="C3642" s="23"/>
      <c r="D3642" s="23"/>
      <c r="E3642" s="23"/>
      <c r="F3642" s="23"/>
      <c r="G3642" s="23"/>
      <c r="H3642" s="23"/>
      <c r="I3642" s="31"/>
      <c r="K3642" s="21"/>
    </row>
    <row r="3643">
      <c r="A3643" s="27"/>
      <c r="B3643" s="28"/>
      <c r="C3643" s="23"/>
      <c r="D3643" s="23"/>
      <c r="E3643" s="23"/>
      <c r="F3643" s="23"/>
      <c r="G3643" s="23"/>
      <c r="H3643" s="23"/>
      <c r="I3643" s="31"/>
      <c r="K3643" s="21"/>
    </row>
    <row r="3644">
      <c r="A3644" s="27"/>
      <c r="B3644" s="28"/>
      <c r="C3644" s="23"/>
      <c r="D3644" s="23"/>
      <c r="E3644" s="23"/>
      <c r="F3644" s="23"/>
      <c r="G3644" s="23"/>
      <c r="H3644" s="23"/>
      <c r="I3644" s="31"/>
      <c r="K3644" s="21"/>
    </row>
    <row r="3645">
      <c r="A3645" s="27"/>
      <c r="B3645" s="28"/>
      <c r="C3645" s="23"/>
      <c r="D3645" s="23"/>
      <c r="E3645" s="23"/>
      <c r="F3645" s="23"/>
      <c r="G3645" s="23"/>
      <c r="H3645" s="23"/>
      <c r="I3645" s="31"/>
      <c r="K3645" s="21"/>
    </row>
    <row r="3646">
      <c r="A3646" s="27"/>
      <c r="B3646" s="28"/>
      <c r="C3646" s="23"/>
      <c r="D3646" s="23"/>
      <c r="E3646" s="23"/>
      <c r="F3646" s="23"/>
      <c r="G3646" s="23"/>
      <c r="H3646" s="23"/>
      <c r="I3646" s="31"/>
      <c r="K3646" s="21"/>
    </row>
    <row r="3647">
      <c r="A3647" s="27"/>
      <c r="B3647" s="28"/>
      <c r="C3647" s="23"/>
      <c r="D3647" s="23"/>
      <c r="E3647" s="23"/>
      <c r="F3647" s="23"/>
      <c r="G3647" s="23"/>
      <c r="H3647" s="23"/>
      <c r="I3647" s="31"/>
      <c r="K3647" s="21"/>
    </row>
    <row r="3648">
      <c r="A3648" s="27"/>
      <c r="B3648" s="28"/>
      <c r="C3648" s="23"/>
      <c r="D3648" s="23"/>
      <c r="E3648" s="23"/>
      <c r="F3648" s="23"/>
      <c r="G3648" s="23"/>
      <c r="H3648" s="23"/>
      <c r="I3648" s="31"/>
      <c r="K3648" s="21"/>
    </row>
    <row r="3649">
      <c r="A3649" s="27"/>
      <c r="B3649" s="28"/>
      <c r="C3649" s="23"/>
      <c r="D3649" s="23"/>
      <c r="E3649" s="23"/>
      <c r="F3649" s="23"/>
      <c r="G3649" s="23"/>
      <c r="H3649" s="23"/>
      <c r="I3649" s="31"/>
      <c r="K3649" s="21"/>
    </row>
    <row r="3650">
      <c r="A3650" s="27"/>
      <c r="B3650" s="28"/>
      <c r="C3650" s="23"/>
      <c r="D3650" s="23"/>
      <c r="E3650" s="23"/>
      <c r="F3650" s="23"/>
      <c r="G3650" s="23"/>
      <c r="H3650" s="23"/>
      <c r="I3650" s="31"/>
      <c r="K3650" s="21"/>
    </row>
    <row r="3651">
      <c r="A3651" s="27"/>
      <c r="B3651" s="28"/>
      <c r="C3651" s="23"/>
      <c r="D3651" s="23"/>
      <c r="E3651" s="23"/>
      <c r="F3651" s="23"/>
      <c r="G3651" s="23"/>
      <c r="H3651" s="23"/>
      <c r="I3651" s="31"/>
      <c r="K3651" s="21"/>
    </row>
    <row r="3652">
      <c r="A3652" s="27"/>
      <c r="B3652" s="28"/>
      <c r="C3652" s="23"/>
      <c r="D3652" s="23"/>
      <c r="E3652" s="23"/>
      <c r="F3652" s="23"/>
      <c r="G3652" s="23"/>
      <c r="H3652" s="23"/>
      <c r="I3652" s="31"/>
      <c r="K3652" s="21"/>
    </row>
    <row r="3653">
      <c r="A3653" s="27"/>
      <c r="B3653" s="28"/>
      <c r="C3653" s="23"/>
      <c r="D3653" s="23"/>
      <c r="E3653" s="23"/>
      <c r="F3653" s="23"/>
      <c r="G3653" s="23"/>
      <c r="H3653" s="23"/>
      <c r="I3653" s="31"/>
      <c r="K3653" s="21"/>
    </row>
    <row r="3654">
      <c r="A3654" s="27"/>
      <c r="B3654" s="28"/>
      <c r="C3654" s="23"/>
      <c r="D3654" s="23"/>
      <c r="E3654" s="23"/>
      <c r="F3654" s="23"/>
      <c r="G3654" s="23"/>
      <c r="H3654" s="23"/>
      <c r="I3654" s="31"/>
      <c r="K3654" s="21"/>
    </row>
    <row r="3655">
      <c r="A3655" s="27"/>
      <c r="B3655" s="28"/>
      <c r="C3655" s="23"/>
      <c r="D3655" s="23"/>
      <c r="E3655" s="23"/>
      <c r="F3655" s="23"/>
      <c r="G3655" s="23"/>
      <c r="H3655" s="23"/>
      <c r="I3655" s="31"/>
      <c r="K3655" s="21"/>
    </row>
    <row r="3656">
      <c r="A3656" s="27"/>
      <c r="B3656" s="28"/>
      <c r="C3656" s="23"/>
      <c r="D3656" s="23"/>
      <c r="E3656" s="23"/>
      <c r="F3656" s="23"/>
      <c r="G3656" s="23"/>
      <c r="H3656" s="23"/>
      <c r="I3656" s="31"/>
      <c r="K3656" s="21"/>
    </row>
    <row r="3657">
      <c r="A3657" s="27"/>
      <c r="B3657" s="28"/>
      <c r="C3657" s="23"/>
      <c r="D3657" s="23"/>
      <c r="E3657" s="23"/>
      <c r="F3657" s="23"/>
      <c r="G3657" s="23"/>
      <c r="H3657" s="23"/>
      <c r="I3657" s="31"/>
      <c r="K3657" s="21"/>
    </row>
    <row r="3658">
      <c r="A3658" s="27"/>
      <c r="B3658" s="28"/>
      <c r="C3658" s="23"/>
      <c r="D3658" s="23"/>
      <c r="E3658" s="23"/>
      <c r="F3658" s="23"/>
      <c r="G3658" s="23"/>
      <c r="H3658" s="23"/>
      <c r="I3658" s="31"/>
      <c r="K3658" s="21"/>
    </row>
    <row r="3659">
      <c r="A3659" s="27"/>
      <c r="B3659" s="28"/>
      <c r="C3659" s="23"/>
      <c r="D3659" s="23"/>
      <c r="E3659" s="23"/>
      <c r="F3659" s="23"/>
      <c r="G3659" s="23"/>
      <c r="H3659" s="23"/>
      <c r="I3659" s="31"/>
      <c r="K3659" s="21"/>
    </row>
    <row r="3660">
      <c r="A3660" s="27"/>
      <c r="B3660" s="28"/>
      <c r="C3660" s="23"/>
      <c r="D3660" s="23"/>
      <c r="E3660" s="23"/>
      <c r="F3660" s="23"/>
      <c r="G3660" s="23"/>
      <c r="H3660" s="23"/>
      <c r="I3660" s="31"/>
      <c r="K3660" s="21"/>
    </row>
    <row r="3661">
      <c r="A3661" s="27"/>
      <c r="B3661" s="28"/>
      <c r="C3661" s="23"/>
      <c r="D3661" s="23"/>
      <c r="E3661" s="23"/>
      <c r="F3661" s="23"/>
      <c r="G3661" s="23"/>
      <c r="H3661" s="23"/>
      <c r="I3661" s="31"/>
      <c r="K3661" s="21"/>
    </row>
    <row r="3662">
      <c r="A3662" s="27"/>
      <c r="B3662" s="28"/>
      <c r="C3662" s="23"/>
      <c r="D3662" s="23"/>
      <c r="E3662" s="23"/>
      <c r="F3662" s="23"/>
      <c r="G3662" s="23"/>
      <c r="H3662" s="23"/>
      <c r="I3662" s="31"/>
      <c r="K3662" s="21"/>
    </row>
    <row r="3663">
      <c r="A3663" s="27"/>
      <c r="B3663" s="28"/>
      <c r="C3663" s="23"/>
      <c r="D3663" s="23"/>
      <c r="E3663" s="23"/>
      <c r="F3663" s="23"/>
      <c r="G3663" s="23"/>
      <c r="H3663" s="23"/>
      <c r="I3663" s="31"/>
      <c r="K3663" s="21"/>
    </row>
    <row r="3664">
      <c r="A3664" s="27"/>
      <c r="B3664" s="28"/>
      <c r="C3664" s="23"/>
      <c r="D3664" s="23"/>
      <c r="E3664" s="23"/>
      <c r="F3664" s="23"/>
      <c r="G3664" s="23"/>
      <c r="H3664" s="23"/>
      <c r="I3664" s="31"/>
      <c r="K3664" s="21"/>
    </row>
    <row r="3665">
      <c r="A3665" s="27"/>
      <c r="B3665" s="28"/>
      <c r="C3665" s="23"/>
      <c r="D3665" s="23"/>
      <c r="E3665" s="23"/>
      <c r="F3665" s="23"/>
      <c r="G3665" s="23"/>
      <c r="H3665" s="23"/>
      <c r="I3665" s="31"/>
      <c r="K3665" s="21"/>
    </row>
    <row r="3666">
      <c r="A3666" s="27"/>
      <c r="B3666" s="28"/>
      <c r="C3666" s="23"/>
      <c r="D3666" s="23"/>
      <c r="E3666" s="23"/>
      <c r="F3666" s="23"/>
      <c r="G3666" s="23"/>
      <c r="H3666" s="23"/>
      <c r="I3666" s="31"/>
      <c r="K3666" s="21"/>
    </row>
    <row r="3667">
      <c r="A3667" s="27"/>
      <c r="B3667" s="28"/>
      <c r="C3667" s="23"/>
      <c r="D3667" s="23"/>
      <c r="E3667" s="23"/>
      <c r="F3667" s="23"/>
      <c r="G3667" s="23"/>
      <c r="H3667" s="23"/>
      <c r="I3667" s="31"/>
      <c r="K3667" s="21"/>
    </row>
    <row r="3668">
      <c r="A3668" s="27"/>
      <c r="B3668" s="28"/>
      <c r="C3668" s="23"/>
      <c r="D3668" s="23"/>
      <c r="E3668" s="23"/>
      <c r="F3668" s="23"/>
      <c r="G3668" s="23"/>
      <c r="H3668" s="23"/>
      <c r="I3668" s="31"/>
      <c r="K3668" s="21"/>
    </row>
    <row r="3669">
      <c r="A3669" s="27"/>
      <c r="B3669" s="28"/>
      <c r="C3669" s="23"/>
      <c r="D3669" s="23"/>
      <c r="E3669" s="23"/>
      <c r="F3669" s="23"/>
      <c r="G3669" s="23"/>
      <c r="H3669" s="23"/>
      <c r="I3669" s="31"/>
      <c r="K3669" s="21"/>
    </row>
    <row r="3670">
      <c r="A3670" s="27"/>
      <c r="B3670" s="28"/>
      <c r="C3670" s="23"/>
      <c r="D3670" s="23"/>
      <c r="E3670" s="23"/>
      <c r="F3670" s="23"/>
      <c r="G3670" s="23"/>
      <c r="H3670" s="23"/>
      <c r="I3670" s="31"/>
      <c r="K3670" s="21"/>
    </row>
    <row r="3671">
      <c r="A3671" s="27"/>
      <c r="B3671" s="28"/>
      <c r="C3671" s="23"/>
      <c r="D3671" s="23"/>
      <c r="E3671" s="23"/>
      <c r="F3671" s="23"/>
      <c r="G3671" s="23"/>
      <c r="H3671" s="23"/>
      <c r="I3671" s="31"/>
      <c r="K3671" s="21"/>
    </row>
    <row r="3672">
      <c r="A3672" s="27"/>
      <c r="B3672" s="28"/>
      <c r="C3672" s="23"/>
      <c r="D3672" s="23"/>
      <c r="E3672" s="23"/>
      <c r="F3672" s="23"/>
      <c r="G3672" s="23"/>
      <c r="H3672" s="23"/>
      <c r="I3672" s="31"/>
      <c r="K3672" s="21"/>
    </row>
    <row r="3673">
      <c r="A3673" s="27"/>
      <c r="B3673" s="28"/>
      <c r="C3673" s="23"/>
      <c r="D3673" s="23"/>
      <c r="E3673" s="23"/>
      <c r="F3673" s="23"/>
      <c r="G3673" s="23"/>
      <c r="H3673" s="23"/>
      <c r="I3673" s="31"/>
      <c r="K3673" s="21"/>
    </row>
    <row r="3674">
      <c r="A3674" s="27"/>
      <c r="B3674" s="28"/>
      <c r="C3674" s="23"/>
      <c r="D3674" s="23"/>
      <c r="E3674" s="23"/>
      <c r="F3674" s="23"/>
      <c r="G3674" s="23"/>
      <c r="H3674" s="23"/>
      <c r="I3674" s="31"/>
      <c r="K3674" s="21"/>
    </row>
    <row r="3675">
      <c r="A3675" s="27"/>
      <c r="B3675" s="28"/>
      <c r="C3675" s="23"/>
      <c r="D3675" s="23"/>
      <c r="E3675" s="23"/>
      <c r="F3675" s="23"/>
      <c r="G3675" s="23"/>
      <c r="H3675" s="23"/>
      <c r="I3675" s="31"/>
      <c r="K3675" s="21"/>
    </row>
    <row r="3676">
      <c r="A3676" s="27"/>
      <c r="B3676" s="28"/>
      <c r="C3676" s="23"/>
      <c r="D3676" s="23"/>
      <c r="E3676" s="23"/>
      <c r="F3676" s="23"/>
      <c r="G3676" s="23"/>
      <c r="H3676" s="23"/>
      <c r="I3676" s="31"/>
      <c r="K3676" s="21"/>
    </row>
    <row r="3677">
      <c r="A3677" s="27"/>
      <c r="B3677" s="28"/>
      <c r="C3677" s="23"/>
      <c r="D3677" s="23"/>
      <c r="E3677" s="23"/>
      <c r="F3677" s="23"/>
      <c r="G3677" s="23"/>
      <c r="H3677" s="23"/>
      <c r="I3677" s="31"/>
      <c r="K3677" s="21"/>
    </row>
    <row r="3678">
      <c r="A3678" s="27"/>
      <c r="B3678" s="28"/>
      <c r="C3678" s="23"/>
      <c r="D3678" s="23"/>
      <c r="E3678" s="23"/>
      <c r="F3678" s="23"/>
      <c r="G3678" s="23"/>
      <c r="H3678" s="23"/>
      <c r="I3678" s="31"/>
      <c r="K3678" s="21"/>
    </row>
    <row r="3679">
      <c r="A3679" s="27"/>
      <c r="B3679" s="28"/>
      <c r="C3679" s="23"/>
      <c r="D3679" s="23"/>
      <c r="E3679" s="23"/>
      <c r="F3679" s="23"/>
      <c r="G3679" s="23"/>
      <c r="H3679" s="23"/>
      <c r="I3679" s="31"/>
      <c r="K3679" s="21"/>
    </row>
    <row r="3680">
      <c r="A3680" s="27"/>
      <c r="B3680" s="28"/>
      <c r="C3680" s="23"/>
      <c r="D3680" s="23"/>
      <c r="E3680" s="23"/>
      <c r="F3680" s="23"/>
      <c r="G3680" s="23"/>
      <c r="H3680" s="23"/>
      <c r="I3680" s="31"/>
      <c r="K3680" s="21"/>
    </row>
    <row r="3681">
      <c r="A3681" s="27"/>
      <c r="B3681" s="28"/>
      <c r="C3681" s="23"/>
      <c r="D3681" s="23"/>
      <c r="E3681" s="23"/>
      <c r="F3681" s="23"/>
      <c r="G3681" s="23"/>
      <c r="H3681" s="23"/>
      <c r="I3681" s="31"/>
      <c r="K3681" s="21"/>
    </row>
    <row r="3682">
      <c r="A3682" s="27"/>
      <c r="B3682" s="28"/>
      <c r="C3682" s="23"/>
      <c r="D3682" s="23"/>
      <c r="E3682" s="23"/>
      <c r="F3682" s="23"/>
      <c r="G3682" s="23"/>
      <c r="H3682" s="23"/>
      <c r="I3682" s="31"/>
      <c r="K3682" s="21"/>
    </row>
    <row r="3683">
      <c r="A3683" s="27"/>
      <c r="B3683" s="28"/>
      <c r="C3683" s="23"/>
      <c r="D3683" s="23"/>
      <c r="E3683" s="23"/>
      <c r="F3683" s="23"/>
      <c r="G3683" s="23"/>
      <c r="H3683" s="23"/>
      <c r="I3683" s="31"/>
      <c r="K3683" s="21"/>
    </row>
    <row r="3684">
      <c r="A3684" s="27"/>
      <c r="B3684" s="28"/>
      <c r="C3684" s="23"/>
      <c r="D3684" s="23"/>
      <c r="E3684" s="23"/>
      <c r="F3684" s="23"/>
      <c r="G3684" s="23"/>
      <c r="H3684" s="23"/>
      <c r="I3684" s="31"/>
      <c r="K3684" s="21"/>
    </row>
    <row r="3685">
      <c r="A3685" s="27"/>
      <c r="B3685" s="28"/>
      <c r="C3685" s="23"/>
      <c r="D3685" s="23"/>
      <c r="E3685" s="23"/>
      <c r="F3685" s="23"/>
      <c r="G3685" s="23"/>
      <c r="H3685" s="23"/>
      <c r="I3685" s="31"/>
      <c r="K3685" s="21"/>
    </row>
    <row r="3686">
      <c r="A3686" s="27"/>
      <c r="B3686" s="28"/>
      <c r="C3686" s="23"/>
      <c r="D3686" s="23"/>
      <c r="E3686" s="23"/>
      <c r="F3686" s="23"/>
      <c r="G3686" s="23"/>
      <c r="H3686" s="23"/>
      <c r="I3686" s="31"/>
      <c r="K3686" s="21"/>
    </row>
    <row r="3687">
      <c r="A3687" s="27"/>
      <c r="B3687" s="28"/>
      <c r="C3687" s="23"/>
      <c r="D3687" s="23"/>
      <c r="E3687" s="23"/>
      <c r="F3687" s="23"/>
      <c r="G3687" s="23"/>
      <c r="H3687" s="23"/>
      <c r="I3687" s="31"/>
      <c r="K3687" s="21"/>
    </row>
    <row r="3688">
      <c r="A3688" s="27"/>
      <c r="B3688" s="28"/>
      <c r="C3688" s="23"/>
      <c r="D3688" s="23"/>
      <c r="E3688" s="23"/>
      <c r="F3688" s="23"/>
      <c r="G3688" s="23"/>
      <c r="H3688" s="23"/>
      <c r="I3688" s="31"/>
      <c r="K3688" s="21"/>
    </row>
    <row r="3689">
      <c r="A3689" s="27"/>
      <c r="B3689" s="28"/>
      <c r="C3689" s="23"/>
      <c r="D3689" s="23"/>
      <c r="E3689" s="23"/>
      <c r="F3689" s="23"/>
      <c r="G3689" s="23"/>
      <c r="H3689" s="23"/>
      <c r="I3689" s="31"/>
      <c r="K3689" s="21"/>
    </row>
    <row r="3690">
      <c r="A3690" s="27"/>
      <c r="B3690" s="28"/>
      <c r="C3690" s="23"/>
      <c r="D3690" s="23"/>
      <c r="E3690" s="23"/>
      <c r="F3690" s="23"/>
      <c r="G3690" s="23"/>
      <c r="H3690" s="23"/>
      <c r="I3690" s="31"/>
      <c r="K3690" s="21"/>
    </row>
    <row r="3691">
      <c r="A3691" s="27"/>
      <c r="B3691" s="28"/>
      <c r="C3691" s="23"/>
      <c r="D3691" s="23"/>
      <c r="E3691" s="23"/>
      <c r="F3691" s="23"/>
      <c r="G3691" s="23"/>
      <c r="H3691" s="23"/>
      <c r="I3691" s="31"/>
      <c r="K3691" s="21"/>
    </row>
    <row r="3692">
      <c r="A3692" s="27"/>
      <c r="B3692" s="28"/>
      <c r="C3692" s="23"/>
      <c r="D3692" s="23"/>
      <c r="E3692" s="23"/>
      <c r="F3692" s="23"/>
      <c r="G3692" s="23"/>
      <c r="H3692" s="23"/>
      <c r="I3692" s="31"/>
      <c r="K3692" s="21"/>
    </row>
    <row r="3693">
      <c r="A3693" s="27"/>
      <c r="B3693" s="28"/>
      <c r="C3693" s="23"/>
      <c r="D3693" s="23"/>
      <c r="E3693" s="23"/>
      <c r="F3693" s="23"/>
      <c r="G3693" s="23"/>
      <c r="H3693" s="23"/>
      <c r="I3693" s="31"/>
      <c r="K3693" s="21"/>
    </row>
    <row r="3694">
      <c r="A3694" s="27"/>
      <c r="B3694" s="28"/>
      <c r="C3694" s="23"/>
      <c r="D3694" s="23"/>
      <c r="E3694" s="23"/>
      <c r="F3694" s="23"/>
      <c r="G3694" s="23"/>
      <c r="H3694" s="23"/>
      <c r="I3694" s="31"/>
      <c r="K3694" s="21"/>
    </row>
    <row r="3695">
      <c r="A3695" s="27"/>
      <c r="B3695" s="28"/>
      <c r="C3695" s="23"/>
      <c r="D3695" s="23"/>
      <c r="E3695" s="23"/>
      <c r="F3695" s="23"/>
      <c r="G3695" s="23"/>
      <c r="H3695" s="23"/>
      <c r="I3695" s="31"/>
      <c r="K3695" s="21"/>
    </row>
    <row r="3696">
      <c r="A3696" s="27"/>
      <c r="B3696" s="28"/>
      <c r="C3696" s="23"/>
      <c r="D3696" s="23"/>
      <c r="E3696" s="23"/>
      <c r="F3696" s="23"/>
      <c r="G3696" s="23"/>
      <c r="H3696" s="23"/>
      <c r="I3696" s="31"/>
      <c r="K3696" s="21"/>
    </row>
    <row r="3697">
      <c r="A3697" s="27"/>
      <c r="B3697" s="28"/>
      <c r="C3697" s="23"/>
      <c r="D3697" s="23"/>
      <c r="E3697" s="23"/>
      <c r="F3697" s="23"/>
      <c r="G3697" s="23"/>
      <c r="H3697" s="23"/>
      <c r="I3697" s="31"/>
      <c r="K3697" s="21"/>
    </row>
    <row r="3698">
      <c r="A3698" s="27"/>
      <c r="B3698" s="28"/>
      <c r="C3698" s="23"/>
      <c r="D3698" s="23"/>
      <c r="E3698" s="23"/>
      <c r="F3698" s="23"/>
      <c r="G3698" s="23"/>
      <c r="H3698" s="23"/>
      <c r="I3698" s="31"/>
      <c r="K3698" s="21"/>
    </row>
    <row r="3699">
      <c r="A3699" s="27"/>
      <c r="B3699" s="28"/>
      <c r="C3699" s="23"/>
      <c r="D3699" s="23"/>
      <c r="E3699" s="23"/>
      <c r="F3699" s="23"/>
      <c r="G3699" s="23"/>
      <c r="H3699" s="23"/>
      <c r="I3699" s="31"/>
      <c r="K3699" s="21"/>
    </row>
    <row r="3700">
      <c r="A3700" s="27"/>
      <c r="B3700" s="28"/>
      <c r="C3700" s="23"/>
      <c r="D3700" s="23"/>
      <c r="E3700" s="23"/>
      <c r="F3700" s="23"/>
      <c r="G3700" s="23"/>
      <c r="H3700" s="23"/>
      <c r="I3700" s="31"/>
      <c r="K3700" s="21"/>
    </row>
    <row r="3701">
      <c r="A3701" s="27"/>
      <c r="B3701" s="28"/>
      <c r="C3701" s="23"/>
      <c r="D3701" s="23"/>
      <c r="E3701" s="23"/>
      <c r="F3701" s="23"/>
      <c r="G3701" s="23"/>
      <c r="H3701" s="23"/>
      <c r="I3701" s="31"/>
      <c r="K3701" s="21"/>
    </row>
    <row r="3702">
      <c r="A3702" s="27"/>
      <c r="B3702" s="28"/>
      <c r="C3702" s="23"/>
      <c r="D3702" s="23"/>
      <c r="E3702" s="23"/>
      <c r="F3702" s="23"/>
      <c r="G3702" s="23"/>
      <c r="H3702" s="23"/>
      <c r="I3702" s="31"/>
      <c r="K3702" s="21"/>
    </row>
    <row r="3703">
      <c r="A3703" s="27"/>
      <c r="B3703" s="28"/>
      <c r="C3703" s="23"/>
      <c r="D3703" s="23"/>
      <c r="E3703" s="23"/>
      <c r="F3703" s="23"/>
      <c r="G3703" s="23"/>
      <c r="H3703" s="23"/>
      <c r="I3703" s="31"/>
      <c r="K3703" s="21"/>
    </row>
    <row r="3704">
      <c r="A3704" s="27"/>
      <c r="B3704" s="28"/>
      <c r="C3704" s="23"/>
      <c r="D3704" s="23"/>
      <c r="E3704" s="23"/>
      <c r="F3704" s="23"/>
      <c r="G3704" s="23"/>
      <c r="H3704" s="23"/>
      <c r="I3704" s="31"/>
      <c r="K3704" s="21"/>
    </row>
    <row r="3705">
      <c r="A3705" s="27"/>
      <c r="B3705" s="28"/>
      <c r="C3705" s="23"/>
      <c r="D3705" s="23"/>
      <c r="E3705" s="23"/>
      <c r="F3705" s="23"/>
      <c r="G3705" s="23"/>
      <c r="H3705" s="23"/>
      <c r="I3705" s="31"/>
      <c r="K3705" s="21"/>
    </row>
    <row r="3706">
      <c r="A3706" s="27"/>
      <c r="B3706" s="28"/>
      <c r="C3706" s="23"/>
      <c r="D3706" s="23"/>
      <c r="E3706" s="23"/>
      <c r="F3706" s="23"/>
      <c r="G3706" s="23"/>
      <c r="H3706" s="23"/>
      <c r="I3706" s="31"/>
      <c r="K3706" s="21"/>
    </row>
    <row r="3707">
      <c r="A3707" s="27"/>
      <c r="B3707" s="28"/>
      <c r="C3707" s="23"/>
      <c r="D3707" s="23"/>
      <c r="E3707" s="23"/>
      <c r="F3707" s="23"/>
      <c r="G3707" s="23"/>
      <c r="H3707" s="23"/>
      <c r="I3707" s="31"/>
      <c r="K3707" s="21"/>
    </row>
    <row r="3708">
      <c r="A3708" s="27"/>
      <c r="B3708" s="28"/>
      <c r="C3708" s="23"/>
      <c r="D3708" s="23"/>
      <c r="E3708" s="23"/>
      <c r="F3708" s="23"/>
      <c r="G3708" s="23"/>
      <c r="H3708" s="23"/>
      <c r="I3708" s="31"/>
      <c r="K3708" s="21"/>
    </row>
    <row r="3709">
      <c r="A3709" s="27"/>
      <c r="B3709" s="28"/>
      <c r="C3709" s="23"/>
      <c r="D3709" s="23"/>
      <c r="E3709" s="23"/>
      <c r="F3709" s="23"/>
      <c r="G3709" s="23"/>
      <c r="H3709" s="23"/>
      <c r="I3709" s="31"/>
      <c r="K3709" s="21"/>
    </row>
    <row r="3710">
      <c r="A3710" s="27"/>
      <c r="B3710" s="28"/>
      <c r="C3710" s="23"/>
      <c r="D3710" s="23"/>
      <c r="E3710" s="23"/>
      <c r="F3710" s="23"/>
      <c r="G3710" s="23"/>
      <c r="H3710" s="23"/>
      <c r="I3710" s="31"/>
      <c r="K3710" s="21"/>
    </row>
    <row r="3711">
      <c r="A3711" s="27"/>
      <c r="B3711" s="28"/>
      <c r="C3711" s="23"/>
      <c r="D3711" s="23"/>
      <c r="E3711" s="23"/>
      <c r="F3711" s="23"/>
      <c r="G3711" s="23"/>
      <c r="H3711" s="23"/>
      <c r="I3711" s="31"/>
      <c r="K3711" s="21"/>
    </row>
    <row r="3712">
      <c r="A3712" s="27"/>
      <c r="B3712" s="28"/>
      <c r="C3712" s="23"/>
      <c r="D3712" s="23"/>
      <c r="E3712" s="23"/>
      <c r="F3712" s="23"/>
      <c r="G3712" s="23"/>
      <c r="H3712" s="23"/>
      <c r="I3712" s="31"/>
      <c r="K3712" s="21"/>
    </row>
    <row r="3713">
      <c r="A3713" s="27"/>
      <c r="B3713" s="28"/>
      <c r="C3713" s="23"/>
      <c r="D3713" s="23"/>
      <c r="E3713" s="23"/>
      <c r="F3713" s="23"/>
      <c r="G3713" s="23"/>
      <c r="H3713" s="23"/>
      <c r="I3713" s="31"/>
      <c r="K3713" s="21"/>
    </row>
    <row r="3714">
      <c r="A3714" s="27"/>
      <c r="B3714" s="28"/>
      <c r="C3714" s="23"/>
      <c r="D3714" s="23"/>
      <c r="E3714" s="23"/>
      <c r="F3714" s="23"/>
      <c r="G3714" s="23"/>
      <c r="H3714" s="23"/>
      <c r="I3714" s="31"/>
      <c r="K3714" s="21"/>
    </row>
    <row r="3715">
      <c r="A3715" s="27"/>
      <c r="B3715" s="28"/>
      <c r="C3715" s="23"/>
      <c r="D3715" s="23"/>
      <c r="E3715" s="23"/>
      <c r="F3715" s="23"/>
      <c r="G3715" s="23"/>
      <c r="H3715" s="23"/>
      <c r="I3715" s="31"/>
      <c r="K3715" s="21"/>
    </row>
    <row r="3716">
      <c r="A3716" s="27"/>
      <c r="B3716" s="28"/>
      <c r="C3716" s="23"/>
      <c r="D3716" s="23"/>
      <c r="E3716" s="23"/>
      <c r="F3716" s="23"/>
      <c r="G3716" s="23"/>
      <c r="H3716" s="23"/>
      <c r="I3716" s="31"/>
      <c r="K3716" s="21"/>
    </row>
    <row r="3717">
      <c r="A3717" s="27"/>
      <c r="B3717" s="28"/>
      <c r="C3717" s="23"/>
      <c r="D3717" s="23"/>
      <c r="E3717" s="23"/>
      <c r="F3717" s="23"/>
      <c r="G3717" s="23"/>
      <c r="H3717" s="23"/>
      <c r="I3717" s="31"/>
      <c r="K3717" s="21"/>
    </row>
    <row r="3718">
      <c r="A3718" s="27"/>
      <c r="B3718" s="28"/>
      <c r="C3718" s="23"/>
      <c r="D3718" s="23"/>
      <c r="E3718" s="23"/>
      <c r="F3718" s="23"/>
      <c r="G3718" s="23"/>
      <c r="H3718" s="23"/>
      <c r="I3718" s="31"/>
      <c r="K3718" s="21"/>
    </row>
    <row r="3719">
      <c r="A3719" s="27"/>
      <c r="B3719" s="28"/>
      <c r="C3719" s="23"/>
      <c r="D3719" s="23"/>
      <c r="E3719" s="23"/>
      <c r="F3719" s="23"/>
      <c r="G3719" s="23"/>
      <c r="H3719" s="23"/>
      <c r="I3719" s="31"/>
      <c r="K3719" s="21"/>
    </row>
    <row r="3720">
      <c r="A3720" s="27"/>
      <c r="B3720" s="28"/>
      <c r="C3720" s="23"/>
      <c r="D3720" s="23"/>
      <c r="E3720" s="23"/>
      <c r="F3720" s="23"/>
      <c r="G3720" s="23"/>
      <c r="H3720" s="23"/>
      <c r="I3720" s="31"/>
      <c r="K3720" s="21"/>
    </row>
    <row r="3721">
      <c r="A3721" s="27"/>
      <c r="B3721" s="28"/>
      <c r="C3721" s="23"/>
      <c r="D3721" s="23"/>
      <c r="E3721" s="23"/>
      <c r="F3721" s="23"/>
      <c r="G3721" s="23"/>
      <c r="H3721" s="23"/>
      <c r="I3721" s="31"/>
      <c r="K3721" s="21"/>
    </row>
    <row r="3722">
      <c r="A3722" s="27"/>
      <c r="B3722" s="28"/>
      <c r="C3722" s="23"/>
      <c r="D3722" s="23"/>
      <c r="E3722" s="23"/>
      <c r="F3722" s="23"/>
      <c r="G3722" s="23"/>
      <c r="H3722" s="23"/>
      <c r="I3722" s="31"/>
      <c r="K3722" s="21"/>
    </row>
    <row r="3723">
      <c r="A3723" s="27"/>
      <c r="B3723" s="28"/>
      <c r="C3723" s="23"/>
      <c r="D3723" s="23"/>
      <c r="E3723" s="23"/>
      <c r="F3723" s="23"/>
      <c r="G3723" s="23"/>
      <c r="H3723" s="23"/>
      <c r="I3723" s="31"/>
      <c r="K3723" s="21"/>
    </row>
    <row r="3724">
      <c r="A3724" s="27"/>
      <c r="B3724" s="28"/>
      <c r="C3724" s="23"/>
      <c r="D3724" s="23"/>
      <c r="E3724" s="23"/>
      <c r="F3724" s="23"/>
      <c r="G3724" s="23"/>
      <c r="H3724" s="23"/>
      <c r="I3724" s="31"/>
      <c r="K3724" s="21"/>
    </row>
    <row r="3725">
      <c r="A3725" s="27"/>
      <c r="B3725" s="28"/>
      <c r="C3725" s="23"/>
      <c r="D3725" s="23"/>
      <c r="E3725" s="23"/>
      <c r="F3725" s="23"/>
      <c r="G3725" s="23"/>
      <c r="H3725" s="23"/>
      <c r="I3725" s="31"/>
      <c r="K3725" s="21"/>
    </row>
    <row r="3726">
      <c r="A3726" s="27"/>
      <c r="B3726" s="28"/>
      <c r="C3726" s="23"/>
      <c r="D3726" s="23"/>
      <c r="E3726" s="23"/>
      <c r="F3726" s="23"/>
      <c r="G3726" s="23"/>
      <c r="H3726" s="23"/>
      <c r="I3726" s="31"/>
      <c r="K3726" s="21"/>
    </row>
    <row r="3727">
      <c r="A3727" s="27"/>
      <c r="B3727" s="28"/>
      <c r="C3727" s="23"/>
      <c r="D3727" s="23"/>
      <c r="E3727" s="23"/>
      <c r="F3727" s="23"/>
      <c r="G3727" s="23"/>
      <c r="H3727" s="23"/>
      <c r="I3727" s="31"/>
      <c r="K3727" s="21"/>
    </row>
    <row r="3728">
      <c r="A3728" s="27"/>
      <c r="B3728" s="28"/>
      <c r="C3728" s="23"/>
      <c r="D3728" s="23"/>
      <c r="E3728" s="23"/>
      <c r="F3728" s="23"/>
      <c r="G3728" s="23"/>
      <c r="H3728" s="23"/>
      <c r="I3728" s="31"/>
      <c r="K3728" s="21"/>
    </row>
    <row r="3729">
      <c r="A3729" s="27"/>
      <c r="B3729" s="28"/>
      <c r="C3729" s="23"/>
      <c r="D3729" s="23"/>
      <c r="E3729" s="23"/>
      <c r="F3729" s="23"/>
      <c r="G3729" s="23"/>
      <c r="H3729" s="23"/>
      <c r="I3729" s="31"/>
      <c r="K3729" s="21"/>
    </row>
    <row r="3730">
      <c r="A3730" s="27"/>
      <c r="B3730" s="28"/>
      <c r="C3730" s="23"/>
      <c r="D3730" s="23"/>
      <c r="E3730" s="23"/>
      <c r="F3730" s="23"/>
      <c r="G3730" s="23"/>
      <c r="H3730" s="23"/>
      <c r="I3730" s="31"/>
      <c r="K3730" s="21"/>
    </row>
    <row r="3731">
      <c r="A3731" s="27"/>
      <c r="B3731" s="28"/>
      <c r="C3731" s="23"/>
      <c r="D3731" s="23"/>
      <c r="E3731" s="23"/>
      <c r="F3731" s="23"/>
      <c r="G3731" s="23"/>
      <c r="H3731" s="23"/>
      <c r="I3731" s="31"/>
      <c r="K3731" s="21"/>
    </row>
    <row r="3732">
      <c r="A3732" s="27"/>
      <c r="B3732" s="28"/>
      <c r="C3732" s="23"/>
      <c r="D3732" s="23"/>
      <c r="E3732" s="23"/>
      <c r="F3732" s="23"/>
      <c r="G3732" s="23"/>
      <c r="H3732" s="23"/>
      <c r="I3732" s="31"/>
      <c r="K3732" s="21"/>
    </row>
    <row r="3733">
      <c r="A3733" s="27"/>
      <c r="B3733" s="28"/>
      <c r="C3733" s="23"/>
      <c r="D3733" s="23"/>
      <c r="E3733" s="23"/>
      <c r="F3733" s="23"/>
      <c r="G3733" s="23"/>
      <c r="H3733" s="23"/>
      <c r="I3733" s="31"/>
      <c r="K3733" s="21"/>
    </row>
    <row r="3734">
      <c r="A3734" s="27"/>
      <c r="B3734" s="28"/>
      <c r="C3734" s="23"/>
      <c r="D3734" s="23"/>
      <c r="E3734" s="23"/>
      <c r="F3734" s="23"/>
      <c r="G3734" s="23"/>
      <c r="H3734" s="23"/>
      <c r="I3734" s="31"/>
      <c r="K3734" s="21"/>
    </row>
    <row r="3735">
      <c r="A3735" s="27"/>
      <c r="B3735" s="28"/>
      <c r="C3735" s="23"/>
      <c r="D3735" s="23"/>
      <c r="E3735" s="23"/>
      <c r="F3735" s="23"/>
      <c r="G3735" s="23"/>
      <c r="H3735" s="23"/>
      <c r="I3735" s="31"/>
      <c r="K3735" s="21"/>
    </row>
    <row r="3736">
      <c r="A3736" s="27"/>
      <c r="B3736" s="28"/>
      <c r="C3736" s="23"/>
      <c r="D3736" s="23"/>
      <c r="E3736" s="23"/>
      <c r="F3736" s="23"/>
      <c r="G3736" s="23"/>
      <c r="H3736" s="23"/>
      <c r="I3736" s="31"/>
      <c r="K3736" s="21"/>
    </row>
    <row r="3737">
      <c r="A3737" s="27"/>
      <c r="B3737" s="28"/>
      <c r="C3737" s="23"/>
      <c r="D3737" s="23"/>
      <c r="E3737" s="23"/>
      <c r="F3737" s="23"/>
      <c r="G3737" s="23"/>
      <c r="H3737" s="23"/>
      <c r="I3737" s="31"/>
      <c r="K3737" s="21"/>
    </row>
    <row r="3738">
      <c r="A3738" s="27"/>
      <c r="B3738" s="28"/>
      <c r="C3738" s="23"/>
      <c r="D3738" s="23"/>
      <c r="E3738" s="23"/>
      <c r="F3738" s="23"/>
      <c r="G3738" s="23"/>
      <c r="H3738" s="23"/>
      <c r="I3738" s="31"/>
      <c r="K3738" s="21"/>
    </row>
    <row r="3739">
      <c r="A3739" s="27"/>
      <c r="B3739" s="28"/>
      <c r="C3739" s="23"/>
      <c r="D3739" s="23"/>
      <c r="E3739" s="23"/>
      <c r="F3739" s="23"/>
      <c r="G3739" s="23"/>
      <c r="H3739" s="23"/>
      <c r="I3739" s="31"/>
      <c r="K3739" s="21"/>
    </row>
    <row r="3740">
      <c r="A3740" s="27"/>
      <c r="B3740" s="28"/>
      <c r="C3740" s="23"/>
      <c r="D3740" s="23"/>
      <c r="E3740" s="23"/>
      <c r="F3740" s="23"/>
      <c r="G3740" s="23"/>
      <c r="H3740" s="23"/>
      <c r="I3740" s="31"/>
      <c r="K3740" s="21"/>
    </row>
    <row r="3741">
      <c r="A3741" s="27"/>
      <c r="B3741" s="28"/>
      <c r="C3741" s="23"/>
      <c r="D3741" s="23"/>
      <c r="E3741" s="23"/>
      <c r="F3741" s="23"/>
      <c r="G3741" s="23"/>
      <c r="H3741" s="23"/>
      <c r="I3741" s="31"/>
      <c r="K3741" s="21"/>
    </row>
    <row r="3742">
      <c r="A3742" s="27"/>
      <c r="B3742" s="28"/>
      <c r="C3742" s="23"/>
      <c r="D3742" s="23"/>
      <c r="E3742" s="23"/>
      <c r="F3742" s="23"/>
      <c r="G3742" s="23"/>
      <c r="H3742" s="23"/>
      <c r="I3742" s="31"/>
      <c r="K3742" s="21"/>
    </row>
    <row r="3743">
      <c r="A3743" s="27"/>
      <c r="B3743" s="28"/>
      <c r="C3743" s="23"/>
      <c r="D3743" s="23"/>
      <c r="E3743" s="23"/>
      <c r="F3743" s="23"/>
      <c r="G3743" s="23"/>
      <c r="H3743" s="23"/>
      <c r="I3743" s="31"/>
      <c r="K3743" s="21"/>
    </row>
    <row r="3744">
      <c r="A3744" s="27"/>
      <c r="B3744" s="28"/>
      <c r="C3744" s="23"/>
      <c r="D3744" s="23"/>
      <c r="E3744" s="23"/>
      <c r="F3744" s="23"/>
      <c r="G3744" s="23"/>
      <c r="H3744" s="23"/>
      <c r="I3744" s="31"/>
      <c r="K3744" s="21"/>
    </row>
    <row r="3745">
      <c r="A3745" s="27"/>
      <c r="B3745" s="28"/>
      <c r="C3745" s="23"/>
      <c r="D3745" s="23"/>
      <c r="E3745" s="23"/>
      <c r="F3745" s="23"/>
      <c r="G3745" s="23"/>
      <c r="H3745" s="23"/>
      <c r="I3745" s="31"/>
      <c r="K3745" s="21"/>
    </row>
    <row r="3746">
      <c r="A3746" s="27"/>
      <c r="B3746" s="28"/>
      <c r="C3746" s="23"/>
      <c r="D3746" s="23"/>
      <c r="E3746" s="23"/>
      <c r="F3746" s="23"/>
      <c r="G3746" s="23"/>
      <c r="H3746" s="23"/>
      <c r="I3746" s="31"/>
      <c r="K3746" s="21"/>
    </row>
    <row r="3747">
      <c r="A3747" s="27"/>
      <c r="B3747" s="28"/>
      <c r="C3747" s="23"/>
      <c r="D3747" s="23"/>
      <c r="E3747" s="23"/>
      <c r="F3747" s="23"/>
      <c r="G3747" s="23"/>
      <c r="H3747" s="23"/>
      <c r="I3747" s="31"/>
      <c r="K3747" s="21"/>
    </row>
    <row r="3748">
      <c r="A3748" s="27"/>
      <c r="B3748" s="28"/>
      <c r="C3748" s="23"/>
      <c r="D3748" s="23"/>
      <c r="E3748" s="23"/>
      <c r="F3748" s="23"/>
      <c r="G3748" s="23"/>
      <c r="H3748" s="23"/>
      <c r="I3748" s="31"/>
      <c r="K3748" s="21"/>
    </row>
    <row r="3749">
      <c r="A3749" s="27"/>
      <c r="B3749" s="28"/>
      <c r="C3749" s="23"/>
      <c r="D3749" s="23"/>
      <c r="E3749" s="23"/>
      <c r="F3749" s="23"/>
      <c r="G3749" s="23"/>
      <c r="H3749" s="23"/>
      <c r="I3749" s="31"/>
      <c r="K3749" s="21"/>
    </row>
    <row r="3750">
      <c r="A3750" s="27"/>
      <c r="B3750" s="28"/>
      <c r="C3750" s="23"/>
      <c r="D3750" s="23"/>
      <c r="E3750" s="23"/>
      <c r="F3750" s="23"/>
      <c r="G3750" s="23"/>
      <c r="H3750" s="23"/>
      <c r="I3750" s="31"/>
      <c r="K3750" s="21"/>
    </row>
    <row r="3751">
      <c r="A3751" s="27"/>
      <c r="B3751" s="28"/>
      <c r="C3751" s="23"/>
      <c r="D3751" s="23"/>
      <c r="E3751" s="23"/>
      <c r="F3751" s="23"/>
      <c r="G3751" s="23"/>
      <c r="H3751" s="23"/>
      <c r="I3751" s="31"/>
      <c r="K3751" s="21"/>
    </row>
    <row r="3752">
      <c r="A3752" s="27"/>
      <c r="B3752" s="28"/>
      <c r="C3752" s="23"/>
      <c r="D3752" s="23"/>
      <c r="E3752" s="23"/>
      <c r="F3752" s="23"/>
      <c r="G3752" s="23"/>
      <c r="H3752" s="23"/>
      <c r="I3752" s="31"/>
      <c r="K3752" s="21"/>
    </row>
    <row r="3753">
      <c r="A3753" s="27"/>
      <c r="B3753" s="28"/>
      <c r="C3753" s="23"/>
      <c r="D3753" s="23"/>
      <c r="E3753" s="23"/>
      <c r="F3753" s="23"/>
      <c r="G3753" s="23"/>
      <c r="H3753" s="23"/>
      <c r="I3753" s="31"/>
      <c r="K3753" s="21"/>
    </row>
    <row r="3754">
      <c r="A3754" s="27"/>
      <c r="B3754" s="28"/>
      <c r="C3754" s="23"/>
      <c r="D3754" s="23"/>
      <c r="E3754" s="23"/>
      <c r="F3754" s="23"/>
      <c r="G3754" s="23"/>
      <c r="H3754" s="23"/>
      <c r="I3754" s="31"/>
      <c r="K3754" s="21"/>
    </row>
    <row r="3755">
      <c r="A3755" s="27"/>
      <c r="B3755" s="28"/>
      <c r="C3755" s="23"/>
      <c r="D3755" s="23"/>
      <c r="E3755" s="23"/>
      <c r="F3755" s="23"/>
      <c r="G3755" s="23"/>
      <c r="H3755" s="23"/>
      <c r="I3755" s="31"/>
      <c r="K3755" s="21"/>
    </row>
    <row r="3756">
      <c r="A3756" s="27"/>
      <c r="B3756" s="28"/>
      <c r="C3756" s="23"/>
      <c r="D3756" s="23"/>
      <c r="E3756" s="23"/>
      <c r="F3756" s="23"/>
      <c r="G3756" s="23"/>
      <c r="H3756" s="23"/>
      <c r="I3756" s="31"/>
      <c r="K3756" s="21"/>
    </row>
    <row r="3757">
      <c r="A3757" s="27"/>
      <c r="B3757" s="28"/>
      <c r="C3757" s="23"/>
      <c r="D3757" s="23"/>
      <c r="E3757" s="23"/>
      <c r="F3757" s="23"/>
      <c r="G3757" s="23"/>
      <c r="H3757" s="23"/>
      <c r="I3757" s="31"/>
      <c r="K3757" s="21"/>
    </row>
    <row r="3758">
      <c r="A3758" s="27"/>
      <c r="B3758" s="28"/>
      <c r="C3758" s="23"/>
      <c r="D3758" s="23"/>
      <c r="E3758" s="23"/>
      <c r="F3758" s="23"/>
      <c r="G3758" s="23"/>
      <c r="H3758" s="23"/>
      <c r="I3758" s="31"/>
      <c r="K3758" s="21"/>
    </row>
    <row r="3759">
      <c r="A3759" s="27"/>
      <c r="B3759" s="28"/>
      <c r="C3759" s="23"/>
      <c r="D3759" s="23"/>
      <c r="E3759" s="23"/>
      <c r="F3759" s="23"/>
      <c r="G3759" s="23"/>
      <c r="H3759" s="23"/>
      <c r="I3759" s="31"/>
      <c r="K3759" s="21"/>
    </row>
    <row r="3760">
      <c r="A3760" s="27"/>
      <c r="B3760" s="28"/>
      <c r="C3760" s="23"/>
      <c r="D3760" s="23"/>
      <c r="E3760" s="23"/>
      <c r="F3760" s="23"/>
      <c r="G3760" s="23"/>
      <c r="H3760" s="23"/>
      <c r="I3760" s="31"/>
      <c r="K3760" s="21"/>
    </row>
    <row r="3761">
      <c r="A3761" s="27"/>
      <c r="B3761" s="28"/>
      <c r="C3761" s="23"/>
      <c r="D3761" s="23"/>
      <c r="E3761" s="23"/>
      <c r="F3761" s="23"/>
      <c r="G3761" s="23"/>
      <c r="H3761" s="23"/>
      <c r="I3761" s="31"/>
      <c r="K3761" s="21"/>
    </row>
    <row r="3762">
      <c r="A3762" s="27"/>
      <c r="B3762" s="28"/>
      <c r="C3762" s="23"/>
      <c r="D3762" s="23"/>
      <c r="E3762" s="23"/>
      <c r="F3762" s="23"/>
      <c r="G3762" s="23"/>
      <c r="H3762" s="23"/>
      <c r="I3762" s="31"/>
      <c r="K3762" s="21"/>
    </row>
    <row r="3763">
      <c r="A3763" s="27"/>
      <c r="B3763" s="28"/>
      <c r="C3763" s="23"/>
      <c r="D3763" s="23"/>
      <c r="E3763" s="23"/>
      <c r="F3763" s="23"/>
      <c r="G3763" s="23"/>
      <c r="H3763" s="23"/>
      <c r="I3763" s="31"/>
      <c r="K3763" s="21"/>
    </row>
    <row r="3764">
      <c r="A3764" s="27"/>
      <c r="B3764" s="28"/>
      <c r="C3764" s="23"/>
      <c r="D3764" s="23"/>
      <c r="E3764" s="23"/>
      <c r="F3764" s="23"/>
      <c r="G3764" s="23"/>
      <c r="H3764" s="23"/>
      <c r="I3764" s="31"/>
      <c r="K3764" s="21"/>
    </row>
    <row r="3765">
      <c r="A3765" s="27"/>
      <c r="B3765" s="28"/>
      <c r="C3765" s="23"/>
      <c r="D3765" s="23"/>
      <c r="E3765" s="23"/>
      <c r="F3765" s="23"/>
      <c r="G3765" s="23"/>
      <c r="H3765" s="23"/>
      <c r="I3765" s="31"/>
      <c r="K3765" s="21"/>
    </row>
    <row r="3766">
      <c r="A3766" s="27"/>
      <c r="B3766" s="28"/>
      <c r="C3766" s="23"/>
      <c r="D3766" s="23"/>
      <c r="E3766" s="23"/>
      <c r="F3766" s="23"/>
      <c r="G3766" s="23"/>
      <c r="H3766" s="23"/>
      <c r="I3766" s="31"/>
      <c r="K3766" s="21"/>
    </row>
    <row r="3767">
      <c r="A3767" s="27"/>
      <c r="B3767" s="28"/>
      <c r="C3767" s="23"/>
      <c r="D3767" s="23"/>
      <c r="E3767" s="23"/>
      <c r="F3767" s="23"/>
      <c r="G3767" s="23"/>
      <c r="H3767" s="23"/>
      <c r="I3767" s="31"/>
      <c r="K3767" s="21"/>
    </row>
    <row r="3768">
      <c r="A3768" s="27"/>
      <c r="B3768" s="28"/>
      <c r="C3768" s="23"/>
      <c r="D3768" s="23"/>
      <c r="E3768" s="23"/>
      <c r="F3768" s="23"/>
      <c r="G3768" s="23"/>
      <c r="H3768" s="23"/>
      <c r="I3768" s="31"/>
      <c r="K3768" s="21"/>
    </row>
    <row r="3769">
      <c r="A3769" s="27"/>
      <c r="B3769" s="28"/>
      <c r="C3769" s="23"/>
      <c r="D3769" s="23"/>
      <c r="E3769" s="23"/>
      <c r="F3769" s="23"/>
      <c r="G3769" s="23"/>
      <c r="H3769" s="23"/>
      <c r="I3769" s="31"/>
      <c r="K3769" s="21"/>
    </row>
    <row r="3770">
      <c r="A3770" s="27"/>
      <c r="B3770" s="28"/>
      <c r="C3770" s="23"/>
      <c r="D3770" s="23"/>
      <c r="E3770" s="23"/>
      <c r="F3770" s="23"/>
      <c r="G3770" s="23"/>
      <c r="H3770" s="23"/>
      <c r="I3770" s="31"/>
      <c r="K3770" s="21"/>
    </row>
    <row r="3771">
      <c r="A3771" s="27"/>
      <c r="B3771" s="28"/>
      <c r="C3771" s="23"/>
      <c r="D3771" s="23"/>
      <c r="E3771" s="23"/>
      <c r="F3771" s="23"/>
      <c r="G3771" s="23"/>
      <c r="H3771" s="23"/>
      <c r="I3771" s="31"/>
      <c r="K3771" s="21"/>
    </row>
    <row r="3772">
      <c r="A3772" s="27"/>
      <c r="B3772" s="28"/>
      <c r="C3772" s="23"/>
      <c r="D3772" s="23"/>
      <c r="E3772" s="23"/>
      <c r="F3772" s="23"/>
      <c r="G3772" s="23"/>
      <c r="H3772" s="23"/>
      <c r="I3772" s="31"/>
      <c r="K3772" s="21"/>
    </row>
    <row r="3773">
      <c r="A3773" s="27"/>
      <c r="B3773" s="28"/>
      <c r="C3773" s="23"/>
      <c r="D3773" s="23"/>
      <c r="E3773" s="23"/>
      <c r="F3773" s="23"/>
      <c r="G3773" s="23"/>
      <c r="H3773" s="23"/>
      <c r="I3773" s="31"/>
      <c r="K3773" s="21"/>
    </row>
    <row r="3774">
      <c r="A3774" s="27"/>
      <c r="B3774" s="28"/>
      <c r="C3774" s="23"/>
      <c r="D3774" s="23"/>
      <c r="E3774" s="23"/>
      <c r="F3774" s="23"/>
      <c r="G3774" s="23"/>
      <c r="H3774" s="23"/>
      <c r="I3774" s="31"/>
      <c r="K3774" s="21"/>
    </row>
    <row r="3775">
      <c r="A3775" s="27"/>
      <c r="B3775" s="28"/>
      <c r="C3775" s="23"/>
      <c r="D3775" s="23"/>
      <c r="E3775" s="23"/>
      <c r="F3775" s="23"/>
      <c r="G3775" s="23"/>
      <c r="H3775" s="23"/>
      <c r="I3775" s="31"/>
      <c r="K3775" s="21"/>
    </row>
    <row r="3776">
      <c r="A3776" s="27"/>
      <c r="B3776" s="28"/>
      <c r="C3776" s="23"/>
      <c r="D3776" s="23"/>
      <c r="E3776" s="23"/>
      <c r="F3776" s="23"/>
      <c r="G3776" s="23"/>
      <c r="H3776" s="23"/>
      <c r="I3776" s="31"/>
      <c r="K3776" s="21"/>
    </row>
    <row r="3777">
      <c r="A3777" s="27"/>
      <c r="B3777" s="28"/>
      <c r="C3777" s="23"/>
      <c r="D3777" s="23"/>
      <c r="E3777" s="23"/>
      <c r="F3777" s="23"/>
      <c r="G3777" s="23"/>
      <c r="H3777" s="23"/>
      <c r="I3777" s="31"/>
      <c r="K3777" s="21"/>
    </row>
    <row r="3778">
      <c r="A3778" s="27"/>
      <c r="B3778" s="28"/>
      <c r="C3778" s="23"/>
      <c r="D3778" s="23"/>
      <c r="E3778" s="23"/>
      <c r="F3778" s="23"/>
      <c r="G3778" s="23"/>
      <c r="H3778" s="23"/>
      <c r="I3778" s="31"/>
      <c r="K3778" s="21"/>
    </row>
    <row r="3779">
      <c r="A3779" s="27"/>
      <c r="B3779" s="28"/>
      <c r="C3779" s="23"/>
      <c r="D3779" s="23"/>
      <c r="E3779" s="23"/>
      <c r="F3779" s="23"/>
      <c r="G3779" s="23"/>
      <c r="H3779" s="23"/>
      <c r="I3779" s="31"/>
      <c r="K3779" s="21"/>
    </row>
    <row r="3780">
      <c r="A3780" s="27"/>
      <c r="B3780" s="28"/>
      <c r="C3780" s="23"/>
      <c r="D3780" s="23"/>
      <c r="E3780" s="23"/>
      <c r="F3780" s="23"/>
      <c r="G3780" s="23"/>
      <c r="H3780" s="23"/>
      <c r="I3780" s="31"/>
      <c r="K3780" s="21"/>
    </row>
    <row r="3781">
      <c r="A3781" s="27"/>
      <c r="B3781" s="28"/>
      <c r="C3781" s="23"/>
      <c r="D3781" s="23"/>
      <c r="E3781" s="23"/>
      <c r="F3781" s="23"/>
      <c r="G3781" s="23"/>
      <c r="H3781" s="23"/>
      <c r="I3781" s="31"/>
      <c r="K3781" s="21"/>
    </row>
    <row r="3782">
      <c r="A3782" s="27"/>
      <c r="B3782" s="28"/>
      <c r="C3782" s="23"/>
      <c r="D3782" s="23"/>
      <c r="E3782" s="23"/>
      <c r="F3782" s="23"/>
      <c r="G3782" s="23"/>
      <c r="H3782" s="23"/>
      <c r="I3782" s="31"/>
      <c r="K3782" s="21"/>
    </row>
    <row r="3783">
      <c r="A3783" s="27"/>
      <c r="B3783" s="28"/>
      <c r="C3783" s="23"/>
      <c r="D3783" s="23"/>
      <c r="E3783" s="23"/>
      <c r="F3783" s="23"/>
      <c r="G3783" s="23"/>
      <c r="H3783" s="23"/>
      <c r="I3783" s="31"/>
      <c r="K3783" s="21"/>
    </row>
    <row r="3784">
      <c r="A3784" s="27"/>
      <c r="B3784" s="28"/>
      <c r="C3784" s="23"/>
      <c r="D3784" s="23"/>
      <c r="E3784" s="23"/>
      <c r="F3784" s="23"/>
      <c r="G3784" s="23"/>
      <c r="H3784" s="23"/>
      <c r="I3784" s="31"/>
      <c r="K3784" s="21"/>
    </row>
    <row r="3785">
      <c r="A3785" s="27"/>
      <c r="B3785" s="28"/>
      <c r="C3785" s="23"/>
      <c r="D3785" s="23"/>
      <c r="E3785" s="23"/>
      <c r="F3785" s="23"/>
      <c r="G3785" s="23"/>
      <c r="H3785" s="23"/>
      <c r="I3785" s="31"/>
      <c r="K3785" s="21"/>
    </row>
    <row r="3786">
      <c r="A3786" s="27"/>
      <c r="B3786" s="28"/>
      <c r="C3786" s="23"/>
      <c r="D3786" s="23"/>
      <c r="E3786" s="23"/>
      <c r="F3786" s="23"/>
      <c r="G3786" s="23"/>
      <c r="H3786" s="23"/>
      <c r="I3786" s="31"/>
      <c r="K3786" s="21"/>
    </row>
    <row r="3787">
      <c r="A3787" s="27"/>
      <c r="B3787" s="28"/>
      <c r="C3787" s="23"/>
      <c r="D3787" s="23"/>
      <c r="E3787" s="23"/>
      <c r="F3787" s="23"/>
      <c r="G3787" s="23"/>
      <c r="H3787" s="23"/>
      <c r="I3787" s="31"/>
      <c r="K3787" s="21"/>
    </row>
    <row r="3788">
      <c r="A3788" s="27"/>
      <c r="B3788" s="28"/>
      <c r="C3788" s="23"/>
      <c r="D3788" s="23"/>
      <c r="E3788" s="23"/>
      <c r="F3788" s="23"/>
      <c r="G3788" s="23"/>
      <c r="H3788" s="23"/>
      <c r="I3788" s="31"/>
      <c r="K3788" s="21"/>
    </row>
    <row r="3789">
      <c r="A3789" s="27"/>
      <c r="B3789" s="28"/>
      <c r="C3789" s="23"/>
      <c r="D3789" s="23"/>
      <c r="E3789" s="23"/>
      <c r="F3789" s="23"/>
      <c r="G3789" s="23"/>
      <c r="H3789" s="23"/>
      <c r="I3789" s="31"/>
      <c r="K3789" s="21"/>
    </row>
    <row r="3790">
      <c r="A3790" s="27"/>
      <c r="B3790" s="28"/>
      <c r="C3790" s="23"/>
      <c r="D3790" s="23"/>
      <c r="E3790" s="23"/>
      <c r="F3790" s="23"/>
      <c r="G3790" s="23"/>
      <c r="H3790" s="23"/>
      <c r="I3790" s="31"/>
      <c r="K3790" s="21"/>
    </row>
    <row r="3791">
      <c r="A3791" s="27"/>
      <c r="B3791" s="28"/>
      <c r="C3791" s="23"/>
      <c r="D3791" s="23"/>
      <c r="E3791" s="23"/>
      <c r="F3791" s="23"/>
      <c r="G3791" s="23"/>
      <c r="H3791" s="23"/>
      <c r="I3791" s="31"/>
      <c r="K3791" s="21"/>
    </row>
    <row r="3792">
      <c r="A3792" s="27"/>
      <c r="B3792" s="28"/>
      <c r="C3792" s="23"/>
      <c r="D3792" s="23"/>
      <c r="E3792" s="23"/>
      <c r="F3792" s="23"/>
      <c r="G3792" s="23"/>
      <c r="H3792" s="23"/>
      <c r="I3792" s="31"/>
      <c r="K3792" s="21"/>
    </row>
    <row r="3793">
      <c r="A3793" s="27"/>
      <c r="B3793" s="28"/>
      <c r="C3793" s="23"/>
      <c r="D3793" s="23"/>
      <c r="E3793" s="23"/>
      <c r="F3793" s="23"/>
      <c r="G3793" s="23"/>
      <c r="H3793" s="23"/>
      <c r="I3793" s="31"/>
      <c r="K3793" s="21"/>
    </row>
    <row r="3794">
      <c r="A3794" s="27"/>
      <c r="B3794" s="28"/>
      <c r="C3794" s="23"/>
      <c r="D3794" s="23"/>
      <c r="E3794" s="23"/>
      <c r="F3794" s="23"/>
      <c r="G3794" s="23"/>
      <c r="H3794" s="23"/>
      <c r="I3794" s="31"/>
      <c r="K3794" s="21"/>
    </row>
    <row r="3795">
      <c r="A3795" s="27"/>
      <c r="B3795" s="28"/>
      <c r="C3795" s="23"/>
      <c r="D3795" s="23"/>
      <c r="E3795" s="23"/>
      <c r="F3795" s="23"/>
      <c r="G3795" s="23"/>
      <c r="H3795" s="23"/>
      <c r="I3795" s="31"/>
      <c r="K3795" s="21"/>
    </row>
    <row r="3796">
      <c r="A3796" s="27"/>
      <c r="B3796" s="28"/>
      <c r="C3796" s="23"/>
      <c r="D3796" s="23"/>
      <c r="E3796" s="23"/>
      <c r="F3796" s="23"/>
      <c r="G3796" s="23"/>
      <c r="H3796" s="23"/>
      <c r="I3796" s="31"/>
      <c r="K3796" s="21"/>
    </row>
    <row r="3797">
      <c r="A3797" s="27"/>
      <c r="B3797" s="28"/>
      <c r="C3797" s="23"/>
      <c r="D3797" s="23"/>
      <c r="E3797" s="23"/>
      <c r="F3797" s="23"/>
      <c r="G3797" s="23"/>
      <c r="H3797" s="23"/>
      <c r="I3797" s="31"/>
      <c r="K3797" s="21"/>
    </row>
    <row r="3798">
      <c r="A3798" s="27"/>
      <c r="B3798" s="28"/>
      <c r="C3798" s="23"/>
      <c r="D3798" s="23"/>
      <c r="E3798" s="23"/>
      <c r="F3798" s="23"/>
      <c r="G3798" s="23"/>
      <c r="H3798" s="23"/>
      <c r="I3798" s="31"/>
      <c r="K3798" s="21"/>
    </row>
    <row r="3799">
      <c r="A3799" s="27"/>
      <c r="B3799" s="28"/>
      <c r="C3799" s="23"/>
      <c r="D3799" s="23"/>
      <c r="E3799" s="23"/>
      <c r="F3799" s="23"/>
      <c r="G3799" s="23"/>
      <c r="H3799" s="23"/>
      <c r="I3799" s="31"/>
      <c r="K3799" s="21"/>
    </row>
    <row r="3800">
      <c r="A3800" s="27"/>
      <c r="B3800" s="28"/>
      <c r="C3800" s="23"/>
      <c r="D3800" s="23"/>
      <c r="E3800" s="23"/>
      <c r="F3800" s="23"/>
      <c r="G3800" s="23"/>
      <c r="H3800" s="23"/>
      <c r="I3800" s="31"/>
      <c r="K3800" s="21"/>
    </row>
    <row r="3801">
      <c r="A3801" s="27"/>
      <c r="B3801" s="28"/>
      <c r="C3801" s="23"/>
      <c r="D3801" s="23"/>
      <c r="E3801" s="23"/>
      <c r="F3801" s="23"/>
      <c r="G3801" s="23"/>
      <c r="H3801" s="23"/>
      <c r="I3801" s="31"/>
      <c r="K3801" s="21"/>
    </row>
    <row r="3802">
      <c r="A3802" s="27"/>
      <c r="B3802" s="28"/>
      <c r="C3802" s="23"/>
      <c r="D3802" s="23"/>
      <c r="E3802" s="23"/>
      <c r="F3802" s="23"/>
      <c r="G3802" s="23"/>
      <c r="H3802" s="23"/>
      <c r="I3802" s="31"/>
      <c r="K3802" s="21"/>
    </row>
    <row r="3803">
      <c r="A3803" s="27"/>
      <c r="B3803" s="28"/>
      <c r="C3803" s="23"/>
      <c r="D3803" s="23"/>
      <c r="E3803" s="23"/>
      <c r="F3803" s="23"/>
      <c r="G3803" s="23"/>
      <c r="H3803" s="23"/>
      <c r="I3803" s="31"/>
      <c r="K3803" s="21"/>
    </row>
    <row r="3804">
      <c r="A3804" s="27"/>
      <c r="B3804" s="28"/>
      <c r="C3804" s="23"/>
      <c r="D3804" s="23"/>
      <c r="E3804" s="23"/>
      <c r="F3804" s="23"/>
      <c r="G3804" s="23"/>
      <c r="H3804" s="23"/>
      <c r="I3804" s="31"/>
      <c r="K3804" s="21"/>
    </row>
    <row r="3805">
      <c r="A3805" s="27"/>
      <c r="B3805" s="28"/>
      <c r="C3805" s="23"/>
      <c r="D3805" s="23"/>
      <c r="E3805" s="23"/>
      <c r="F3805" s="23"/>
      <c r="G3805" s="23"/>
      <c r="H3805" s="23"/>
      <c r="I3805" s="31"/>
      <c r="K3805" s="21"/>
    </row>
    <row r="3806">
      <c r="A3806" s="27"/>
      <c r="B3806" s="28"/>
      <c r="C3806" s="23"/>
      <c r="D3806" s="23"/>
      <c r="E3806" s="23"/>
      <c r="F3806" s="23"/>
      <c r="G3806" s="23"/>
      <c r="H3806" s="23"/>
      <c r="I3806" s="31"/>
      <c r="K3806" s="21"/>
    </row>
    <row r="3807">
      <c r="A3807" s="27"/>
      <c r="B3807" s="28"/>
      <c r="C3807" s="23"/>
      <c r="D3807" s="23"/>
      <c r="E3807" s="23"/>
      <c r="F3807" s="23"/>
      <c r="G3807" s="23"/>
      <c r="H3807" s="23"/>
      <c r="I3807" s="31"/>
      <c r="K3807" s="21"/>
    </row>
    <row r="3808">
      <c r="A3808" s="27"/>
      <c r="B3808" s="28"/>
      <c r="C3808" s="23"/>
      <c r="D3808" s="23"/>
      <c r="E3808" s="23"/>
      <c r="F3808" s="23"/>
      <c r="G3808" s="23"/>
      <c r="H3808" s="23"/>
      <c r="I3808" s="31"/>
      <c r="K3808" s="21"/>
    </row>
    <row r="3809">
      <c r="A3809" s="27"/>
      <c r="B3809" s="28"/>
      <c r="C3809" s="23"/>
      <c r="D3809" s="23"/>
      <c r="E3809" s="23"/>
      <c r="F3809" s="23"/>
      <c r="G3809" s="23"/>
      <c r="H3809" s="23"/>
      <c r="I3809" s="31"/>
      <c r="K3809" s="21"/>
    </row>
    <row r="3810">
      <c r="A3810" s="27"/>
      <c r="B3810" s="28"/>
      <c r="C3810" s="23"/>
      <c r="D3810" s="23"/>
      <c r="E3810" s="23"/>
      <c r="F3810" s="23"/>
      <c r="G3810" s="23"/>
      <c r="H3810" s="23"/>
      <c r="I3810" s="31"/>
      <c r="K3810" s="21"/>
    </row>
    <row r="3811">
      <c r="A3811" s="27"/>
      <c r="B3811" s="28"/>
      <c r="C3811" s="23"/>
      <c r="D3811" s="23"/>
      <c r="E3811" s="23"/>
      <c r="F3811" s="23"/>
      <c r="G3811" s="23"/>
      <c r="H3811" s="23"/>
      <c r="I3811" s="31"/>
      <c r="K3811" s="21"/>
    </row>
    <row r="3812">
      <c r="A3812" s="27"/>
      <c r="B3812" s="28"/>
      <c r="C3812" s="23"/>
      <c r="D3812" s="23"/>
      <c r="E3812" s="23"/>
      <c r="F3812" s="23"/>
      <c r="G3812" s="23"/>
      <c r="H3812" s="23"/>
      <c r="I3812" s="31"/>
      <c r="K3812" s="21"/>
    </row>
    <row r="3813">
      <c r="A3813" s="27"/>
      <c r="B3813" s="28"/>
      <c r="C3813" s="23"/>
      <c r="D3813" s="23"/>
      <c r="E3813" s="23"/>
      <c r="F3813" s="23"/>
      <c r="G3813" s="23"/>
      <c r="H3813" s="23"/>
      <c r="I3813" s="31"/>
      <c r="K3813" s="21"/>
    </row>
    <row r="3814">
      <c r="A3814" s="27"/>
      <c r="B3814" s="28"/>
      <c r="C3814" s="23"/>
      <c r="D3814" s="23"/>
      <c r="E3814" s="23"/>
      <c r="F3814" s="23"/>
      <c r="G3814" s="23"/>
      <c r="H3814" s="23"/>
      <c r="I3814" s="31"/>
      <c r="K3814" s="21"/>
    </row>
    <row r="3815">
      <c r="A3815" s="27"/>
      <c r="B3815" s="28"/>
      <c r="C3815" s="23"/>
      <c r="D3815" s="23"/>
      <c r="E3815" s="23"/>
      <c r="F3815" s="23"/>
      <c r="G3815" s="23"/>
      <c r="H3815" s="23"/>
      <c r="I3815" s="31"/>
      <c r="K3815" s="21"/>
    </row>
    <row r="3816">
      <c r="A3816" s="27"/>
      <c r="B3816" s="28"/>
      <c r="C3816" s="23"/>
      <c r="D3816" s="23"/>
      <c r="E3816" s="23"/>
      <c r="F3816" s="23"/>
      <c r="G3816" s="23"/>
      <c r="H3816" s="23"/>
      <c r="I3816" s="31"/>
      <c r="K3816" s="21"/>
    </row>
    <row r="3817">
      <c r="A3817" s="27"/>
      <c r="B3817" s="28"/>
      <c r="C3817" s="23"/>
      <c r="D3817" s="23"/>
      <c r="E3817" s="23"/>
      <c r="F3817" s="23"/>
      <c r="G3817" s="23"/>
      <c r="H3817" s="23"/>
      <c r="I3817" s="31"/>
      <c r="K3817" s="21"/>
    </row>
    <row r="3818">
      <c r="A3818" s="27"/>
      <c r="B3818" s="28"/>
      <c r="C3818" s="23"/>
      <c r="D3818" s="23"/>
      <c r="E3818" s="23"/>
      <c r="F3818" s="23"/>
      <c r="G3818" s="23"/>
      <c r="H3818" s="23"/>
      <c r="I3818" s="31"/>
      <c r="K3818" s="21"/>
    </row>
    <row r="3819">
      <c r="A3819" s="27"/>
      <c r="B3819" s="28"/>
      <c r="C3819" s="23"/>
      <c r="D3819" s="23"/>
      <c r="E3819" s="23"/>
      <c r="F3819" s="23"/>
      <c r="G3819" s="23"/>
      <c r="H3819" s="23"/>
      <c r="I3819" s="31"/>
      <c r="K3819" s="21"/>
    </row>
    <row r="3820">
      <c r="A3820" s="27"/>
      <c r="B3820" s="28"/>
      <c r="C3820" s="23"/>
      <c r="D3820" s="23"/>
      <c r="E3820" s="23"/>
      <c r="F3820" s="23"/>
      <c r="G3820" s="23"/>
      <c r="H3820" s="23"/>
      <c r="I3820" s="31"/>
      <c r="K3820" s="21"/>
    </row>
    <row r="3821">
      <c r="A3821" s="27"/>
      <c r="B3821" s="28"/>
      <c r="C3821" s="23"/>
      <c r="D3821" s="23"/>
      <c r="E3821" s="23"/>
      <c r="F3821" s="23"/>
      <c r="G3821" s="23"/>
      <c r="H3821" s="23"/>
      <c r="I3821" s="31"/>
      <c r="K3821" s="21"/>
    </row>
    <row r="3822">
      <c r="A3822" s="27"/>
      <c r="B3822" s="28"/>
      <c r="C3822" s="23"/>
      <c r="D3822" s="23"/>
      <c r="E3822" s="23"/>
      <c r="F3822" s="23"/>
      <c r="G3822" s="23"/>
      <c r="H3822" s="23"/>
      <c r="I3822" s="31"/>
      <c r="K3822" s="21"/>
    </row>
    <row r="3823">
      <c r="A3823" s="27"/>
      <c r="B3823" s="28"/>
      <c r="C3823" s="23"/>
      <c r="D3823" s="23"/>
      <c r="E3823" s="23"/>
      <c r="F3823" s="23"/>
      <c r="G3823" s="23"/>
      <c r="H3823" s="23"/>
      <c r="I3823" s="31"/>
      <c r="K3823" s="21"/>
    </row>
    <row r="3824">
      <c r="A3824" s="27"/>
      <c r="B3824" s="28"/>
      <c r="C3824" s="23"/>
      <c r="D3824" s="23"/>
      <c r="E3824" s="23"/>
      <c r="F3824" s="23"/>
      <c r="G3824" s="23"/>
      <c r="H3824" s="23"/>
      <c r="I3824" s="31"/>
      <c r="K3824" s="21"/>
    </row>
    <row r="3825">
      <c r="A3825" s="27"/>
      <c r="B3825" s="28"/>
      <c r="C3825" s="23"/>
      <c r="D3825" s="23"/>
      <c r="E3825" s="23"/>
      <c r="F3825" s="23"/>
      <c r="G3825" s="23"/>
      <c r="H3825" s="23"/>
      <c r="I3825" s="31"/>
      <c r="K3825" s="21"/>
    </row>
    <row r="3826">
      <c r="A3826" s="27"/>
      <c r="B3826" s="28"/>
      <c r="C3826" s="23"/>
      <c r="D3826" s="23"/>
      <c r="E3826" s="23"/>
      <c r="F3826" s="23"/>
      <c r="G3826" s="23"/>
      <c r="H3826" s="23"/>
      <c r="I3826" s="31"/>
      <c r="K3826" s="21"/>
    </row>
    <row r="3827">
      <c r="A3827" s="27"/>
      <c r="B3827" s="28"/>
      <c r="C3827" s="23"/>
      <c r="D3827" s="23"/>
      <c r="E3827" s="23"/>
      <c r="F3827" s="23"/>
      <c r="G3827" s="23"/>
      <c r="H3827" s="23"/>
      <c r="I3827" s="31"/>
      <c r="K3827" s="21"/>
    </row>
    <row r="3828">
      <c r="A3828" s="27"/>
      <c r="B3828" s="28"/>
      <c r="C3828" s="23"/>
      <c r="D3828" s="23"/>
      <c r="E3828" s="23"/>
      <c r="F3828" s="23"/>
      <c r="G3828" s="23"/>
      <c r="H3828" s="23"/>
      <c r="I3828" s="31"/>
      <c r="K3828" s="21"/>
    </row>
    <row r="3829">
      <c r="A3829" s="27"/>
      <c r="B3829" s="28"/>
      <c r="C3829" s="23"/>
      <c r="D3829" s="23"/>
      <c r="E3829" s="23"/>
      <c r="F3829" s="23"/>
      <c r="G3829" s="23"/>
      <c r="H3829" s="23"/>
      <c r="I3829" s="31"/>
      <c r="K3829" s="21"/>
    </row>
    <row r="3830">
      <c r="A3830" s="27"/>
      <c r="B3830" s="28"/>
      <c r="C3830" s="23"/>
      <c r="D3830" s="23"/>
      <c r="E3830" s="23"/>
      <c r="F3830" s="23"/>
      <c r="G3830" s="23"/>
      <c r="H3830" s="23"/>
      <c r="I3830" s="31"/>
      <c r="K3830" s="21"/>
    </row>
    <row r="3831">
      <c r="A3831" s="27"/>
      <c r="B3831" s="28"/>
      <c r="C3831" s="23"/>
      <c r="D3831" s="23"/>
      <c r="E3831" s="23"/>
      <c r="F3831" s="23"/>
      <c r="G3831" s="23"/>
      <c r="H3831" s="23"/>
      <c r="I3831" s="31"/>
      <c r="K3831" s="21"/>
    </row>
    <row r="3832">
      <c r="A3832" s="27"/>
      <c r="B3832" s="28"/>
      <c r="C3832" s="23"/>
      <c r="D3832" s="23"/>
      <c r="E3832" s="23"/>
      <c r="F3832" s="23"/>
      <c r="G3832" s="23"/>
      <c r="H3832" s="23"/>
      <c r="I3832" s="31"/>
      <c r="K3832" s="21"/>
    </row>
    <row r="3833">
      <c r="A3833" s="27"/>
      <c r="B3833" s="28"/>
      <c r="C3833" s="23"/>
      <c r="D3833" s="23"/>
      <c r="E3833" s="23"/>
      <c r="F3833" s="23"/>
      <c r="G3833" s="23"/>
      <c r="H3833" s="23"/>
      <c r="I3833" s="31"/>
      <c r="K3833" s="21"/>
    </row>
    <row r="3834">
      <c r="A3834" s="27"/>
      <c r="B3834" s="28"/>
      <c r="C3834" s="23"/>
      <c r="D3834" s="23"/>
      <c r="E3834" s="23"/>
      <c r="F3834" s="23"/>
      <c r="G3834" s="23"/>
      <c r="H3834" s="23"/>
      <c r="I3834" s="31"/>
      <c r="K3834" s="21"/>
    </row>
    <row r="3835">
      <c r="A3835" s="27"/>
      <c r="B3835" s="28"/>
      <c r="C3835" s="23"/>
      <c r="D3835" s="23"/>
      <c r="E3835" s="23"/>
      <c r="F3835" s="23"/>
      <c r="G3835" s="23"/>
      <c r="H3835" s="23"/>
      <c r="I3835" s="31"/>
      <c r="K3835" s="21"/>
    </row>
    <row r="3836">
      <c r="A3836" s="27"/>
      <c r="B3836" s="28"/>
      <c r="C3836" s="23"/>
      <c r="D3836" s="23"/>
      <c r="E3836" s="23"/>
      <c r="F3836" s="23"/>
      <c r="G3836" s="23"/>
      <c r="H3836" s="23"/>
      <c r="I3836" s="31"/>
      <c r="K3836" s="21"/>
    </row>
    <row r="3837">
      <c r="A3837" s="27"/>
      <c r="B3837" s="28"/>
      <c r="C3837" s="23"/>
      <c r="D3837" s="23"/>
      <c r="E3837" s="23"/>
      <c r="F3837" s="23"/>
      <c r="G3837" s="23"/>
      <c r="H3837" s="23"/>
      <c r="I3837" s="31"/>
      <c r="K3837" s="21"/>
    </row>
    <row r="3838">
      <c r="A3838" s="27"/>
      <c r="B3838" s="28"/>
      <c r="C3838" s="23"/>
      <c r="D3838" s="23"/>
      <c r="E3838" s="23"/>
      <c r="F3838" s="23"/>
      <c r="G3838" s="23"/>
      <c r="H3838" s="23"/>
      <c r="I3838" s="31"/>
      <c r="K3838" s="21"/>
    </row>
    <row r="3839">
      <c r="A3839" s="27"/>
      <c r="B3839" s="28"/>
      <c r="C3839" s="23"/>
      <c r="D3839" s="23"/>
      <c r="E3839" s="23"/>
      <c r="F3839" s="23"/>
      <c r="G3839" s="23"/>
      <c r="H3839" s="23"/>
      <c r="I3839" s="31"/>
      <c r="K3839" s="21"/>
    </row>
    <row r="3840">
      <c r="A3840" s="27"/>
      <c r="B3840" s="28"/>
      <c r="C3840" s="23"/>
      <c r="D3840" s="23"/>
      <c r="E3840" s="23"/>
      <c r="F3840" s="23"/>
      <c r="G3840" s="23"/>
      <c r="H3840" s="23"/>
      <c r="I3840" s="31"/>
      <c r="K3840" s="21"/>
    </row>
    <row r="3841">
      <c r="A3841" s="27"/>
      <c r="B3841" s="28"/>
      <c r="C3841" s="23"/>
      <c r="D3841" s="23"/>
      <c r="E3841" s="23"/>
      <c r="F3841" s="23"/>
      <c r="G3841" s="23"/>
      <c r="H3841" s="23"/>
      <c r="I3841" s="31"/>
      <c r="K3841" s="21"/>
    </row>
    <row r="3842">
      <c r="A3842" s="27"/>
      <c r="B3842" s="28"/>
      <c r="C3842" s="23"/>
      <c r="D3842" s="23"/>
      <c r="E3842" s="23"/>
      <c r="F3842" s="23"/>
      <c r="G3842" s="23"/>
      <c r="H3842" s="23"/>
      <c r="I3842" s="31"/>
      <c r="K3842" s="21"/>
    </row>
    <row r="3843">
      <c r="A3843" s="27"/>
      <c r="B3843" s="28"/>
      <c r="C3843" s="23"/>
      <c r="D3843" s="23"/>
      <c r="E3843" s="23"/>
      <c r="F3843" s="23"/>
      <c r="G3843" s="23"/>
      <c r="H3843" s="23"/>
      <c r="I3843" s="31"/>
      <c r="K3843" s="21"/>
    </row>
    <row r="3844">
      <c r="A3844" s="27"/>
      <c r="B3844" s="28"/>
      <c r="C3844" s="23"/>
      <c r="D3844" s="23"/>
      <c r="E3844" s="23"/>
      <c r="F3844" s="23"/>
      <c r="G3844" s="23"/>
      <c r="H3844" s="23"/>
      <c r="I3844" s="31"/>
      <c r="K3844" s="21"/>
    </row>
    <row r="3845">
      <c r="A3845" s="27"/>
      <c r="B3845" s="28"/>
      <c r="C3845" s="23"/>
      <c r="D3845" s="23"/>
      <c r="E3845" s="23"/>
      <c r="F3845" s="23"/>
      <c r="G3845" s="23"/>
      <c r="H3845" s="23"/>
      <c r="I3845" s="31"/>
      <c r="K3845" s="21"/>
    </row>
    <row r="3846">
      <c r="A3846" s="27"/>
      <c r="B3846" s="28"/>
      <c r="C3846" s="23"/>
      <c r="D3846" s="23"/>
      <c r="E3846" s="23"/>
      <c r="F3846" s="23"/>
      <c r="G3846" s="23"/>
      <c r="H3846" s="23"/>
      <c r="I3846" s="31"/>
      <c r="K3846" s="21"/>
    </row>
    <row r="3847">
      <c r="A3847" s="27"/>
      <c r="B3847" s="28"/>
      <c r="C3847" s="23"/>
      <c r="D3847" s="23"/>
      <c r="E3847" s="23"/>
      <c r="F3847" s="23"/>
      <c r="G3847" s="23"/>
      <c r="H3847" s="23"/>
      <c r="I3847" s="31"/>
      <c r="K3847" s="21"/>
    </row>
    <row r="3848">
      <c r="A3848" s="27"/>
      <c r="B3848" s="28"/>
      <c r="C3848" s="23"/>
      <c r="D3848" s="23"/>
      <c r="E3848" s="23"/>
      <c r="F3848" s="23"/>
      <c r="G3848" s="23"/>
      <c r="H3848" s="23"/>
      <c r="I3848" s="31"/>
      <c r="K3848" s="21"/>
    </row>
    <row r="3849">
      <c r="A3849" s="27"/>
      <c r="B3849" s="28"/>
      <c r="C3849" s="23"/>
      <c r="D3849" s="23"/>
      <c r="E3849" s="23"/>
      <c r="F3849" s="23"/>
      <c r="G3849" s="23"/>
      <c r="H3849" s="23"/>
      <c r="I3849" s="31"/>
      <c r="K3849" s="21"/>
    </row>
    <row r="3850">
      <c r="A3850" s="27"/>
      <c r="B3850" s="28"/>
      <c r="C3850" s="23"/>
      <c r="D3850" s="23"/>
      <c r="E3850" s="23"/>
      <c r="F3850" s="23"/>
      <c r="G3850" s="23"/>
      <c r="H3850" s="23"/>
      <c r="I3850" s="31"/>
      <c r="K3850" s="21"/>
    </row>
    <row r="3851">
      <c r="A3851" s="27"/>
      <c r="B3851" s="28"/>
      <c r="C3851" s="23"/>
      <c r="D3851" s="23"/>
      <c r="E3851" s="23"/>
      <c r="F3851" s="23"/>
      <c r="G3851" s="23"/>
      <c r="H3851" s="23"/>
      <c r="I3851" s="31"/>
      <c r="K3851" s="21"/>
    </row>
    <row r="3852">
      <c r="A3852" s="27"/>
      <c r="B3852" s="28"/>
      <c r="C3852" s="23"/>
      <c r="D3852" s="23"/>
      <c r="E3852" s="23"/>
      <c r="F3852" s="23"/>
      <c r="G3852" s="23"/>
      <c r="H3852" s="23"/>
      <c r="I3852" s="31"/>
      <c r="K3852" s="21"/>
    </row>
    <row r="3853">
      <c r="A3853" s="27"/>
      <c r="B3853" s="28"/>
      <c r="C3853" s="23"/>
      <c r="D3853" s="23"/>
      <c r="E3853" s="23"/>
      <c r="F3853" s="23"/>
      <c r="G3853" s="23"/>
      <c r="H3853" s="23"/>
      <c r="I3853" s="31"/>
      <c r="K3853" s="21"/>
    </row>
    <row r="3854">
      <c r="A3854" s="27"/>
      <c r="B3854" s="28"/>
      <c r="C3854" s="23"/>
      <c r="D3854" s="23"/>
      <c r="E3854" s="23"/>
      <c r="F3854" s="23"/>
      <c r="G3854" s="23"/>
      <c r="H3854" s="23"/>
      <c r="I3854" s="31"/>
      <c r="K3854" s="21"/>
    </row>
    <row r="3855">
      <c r="A3855" s="27"/>
      <c r="B3855" s="28"/>
      <c r="C3855" s="23"/>
      <c r="D3855" s="23"/>
      <c r="E3855" s="23"/>
      <c r="F3855" s="23"/>
      <c r="G3855" s="23"/>
      <c r="H3855" s="23"/>
      <c r="I3855" s="31"/>
      <c r="K3855" s="21"/>
    </row>
    <row r="3856">
      <c r="A3856" s="27"/>
      <c r="B3856" s="28"/>
      <c r="C3856" s="23"/>
      <c r="D3856" s="23"/>
      <c r="E3856" s="23"/>
      <c r="F3856" s="23"/>
      <c r="G3856" s="23"/>
      <c r="H3856" s="23"/>
      <c r="I3856" s="31"/>
      <c r="K3856" s="21"/>
    </row>
    <row r="3857">
      <c r="A3857" s="27"/>
      <c r="B3857" s="28"/>
      <c r="C3857" s="23"/>
      <c r="D3857" s="23"/>
      <c r="E3857" s="23"/>
      <c r="F3857" s="23"/>
      <c r="G3857" s="23"/>
      <c r="H3857" s="23"/>
      <c r="I3857" s="31"/>
      <c r="K3857" s="21"/>
    </row>
    <row r="3858">
      <c r="A3858" s="27"/>
      <c r="B3858" s="28"/>
      <c r="C3858" s="23"/>
      <c r="D3858" s="23"/>
      <c r="E3858" s="23"/>
      <c r="F3858" s="23"/>
      <c r="G3858" s="23"/>
      <c r="H3858" s="23"/>
      <c r="I3858" s="31"/>
      <c r="K3858" s="21"/>
    </row>
    <row r="3859">
      <c r="A3859" s="27"/>
      <c r="B3859" s="28"/>
      <c r="C3859" s="23"/>
      <c r="D3859" s="23"/>
      <c r="E3859" s="23"/>
      <c r="F3859" s="23"/>
      <c r="G3859" s="23"/>
      <c r="H3859" s="23"/>
      <c r="I3859" s="31"/>
      <c r="K3859" s="21"/>
    </row>
    <row r="3860">
      <c r="A3860" s="27"/>
      <c r="B3860" s="28"/>
      <c r="C3860" s="23"/>
      <c r="D3860" s="23"/>
      <c r="E3860" s="23"/>
      <c r="F3860" s="23"/>
      <c r="G3860" s="23"/>
      <c r="H3860" s="23"/>
      <c r="I3860" s="31"/>
      <c r="K3860" s="21"/>
    </row>
    <row r="3861">
      <c r="A3861" s="27"/>
      <c r="B3861" s="28"/>
      <c r="C3861" s="23"/>
      <c r="D3861" s="23"/>
      <c r="E3861" s="23"/>
      <c r="F3861" s="23"/>
      <c r="G3861" s="23"/>
      <c r="H3861" s="23"/>
      <c r="I3861" s="31"/>
      <c r="K3861" s="21"/>
    </row>
    <row r="3862">
      <c r="A3862" s="27"/>
      <c r="B3862" s="28"/>
      <c r="C3862" s="23"/>
      <c r="D3862" s="23"/>
      <c r="E3862" s="23"/>
      <c r="F3862" s="23"/>
      <c r="G3862" s="23"/>
      <c r="H3862" s="23"/>
      <c r="I3862" s="31"/>
      <c r="K3862" s="21"/>
    </row>
    <row r="3863">
      <c r="A3863" s="27"/>
      <c r="B3863" s="28"/>
      <c r="C3863" s="23"/>
      <c r="D3863" s="23"/>
      <c r="E3863" s="23"/>
      <c r="F3863" s="23"/>
      <c r="G3863" s="23"/>
      <c r="H3863" s="23"/>
      <c r="I3863" s="31"/>
      <c r="K3863" s="21"/>
    </row>
    <row r="3864">
      <c r="A3864" s="27"/>
      <c r="B3864" s="28"/>
      <c r="C3864" s="23"/>
      <c r="D3864" s="23"/>
      <c r="E3864" s="23"/>
      <c r="F3864" s="23"/>
      <c r="G3864" s="23"/>
      <c r="H3864" s="23"/>
      <c r="I3864" s="31"/>
      <c r="K3864" s="21"/>
    </row>
    <row r="3865">
      <c r="A3865" s="27"/>
      <c r="B3865" s="28"/>
      <c r="C3865" s="23"/>
      <c r="D3865" s="23"/>
      <c r="E3865" s="23"/>
      <c r="F3865" s="23"/>
      <c r="G3865" s="23"/>
      <c r="H3865" s="23"/>
      <c r="I3865" s="31"/>
      <c r="K3865" s="21"/>
    </row>
    <row r="3866">
      <c r="A3866" s="27"/>
      <c r="B3866" s="28"/>
      <c r="C3866" s="23"/>
      <c r="D3866" s="23"/>
      <c r="E3866" s="23"/>
      <c r="F3866" s="23"/>
      <c r="G3866" s="23"/>
      <c r="H3866" s="23"/>
      <c r="I3866" s="31"/>
      <c r="K3866" s="21"/>
    </row>
    <row r="3867">
      <c r="A3867" s="27"/>
      <c r="B3867" s="28"/>
      <c r="C3867" s="23"/>
      <c r="D3867" s="23"/>
      <c r="E3867" s="23"/>
      <c r="F3867" s="23"/>
      <c r="G3867" s="23"/>
      <c r="H3867" s="23"/>
      <c r="I3867" s="31"/>
      <c r="K3867" s="21"/>
    </row>
    <row r="3868">
      <c r="A3868" s="27"/>
      <c r="B3868" s="28"/>
      <c r="C3868" s="23"/>
      <c r="D3868" s="23"/>
      <c r="E3868" s="23"/>
      <c r="F3868" s="23"/>
      <c r="G3868" s="23"/>
      <c r="H3868" s="23"/>
      <c r="I3868" s="31"/>
      <c r="K3868" s="21"/>
    </row>
    <row r="3869">
      <c r="A3869" s="27"/>
      <c r="B3869" s="28"/>
      <c r="C3869" s="23"/>
      <c r="D3869" s="23"/>
      <c r="E3869" s="23"/>
      <c r="F3869" s="23"/>
      <c r="G3869" s="23"/>
      <c r="H3869" s="23"/>
      <c r="I3869" s="31"/>
      <c r="K3869" s="21"/>
    </row>
    <row r="3870">
      <c r="A3870" s="27"/>
      <c r="B3870" s="28"/>
      <c r="C3870" s="23"/>
      <c r="D3870" s="23"/>
      <c r="E3870" s="23"/>
      <c r="F3870" s="23"/>
      <c r="G3870" s="23"/>
      <c r="H3870" s="23"/>
      <c r="I3870" s="31"/>
      <c r="K3870" s="21"/>
    </row>
    <row r="3871">
      <c r="A3871" s="27"/>
      <c r="B3871" s="28"/>
      <c r="C3871" s="23"/>
      <c r="D3871" s="23"/>
      <c r="E3871" s="23"/>
      <c r="F3871" s="23"/>
      <c r="G3871" s="23"/>
      <c r="H3871" s="23"/>
      <c r="I3871" s="31"/>
      <c r="K3871" s="21"/>
    </row>
    <row r="3872">
      <c r="A3872" s="27"/>
      <c r="B3872" s="28"/>
      <c r="C3872" s="23"/>
      <c r="D3872" s="23"/>
      <c r="E3872" s="23"/>
      <c r="F3872" s="23"/>
      <c r="G3872" s="23"/>
      <c r="H3872" s="23"/>
      <c r="I3872" s="31"/>
      <c r="K3872" s="21"/>
    </row>
    <row r="3873">
      <c r="A3873" s="27"/>
      <c r="B3873" s="28"/>
      <c r="C3873" s="23"/>
      <c r="D3873" s="23"/>
      <c r="E3873" s="23"/>
      <c r="F3873" s="23"/>
      <c r="G3873" s="23"/>
      <c r="H3873" s="23"/>
      <c r="I3873" s="31"/>
      <c r="K3873" s="21"/>
    </row>
    <row r="3874">
      <c r="A3874" s="27"/>
      <c r="B3874" s="28"/>
      <c r="C3874" s="23"/>
      <c r="D3874" s="23"/>
      <c r="E3874" s="23"/>
      <c r="F3874" s="23"/>
      <c r="G3874" s="23"/>
      <c r="H3874" s="23"/>
      <c r="I3874" s="31"/>
      <c r="K3874" s="21"/>
    </row>
    <row r="3875">
      <c r="A3875" s="27"/>
      <c r="B3875" s="28"/>
      <c r="C3875" s="23"/>
      <c r="D3875" s="23"/>
      <c r="E3875" s="23"/>
      <c r="F3875" s="23"/>
      <c r="G3875" s="23"/>
      <c r="H3875" s="23"/>
      <c r="I3875" s="31"/>
      <c r="K3875" s="21"/>
    </row>
    <row r="3876">
      <c r="A3876" s="27"/>
      <c r="B3876" s="28"/>
      <c r="C3876" s="23"/>
      <c r="D3876" s="23"/>
      <c r="E3876" s="23"/>
      <c r="F3876" s="23"/>
      <c r="G3876" s="23"/>
      <c r="H3876" s="23"/>
      <c r="I3876" s="31"/>
      <c r="K3876" s="21"/>
    </row>
    <row r="3877">
      <c r="A3877" s="27"/>
      <c r="B3877" s="28"/>
      <c r="C3877" s="23"/>
      <c r="D3877" s="23"/>
      <c r="E3877" s="23"/>
      <c r="F3877" s="23"/>
      <c r="G3877" s="23"/>
      <c r="H3877" s="23"/>
      <c r="I3877" s="31"/>
      <c r="K3877" s="21"/>
    </row>
    <row r="3878">
      <c r="A3878" s="27"/>
      <c r="B3878" s="28"/>
      <c r="C3878" s="23"/>
      <c r="D3878" s="23"/>
      <c r="E3878" s="23"/>
      <c r="F3878" s="23"/>
      <c r="G3878" s="23"/>
      <c r="H3878" s="23"/>
      <c r="I3878" s="31"/>
      <c r="K3878" s="21"/>
    </row>
    <row r="3879">
      <c r="A3879" s="27"/>
      <c r="B3879" s="28"/>
      <c r="C3879" s="23"/>
      <c r="D3879" s="23"/>
      <c r="E3879" s="23"/>
      <c r="F3879" s="23"/>
      <c r="G3879" s="23"/>
      <c r="H3879" s="23"/>
      <c r="I3879" s="31"/>
      <c r="K3879" s="21"/>
    </row>
    <row r="3880">
      <c r="A3880" s="27"/>
      <c r="B3880" s="28"/>
      <c r="C3880" s="23"/>
      <c r="D3880" s="23"/>
      <c r="E3880" s="23"/>
      <c r="F3880" s="23"/>
      <c r="G3880" s="23"/>
      <c r="H3880" s="23"/>
      <c r="I3880" s="31"/>
      <c r="K3880" s="21"/>
    </row>
    <row r="3881">
      <c r="A3881" s="27"/>
      <c r="B3881" s="28"/>
      <c r="C3881" s="23"/>
      <c r="D3881" s="23"/>
      <c r="E3881" s="23"/>
      <c r="F3881" s="23"/>
      <c r="G3881" s="23"/>
      <c r="H3881" s="23"/>
      <c r="I3881" s="31"/>
      <c r="K3881" s="21"/>
    </row>
    <row r="3882">
      <c r="A3882" s="27"/>
      <c r="B3882" s="28"/>
      <c r="C3882" s="23"/>
      <c r="D3882" s="23"/>
      <c r="E3882" s="23"/>
      <c r="F3882" s="23"/>
      <c r="G3882" s="23"/>
      <c r="H3882" s="23"/>
      <c r="I3882" s="31"/>
      <c r="K3882" s="21"/>
    </row>
    <row r="3883">
      <c r="A3883" s="27"/>
      <c r="B3883" s="28"/>
      <c r="C3883" s="23"/>
      <c r="D3883" s="23"/>
      <c r="E3883" s="23"/>
      <c r="F3883" s="23"/>
      <c r="G3883" s="23"/>
      <c r="H3883" s="23"/>
      <c r="I3883" s="31"/>
      <c r="K3883" s="21"/>
    </row>
    <row r="3884">
      <c r="A3884" s="27"/>
      <c r="B3884" s="28"/>
      <c r="C3884" s="23"/>
      <c r="D3884" s="23"/>
      <c r="E3884" s="23"/>
      <c r="F3884" s="23"/>
      <c r="G3884" s="23"/>
      <c r="H3884" s="23"/>
      <c r="I3884" s="31"/>
      <c r="K3884" s="21"/>
    </row>
    <row r="3885">
      <c r="A3885" s="27"/>
      <c r="B3885" s="28"/>
      <c r="C3885" s="23"/>
      <c r="D3885" s="23"/>
      <c r="E3885" s="23"/>
      <c r="F3885" s="23"/>
      <c r="G3885" s="23"/>
      <c r="H3885" s="23"/>
      <c r="I3885" s="31"/>
      <c r="K3885" s="21"/>
    </row>
    <row r="3886">
      <c r="A3886" s="27"/>
      <c r="B3886" s="28"/>
      <c r="C3886" s="23"/>
      <c r="D3886" s="23"/>
      <c r="E3886" s="23"/>
      <c r="F3886" s="23"/>
      <c r="G3886" s="23"/>
      <c r="H3886" s="23"/>
      <c r="I3886" s="31"/>
      <c r="K3886" s="21"/>
    </row>
    <row r="3887">
      <c r="A3887" s="27"/>
      <c r="B3887" s="28"/>
      <c r="C3887" s="23"/>
      <c r="D3887" s="23"/>
      <c r="E3887" s="23"/>
      <c r="F3887" s="23"/>
      <c r="G3887" s="23"/>
      <c r="H3887" s="23"/>
      <c r="I3887" s="31"/>
      <c r="K3887" s="21"/>
    </row>
    <row r="3888">
      <c r="A3888" s="27"/>
      <c r="B3888" s="28"/>
      <c r="C3888" s="23"/>
      <c r="D3888" s="23"/>
      <c r="E3888" s="23"/>
      <c r="F3888" s="23"/>
      <c r="G3888" s="23"/>
      <c r="H3888" s="23"/>
      <c r="I3888" s="31"/>
      <c r="K3888" s="21"/>
    </row>
    <row r="3889">
      <c r="A3889" s="27"/>
      <c r="B3889" s="28"/>
      <c r="C3889" s="23"/>
      <c r="D3889" s="23"/>
      <c r="E3889" s="23"/>
      <c r="F3889" s="23"/>
      <c r="G3889" s="23"/>
      <c r="H3889" s="23"/>
      <c r="I3889" s="31"/>
      <c r="K3889" s="21"/>
    </row>
    <row r="3890">
      <c r="A3890" s="27"/>
      <c r="B3890" s="28"/>
      <c r="C3890" s="23"/>
      <c r="D3890" s="23"/>
      <c r="E3890" s="23"/>
      <c r="F3890" s="23"/>
      <c r="G3890" s="23"/>
      <c r="H3890" s="23"/>
      <c r="I3890" s="31"/>
      <c r="K3890" s="21"/>
    </row>
    <row r="3891">
      <c r="A3891" s="27"/>
      <c r="B3891" s="28"/>
      <c r="C3891" s="23"/>
      <c r="D3891" s="23"/>
      <c r="E3891" s="23"/>
      <c r="F3891" s="23"/>
      <c r="G3891" s="23"/>
      <c r="H3891" s="23"/>
      <c r="I3891" s="31"/>
      <c r="K3891" s="21"/>
    </row>
    <row r="3892">
      <c r="A3892" s="27"/>
      <c r="B3892" s="28"/>
      <c r="C3892" s="23"/>
      <c r="D3892" s="23"/>
      <c r="E3892" s="23"/>
      <c r="F3892" s="23"/>
      <c r="G3892" s="23"/>
      <c r="H3892" s="23"/>
      <c r="I3892" s="31"/>
      <c r="K3892" s="21"/>
    </row>
    <row r="3893">
      <c r="A3893" s="27"/>
      <c r="B3893" s="28"/>
      <c r="C3893" s="23"/>
      <c r="D3893" s="23"/>
      <c r="E3893" s="23"/>
      <c r="F3893" s="23"/>
      <c r="G3893" s="23"/>
      <c r="H3893" s="23"/>
      <c r="I3893" s="31"/>
      <c r="K3893" s="21"/>
    </row>
    <row r="3894">
      <c r="A3894" s="27"/>
      <c r="B3894" s="28"/>
      <c r="C3894" s="23"/>
      <c r="D3894" s="23"/>
      <c r="E3894" s="23"/>
      <c r="F3894" s="23"/>
      <c r="G3894" s="23"/>
      <c r="H3894" s="23"/>
      <c r="I3894" s="31"/>
      <c r="K3894" s="21"/>
    </row>
    <row r="3895">
      <c r="A3895" s="27"/>
      <c r="B3895" s="28"/>
      <c r="C3895" s="23"/>
      <c r="D3895" s="23"/>
      <c r="E3895" s="23"/>
      <c r="F3895" s="23"/>
      <c r="G3895" s="23"/>
      <c r="H3895" s="23"/>
      <c r="I3895" s="31"/>
      <c r="K3895" s="21"/>
    </row>
    <row r="3896">
      <c r="A3896" s="27"/>
      <c r="B3896" s="28"/>
      <c r="C3896" s="23"/>
      <c r="D3896" s="23"/>
      <c r="E3896" s="23"/>
      <c r="F3896" s="23"/>
      <c r="G3896" s="23"/>
      <c r="H3896" s="23"/>
      <c r="I3896" s="31"/>
      <c r="K3896" s="21"/>
    </row>
    <row r="3897">
      <c r="A3897" s="27"/>
      <c r="B3897" s="28"/>
      <c r="C3897" s="23"/>
      <c r="D3897" s="23"/>
      <c r="E3897" s="23"/>
      <c r="F3897" s="23"/>
      <c r="G3897" s="23"/>
      <c r="H3897" s="23"/>
      <c r="I3897" s="31"/>
      <c r="K3897" s="21"/>
    </row>
    <row r="3898">
      <c r="A3898" s="27"/>
      <c r="B3898" s="28"/>
      <c r="C3898" s="23"/>
      <c r="D3898" s="23"/>
      <c r="E3898" s="23"/>
      <c r="F3898" s="23"/>
      <c r="G3898" s="23"/>
      <c r="H3898" s="23"/>
      <c r="I3898" s="31"/>
      <c r="K3898" s="21"/>
    </row>
    <row r="3899">
      <c r="A3899" s="27"/>
      <c r="B3899" s="28"/>
      <c r="C3899" s="23"/>
      <c r="D3899" s="23"/>
      <c r="E3899" s="23"/>
      <c r="F3899" s="23"/>
      <c r="G3899" s="23"/>
      <c r="H3899" s="23"/>
      <c r="I3899" s="31"/>
      <c r="K3899" s="21"/>
    </row>
    <row r="3900">
      <c r="A3900" s="27"/>
      <c r="B3900" s="28"/>
      <c r="C3900" s="23"/>
      <c r="D3900" s="23"/>
      <c r="E3900" s="23"/>
      <c r="F3900" s="23"/>
      <c r="G3900" s="23"/>
      <c r="H3900" s="23"/>
      <c r="I3900" s="31"/>
      <c r="K3900" s="21"/>
    </row>
    <row r="3901">
      <c r="A3901" s="27"/>
      <c r="B3901" s="28"/>
      <c r="C3901" s="23"/>
      <c r="D3901" s="23"/>
      <c r="E3901" s="23"/>
      <c r="F3901" s="23"/>
      <c r="G3901" s="23"/>
      <c r="H3901" s="23"/>
      <c r="I3901" s="31"/>
      <c r="K3901" s="21"/>
    </row>
    <row r="3902">
      <c r="A3902" s="27"/>
      <c r="B3902" s="28"/>
      <c r="C3902" s="23"/>
      <c r="D3902" s="23"/>
      <c r="E3902" s="23"/>
      <c r="F3902" s="23"/>
      <c r="G3902" s="23"/>
      <c r="H3902" s="23"/>
      <c r="I3902" s="31"/>
      <c r="K3902" s="21"/>
    </row>
    <row r="3903">
      <c r="A3903" s="27"/>
      <c r="B3903" s="28"/>
      <c r="C3903" s="23"/>
      <c r="D3903" s="23"/>
      <c r="E3903" s="23"/>
      <c r="F3903" s="23"/>
      <c r="G3903" s="23"/>
      <c r="H3903" s="23"/>
      <c r="I3903" s="31"/>
      <c r="K3903" s="21"/>
    </row>
    <row r="3904">
      <c r="A3904" s="27"/>
      <c r="B3904" s="28"/>
      <c r="C3904" s="23"/>
      <c r="D3904" s="23"/>
      <c r="E3904" s="23"/>
      <c r="F3904" s="23"/>
      <c r="G3904" s="23"/>
      <c r="H3904" s="23"/>
      <c r="I3904" s="31"/>
      <c r="K3904" s="21"/>
    </row>
    <row r="3905">
      <c r="A3905" s="27"/>
      <c r="B3905" s="28"/>
      <c r="C3905" s="23"/>
      <c r="D3905" s="23"/>
      <c r="E3905" s="23"/>
      <c r="F3905" s="23"/>
      <c r="G3905" s="23"/>
      <c r="H3905" s="23"/>
      <c r="I3905" s="31"/>
      <c r="K3905" s="21"/>
    </row>
    <row r="3906">
      <c r="A3906" s="27"/>
      <c r="B3906" s="28"/>
      <c r="C3906" s="23"/>
      <c r="D3906" s="23"/>
      <c r="E3906" s="23"/>
      <c r="F3906" s="23"/>
      <c r="G3906" s="23"/>
      <c r="H3906" s="23"/>
      <c r="I3906" s="31"/>
      <c r="K3906" s="21"/>
    </row>
    <row r="3907">
      <c r="A3907" s="27"/>
      <c r="B3907" s="28"/>
      <c r="C3907" s="23"/>
      <c r="D3907" s="23"/>
      <c r="E3907" s="23"/>
      <c r="F3907" s="23"/>
      <c r="G3907" s="23"/>
      <c r="H3907" s="23"/>
      <c r="I3907" s="31"/>
      <c r="K3907" s="21"/>
    </row>
    <row r="3908">
      <c r="A3908" s="27"/>
      <c r="B3908" s="28"/>
      <c r="C3908" s="23"/>
      <c r="D3908" s="23"/>
      <c r="E3908" s="23"/>
      <c r="F3908" s="23"/>
      <c r="G3908" s="23"/>
      <c r="H3908" s="23"/>
      <c r="I3908" s="31"/>
      <c r="K3908" s="21"/>
    </row>
    <row r="3909">
      <c r="A3909" s="27"/>
      <c r="B3909" s="28"/>
      <c r="C3909" s="23"/>
      <c r="D3909" s="23"/>
      <c r="E3909" s="23"/>
      <c r="F3909" s="23"/>
      <c r="G3909" s="23"/>
      <c r="H3909" s="23"/>
      <c r="I3909" s="31"/>
      <c r="K3909" s="21"/>
    </row>
    <row r="3910">
      <c r="A3910" s="27"/>
      <c r="B3910" s="28"/>
      <c r="C3910" s="23"/>
      <c r="D3910" s="23"/>
      <c r="E3910" s="23"/>
      <c r="F3910" s="23"/>
      <c r="G3910" s="23"/>
      <c r="H3910" s="23"/>
      <c r="I3910" s="31"/>
      <c r="K3910" s="21"/>
    </row>
    <row r="3911">
      <c r="A3911" s="27"/>
      <c r="B3911" s="28"/>
      <c r="C3911" s="23"/>
      <c r="D3911" s="23"/>
      <c r="E3911" s="23"/>
      <c r="F3911" s="23"/>
      <c r="G3911" s="23"/>
      <c r="H3911" s="23"/>
      <c r="I3911" s="31"/>
      <c r="K3911" s="21"/>
    </row>
    <row r="3912">
      <c r="A3912" s="27"/>
      <c r="B3912" s="28"/>
      <c r="C3912" s="23"/>
      <c r="D3912" s="23"/>
      <c r="E3912" s="23"/>
      <c r="F3912" s="23"/>
      <c r="G3912" s="23"/>
      <c r="H3912" s="23"/>
      <c r="I3912" s="31"/>
      <c r="K3912" s="21"/>
    </row>
    <row r="3913">
      <c r="A3913" s="27"/>
      <c r="B3913" s="28"/>
      <c r="C3913" s="23"/>
      <c r="D3913" s="23"/>
      <c r="E3913" s="23"/>
      <c r="F3913" s="23"/>
      <c r="G3913" s="23"/>
      <c r="H3913" s="23"/>
      <c r="I3913" s="31"/>
      <c r="K3913" s="21"/>
    </row>
    <row r="3914">
      <c r="A3914" s="27"/>
      <c r="B3914" s="28"/>
      <c r="C3914" s="23"/>
      <c r="D3914" s="23"/>
      <c r="E3914" s="23"/>
      <c r="F3914" s="23"/>
      <c r="G3914" s="23"/>
      <c r="H3914" s="23"/>
      <c r="I3914" s="31"/>
      <c r="K3914" s="21"/>
    </row>
    <row r="3915">
      <c r="A3915" s="27"/>
      <c r="B3915" s="28"/>
      <c r="C3915" s="23"/>
      <c r="D3915" s="23"/>
      <c r="E3915" s="23"/>
      <c r="F3915" s="23"/>
      <c r="G3915" s="23"/>
      <c r="H3915" s="23"/>
      <c r="I3915" s="31"/>
      <c r="K3915" s="21"/>
    </row>
    <row r="3916">
      <c r="A3916" s="27"/>
      <c r="B3916" s="28"/>
      <c r="C3916" s="23"/>
      <c r="D3916" s="23"/>
      <c r="E3916" s="23"/>
      <c r="F3916" s="23"/>
      <c r="G3916" s="23"/>
      <c r="H3916" s="23"/>
      <c r="I3916" s="31"/>
      <c r="K3916" s="21"/>
    </row>
    <row r="3917">
      <c r="A3917" s="27"/>
      <c r="B3917" s="28"/>
      <c r="C3917" s="23"/>
      <c r="D3917" s="23"/>
      <c r="E3917" s="23"/>
      <c r="F3917" s="23"/>
      <c r="G3917" s="23"/>
      <c r="H3917" s="23"/>
      <c r="I3917" s="31"/>
      <c r="K3917" s="21"/>
    </row>
    <row r="3918">
      <c r="A3918" s="27"/>
      <c r="B3918" s="28"/>
      <c r="C3918" s="23"/>
      <c r="D3918" s="23"/>
      <c r="E3918" s="23"/>
      <c r="F3918" s="23"/>
      <c r="G3918" s="23"/>
      <c r="H3918" s="23"/>
      <c r="I3918" s="31"/>
      <c r="K3918" s="21"/>
    </row>
    <row r="3919">
      <c r="A3919" s="27"/>
      <c r="B3919" s="28"/>
      <c r="C3919" s="23"/>
      <c r="D3919" s="23"/>
      <c r="E3919" s="23"/>
      <c r="F3919" s="23"/>
      <c r="G3919" s="23"/>
      <c r="H3919" s="23"/>
      <c r="I3919" s="31"/>
      <c r="K3919" s="21"/>
    </row>
    <row r="3920">
      <c r="A3920" s="27"/>
      <c r="B3920" s="28"/>
      <c r="C3920" s="23"/>
      <c r="D3920" s="23"/>
      <c r="E3920" s="23"/>
      <c r="F3920" s="23"/>
      <c r="G3920" s="23"/>
      <c r="H3920" s="23"/>
      <c r="I3920" s="31"/>
      <c r="K3920" s="21"/>
    </row>
    <row r="3921">
      <c r="A3921" s="27"/>
      <c r="B3921" s="28"/>
      <c r="C3921" s="23"/>
      <c r="D3921" s="23"/>
      <c r="E3921" s="23"/>
      <c r="F3921" s="23"/>
      <c r="G3921" s="23"/>
      <c r="H3921" s="23"/>
      <c r="I3921" s="31"/>
      <c r="K3921" s="21"/>
    </row>
    <row r="3922">
      <c r="A3922" s="27"/>
      <c r="B3922" s="28"/>
      <c r="C3922" s="23"/>
      <c r="D3922" s="23"/>
      <c r="E3922" s="23"/>
      <c r="F3922" s="23"/>
      <c r="G3922" s="23"/>
      <c r="H3922" s="23"/>
      <c r="I3922" s="31"/>
      <c r="K3922" s="21"/>
    </row>
    <row r="3923">
      <c r="A3923" s="27"/>
      <c r="B3923" s="28"/>
      <c r="C3923" s="23"/>
      <c r="D3923" s="23"/>
      <c r="E3923" s="23"/>
      <c r="F3923" s="23"/>
      <c r="G3923" s="23"/>
      <c r="H3923" s="23"/>
      <c r="I3923" s="31"/>
      <c r="K3923" s="21"/>
    </row>
    <row r="3924">
      <c r="A3924" s="27"/>
      <c r="B3924" s="28"/>
      <c r="C3924" s="23"/>
      <c r="D3924" s="23"/>
      <c r="E3924" s="23"/>
      <c r="F3924" s="23"/>
      <c r="G3924" s="23"/>
      <c r="H3924" s="23"/>
      <c r="I3924" s="31"/>
      <c r="K3924" s="21"/>
    </row>
    <row r="3925">
      <c r="A3925" s="27"/>
      <c r="B3925" s="28"/>
      <c r="C3925" s="23"/>
      <c r="D3925" s="23"/>
      <c r="E3925" s="23"/>
      <c r="F3925" s="23"/>
      <c r="G3925" s="23"/>
      <c r="H3925" s="23"/>
      <c r="I3925" s="31"/>
      <c r="K3925" s="21"/>
    </row>
    <row r="3926">
      <c r="A3926" s="27"/>
      <c r="B3926" s="28"/>
      <c r="C3926" s="23"/>
      <c r="D3926" s="23"/>
      <c r="E3926" s="23"/>
      <c r="F3926" s="23"/>
      <c r="G3926" s="23"/>
      <c r="H3926" s="23"/>
      <c r="I3926" s="31"/>
      <c r="K3926" s="21"/>
    </row>
    <row r="3927">
      <c r="A3927" s="27"/>
      <c r="B3927" s="28"/>
      <c r="C3927" s="23"/>
      <c r="D3927" s="23"/>
      <c r="E3927" s="23"/>
      <c r="F3927" s="23"/>
      <c r="G3927" s="23"/>
      <c r="H3927" s="23"/>
      <c r="I3927" s="31"/>
      <c r="K3927" s="21"/>
    </row>
    <row r="3928">
      <c r="A3928" s="27"/>
      <c r="B3928" s="28"/>
      <c r="C3928" s="23"/>
      <c r="D3928" s="23"/>
      <c r="E3928" s="23"/>
      <c r="F3928" s="23"/>
      <c r="G3928" s="23"/>
      <c r="H3928" s="23"/>
      <c r="I3928" s="31"/>
      <c r="K3928" s="21"/>
    </row>
    <row r="3929">
      <c r="A3929" s="27"/>
      <c r="B3929" s="28"/>
      <c r="C3929" s="23"/>
      <c r="D3929" s="23"/>
      <c r="E3929" s="23"/>
      <c r="F3929" s="23"/>
      <c r="G3929" s="23"/>
      <c r="H3929" s="23"/>
      <c r="I3929" s="31"/>
      <c r="K3929" s="21"/>
    </row>
    <row r="3930">
      <c r="A3930" s="27"/>
      <c r="B3930" s="28"/>
      <c r="C3930" s="23"/>
      <c r="D3930" s="23"/>
      <c r="E3930" s="23"/>
      <c r="F3930" s="23"/>
      <c r="G3930" s="23"/>
      <c r="H3930" s="23"/>
      <c r="I3930" s="31"/>
      <c r="K3930" s="21"/>
    </row>
    <row r="3931">
      <c r="A3931" s="27"/>
      <c r="B3931" s="28"/>
      <c r="C3931" s="23"/>
      <c r="D3931" s="23"/>
      <c r="E3931" s="23"/>
      <c r="F3931" s="23"/>
      <c r="G3931" s="23"/>
      <c r="H3931" s="23"/>
      <c r="I3931" s="31"/>
      <c r="K3931" s="21"/>
    </row>
    <row r="3932">
      <c r="A3932" s="27"/>
      <c r="B3932" s="28"/>
      <c r="C3932" s="23"/>
      <c r="D3932" s="23"/>
      <c r="E3932" s="23"/>
      <c r="F3932" s="23"/>
      <c r="G3932" s="23"/>
      <c r="H3932" s="23"/>
      <c r="I3932" s="31"/>
      <c r="K3932" s="21"/>
    </row>
    <row r="3933">
      <c r="A3933" s="27"/>
      <c r="B3933" s="28"/>
      <c r="C3933" s="23"/>
      <c r="D3933" s="23"/>
      <c r="E3933" s="23"/>
      <c r="F3933" s="23"/>
      <c r="G3933" s="23"/>
      <c r="H3933" s="23"/>
      <c r="I3933" s="31"/>
      <c r="K3933" s="21"/>
    </row>
    <row r="3934">
      <c r="A3934" s="27"/>
      <c r="B3934" s="28"/>
      <c r="C3934" s="23"/>
      <c r="D3934" s="23"/>
      <c r="E3934" s="23"/>
      <c r="F3934" s="23"/>
      <c r="G3934" s="23"/>
      <c r="H3934" s="23"/>
      <c r="I3934" s="31"/>
      <c r="K3934" s="21"/>
    </row>
    <row r="3935">
      <c r="A3935" s="27"/>
      <c r="B3935" s="28"/>
      <c r="C3935" s="23"/>
      <c r="D3935" s="23"/>
      <c r="E3935" s="23"/>
      <c r="F3935" s="23"/>
      <c r="G3935" s="23"/>
      <c r="H3935" s="23"/>
      <c r="I3935" s="31"/>
      <c r="K3935" s="21"/>
    </row>
    <row r="3936">
      <c r="A3936" s="27"/>
      <c r="B3936" s="28"/>
      <c r="C3936" s="23"/>
      <c r="D3936" s="23"/>
      <c r="E3936" s="23"/>
      <c r="F3936" s="23"/>
      <c r="G3936" s="23"/>
      <c r="H3936" s="23"/>
      <c r="I3936" s="31"/>
      <c r="K3936" s="21"/>
    </row>
    <row r="3937">
      <c r="A3937" s="27"/>
      <c r="B3937" s="28"/>
      <c r="C3937" s="23"/>
      <c r="D3937" s="23"/>
      <c r="E3937" s="23"/>
      <c r="F3937" s="23"/>
      <c r="G3937" s="23"/>
      <c r="H3937" s="23"/>
      <c r="I3937" s="31"/>
      <c r="K3937" s="21"/>
    </row>
    <row r="3938">
      <c r="A3938" s="27"/>
      <c r="B3938" s="28"/>
      <c r="C3938" s="23"/>
      <c r="D3938" s="23"/>
      <c r="E3938" s="23"/>
      <c r="F3938" s="23"/>
      <c r="G3938" s="23"/>
      <c r="H3938" s="23"/>
      <c r="I3938" s="31"/>
      <c r="K3938" s="21"/>
    </row>
    <row r="3939">
      <c r="A3939" s="27"/>
      <c r="B3939" s="28"/>
      <c r="C3939" s="23"/>
      <c r="D3939" s="23"/>
      <c r="E3939" s="23"/>
      <c r="F3939" s="23"/>
      <c r="G3939" s="23"/>
      <c r="H3939" s="23"/>
      <c r="I3939" s="31"/>
      <c r="K3939" s="21"/>
    </row>
    <row r="3940">
      <c r="A3940" s="27"/>
      <c r="B3940" s="28"/>
      <c r="C3940" s="23"/>
      <c r="D3940" s="23"/>
      <c r="E3940" s="23"/>
      <c r="F3940" s="23"/>
      <c r="G3940" s="23"/>
      <c r="H3940" s="23"/>
      <c r="I3940" s="31"/>
      <c r="K3940" s="21"/>
    </row>
    <row r="3941">
      <c r="A3941" s="27"/>
      <c r="B3941" s="28"/>
      <c r="C3941" s="23"/>
      <c r="D3941" s="23"/>
      <c r="E3941" s="23"/>
      <c r="F3941" s="23"/>
      <c r="G3941" s="23"/>
      <c r="H3941" s="23"/>
      <c r="I3941" s="31"/>
      <c r="K3941" s="21"/>
    </row>
    <row r="3942">
      <c r="A3942" s="27"/>
      <c r="B3942" s="28"/>
      <c r="C3942" s="23"/>
      <c r="D3942" s="23"/>
      <c r="E3942" s="23"/>
      <c r="F3942" s="23"/>
      <c r="G3942" s="23"/>
      <c r="H3942" s="23"/>
      <c r="I3942" s="31"/>
      <c r="K3942" s="21"/>
    </row>
    <row r="3943">
      <c r="A3943" s="27"/>
      <c r="B3943" s="28"/>
      <c r="C3943" s="23"/>
      <c r="D3943" s="23"/>
      <c r="E3943" s="23"/>
      <c r="F3943" s="23"/>
      <c r="G3943" s="23"/>
      <c r="H3943" s="23"/>
      <c r="I3943" s="31"/>
      <c r="K3943" s="21"/>
    </row>
    <row r="3944">
      <c r="A3944" s="27"/>
      <c r="B3944" s="28"/>
      <c r="C3944" s="23"/>
      <c r="D3944" s="23"/>
      <c r="E3944" s="23"/>
      <c r="F3944" s="23"/>
      <c r="G3944" s="23"/>
      <c r="H3944" s="23"/>
      <c r="I3944" s="31"/>
      <c r="K3944" s="21"/>
    </row>
    <row r="3945">
      <c r="A3945" s="27"/>
      <c r="B3945" s="28"/>
      <c r="C3945" s="23"/>
      <c r="D3945" s="23"/>
      <c r="E3945" s="23"/>
      <c r="F3945" s="23"/>
      <c r="G3945" s="23"/>
      <c r="H3945" s="23"/>
      <c r="I3945" s="31"/>
      <c r="K3945" s="21"/>
    </row>
    <row r="3946">
      <c r="A3946" s="27"/>
      <c r="B3946" s="28"/>
      <c r="C3946" s="23"/>
      <c r="D3946" s="23"/>
      <c r="E3946" s="23"/>
      <c r="F3946" s="23"/>
      <c r="G3946" s="23"/>
      <c r="H3946" s="23"/>
      <c r="I3946" s="31"/>
      <c r="K3946" s="21"/>
    </row>
    <row r="3947">
      <c r="A3947" s="27"/>
      <c r="B3947" s="28"/>
      <c r="C3947" s="23"/>
      <c r="D3947" s="23"/>
      <c r="E3947" s="23"/>
      <c r="F3947" s="23"/>
      <c r="G3947" s="23"/>
      <c r="H3947" s="23"/>
      <c r="I3947" s="31"/>
      <c r="K3947" s="21"/>
    </row>
    <row r="3948">
      <c r="A3948" s="27"/>
      <c r="B3948" s="28"/>
      <c r="C3948" s="23"/>
      <c r="D3948" s="23"/>
      <c r="E3948" s="23"/>
      <c r="F3948" s="23"/>
      <c r="G3948" s="23"/>
      <c r="H3948" s="23"/>
      <c r="I3948" s="31"/>
      <c r="K3948" s="21"/>
    </row>
    <row r="3949">
      <c r="A3949" s="27"/>
      <c r="B3949" s="28"/>
      <c r="C3949" s="23"/>
      <c r="D3949" s="23"/>
      <c r="E3949" s="23"/>
      <c r="F3949" s="23"/>
      <c r="G3949" s="23"/>
      <c r="H3949" s="23"/>
      <c r="I3949" s="31"/>
      <c r="K3949" s="21"/>
    </row>
    <row r="3950">
      <c r="A3950" s="27"/>
      <c r="B3950" s="28"/>
      <c r="C3950" s="23"/>
      <c r="D3950" s="23"/>
      <c r="E3950" s="23"/>
      <c r="F3950" s="23"/>
      <c r="G3950" s="23"/>
      <c r="H3950" s="23"/>
      <c r="I3950" s="31"/>
      <c r="K3950" s="21"/>
    </row>
    <row r="3951">
      <c r="A3951" s="27"/>
      <c r="B3951" s="28"/>
      <c r="C3951" s="23"/>
      <c r="D3951" s="23"/>
      <c r="E3951" s="23"/>
      <c r="F3951" s="23"/>
      <c r="G3951" s="23"/>
      <c r="H3951" s="23"/>
      <c r="I3951" s="31"/>
      <c r="K3951" s="21"/>
    </row>
    <row r="3952">
      <c r="A3952" s="27"/>
      <c r="B3952" s="28"/>
      <c r="C3952" s="23"/>
      <c r="D3952" s="23"/>
      <c r="E3952" s="23"/>
      <c r="F3952" s="23"/>
      <c r="G3952" s="23"/>
      <c r="H3952" s="23"/>
      <c r="I3952" s="31"/>
      <c r="K3952" s="21"/>
    </row>
    <row r="3953">
      <c r="A3953" s="27"/>
      <c r="B3953" s="28"/>
      <c r="C3953" s="23"/>
      <c r="D3953" s="23"/>
      <c r="E3953" s="23"/>
      <c r="F3953" s="23"/>
      <c r="G3953" s="23"/>
      <c r="H3953" s="23"/>
      <c r="I3953" s="31"/>
      <c r="K3953" s="21"/>
    </row>
    <row r="3954">
      <c r="A3954" s="27"/>
      <c r="B3954" s="28"/>
      <c r="C3954" s="23"/>
      <c r="D3954" s="23"/>
      <c r="E3954" s="23"/>
      <c r="F3954" s="23"/>
      <c r="G3954" s="23"/>
      <c r="H3954" s="23"/>
      <c r="I3954" s="31"/>
      <c r="K3954" s="21"/>
    </row>
    <row r="3955">
      <c r="A3955" s="27"/>
      <c r="B3955" s="28"/>
      <c r="C3955" s="23"/>
      <c r="D3955" s="23"/>
      <c r="E3955" s="23"/>
      <c r="F3955" s="23"/>
      <c r="G3955" s="23"/>
      <c r="H3955" s="23"/>
      <c r="I3955" s="31"/>
      <c r="K3955" s="21"/>
    </row>
    <row r="3956">
      <c r="A3956" s="27"/>
      <c r="B3956" s="28"/>
      <c r="C3956" s="23"/>
      <c r="D3956" s="23"/>
      <c r="E3956" s="23"/>
      <c r="F3956" s="23"/>
      <c r="G3956" s="23"/>
      <c r="H3956" s="23"/>
      <c r="I3956" s="31"/>
      <c r="K3956" s="21"/>
    </row>
    <row r="3957">
      <c r="A3957" s="27"/>
      <c r="B3957" s="28"/>
      <c r="C3957" s="23"/>
      <c r="D3957" s="23"/>
      <c r="E3957" s="23"/>
      <c r="F3957" s="23"/>
      <c r="G3957" s="23"/>
      <c r="H3957" s="23"/>
      <c r="I3957" s="31"/>
      <c r="K3957" s="21"/>
    </row>
    <row r="3958">
      <c r="A3958" s="27"/>
      <c r="B3958" s="28"/>
      <c r="C3958" s="23"/>
      <c r="D3958" s="23"/>
      <c r="E3958" s="23"/>
      <c r="F3958" s="23"/>
      <c r="G3958" s="23"/>
      <c r="H3958" s="23"/>
      <c r="I3958" s="31"/>
      <c r="K3958" s="21"/>
    </row>
    <row r="3959">
      <c r="A3959" s="27"/>
      <c r="B3959" s="28"/>
      <c r="C3959" s="23"/>
      <c r="D3959" s="23"/>
      <c r="E3959" s="23"/>
      <c r="F3959" s="23"/>
      <c r="G3959" s="23"/>
      <c r="H3959" s="23"/>
      <c r="I3959" s="31"/>
      <c r="K3959" s="21"/>
    </row>
    <row r="3960">
      <c r="A3960" s="27"/>
      <c r="B3960" s="28"/>
      <c r="C3960" s="23"/>
      <c r="D3960" s="23"/>
      <c r="E3960" s="23"/>
      <c r="F3960" s="23"/>
      <c r="G3960" s="23"/>
      <c r="H3960" s="23"/>
      <c r="I3960" s="31"/>
      <c r="K3960" s="21"/>
    </row>
    <row r="3961">
      <c r="A3961" s="27"/>
      <c r="B3961" s="28"/>
      <c r="C3961" s="23"/>
      <c r="D3961" s="23"/>
      <c r="E3961" s="23"/>
      <c r="F3961" s="23"/>
      <c r="G3961" s="23"/>
      <c r="H3961" s="23"/>
      <c r="I3961" s="31"/>
      <c r="K3961" s="21"/>
    </row>
    <row r="3962">
      <c r="A3962" s="27"/>
      <c r="B3962" s="28"/>
      <c r="C3962" s="23"/>
      <c r="D3962" s="23"/>
      <c r="E3962" s="23"/>
      <c r="F3962" s="23"/>
      <c r="G3962" s="23"/>
      <c r="H3962" s="23"/>
      <c r="I3962" s="31"/>
      <c r="K3962" s="21"/>
    </row>
    <row r="3963">
      <c r="A3963" s="27"/>
      <c r="B3963" s="28"/>
      <c r="C3963" s="23"/>
      <c r="D3963" s="23"/>
      <c r="E3963" s="23"/>
      <c r="F3963" s="23"/>
      <c r="G3963" s="23"/>
      <c r="H3963" s="23"/>
      <c r="I3963" s="31"/>
      <c r="K3963" s="21"/>
    </row>
    <row r="3964">
      <c r="A3964" s="27"/>
      <c r="B3964" s="28"/>
      <c r="C3964" s="23"/>
      <c r="D3964" s="23"/>
      <c r="E3964" s="23"/>
      <c r="F3964" s="23"/>
      <c r="G3964" s="23"/>
      <c r="H3964" s="23"/>
      <c r="I3964" s="31"/>
      <c r="K3964" s="21"/>
    </row>
    <row r="3965">
      <c r="A3965" s="27"/>
      <c r="B3965" s="28"/>
      <c r="C3965" s="23"/>
      <c r="D3965" s="23"/>
      <c r="E3965" s="23"/>
      <c r="F3965" s="23"/>
      <c r="G3965" s="23"/>
      <c r="H3965" s="23"/>
      <c r="I3965" s="31"/>
      <c r="K3965" s="21"/>
    </row>
    <row r="3966">
      <c r="A3966" s="27"/>
      <c r="B3966" s="28"/>
      <c r="C3966" s="23"/>
      <c r="D3966" s="23"/>
      <c r="E3966" s="23"/>
      <c r="F3966" s="23"/>
      <c r="G3966" s="23"/>
      <c r="H3966" s="23"/>
      <c r="I3966" s="31"/>
      <c r="K3966" s="21"/>
    </row>
    <row r="3967">
      <c r="A3967" s="27"/>
      <c r="B3967" s="28"/>
      <c r="C3967" s="23"/>
      <c r="D3967" s="23"/>
      <c r="E3967" s="23"/>
      <c r="F3967" s="23"/>
      <c r="G3967" s="23"/>
      <c r="H3967" s="23"/>
      <c r="I3967" s="31"/>
      <c r="K3967" s="21"/>
    </row>
    <row r="3968">
      <c r="A3968" s="27"/>
      <c r="B3968" s="28"/>
      <c r="C3968" s="23"/>
      <c r="D3968" s="23"/>
      <c r="E3968" s="23"/>
      <c r="F3968" s="23"/>
      <c r="G3968" s="23"/>
      <c r="H3968" s="23"/>
      <c r="I3968" s="31"/>
      <c r="K3968" s="21"/>
    </row>
    <row r="3969">
      <c r="A3969" s="27"/>
      <c r="B3969" s="28"/>
      <c r="C3969" s="23"/>
      <c r="D3969" s="23"/>
      <c r="E3969" s="23"/>
      <c r="F3969" s="23"/>
      <c r="G3969" s="23"/>
      <c r="H3969" s="23"/>
      <c r="I3969" s="31"/>
      <c r="K3969" s="21"/>
    </row>
    <row r="3970">
      <c r="A3970" s="27"/>
      <c r="B3970" s="28"/>
      <c r="C3970" s="23"/>
      <c r="D3970" s="23"/>
      <c r="E3970" s="23"/>
      <c r="F3970" s="23"/>
      <c r="G3970" s="23"/>
      <c r="H3970" s="23"/>
      <c r="I3970" s="31"/>
      <c r="K3970" s="21"/>
    </row>
    <row r="3971">
      <c r="A3971" s="27"/>
      <c r="B3971" s="28"/>
      <c r="C3971" s="23"/>
      <c r="D3971" s="23"/>
      <c r="E3971" s="23"/>
      <c r="F3971" s="23"/>
      <c r="G3971" s="23"/>
      <c r="H3971" s="23"/>
      <c r="I3971" s="31"/>
      <c r="K3971" s="21"/>
    </row>
    <row r="3972">
      <c r="A3972" s="27"/>
      <c r="B3972" s="28"/>
      <c r="C3972" s="23"/>
      <c r="D3972" s="23"/>
      <c r="E3972" s="23"/>
      <c r="F3972" s="23"/>
      <c r="G3972" s="23"/>
      <c r="H3972" s="23"/>
      <c r="I3972" s="31"/>
      <c r="K3972" s="21"/>
    </row>
    <row r="3973">
      <c r="A3973" s="27"/>
      <c r="B3973" s="28"/>
      <c r="C3973" s="23"/>
      <c r="D3973" s="23"/>
      <c r="E3973" s="23"/>
      <c r="F3973" s="23"/>
      <c r="G3973" s="23"/>
      <c r="H3973" s="23"/>
      <c r="I3973" s="31"/>
      <c r="K3973" s="21"/>
    </row>
    <row r="3974">
      <c r="A3974" s="27"/>
      <c r="B3974" s="28"/>
      <c r="C3974" s="23"/>
      <c r="D3974" s="23"/>
      <c r="E3974" s="23"/>
      <c r="F3974" s="23"/>
      <c r="G3974" s="23"/>
      <c r="H3974" s="23"/>
      <c r="I3974" s="31"/>
      <c r="K3974" s="21"/>
    </row>
    <row r="3975">
      <c r="A3975" s="27"/>
      <c r="B3975" s="28"/>
      <c r="C3975" s="23"/>
      <c r="D3975" s="23"/>
      <c r="E3975" s="23"/>
      <c r="F3975" s="23"/>
      <c r="G3975" s="23"/>
      <c r="H3975" s="23"/>
      <c r="I3975" s="31"/>
      <c r="K3975" s="21"/>
    </row>
    <row r="3976">
      <c r="A3976" s="27"/>
      <c r="B3976" s="28"/>
      <c r="C3976" s="23"/>
      <c r="D3976" s="23"/>
      <c r="E3976" s="23"/>
      <c r="F3976" s="23"/>
      <c r="G3976" s="23"/>
      <c r="H3976" s="23"/>
      <c r="I3976" s="31"/>
      <c r="K3976" s="21"/>
    </row>
    <row r="3977">
      <c r="A3977" s="27"/>
      <c r="B3977" s="28"/>
      <c r="C3977" s="23"/>
      <c r="D3977" s="23"/>
      <c r="E3977" s="23"/>
      <c r="F3977" s="23"/>
      <c r="G3977" s="23"/>
      <c r="H3977" s="23"/>
      <c r="I3977" s="31"/>
      <c r="K3977" s="21"/>
    </row>
    <row r="3978">
      <c r="A3978" s="27"/>
      <c r="B3978" s="28"/>
      <c r="C3978" s="23"/>
      <c r="D3978" s="23"/>
      <c r="E3978" s="23"/>
      <c r="F3978" s="23"/>
      <c r="G3978" s="23"/>
      <c r="H3978" s="23"/>
      <c r="I3978" s="31"/>
      <c r="K3978" s="21"/>
    </row>
    <row r="3979">
      <c r="A3979" s="27"/>
      <c r="B3979" s="28"/>
      <c r="C3979" s="23"/>
      <c r="D3979" s="23"/>
      <c r="E3979" s="23"/>
      <c r="F3979" s="23"/>
      <c r="G3979" s="23"/>
      <c r="H3979" s="23"/>
      <c r="I3979" s="31"/>
      <c r="K3979" s="21"/>
    </row>
    <row r="3980">
      <c r="A3980" s="27"/>
      <c r="B3980" s="28"/>
      <c r="C3980" s="23"/>
      <c r="D3980" s="23"/>
      <c r="E3980" s="23"/>
      <c r="F3980" s="23"/>
      <c r="G3980" s="23"/>
      <c r="H3980" s="23"/>
      <c r="I3980" s="31"/>
      <c r="K3980" s="21"/>
    </row>
    <row r="3981">
      <c r="A3981" s="27"/>
      <c r="B3981" s="28"/>
      <c r="C3981" s="23"/>
      <c r="D3981" s="23"/>
      <c r="E3981" s="23"/>
      <c r="F3981" s="23"/>
      <c r="G3981" s="23"/>
      <c r="H3981" s="23"/>
      <c r="I3981" s="31"/>
      <c r="K3981" s="21"/>
    </row>
    <row r="3982">
      <c r="A3982" s="27"/>
      <c r="B3982" s="28"/>
      <c r="C3982" s="23"/>
      <c r="D3982" s="23"/>
      <c r="E3982" s="23"/>
      <c r="F3982" s="23"/>
      <c r="G3982" s="23"/>
      <c r="H3982" s="23"/>
      <c r="I3982" s="31"/>
      <c r="K3982" s="21"/>
    </row>
    <row r="3983">
      <c r="A3983" s="27"/>
      <c r="B3983" s="28"/>
      <c r="C3983" s="23"/>
      <c r="D3983" s="23"/>
      <c r="E3983" s="23"/>
      <c r="F3983" s="23"/>
      <c r="G3983" s="23"/>
      <c r="H3983" s="23"/>
      <c r="I3983" s="31"/>
      <c r="K3983" s="21"/>
    </row>
    <row r="3984">
      <c r="A3984" s="27"/>
      <c r="B3984" s="28"/>
      <c r="C3984" s="23"/>
      <c r="D3984" s="23"/>
      <c r="E3984" s="23"/>
      <c r="F3984" s="23"/>
      <c r="G3984" s="23"/>
      <c r="H3984" s="23"/>
      <c r="I3984" s="31"/>
      <c r="K3984" s="21"/>
    </row>
    <row r="3985">
      <c r="A3985" s="27"/>
      <c r="B3985" s="28"/>
      <c r="C3985" s="23"/>
      <c r="D3985" s="23"/>
      <c r="E3985" s="23"/>
      <c r="F3985" s="23"/>
      <c r="G3985" s="23"/>
      <c r="H3985" s="23"/>
      <c r="I3985" s="31"/>
      <c r="K3985" s="21"/>
    </row>
    <row r="3986">
      <c r="A3986" s="27"/>
      <c r="B3986" s="28"/>
      <c r="C3986" s="23"/>
      <c r="D3986" s="23"/>
      <c r="E3986" s="23"/>
      <c r="F3986" s="23"/>
      <c r="G3986" s="23"/>
      <c r="H3986" s="23"/>
      <c r="I3986" s="31"/>
      <c r="K3986" s="21"/>
    </row>
    <row r="3987">
      <c r="A3987" s="27"/>
      <c r="B3987" s="28"/>
      <c r="C3987" s="23"/>
      <c r="D3987" s="23"/>
      <c r="E3987" s="23"/>
      <c r="F3987" s="23"/>
      <c r="G3987" s="23"/>
      <c r="H3987" s="23"/>
      <c r="I3987" s="31"/>
      <c r="K3987" s="21"/>
    </row>
    <row r="3988">
      <c r="A3988" s="27"/>
      <c r="B3988" s="28"/>
      <c r="C3988" s="23"/>
      <c r="D3988" s="23"/>
      <c r="E3988" s="23"/>
      <c r="F3988" s="23"/>
      <c r="G3988" s="23"/>
      <c r="H3988" s="23"/>
      <c r="I3988" s="31"/>
      <c r="K3988" s="21"/>
    </row>
    <row r="3989">
      <c r="A3989" s="27"/>
      <c r="B3989" s="28"/>
      <c r="C3989" s="23"/>
      <c r="D3989" s="23"/>
      <c r="E3989" s="23"/>
      <c r="F3989" s="23"/>
      <c r="G3989" s="23"/>
      <c r="H3989" s="23"/>
      <c r="I3989" s="31"/>
      <c r="K3989" s="21"/>
    </row>
    <row r="3990">
      <c r="A3990" s="27"/>
      <c r="B3990" s="28"/>
      <c r="C3990" s="23"/>
      <c r="D3990" s="23"/>
      <c r="E3990" s="23"/>
      <c r="F3990" s="23"/>
      <c r="G3990" s="23"/>
      <c r="H3990" s="23"/>
      <c r="I3990" s="31"/>
      <c r="K3990" s="21"/>
    </row>
    <row r="3991">
      <c r="A3991" s="27"/>
      <c r="B3991" s="28"/>
      <c r="C3991" s="23"/>
      <c r="D3991" s="23"/>
      <c r="E3991" s="23"/>
      <c r="F3991" s="23"/>
      <c r="G3991" s="23"/>
      <c r="H3991" s="23"/>
      <c r="I3991" s="31"/>
      <c r="K3991" s="21"/>
    </row>
    <row r="3992">
      <c r="A3992" s="27"/>
      <c r="B3992" s="28"/>
      <c r="C3992" s="23"/>
      <c r="D3992" s="23"/>
      <c r="E3992" s="23"/>
      <c r="F3992" s="23"/>
      <c r="G3992" s="23"/>
      <c r="H3992" s="23"/>
      <c r="I3992" s="31"/>
      <c r="K3992" s="21"/>
    </row>
    <row r="3993">
      <c r="A3993" s="27"/>
      <c r="B3993" s="28"/>
      <c r="C3993" s="23"/>
      <c r="D3993" s="23"/>
      <c r="E3993" s="23"/>
      <c r="F3993" s="23"/>
      <c r="G3993" s="23"/>
      <c r="H3993" s="23"/>
      <c r="I3993" s="31"/>
      <c r="K3993" s="21"/>
    </row>
    <row r="3994">
      <c r="A3994" s="27"/>
      <c r="B3994" s="28"/>
      <c r="C3994" s="23"/>
      <c r="D3994" s="23"/>
      <c r="E3994" s="23"/>
      <c r="F3994" s="23"/>
      <c r="G3994" s="23"/>
      <c r="H3994" s="23"/>
      <c r="I3994" s="31"/>
      <c r="K3994" s="21"/>
    </row>
    <row r="3995">
      <c r="A3995" s="27"/>
      <c r="B3995" s="28"/>
      <c r="C3995" s="23"/>
      <c r="D3995" s="23"/>
      <c r="E3995" s="23"/>
      <c r="F3995" s="23"/>
      <c r="G3995" s="23"/>
      <c r="H3995" s="23"/>
      <c r="I3995" s="31"/>
      <c r="K3995" s="21"/>
    </row>
    <row r="3996">
      <c r="A3996" s="27"/>
      <c r="B3996" s="28"/>
      <c r="C3996" s="23"/>
      <c r="D3996" s="23"/>
      <c r="E3996" s="23"/>
      <c r="F3996" s="23"/>
      <c r="G3996" s="23"/>
      <c r="H3996" s="23"/>
      <c r="I3996" s="31"/>
      <c r="K3996" s="21"/>
    </row>
    <row r="3997">
      <c r="A3997" s="27"/>
      <c r="B3997" s="28"/>
      <c r="C3997" s="23"/>
      <c r="D3997" s="23"/>
      <c r="E3997" s="23"/>
      <c r="F3997" s="23"/>
      <c r="G3997" s="23"/>
      <c r="H3997" s="23"/>
      <c r="I3997" s="31"/>
      <c r="K3997" s="21"/>
    </row>
    <row r="3998">
      <c r="A3998" s="27"/>
      <c r="B3998" s="28"/>
      <c r="C3998" s="23"/>
      <c r="D3998" s="23"/>
      <c r="E3998" s="23"/>
      <c r="F3998" s="23"/>
      <c r="G3998" s="23"/>
      <c r="H3998" s="23"/>
      <c r="I3998" s="31"/>
      <c r="K3998" s="21"/>
    </row>
    <row r="3999">
      <c r="A3999" s="27"/>
      <c r="B3999" s="28"/>
      <c r="C3999" s="23"/>
      <c r="D3999" s="23"/>
      <c r="E3999" s="23"/>
      <c r="F3999" s="23"/>
      <c r="G3999" s="23"/>
      <c r="H3999" s="23"/>
      <c r="I3999" s="31"/>
      <c r="K3999" s="21"/>
    </row>
    <row r="4000">
      <c r="A4000" s="27"/>
      <c r="B4000" s="28"/>
      <c r="C4000" s="23"/>
      <c r="D4000" s="23"/>
      <c r="E4000" s="23"/>
      <c r="F4000" s="23"/>
      <c r="G4000" s="23"/>
      <c r="H4000" s="23"/>
      <c r="I4000" s="31"/>
      <c r="K4000" s="21"/>
    </row>
    <row r="4001">
      <c r="A4001" s="27"/>
      <c r="B4001" s="28"/>
      <c r="C4001" s="23"/>
      <c r="D4001" s="23"/>
      <c r="E4001" s="23"/>
      <c r="F4001" s="23"/>
      <c r="G4001" s="23"/>
      <c r="H4001" s="23"/>
      <c r="I4001" s="31"/>
      <c r="K4001" s="21"/>
    </row>
    <row r="4002">
      <c r="A4002" s="27"/>
      <c r="B4002" s="28"/>
      <c r="C4002" s="23"/>
      <c r="D4002" s="23"/>
      <c r="E4002" s="23"/>
      <c r="F4002" s="23"/>
      <c r="G4002" s="23"/>
      <c r="H4002" s="23"/>
      <c r="I4002" s="31"/>
      <c r="K4002" s="21"/>
    </row>
  </sheetData>
  <mergeCells count="4671">
    <mergeCell ref="D2659:H2659"/>
    <mergeCell ref="D2660:H2660"/>
    <mergeCell ref="C2663:H2663"/>
    <mergeCell ref="C2664:H2664"/>
    <mergeCell ref="D2665:H2665"/>
    <mergeCell ref="D2666:H2666"/>
    <mergeCell ref="D2667:H2667"/>
    <mergeCell ref="D2668:H2668"/>
    <mergeCell ref="C2671:H2671"/>
    <mergeCell ref="C2672:H2672"/>
    <mergeCell ref="D2673:H2673"/>
    <mergeCell ref="D2674:H2674"/>
    <mergeCell ref="D2675:H2675"/>
    <mergeCell ref="D2676:H2676"/>
    <mergeCell ref="C2679:H2679"/>
    <mergeCell ref="C2680:H2680"/>
    <mergeCell ref="D2681:H2681"/>
    <mergeCell ref="D2682:H2682"/>
    <mergeCell ref="D2683:H2683"/>
    <mergeCell ref="D2684:H2684"/>
    <mergeCell ref="C2687:H2687"/>
    <mergeCell ref="C2688:H2688"/>
    <mergeCell ref="D2689:H2689"/>
    <mergeCell ref="D2690:H2690"/>
    <mergeCell ref="D2691:H2691"/>
    <mergeCell ref="D2692:H2692"/>
    <mergeCell ref="C2695:H2695"/>
    <mergeCell ref="C2696:H2696"/>
    <mergeCell ref="D2491:H2491"/>
    <mergeCell ref="D2492:H2492"/>
    <mergeCell ref="C2495:H2495"/>
    <mergeCell ref="C2496:H2496"/>
    <mergeCell ref="D2497:H2497"/>
    <mergeCell ref="D2498:H2498"/>
    <mergeCell ref="D2499:H2499"/>
    <mergeCell ref="D2500:H2500"/>
    <mergeCell ref="C2503:H2503"/>
    <mergeCell ref="C2504:H2504"/>
    <mergeCell ref="D2505:H2505"/>
    <mergeCell ref="D2506:H2506"/>
    <mergeCell ref="D2507:H2507"/>
    <mergeCell ref="D2508:H2508"/>
    <mergeCell ref="C2511:H2511"/>
    <mergeCell ref="C2512:H2512"/>
    <mergeCell ref="D2513:H2513"/>
    <mergeCell ref="D2514:H2514"/>
    <mergeCell ref="D2515:H2515"/>
    <mergeCell ref="D2516:H2516"/>
    <mergeCell ref="C2519:H2519"/>
    <mergeCell ref="C2520:H2520"/>
    <mergeCell ref="D2521:H2521"/>
    <mergeCell ref="D2522:H2522"/>
    <mergeCell ref="D2523:H2523"/>
    <mergeCell ref="D2524:H2524"/>
    <mergeCell ref="C2527:H2527"/>
    <mergeCell ref="C2528:H2528"/>
    <mergeCell ref="D2529:H2529"/>
    <mergeCell ref="D2530:H2530"/>
    <mergeCell ref="D2531:H2531"/>
    <mergeCell ref="D2532:H2532"/>
    <mergeCell ref="C2535:H2535"/>
    <mergeCell ref="C2536:H2536"/>
    <mergeCell ref="D2537:H2537"/>
    <mergeCell ref="D2538:H2538"/>
    <mergeCell ref="D2539:H2539"/>
    <mergeCell ref="D2540:H2540"/>
    <mergeCell ref="C2543:H2543"/>
    <mergeCell ref="C2544:H2544"/>
    <mergeCell ref="D2545:H2545"/>
    <mergeCell ref="D2546:H2546"/>
    <mergeCell ref="D2697:H2697"/>
    <mergeCell ref="D2698:H2698"/>
    <mergeCell ref="D2699:H2699"/>
    <mergeCell ref="D2700:H2700"/>
    <mergeCell ref="D2408:H2408"/>
    <mergeCell ref="D2409:H2409"/>
    <mergeCell ref="C2412:H2412"/>
    <mergeCell ref="C2413:H2413"/>
    <mergeCell ref="D2414:H2414"/>
    <mergeCell ref="D2415:H2415"/>
    <mergeCell ref="D2416:H2416"/>
    <mergeCell ref="D2417:H2417"/>
    <mergeCell ref="C2420:H2420"/>
    <mergeCell ref="C2421:H2421"/>
    <mergeCell ref="D2422:H2422"/>
    <mergeCell ref="D2423:H2423"/>
    <mergeCell ref="D2424:H2424"/>
    <mergeCell ref="D2425:H2425"/>
    <mergeCell ref="A2446:H2446"/>
    <mergeCell ref="C2447:H2447"/>
    <mergeCell ref="C2448:H2448"/>
    <mergeCell ref="D2449:H2449"/>
    <mergeCell ref="D2450:H2450"/>
    <mergeCell ref="D2451:H2451"/>
    <mergeCell ref="D2452:H2452"/>
    <mergeCell ref="C2455:H2455"/>
    <mergeCell ref="C2456:H2456"/>
    <mergeCell ref="D2457:H2457"/>
    <mergeCell ref="D2458:H2458"/>
    <mergeCell ref="D2459:H2459"/>
    <mergeCell ref="D2460:H2460"/>
    <mergeCell ref="C2463:H2463"/>
    <mergeCell ref="C2464:H2464"/>
    <mergeCell ref="D2465:H2465"/>
    <mergeCell ref="D2466:H2466"/>
    <mergeCell ref="D2467:H2467"/>
    <mergeCell ref="D2468:H2468"/>
    <mergeCell ref="C2471:H2471"/>
    <mergeCell ref="C2472:H2472"/>
    <mergeCell ref="D2473:H2473"/>
    <mergeCell ref="D2474:H2474"/>
    <mergeCell ref="D2475:H2475"/>
    <mergeCell ref="D2476:H2476"/>
    <mergeCell ref="C2479:H2479"/>
    <mergeCell ref="C2480:H2480"/>
    <mergeCell ref="D2481:H2481"/>
    <mergeCell ref="D2482:H2482"/>
    <mergeCell ref="D2483:H2483"/>
    <mergeCell ref="D2484:H2484"/>
    <mergeCell ref="C2487:H2487"/>
    <mergeCell ref="C2488:H2488"/>
    <mergeCell ref="D2489:H2489"/>
    <mergeCell ref="D2490:H2490"/>
    <mergeCell ref="D2547:H2547"/>
    <mergeCell ref="D2548:H2548"/>
    <mergeCell ref="C2551:H2551"/>
    <mergeCell ref="C2552:H2552"/>
    <mergeCell ref="D2553:H2553"/>
    <mergeCell ref="D2554:H2554"/>
    <mergeCell ref="D2555:H2555"/>
    <mergeCell ref="D2556:H2556"/>
    <mergeCell ref="C2559:H2559"/>
    <mergeCell ref="C2560:H2560"/>
    <mergeCell ref="D2561:H2561"/>
    <mergeCell ref="D2562:H2562"/>
    <mergeCell ref="D2563:H2563"/>
    <mergeCell ref="D2564:H2564"/>
    <mergeCell ref="C2567:H2567"/>
    <mergeCell ref="C2568:H2568"/>
    <mergeCell ref="D2569:H2569"/>
    <mergeCell ref="D2570:H2570"/>
    <mergeCell ref="D2571:H2571"/>
    <mergeCell ref="D2572:H2572"/>
    <mergeCell ref="C2575:H2575"/>
    <mergeCell ref="C2576:H2576"/>
    <mergeCell ref="D2577:H2577"/>
    <mergeCell ref="D2578:H2578"/>
    <mergeCell ref="D2579:H2579"/>
    <mergeCell ref="D2580:H2580"/>
    <mergeCell ref="C2583:H2583"/>
    <mergeCell ref="C2584:H2584"/>
    <mergeCell ref="D2585:H2585"/>
    <mergeCell ref="D2586:H2586"/>
    <mergeCell ref="D2587:H2587"/>
    <mergeCell ref="D2588:H2588"/>
    <mergeCell ref="C2591:H2591"/>
    <mergeCell ref="C2592:H2592"/>
    <mergeCell ref="D2593:H2593"/>
    <mergeCell ref="D2594:H2594"/>
    <mergeCell ref="D2595:H2595"/>
    <mergeCell ref="D2596:H2596"/>
    <mergeCell ref="C2599:H2599"/>
    <mergeCell ref="C2600:H2600"/>
    <mergeCell ref="D2601:H2601"/>
    <mergeCell ref="D2602:H2602"/>
    <mergeCell ref="D2603:H2603"/>
    <mergeCell ref="D2604:H2604"/>
    <mergeCell ref="C2607:H2607"/>
    <mergeCell ref="C2608:H2608"/>
    <mergeCell ref="D2609:H2609"/>
    <mergeCell ref="D2610:H2610"/>
    <mergeCell ref="D2611:H2611"/>
    <mergeCell ref="D2612:H2612"/>
    <mergeCell ref="C2615:H2615"/>
    <mergeCell ref="C2616:H2616"/>
    <mergeCell ref="D2617:H2617"/>
    <mergeCell ref="D2618:H2618"/>
    <mergeCell ref="D2619:H2619"/>
    <mergeCell ref="D2620:H2620"/>
    <mergeCell ref="C2623:H2623"/>
    <mergeCell ref="C2624:H2624"/>
    <mergeCell ref="D2625:H2625"/>
    <mergeCell ref="D2626:H2626"/>
    <mergeCell ref="D2627:H2627"/>
    <mergeCell ref="D2628:H2628"/>
    <mergeCell ref="C2631:H2631"/>
    <mergeCell ref="C2632:H2632"/>
    <mergeCell ref="D2633:H2633"/>
    <mergeCell ref="D2634:H2634"/>
    <mergeCell ref="D2635:H2635"/>
    <mergeCell ref="D2636:H2636"/>
    <mergeCell ref="C2639:H2639"/>
    <mergeCell ref="C2640:H2640"/>
    <mergeCell ref="D2641:H2641"/>
    <mergeCell ref="D2642:H2642"/>
    <mergeCell ref="D2643:H2643"/>
    <mergeCell ref="D2644:H2644"/>
    <mergeCell ref="C2647:H2647"/>
    <mergeCell ref="C2648:H2648"/>
    <mergeCell ref="D2649:H2649"/>
    <mergeCell ref="D2650:H2650"/>
    <mergeCell ref="D2651:H2651"/>
    <mergeCell ref="D2652:H2652"/>
    <mergeCell ref="C2655:H2655"/>
    <mergeCell ref="C2656:H2656"/>
    <mergeCell ref="D2657:H2657"/>
    <mergeCell ref="D2658:H2658"/>
    <mergeCell ref="A2705:H2705"/>
    <mergeCell ref="C2706:H2706"/>
    <mergeCell ref="C2707:H2707"/>
    <mergeCell ref="D2708:H2708"/>
    <mergeCell ref="D2709:H2709"/>
    <mergeCell ref="D2710:H2710"/>
    <mergeCell ref="D2711:H2711"/>
    <mergeCell ref="C2714:H2714"/>
    <mergeCell ref="C2715:H2715"/>
    <mergeCell ref="D2716:H2716"/>
    <mergeCell ref="D2717:H2717"/>
    <mergeCell ref="D2718:H2718"/>
    <mergeCell ref="D2719:H2719"/>
    <mergeCell ref="C2722:H2722"/>
    <mergeCell ref="C2723:H2723"/>
    <mergeCell ref="D2724:H2724"/>
    <mergeCell ref="D2725:H2725"/>
    <mergeCell ref="D2726:H2726"/>
    <mergeCell ref="D2727:H2727"/>
    <mergeCell ref="C2730:H2730"/>
    <mergeCell ref="C2731:H2731"/>
    <mergeCell ref="D2732:H2732"/>
    <mergeCell ref="D2733:H2733"/>
    <mergeCell ref="D2734:H2734"/>
    <mergeCell ref="D2735:H2735"/>
    <mergeCell ref="C2738:H2738"/>
    <mergeCell ref="C2739:H2739"/>
    <mergeCell ref="D2740:H2740"/>
    <mergeCell ref="D2741:H2741"/>
    <mergeCell ref="D2742:H2742"/>
    <mergeCell ref="D2743:H2743"/>
    <mergeCell ref="C2746:H2746"/>
    <mergeCell ref="C2747:H2747"/>
    <mergeCell ref="D2748:H2748"/>
    <mergeCell ref="D2749:H2749"/>
    <mergeCell ref="D1550:H1550"/>
    <mergeCell ref="D1551:H1551"/>
    <mergeCell ref="C1554:H1554"/>
    <mergeCell ref="C1555:H1555"/>
    <mergeCell ref="D1556:H1556"/>
    <mergeCell ref="D1557:H1557"/>
    <mergeCell ref="D1558:H1558"/>
    <mergeCell ref="D1559:H1559"/>
    <mergeCell ref="C1562:H1562"/>
    <mergeCell ref="C1563:H1563"/>
    <mergeCell ref="D1564:H1564"/>
    <mergeCell ref="D1565:H1565"/>
    <mergeCell ref="D1566:H1566"/>
    <mergeCell ref="D1567:H1567"/>
    <mergeCell ref="C1570:H1570"/>
    <mergeCell ref="C1571:H1571"/>
    <mergeCell ref="D1572:H1572"/>
    <mergeCell ref="D1573:H1573"/>
    <mergeCell ref="D1574:H1574"/>
    <mergeCell ref="D1575:H1575"/>
    <mergeCell ref="C1578:H1578"/>
    <mergeCell ref="C1579:H1579"/>
    <mergeCell ref="D1580:H1580"/>
    <mergeCell ref="D1581:H1581"/>
    <mergeCell ref="D1582:H1582"/>
    <mergeCell ref="D1583:H1583"/>
    <mergeCell ref="C1586:H1586"/>
    <mergeCell ref="C1587:H1587"/>
    <mergeCell ref="D1588:H1588"/>
    <mergeCell ref="D1589:H1589"/>
    <mergeCell ref="D1590:H1590"/>
    <mergeCell ref="D1591:H1591"/>
    <mergeCell ref="C1594:H1594"/>
    <mergeCell ref="C1595:H1595"/>
    <mergeCell ref="D1596:H1596"/>
    <mergeCell ref="D1597:H1597"/>
    <mergeCell ref="D1598:H1598"/>
    <mergeCell ref="D1599:H1599"/>
    <mergeCell ref="C1602:H1602"/>
    <mergeCell ref="C1603:H1603"/>
    <mergeCell ref="D1604:H1604"/>
    <mergeCell ref="D1605:H1605"/>
    <mergeCell ref="D1606:H1606"/>
    <mergeCell ref="D1607:H1607"/>
    <mergeCell ref="C1610:H1610"/>
    <mergeCell ref="C1611:H1611"/>
    <mergeCell ref="D1612:H1612"/>
    <mergeCell ref="D1613:H1613"/>
    <mergeCell ref="D1614:H1614"/>
    <mergeCell ref="D1615:H1615"/>
    <mergeCell ref="C1618:H1618"/>
    <mergeCell ref="C1619:H1619"/>
    <mergeCell ref="D1620:H1620"/>
    <mergeCell ref="D1621:H1621"/>
    <mergeCell ref="D1622:H1622"/>
    <mergeCell ref="D1623:H1623"/>
    <mergeCell ref="C1626:H1626"/>
    <mergeCell ref="C1627:H1627"/>
    <mergeCell ref="D1628:H1628"/>
    <mergeCell ref="D1629:H1629"/>
    <mergeCell ref="D1630:H1630"/>
    <mergeCell ref="D1631:H1631"/>
    <mergeCell ref="C1634:H1634"/>
    <mergeCell ref="C1635:H1635"/>
    <mergeCell ref="D1636:H1636"/>
    <mergeCell ref="D1637:H1637"/>
    <mergeCell ref="D1638:H1638"/>
    <mergeCell ref="D1639:H1639"/>
    <mergeCell ref="C1642:H1642"/>
    <mergeCell ref="C1643:H1643"/>
    <mergeCell ref="D1644:H1644"/>
    <mergeCell ref="D1645:H1645"/>
    <mergeCell ref="D1646:H1646"/>
    <mergeCell ref="D1647:H1647"/>
    <mergeCell ref="C1650:H1650"/>
    <mergeCell ref="C1651:H1651"/>
    <mergeCell ref="D1652:H1652"/>
    <mergeCell ref="D1653:H1653"/>
    <mergeCell ref="D1654:H1654"/>
    <mergeCell ref="D1655:H1655"/>
    <mergeCell ref="C1658:H1658"/>
    <mergeCell ref="C1659:H1659"/>
    <mergeCell ref="D1660:H1660"/>
    <mergeCell ref="D1661:H1661"/>
    <mergeCell ref="D1662:H1662"/>
    <mergeCell ref="D1663:H1663"/>
    <mergeCell ref="C1666:H1666"/>
    <mergeCell ref="C1667:H1667"/>
    <mergeCell ref="D1668:H1668"/>
    <mergeCell ref="D1669:H1669"/>
    <mergeCell ref="D1670:H1670"/>
    <mergeCell ref="D1671:H1671"/>
    <mergeCell ref="C1674:H1674"/>
    <mergeCell ref="C1675:H1675"/>
    <mergeCell ref="D1676:H1676"/>
    <mergeCell ref="D1677:H1677"/>
    <mergeCell ref="D1678:H1678"/>
    <mergeCell ref="D1679:H1679"/>
    <mergeCell ref="C1682:H1682"/>
    <mergeCell ref="C1683:H1683"/>
    <mergeCell ref="D1684:H1684"/>
    <mergeCell ref="D1685:H1685"/>
    <mergeCell ref="D1686:H1686"/>
    <mergeCell ref="D1687:H1687"/>
    <mergeCell ref="C1690:H1690"/>
    <mergeCell ref="C1691:H1691"/>
    <mergeCell ref="D1692:H1692"/>
    <mergeCell ref="D1693:H1693"/>
    <mergeCell ref="D1694:H1694"/>
    <mergeCell ref="D1695:H1695"/>
    <mergeCell ref="C1698:H1698"/>
    <mergeCell ref="C1699:H1699"/>
    <mergeCell ref="D1700:H1700"/>
    <mergeCell ref="D1701:H1701"/>
    <mergeCell ref="D1702:H1702"/>
    <mergeCell ref="D1703:H1703"/>
    <mergeCell ref="C1706:H1706"/>
    <mergeCell ref="C1707:H1707"/>
    <mergeCell ref="D1708:H1708"/>
    <mergeCell ref="D1709:H1709"/>
    <mergeCell ref="D1710:H1710"/>
    <mergeCell ref="D1711:H1711"/>
    <mergeCell ref="C1714:H1714"/>
    <mergeCell ref="C1715:H1715"/>
    <mergeCell ref="D1716:H1716"/>
    <mergeCell ref="D1717:H1717"/>
    <mergeCell ref="D1718:H1718"/>
    <mergeCell ref="D1719:H1719"/>
    <mergeCell ref="C1722:H1722"/>
    <mergeCell ref="C1723:H1723"/>
    <mergeCell ref="D1724:H1724"/>
    <mergeCell ref="D1725:H1725"/>
    <mergeCell ref="D1726:H1726"/>
    <mergeCell ref="D1727:H1727"/>
    <mergeCell ref="C1730:H1730"/>
    <mergeCell ref="C1731:H1731"/>
    <mergeCell ref="D1732:H1732"/>
    <mergeCell ref="D1733:H1733"/>
    <mergeCell ref="D1734:H1734"/>
    <mergeCell ref="D1735:H1735"/>
    <mergeCell ref="C1738:H1738"/>
    <mergeCell ref="C1739:H1739"/>
    <mergeCell ref="D1740:H1740"/>
    <mergeCell ref="D1741:H1741"/>
    <mergeCell ref="D1742:H1742"/>
    <mergeCell ref="D1743:H1743"/>
    <mergeCell ref="C1746:H1746"/>
    <mergeCell ref="C1747:H1747"/>
    <mergeCell ref="D1748:H1748"/>
    <mergeCell ref="D1749:H1749"/>
    <mergeCell ref="D1750:H1750"/>
    <mergeCell ref="D1751:H1751"/>
    <mergeCell ref="C1754:H1754"/>
    <mergeCell ref="C1755:H1755"/>
    <mergeCell ref="D1756:H1756"/>
    <mergeCell ref="D1757:H1757"/>
    <mergeCell ref="D1758:H1758"/>
    <mergeCell ref="D1759:H1759"/>
    <mergeCell ref="C1762:H1762"/>
    <mergeCell ref="C1763:H1763"/>
    <mergeCell ref="D1764:H1764"/>
    <mergeCell ref="D1765:H1765"/>
    <mergeCell ref="D1766:H1766"/>
    <mergeCell ref="D1767:H1767"/>
    <mergeCell ref="C1770:H1770"/>
    <mergeCell ref="C1771:H1771"/>
    <mergeCell ref="D1772:H1772"/>
    <mergeCell ref="D1773:H1773"/>
    <mergeCell ref="D1774:H1774"/>
    <mergeCell ref="D1775:H1775"/>
    <mergeCell ref="C1778:H1778"/>
    <mergeCell ref="C1779:H1779"/>
    <mergeCell ref="D1780:H1780"/>
    <mergeCell ref="D1781:H1781"/>
    <mergeCell ref="D1782:H1782"/>
    <mergeCell ref="D1783:H1783"/>
    <mergeCell ref="C1786:H1786"/>
    <mergeCell ref="C1787:H1787"/>
    <mergeCell ref="D1788:H1788"/>
    <mergeCell ref="D1789:H1789"/>
    <mergeCell ref="D1790:H1790"/>
    <mergeCell ref="D1791:H1791"/>
    <mergeCell ref="C1794:H1794"/>
    <mergeCell ref="C1795:H1795"/>
    <mergeCell ref="D1796:H1796"/>
    <mergeCell ref="D1797:H1797"/>
    <mergeCell ref="D1798:H1798"/>
    <mergeCell ref="D1799:H1799"/>
    <mergeCell ref="C1802:H1802"/>
    <mergeCell ref="C1803:H1803"/>
    <mergeCell ref="D1804:H1804"/>
    <mergeCell ref="D1805:H1805"/>
    <mergeCell ref="D1806:H1806"/>
    <mergeCell ref="D1807:H1807"/>
    <mergeCell ref="C1810:H1810"/>
    <mergeCell ref="C1811:H1811"/>
    <mergeCell ref="D1812:H1812"/>
    <mergeCell ref="D1813:H1813"/>
    <mergeCell ref="D1814:H1814"/>
    <mergeCell ref="D1815:H1815"/>
    <mergeCell ref="C1818:H1818"/>
    <mergeCell ref="C1819:H1819"/>
    <mergeCell ref="D1820:H1820"/>
    <mergeCell ref="D1821:H1821"/>
    <mergeCell ref="D1822:H1822"/>
    <mergeCell ref="D1823:H1823"/>
    <mergeCell ref="C1826:H1826"/>
    <mergeCell ref="C1827:H1827"/>
    <mergeCell ref="D1828:H1828"/>
    <mergeCell ref="D1829:H1829"/>
    <mergeCell ref="D1830:H1830"/>
    <mergeCell ref="D1831:H1831"/>
    <mergeCell ref="C1834:H1834"/>
    <mergeCell ref="C1835:H1835"/>
    <mergeCell ref="D1836:H1836"/>
    <mergeCell ref="D1837:H1837"/>
    <mergeCell ref="D1838:H1838"/>
    <mergeCell ref="D1839:H1839"/>
    <mergeCell ref="C1842:H1842"/>
    <mergeCell ref="C1843:H1843"/>
    <mergeCell ref="D1844:H1844"/>
    <mergeCell ref="D1845:H1845"/>
    <mergeCell ref="D1846:H1846"/>
    <mergeCell ref="D1847:H1847"/>
    <mergeCell ref="C1850:H1850"/>
    <mergeCell ref="C1851:H1851"/>
    <mergeCell ref="D1852:H1852"/>
    <mergeCell ref="D1853:H1853"/>
    <mergeCell ref="D1854:H1854"/>
    <mergeCell ref="D1855:H1855"/>
    <mergeCell ref="C1858:H1858"/>
    <mergeCell ref="C1859:H1859"/>
    <mergeCell ref="D1860:H1860"/>
    <mergeCell ref="D1861:H1861"/>
    <mergeCell ref="D1862:H1862"/>
    <mergeCell ref="D1863:H1863"/>
    <mergeCell ref="C1866:H1866"/>
    <mergeCell ref="C1867:H1867"/>
    <mergeCell ref="D1868:H1868"/>
    <mergeCell ref="D1869:H1869"/>
    <mergeCell ref="D1870:H1870"/>
    <mergeCell ref="D1871:H1871"/>
    <mergeCell ref="C1874:H1874"/>
    <mergeCell ref="C1875:H1875"/>
    <mergeCell ref="D1876:H1876"/>
    <mergeCell ref="D1877:H1877"/>
    <mergeCell ref="D1878:H1878"/>
    <mergeCell ref="D1879:H1879"/>
    <mergeCell ref="C1882:H1882"/>
    <mergeCell ref="C1883:H1883"/>
    <mergeCell ref="D1884:H1884"/>
    <mergeCell ref="D1885:H1885"/>
    <mergeCell ref="D1886:H1886"/>
    <mergeCell ref="D1887:H1887"/>
    <mergeCell ref="C1890:H1890"/>
    <mergeCell ref="C1891:H1891"/>
    <mergeCell ref="D1892:H1892"/>
    <mergeCell ref="D1893:H1893"/>
    <mergeCell ref="D1894:H1894"/>
    <mergeCell ref="D1895:H1895"/>
    <mergeCell ref="C1898:H1898"/>
    <mergeCell ref="C1899:H1899"/>
    <mergeCell ref="D1900:H1900"/>
    <mergeCell ref="D1901:H1901"/>
    <mergeCell ref="D1902:H1902"/>
    <mergeCell ref="D1903:H1903"/>
    <mergeCell ref="C1906:H1906"/>
    <mergeCell ref="C1907:H1907"/>
    <mergeCell ref="D1908:H1908"/>
    <mergeCell ref="D1909:H1909"/>
    <mergeCell ref="D1910:H1910"/>
    <mergeCell ref="D1911:H1911"/>
    <mergeCell ref="C1914:H1914"/>
    <mergeCell ref="C1915:H1915"/>
    <mergeCell ref="D1916:H1916"/>
    <mergeCell ref="D1917:H1917"/>
    <mergeCell ref="D1918:H1918"/>
    <mergeCell ref="D1919:H1919"/>
    <mergeCell ref="C1922:H1922"/>
    <mergeCell ref="C1923:H1923"/>
    <mergeCell ref="D1924:H1924"/>
    <mergeCell ref="D1925:H1925"/>
    <mergeCell ref="D1926:H1926"/>
    <mergeCell ref="D1927:H1927"/>
    <mergeCell ref="C1930:H1930"/>
    <mergeCell ref="C1931:H1931"/>
    <mergeCell ref="D1932:H1932"/>
    <mergeCell ref="D1933:H1933"/>
    <mergeCell ref="D1934:H1934"/>
    <mergeCell ref="D1935:H1935"/>
    <mergeCell ref="C1938:H1938"/>
    <mergeCell ref="C1939:H1939"/>
    <mergeCell ref="D1940:H1940"/>
    <mergeCell ref="D1941:H1941"/>
    <mergeCell ref="C2073:H2073"/>
    <mergeCell ref="C2074:H2074"/>
    <mergeCell ref="D2075:H2075"/>
    <mergeCell ref="D2076:H2076"/>
    <mergeCell ref="D2077:H2077"/>
    <mergeCell ref="D2078:H2078"/>
    <mergeCell ref="C2081:H2081"/>
    <mergeCell ref="C2082:H2082"/>
    <mergeCell ref="D2083:H2083"/>
    <mergeCell ref="D2084:H2084"/>
    <mergeCell ref="D2085:H2085"/>
    <mergeCell ref="D2086:H2086"/>
    <mergeCell ref="C2089:H2089"/>
    <mergeCell ref="C2090:H2090"/>
    <mergeCell ref="D2091:H2091"/>
    <mergeCell ref="D2092:H2092"/>
    <mergeCell ref="D2093:H2093"/>
    <mergeCell ref="D2094:H2094"/>
    <mergeCell ref="C2097:H2097"/>
    <mergeCell ref="C2098:H2098"/>
    <mergeCell ref="D2099:H2099"/>
    <mergeCell ref="D2100:H2100"/>
    <mergeCell ref="D2101:H2101"/>
    <mergeCell ref="D2102:H2102"/>
    <mergeCell ref="C2105:H2105"/>
    <mergeCell ref="C2106:H2106"/>
    <mergeCell ref="D2107:H2107"/>
    <mergeCell ref="D2108:H2108"/>
    <mergeCell ref="D2109:H2109"/>
    <mergeCell ref="D2110:H2110"/>
    <mergeCell ref="C2113:H2113"/>
    <mergeCell ref="C2114:H2114"/>
    <mergeCell ref="D2115:H2115"/>
    <mergeCell ref="D2116:H2116"/>
    <mergeCell ref="D2117:H2117"/>
    <mergeCell ref="D2118:H2118"/>
    <mergeCell ref="C2121:H2121"/>
    <mergeCell ref="C2122:H2122"/>
    <mergeCell ref="D2123:H2123"/>
    <mergeCell ref="D2124:H2124"/>
    <mergeCell ref="D2125:H2125"/>
    <mergeCell ref="D2126:H2126"/>
    <mergeCell ref="C2129:H2129"/>
    <mergeCell ref="C2130:H2130"/>
    <mergeCell ref="D2131:H2131"/>
    <mergeCell ref="D2132:H2132"/>
    <mergeCell ref="D2133:H2133"/>
    <mergeCell ref="D2134:H2134"/>
    <mergeCell ref="C2137:H2137"/>
    <mergeCell ref="C2138:H2138"/>
    <mergeCell ref="D2139:H2139"/>
    <mergeCell ref="D2140:H2140"/>
    <mergeCell ref="D2141:H2141"/>
    <mergeCell ref="D2142:H2142"/>
    <mergeCell ref="C2145:H2145"/>
    <mergeCell ref="C2146:H2146"/>
    <mergeCell ref="D2147:H2147"/>
    <mergeCell ref="D2148:H2148"/>
    <mergeCell ref="D2149:H2149"/>
    <mergeCell ref="D2150:H2150"/>
    <mergeCell ref="C2153:H2153"/>
    <mergeCell ref="C2154:H2154"/>
    <mergeCell ref="D2155:H2155"/>
    <mergeCell ref="D2156:H2156"/>
    <mergeCell ref="D2157:H2157"/>
    <mergeCell ref="D2158:H2158"/>
    <mergeCell ref="C2161:H2161"/>
    <mergeCell ref="C2162:H2162"/>
    <mergeCell ref="D2163:H2163"/>
    <mergeCell ref="D2164:H2164"/>
    <mergeCell ref="D2165:H2165"/>
    <mergeCell ref="D2166:H2166"/>
    <mergeCell ref="C2169:H2169"/>
    <mergeCell ref="C2170:H2170"/>
    <mergeCell ref="D2171:H2171"/>
    <mergeCell ref="D2172:H2172"/>
    <mergeCell ref="D2173:H2173"/>
    <mergeCell ref="D2174:H2174"/>
    <mergeCell ref="C2177:H2177"/>
    <mergeCell ref="C2178:H2178"/>
    <mergeCell ref="D2179:H2179"/>
    <mergeCell ref="D2180:H2180"/>
    <mergeCell ref="D2181:H2181"/>
    <mergeCell ref="D2182:H2182"/>
    <mergeCell ref="C1971:H1971"/>
    <mergeCell ref="D1972:H1972"/>
    <mergeCell ref="C2185:H2185"/>
    <mergeCell ref="C2186:H2186"/>
    <mergeCell ref="D2187:H2187"/>
    <mergeCell ref="D2188:H2188"/>
    <mergeCell ref="D2189:H2189"/>
    <mergeCell ref="D2190:H2190"/>
    <mergeCell ref="C1970:H1970"/>
    <mergeCell ref="D1975:H1975"/>
    <mergeCell ref="D1494:H1494"/>
    <mergeCell ref="D1495:H1495"/>
    <mergeCell ref="C1498:H1498"/>
    <mergeCell ref="C1499:H1499"/>
    <mergeCell ref="D1500:H1500"/>
    <mergeCell ref="D1501:H1501"/>
    <mergeCell ref="D1502:H1502"/>
    <mergeCell ref="D1503:H1503"/>
    <mergeCell ref="C1506:H1506"/>
    <mergeCell ref="C1507:H1507"/>
    <mergeCell ref="D1508:H1508"/>
    <mergeCell ref="D1509:H1509"/>
    <mergeCell ref="D1510:H1510"/>
    <mergeCell ref="D1511:H1511"/>
    <mergeCell ref="C1514:H1514"/>
    <mergeCell ref="C1515:H1515"/>
    <mergeCell ref="D1516:H1516"/>
    <mergeCell ref="D1517:H1517"/>
    <mergeCell ref="D1518:H1518"/>
    <mergeCell ref="D1519:H1519"/>
    <mergeCell ref="C1522:H1522"/>
    <mergeCell ref="C1523:H1523"/>
    <mergeCell ref="D1524:H1524"/>
    <mergeCell ref="D1525:H1525"/>
    <mergeCell ref="D1526:H1526"/>
    <mergeCell ref="D1527:H1527"/>
    <mergeCell ref="C1530:H1530"/>
    <mergeCell ref="C1531:H1531"/>
    <mergeCell ref="D1532:H1532"/>
    <mergeCell ref="D1533:H1533"/>
    <mergeCell ref="D1534:H1534"/>
    <mergeCell ref="D1535:H1535"/>
    <mergeCell ref="C1538:H1538"/>
    <mergeCell ref="C1539:H1539"/>
    <mergeCell ref="D1540:H1540"/>
    <mergeCell ref="D1541:H1541"/>
    <mergeCell ref="D1542:H1542"/>
    <mergeCell ref="D1543:H1543"/>
    <mergeCell ref="C1546:H1546"/>
    <mergeCell ref="C1547:H1547"/>
    <mergeCell ref="D1548:H1548"/>
    <mergeCell ref="D1549:H1549"/>
    <mergeCell ref="D1973:H1973"/>
    <mergeCell ref="D1974:H1974"/>
    <mergeCell ref="D1942:H1942"/>
    <mergeCell ref="D1943:H1943"/>
    <mergeCell ref="C1946:H1946"/>
    <mergeCell ref="C1947:H1947"/>
    <mergeCell ref="D1948:H1948"/>
    <mergeCell ref="D1949:H1949"/>
    <mergeCell ref="D1950:H1950"/>
    <mergeCell ref="D1951:H1951"/>
    <mergeCell ref="C1954:H1954"/>
    <mergeCell ref="C1955:H1955"/>
    <mergeCell ref="D1956:H1956"/>
    <mergeCell ref="D1957:H1957"/>
    <mergeCell ref="D1958:H1958"/>
    <mergeCell ref="D1959:H1959"/>
    <mergeCell ref="D2053:H2053"/>
    <mergeCell ref="D2054:H2054"/>
    <mergeCell ref="C2057:H2057"/>
    <mergeCell ref="C2058:H2058"/>
    <mergeCell ref="D2059:H2059"/>
    <mergeCell ref="D2060:H2060"/>
    <mergeCell ref="D2061:H2061"/>
    <mergeCell ref="D2062:H2062"/>
    <mergeCell ref="C2065:H2065"/>
    <mergeCell ref="C2066:H2066"/>
    <mergeCell ref="D2067:H2067"/>
    <mergeCell ref="D2068:H2068"/>
    <mergeCell ref="D2069:H2069"/>
    <mergeCell ref="D2070:H2070"/>
    <mergeCell ref="A2195:H2195"/>
    <mergeCell ref="C2196:H2196"/>
    <mergeCell ref="C2197:H2197"/>
    <mergeCell ref="D2198:H2198"/>
    <mergeCell ref="D2199:H2199"/>
    <mergeCell ref="D2200:H2200"/>
    <mergeCell ref="D2201:H2201"/>
    <mergeCell ref="C2204:H2204"/>
    <mergeCell ref="C2205:H2205"/>
    <mergeCell ref="D2206:H2206"/>
    <mergeCell ref="D2207:H2207"/>
    <mergeCell ref="D2208:H2208"/>
    <mergeCell ref="D2209:H2209"/>
    <mergeCell ref="C2212:H2212"/>
    <mergeCell ref="C2213:H2213"/>
    <mergeCell ref="D2214:H2214"/>
    <mergeCell ref="D2215:H2215"/>
    <mergeCell ref="D2216:H2216"/>
    <mergeCell ref="D2217:H2217"/>
    <mergeCell ref="C2220:H2220"/>
    <mergeCell ref="C2221:H2221"/>
    <mergeCell ref="D2222:H2222"/>
    <mergeCell ref="D2223:H2223"/>
    <mergeCell ref="D2224:H2224"/>
    <mergeCell ref="D2225:H2225"/>
    <mergeCell ref="C2228:H2228"/>
    <mergeCell ref="C2229:H2229"/>
    <mergeCell ref="D2230:H2230"/>
    <mergeCell ref="D2231:H2231"/>
    <mergeCell ref="D2232:H2232"/>
    <mergeCell ref="D2233:H2233"/>
    <mergeCell ref="C2236:H2236"/>
    <mergeCell ref="C2237:H2237"/>
    <mergeCell ref="D2238:H2238"/>
    <mergeCell ref="D2239:H2239"/>
    <mergeCell ref="C1962:H1962"/>
    <mergeCell ref="C1963:H1963"/>
    <mergeCell ref="D1964:H1964"/>
    <mergeCell ref="D1965:H1965"/>
    <mergeCell ref="D1966:H1966"/>
    <mergeCell ref="D1967:H1967"/>
    <mergeCell ref="C2049:H2049"/>
    <mergeCell ref="C2050:H2050"/>
    <mergeCell ref="D2051:H2051"/>
    <mergeCell ref="D2052:H2052"/>
    <mergeCell ref="D2296:H2296"/>
    <mergeCell ref="D2297:H2297"/>
    <mergeCell ref="C2300:H2300"/>
    <mergeCell ref="C2301:H2301"/>
    <mergeCell ref="D2302:H2302"/>
    <mergeCell ref="D2303:H2303"/>
    <mergeCell ref="D2304:H2304"/>
    <mergeCell ref="D2305:H2305"/>
    <mergeCell ref="C2308:H2308"/>
    <mergeCell ref="C2309:H2309"/>
    <mergeCell ref="D2310:H2310"/>
    <mergeCell ref="D2311:H2311"/>
    <mergeCell ref="D2312:H2312"/>
    <mergeCell ref="D2313:H2313"/>
    <mergeCell ref="C2316:H2316"/>
    <mergeCell ref="C2317:H2317"/>
    <mergeCell ref="D2318:H2318"/>
    <mergeCell ref="D2319:H2319"/>
    <mergeCell ref="D2320:H2320"/>
    <mergeCell ref="D2321:H2321"/>
    <mergeCell ref="C2324:H2324"/>
    <mergeCell ref="C2325:H2325"/>
    <mergeCell ref="D2326:H2326"/>
    <mergeCell ref="D2327:H2327"/>
    <mergeCell ref="D2328:H2328"/>
    <mergeCell ref="D2329:H2329"/>
    <mergeCell ref="C2332:H2332"/>
    <mergeCell ref="C2333:H2333"/>
    <mergeCell ref="D2334:H2334"/>
    <mergeCell ref="D2335:H2335"/>
    <mergeCell ref="D2336:H2336"/>
    <mergeCell ref="D2337:H2337"/>
    <mergeCell ref="C2340:H2340"/>
    <mergeCell ref="C2341:H2341"/>
    <mergeCell ref="D2342:H2342"/>
    <mergeCell ref="D2343:H2343"/>
    <mergeCell ref="D2344:H2344"/>
    <mergeCell ref="D2345:H2345"/>
    <mergeCell ref="C2348:H2348"/>
    <mergeCell ref="C2349:H2349"/>
    <mergeCell ref="D2350:H2350"/>
    <mergeCell ref="D2351:H2351"/>
    <mergeCell ref="D2352:H2352"/>
    <mergeCell ref="D2353:H2353"/>
    <mergeCell ref="C2356:H2356"/>
    <mergeCell ref="C2357:H2357"/>
    <mergeCell ref="D2358:H2358"/>
    <mergeCell ref="D2359:H2359"/>
    <mergeCell ref="D2360:H2360"/>
    <mergeCell ref="D2361:H2361"/>
    <mergeCell ref="C2364:H2364"/>
    <mergeCell ref="C2365:H2365"/>
    <mergeCell ref="D2366:H2366"/>
    <mergeCell ref="D2367:H2367"/>
    <mergeCell ref="D2368:H2368"/>
    <mergeCell ref="D2369:H2369"/>
    <mergeCell ref="C2372:H2372"/>
    <mergeCell ref="C2373:H2373"/>
    <mergeCell ref="D2374:H2374"/>
    <mergeCell ref="D2375:H2375"/>
    <mergeCell ref="D2376:H2376"/>
    <mergeCell ref="D2377:H2377"/>
    <mergeCell ref="C2380:H2380"/>
    <mergeCell ref="C2381:H2381"/>
    <mergeCell ref="D2382:H2382"/>
    <mergeCell ref="D2383:H2383"/>
    <mergeCell ref="D2384:H2384"/>
    <mergeCell ref="D2385:H2385"/>
    <mergeCell ref="C2388:H2388"/>
    <mergeCell ref="C2389:H2389"/>
    <mergeCell ref="D2390:H2390"/>
    <mergeCell ref="D2391:H2391"/>
    <mergeCell ref="D2392:H2392"/>
    <mergeCell ref="D2393:H2393"/>
    <mergeCell ref="C2396:H2396"/>
    <mergeCell ref="C2397:H2397"/>
    <mergeCell ref="D2398:H2398"/>
    <mergeCell ref="D2399:H2399"/>
    <mergeCell ref="D2400:H2400"/>
    <mergeCell ref="D2401:H2401"/>
    <mergeCell ref="C2404:H2404"/>
    <mergeCell ref="C2405:H2405"/>
    <mergeCell ref="D2406:H2406"/>
    <mergeCell ref="D2407:H2407"/>
    <mergeCell ref="D2240:H2240"/>
    <mergeCell ref="D2241:H2241"/>
    <mergeCell ref="C2244:H2244"/>
    <mergeCell ref="C2245:H2245"/>
    <mergeCell ref="D2246:H2246"/>
    <mergeCell ref="D2247:H2247"/>
    <mergeCell ref="D2248:H2248"/>
    <mergeCell ref="D2249:H2249"/>
    <mergeCell ref="C2252:H2252"/>
    <mergeCell ref="C2253:H2253"/>
    <mergeCell ref="D2254:H2254"/>
    <mergeCell ref="D2255:H2255"/>
    <mergeCell ref="D2256:H2256"/>
    <mergeCell ref="D2257:H2257"/>
    <mergeCell ref="C2260:H2260"/>
    <mergeCell ref="C2261:H2261"/>
    <mergeCell ref="D2262:H2262"/>
    <mergeCell ref="D2263:H2263"/>
    <mergeCell ref="D2264:H2264"/>
    <mergeCell ref="D2265:H2265"/>
    <mergeCell ref="C2268:H2268"/>
    <mergeCell ref="C2269:H2269"/>
    <mergeCell ref="D2270:H2270"/>
    <mergeCell ref="D2271:H2271"/>
    <mergeCell ref="D2272:H2272"/>
    <mergeCell ref="D2273:H2273"/>
    <mergeCell ref="C2276:H2276"/>
    <mergeCell ref="C2277:H2277"/>
    <mergeCell ref="D2278:H2278"/>
    <mergeCell ref="D2279:H2279"/>
    <mergeCell ref="D2280:H2280"/>
    <mergeCell ref="D2281:H2281"/>
    <mergeCell ref="C2284:H2284"/>
    <mergeCell ref="C2285:H2285"/>
    <mergeCell ref="D2286:H2286"/>
    <mergeCell ref="D2287:H2287"/>
    <mergeCell ref="D2288:H2288"/>
    <mergeCell ref="D2289:H2289"/>
    <mergeCell ref="C2292:H2292"/>
    <mergeCell ref="C2293:H2293"/>
    <mergeCell ref="D2294:H2294"/>
    <mergeCell ref="D2295:H2295"/>
    <mergeCell ref="C2437:H2437"/>
    <mergeCell ref="D2438:H2438"/>
    <mergeCell ref="D2439:H2439"/>
    <mergeCell ref="D2440:H2440"/>
    <mergeCell ref="D2441:H2441"/>
    <mergeCell ref="C2428:H2428"/>
    <mergeCell ref="C2429:H2429"/>
    <mergeCell ref="D2430:H2430"/>
    <mergeCell ref="D2431:H2431"/>
    <mergeCell ref="D2432:H2432"/>
    <mergeCell ref="D2433:H2433"/>
    <mergeCell ref="C2436:H2436"/>
    <mergeCell ref="C2938:H2938"/>
    <mergeCell ref="C2939:H2939"/>
    <mergeCell ref="D2940:H2940"/>
    <mergeCell ref="D2941:H2941"/>
    <mergeCell ref="D2942:H2942"/>
    <mergeCell ref="D2943:H2943"/>
    <mergeCell ref="C2946:H2946"/>
    <mergeCell ref="C2947:H2947"/>
    <mergeCell ref="D2948:H2948"/>
    <mergeCell ref="D2949:H2949"/>
    <mergeCell ref="D2950:H2950"/>
    <mergeCell ref="D2951:H2951"/>
    <mergeCell ref="C2954:H2954"/>
    <mergeCell ref="C2955:H2955"/>
    <mergeCell ref="D2750:H2750"/>
    <mergeCell ref="D2751:H2751"/>
    <mergeCell ref="C2754:H2754"/>
    <mergeCell ref="C2755:H2755"/>
    <mergeCell ref="D2756:H2756"/>
    <mergeCell ref="D2757:H2757"/>
    <mergeCell ref="D2758:H2758"/>
    <mergeCell ref="D2759:H2759"/>
    <mergeCell ref="C2762:H2762"/>
    <mergeCell ref="C2763:H2763"/>
    <mergeCell ref="D2764:H2764"/>
    <mergeCell ref="D2765:H2765"/>
    <mergeCell ref="D2766:H2766"/>
    <mergeCell ref="D2767:H2767"/>
    <mergeCell ref="C2770:H2770"/>
    <mergeCell ref="C2771:H2771"/>
    <mergeCell ref="D2772:H2772"/>
    <mergeCell ref="D2773:H2773"/>
    <mergeCell ref="D2774:H2774"/>
    <mergeCell ref="D2775:H2775"/>
    <mergeCell ref="C2778:H2778"/>
    <mergeCell ref="C2779:H2779"/>
    <mergeCell ref="D2780:H2780"/>
    <mergeCell ref="D2781:H2781"/>
    <mergeCell ref="D2782:H2782"/>
    <mergeCell ref="D2783:H2783"/>
    <mergeCell ref="C2786:H2786"/>
    <mergeCell ref="C2787:H2787"/>
    <mergeCell ref="D2788:H2788"/>
    <mergeCell ref="D2789:H2789"/>
    <mergeCell ref="D2790:H2790"/>
    <mergeCell ref="D2791:H2791"/>
    <mergeCell ref="C2794:H2794"/>
    <mergeCell ref="C2795:H2795"/>
    <mergeCell ref="D2796:H2796"/>
    <mergeCell ref="D2797:H2797"/>
    <mergeCell ref="D2798:H2798"/>
    <mergeCell ref="D2799:H2799"/>
    <mergeCell ref="C2802:H2802"/>
    <mergeCell ref="C2803:H2803"/>
    <mergeCell ref="D2804:H2804"/>
    <mergeCell ref="D2805:H2805"/>
    <mergeCell ref="D2974:H2974"/>
    <mergeCell ref="D2975:H2975"/>
    <mergeCell ref="C2978:H2978"/>
    <mergeCell ref="C2979:H2979"/>
    <mergeCell ref="D2980:H2980"/>
    <mergeCell ref="D2981:H2981"/>
    <mergeCell ref="D2982:H2982"/>
    <mergeCell ref="D2983:H2983"/>
    <mergeCell ref="D2956:H2956"/>
    <mergeCell ref="D2957:H2957"/>
    <mergeCell ref="D2958:H2958"/>
    <mergeCell ref="D2959:H2959"/>
    <mergeCell ref="C2962:H2962"/>
    <mergeCell ref="C2963:H2963"/>
    <mergeCell ref="D2964:H2964"/>
    <mergeCell ref="D2965:H2965"/>
    <mergeCell ref="D2966:H2966"/>
    <mergeCell ref="D2967:H2967"/>
    <mergeCell ref="C2970:H2970"/>
    <mergeCell ref="C2971:H2971"/>
    <mergeCell ref="D2972:H2972"/>
    <mergeCell ref="D2973:H2973"/>
    <mergeCell ref="A2988:H2988"/>
    <mergeCell ref="C2989:H2989"/>
    <mergeCell ref="C2990:H2990"/>
    <mergeCell ref="D2991:H2991"/>
    <mergeCell ref="D2992:H2992"/>
    <mergeCell ref="D2993:H2993"/>
    <mergeCell ref="D2994:H2994"/>
    <mergeCell ref="C2997:H2997"/>
    <mergeCell ref="C2998:H2998"/>
    <mergeCell ref="D2999:H2999"/>
    <mergeCell ref="D3000:H3000"/>
    <mergeCell ref="D3001:H3001"/>
    <mergeCell ref="D3002:H3002"/>
    <mergeCell ref="C3005:H3005"/>
    <mergeCell ref="C3006:H3006"/>
    <mergeCell ref="D3007:H3007"/>
    <mergeCell ref="D3008:H3008"/>
    <mergeCell ref="D3009:H3009"/>
    <mergeCell ref="D3010:H3010"/>
    <mergeCell ref="C3013:H3013"/>
    <mergeCell ref="C3014:H3014"/>
    <mergeCell ref="D3015:H3015"/>
    <mergeCell ref="D3016:H3016"/>
    <mergeCell ref="D3017:H3017"/>
    <mergeCell ref="D3018:H3018"/>
    <mergeCell ref="C3021:H3021"/>
    <mergeCell ref="C3022:H3022"/>
    <mergeCell ref="D3023:H3023"/>
    <mergeCell ref="D3024:H3024"/>
    <mergeCell ref="D3025:H3025"/>
    <mergeCell ref="D3026:H3026"/>
    <mergeCell ref="C3029:H3029"/>
    <mergeCell ref="C3030:H3030"/>
    <mergeCell ref="D3031:H3031"/>
    <mergeCell ref="D3032:H3032"/>
    <mergeCell ref="D3089:H3089"/>
    <mergeCell ref="D3090:H3090"/>
    <mergeCell ref="C3093:H3093"/>
    <mergeCell ref="C3094:H3094"/>
    <mergeCell ref="D3095:H3095"/>
    <mergeCell ref="D3096:H3096"/>
    <mergeCell ref="D3097:H3097"/>
    <mergeCell ref="D3098:H3098"/>
    <mergeCell ref="C3101:H3101"/>
    <mergeCell ref="C3102:H3102"/>
    <mergeCell ref="D3103:H3103"/>
    <mergeCell ref="D3104:H3104"/>
    <mergeCell ref="D3105:H3105"/>
    <mergeCell ref="D3106:H3106"/>
    <mergeCell ref="C3109:H3109"/>
    <mergeCell ref="C3110:H3110"/>
    <mergeCell ref="D3111:H3111"/>
    <mergeCell ref="D3112:H3112"/>
    <mergeCell ref="D3113:H3113"/>
    <mergeCell ref="D3114:H3114"/>
    <mergeCell ref="C3117:H3117"/>
    <mergeCell ref="C3118:H3118"/>
    <mergeCell ref="D3119:H3119"/>
    <mergeCell ref="D3120:H3120"/>
    <mergeCell ref="D3121:H3121"/>
    <mergeCell ref="D3122:H3122"/>
    <mergeCell ref="C3125:H3125"/>
    <mergeCell ref="C3126:H3126"/>
    <mergeCell ref="D3127:H3127"/>
    <mergeCell ref="D3128:H3128"/>
    <mergeCell ref="D3129:H3129"/>
    <mergeCell ref="D3130:H3130"/>
    <mergeCell ref="C3133:H3133"/>
    <mergeCell ref="C3134:H3134"/>
    <mergeCell ref="D3135:H3135"/>
    <mergeCell ref="D3136:H3136"/>
    <mergeCell ref="D3137:H3137"/>
    <mergeCell ref="D3138:H3138"/>
    <mergeCell ref="C3141:H3141"/>
    <mergeCell ref="C3142:H3142"/>
    <mergeCell ref="D3143:H3143"/>
    <mergeCell ref="D3144:H3144"/>
    <mergeCell ref="D3033:H3033"/>
    <mergeCell ref="D3034:H3034"/>
    <mergeCell ref="C3037:H3037"/>
    <mergeCell ref="C3038:H3038"/>
    <mergeCell ref="D3039:H3039"/>
    <mergeCell ref="D3040:H3040"/>
    <mergeCell ref="D3041:H3041"/>
    <mergeCell ref="D3042:H3042"/>
    <mergeCell ref="C3045:H3045"/>
    <mergeCell ref="C3046:H3046"/>
    <mergeCell ref="D3047:H3047"/>
    <mergeCell ref="D3048:H3048"/>
    <mergeCell ref="D3049:H3049"/>
    <mergeCell ref="D3050:H3050"/>
    <mergeCell ref="C3053:H3053"/>
    <mergeCell ref="C3054:H3054"/>
    <mergeCell ref="D3055:H3055"/>
    <mergeCell ref="D3056:H3056"/>
    <mergeCell ref="D3057:H3057"/>
    <mergeCell ref="D3058:H3058"/>
    <mergeCell ref="C3061:H3061"/>
    <mergeCell ref="C3062:H3062"/>
    <mergeCell ref="D3063:H3063"/>
    <mergeCell ref="D3064:H3064"/>
    <mergeCell ref="D3065:H3065"/>
    <mergeCell ref="D3066:H3066"/>
    <mergeCell ref="C3069:H3069"/>
    <mergeCell ref="C3070:H3070"/>
    <mergeCell ref="D3071:H3071"/>
    <mergeCell ref="D3072:H3072"/>
    <mergeCell ref="D3073:H3073"/>
    <mergeCell ref="D3074:H3074"/>
    <mergeCell ref="C3077:H3077"/>
    <mergeCell ref="C3078:H3078"/>
    <mergeCell ref="D3079:H3079"/>
    <mergeCell ref="D3080:H3080"/>
    <mergeCell ref="D3081:H3081"/>
    <mergeCell ref="D3082:H3082"/>
    <mergeCell ref="C3085:H3085"/>
    <mergeCell ref="C3086:H3086"/>
    <mergeCell ref="D3087:H3087"/>
    <mergeCell ref="D3088:H3088"/>
    <mergeCell ref="D3145:H3145"/>
    <mergeCell ref="D3146:H3146"/>
    <mergeCell ref="C3149:H3149"/>
    <mergeCell ref="C3150:H3150"/>
    <mergeCell ref="D3151:H3151"/>
    <mergeCell ref="D3152:H3152"/>
    <mergeCell ref="D3153:H3153"/>
    <mergeCell ref="D3154:H3154"/>
    <mergeCell ref="D2806:H2806"/>
    <mergeCell ref="D2807:H2807"/>
    <mergeCell ref="C2810:H2810"/>
    <mergeCell ref="C2811:H2811"/>
    <mergeCell ref="D2812:H2812"/>
    <mergeCell ref="D2813:H2813"/>
    <mergeCell ref="D2814:H2814"/>
    <mergeCell ref="D2815:H2815"/>
    <mergeCell ref="C2818:H2818"/>
    <mergeCell ref="C2819:H2819"/>
    <mergeCell ref="D2820:H2820"/>
    <mergeCell ref="D2821:H2821"/>
    <mergeCell ref="D2822:H2822"/>
    <mergeCell ref="D2823:H2823"/>
    <mergeCell ref="C2826:H2826"/>
    <mergeCell ref="C2827:H2827"/>
    <mergeCell ref="D2828:H2828"/>
    <mergeCell ref="D2829:H2829"/>
    <mergeCell ref="D2830:H2830"/>
    <mergeCell ref="D2831:H2831"/>
    <mergeCell ref="C2834:H2834"/>
    <mergeCell ref="C2835:H2835"/>
    <mergeCell ref="D2836:H2836"/>
    <mergeCell ref="D2837:H2837"/>
    <mergeCell ref="D2838:H2838"/>
    <mergeCell ref="D2839:H2839"/>
    <mergeCell ref="C2842:H2842"/>
    <mergeCell ref="C2843:H2843"/>
    <mergeCell ref="D2844:H2844"/>
    <mergeCell ref="D2845:H2845"/>
    <mergeCell ref="D2846:H2846"/>
    <mergeCell ref="D2847:H2847"/>
    <mergeCell ref="C2850:H2850"/>
    <mergeCell ref="C2851:H2851"/>
    <mergeCell ref="D2852:H2852"/>
    <mergeCell ref="D2853:H2853"/>
    <mergeCell ref="D2854:H2854"/>
    <mergeCell ref="D2855:H2855"/>
    <mergeCell ref="C2858:H2858"/>
    <mergeCell ref="C2859:H2859"/>
    <mergeCell ref="D2860:H2860"/>
    <mergeCell ref="D2861:H2861"/>
    <mergeCell ref="D2862:H2862"/>
    <mergeCell ref="D2863:H2863"/>
    <mergeCell ref="C2866:H2866"/>
    <mergeCell ref="C2867:H2867"/>
    <mergeCell ref="D2868:H2868"/>
    <mergeCell ref="D2869:H2869"/>
    <mergeCell ref="D2870:H2870"/>
    <mergeCell ref="D2871:H2871"/>
    <mergeCell ref="C2874:H2874"/>
    <mergeCell ref="C2875:H2875"/>
    <mergeCell ref="D2876:H2876"/>
    <mergeCell ref="D2877:H2877"/>
    <mergeCell ref="D2878:H2878"/>
    <mergeCell ref="D2879:H2879"/>
    <mergeCell ref="C2882:H2882"/>
    <mergeCell ref="C2883:H2883"/>
    <mergeCell ref="D2884:H2884"/>
    <mergeCell ref="D2885:H2885"/>
    <mergeCell ref="D2886:H2886"/>
    <mergeCell ref="D2887:H2887"/>
    <mergeCell ref="C2890:H2890"/>
    <mergeCell ref="C2891:H2891"/>
    <mergeCell ref="D2892:H2892"/>
    <mergeCell ref="D2893:H2893"/>
    <mergeCell ref="D2894:H2894"/>
    <mergeCell ref="D2895:H2895"/>
    <mergeCell ref="C2898:H2898"/>
    <mergeCell ref="C2899:H2899"/>
    <mergeCell ref="D2900:H2900"/>
    <mergeCell ref="D2901:H2901"/>
    <mergeCell ref="D2902:H2902"/>
    <mergeCell ref="D2903:H2903"/>
    <mergeCell ref="C2906:H2906"/>
    <mergeCell ref="C2907:H2907"/>
    <mergeCell ref="D2908:H2908"/>
    <mergeCell ref="D2909:H2909"/>
    <mergeCell ref="D2910:H2910"/>
    <mergeCell ref="D2911:H2911"/>
    <mergeCell ref="C2914:H2914"/>
    <mergeCell ref="C2915:H2915"/>
    <mergeCell ref="D2916:H2916"/>
    <mergeCell ref="D2917:H2917"/>
    <mergeCell ref="D2918:H2918"/>
    <mergeCell ref="D2919:H2919"/>
    <mergeCell ref="C2922:H2922"/>
    <mergeCell ref="C2923:H2923"/>
    <mergeCell ref="D2924:H2924"/>
    <mergeCell ref="D2925:H2925"/>
    <mergeCell ref="D2926:H2926"/>
    <mergeCell ref="D2927:H2927"/>
    <mergeCell ref="C2930:H2930"/>
    <mergeCell ref="C2931:H2931"/>
    <mergeCell ref="D2932:H2932"/>
    <mergeCell ref="D2933:H2933"/>
    <mergeCell ref="D2934:H2934"/>
    <mergeCell ref="D2935:H2935"/>
    <mergeCell ref="D416:H416"/>
    <mergeCell ref="D417:H417"/>
    <mergeCell ref="C420:H420"/>
    <mergeCell ref="C421:H421"/>
    <mergeCell ref="D422:H422"/>
    <mergeCell ref="D423:H423"/>
    <mergeCell ref="D424:H424"/>
    <mergeCell ref="D425:H425"/>
    <mergeCell ref="C428:H428"/>
    <mergeCell ref="C429:H429"/>
    <mergeCell ref="D430:H430"/>
    <mergeCell ref="D431:H431"/>
    <mergeCell ref="D432:H432"/>
    <mergeCell ref="D433:H433"/>
    <mergeCell ref="C436:H436"/>
    <mergeCell ref="C437:H437"/>
    <mergeCell ref="D438:H438"/>
    <mergeCell ref="D439:H439"/>
    <mergeCell ref="D440:H440"/>
    <mergeCell ref="D441:H441"/>
    <mergeCell ref="C444:H444"/>
    <mergeCell ref="C445:H445"/>
    <mergeCell ref="D446:H446"/>
    <mergeCell ref="D447:H447"/>
    <mergeCell ref="D448:H448"/>
    <mergeCell ref="D449:H449"/>
    <mergeCell ref="C452:H452"/>
    <mergeCell ref="C453:H453"/>
    <mergeCell ref="D454:H454"/>
    <mergeCell ref="D455:H455"/>
    <mergeCell ref="D456:H456"/>
    <mergeCell ref="D457:H457"/>
    <mergeCell ref="C460:H460"/>
    <mergeCell ref="C461:H461"/>
    <mergeCell ref="D462:H462"/>
    <mergeCell ref="D463:H463"/>
    <mergeCell ref="D464:H464"/>
    <mergeCell ref="D465:H465"/>
    <mergeCell ref="C468:H468"/>
    <mergeCell ref="C469:H469"/>
    <mergeCell ref="D470:H470"/>
    <mergeCell ref="D471:H471"/>
    <mergeCell ref="D472:H472"/>
    <mergeCell ref="D473:H473"/>
    <mergeCell ref="C476:H476"/>
    <mergeCell ref="C477:H477"/>
    <mergeCell ref="D478:H478"/>
    <mergeCell ref="D479:H479"/>
    <mergeCell ref="D480:H480"/>
    <mergeCell ref="D481:H481"/>
    <mergeCell ref="C484:H484"/>
    <mergeCell ref="C485:H485"/>
    <mergeCell ref="D486:H486"/>
    <mergeCell ref="D487:H487"/>
    <mergeCell ref="D488:H488"/>
    <mergeCell ref="D489:H489"/>
    <mergeCell ref="C492:H492"/>
    <mergeCell ref="C493:H493"/>
    <mergeCell ref="D494:H494"/>
    <mergeCell ref="D495:H495"/>
    <mergeCell ref="D496:H496"/>
    <mergeCell ref="D497:H497"/>
    <mergeCell ref="C500:H500"/>
    <mergeCell ref="C501:H501"/>
    <mergeCell ref="D502:H502"/>
    <mergeCell ref="D503:H503"/>
    <mergeCell ref="D504:H504"/>
    <mergeCell ref="D505:H505"/>
    <mergeCell ref="C508:H508"/>
    <mergeCell ref="C509:H509"/>
    <mergeCell ref="D510:H510"/>
    <mergeCell ref="D511:H511"/>
    <mergeCell ref="D512:H512"/>
    <mergeCell ref="D513:H513"/>
    <mergeCell ref="C516:H516"/>
    <mergeCell ref="C517:H517"/>
    <mergeCell ref="D518:H518"/>
    <mergeCell ref="D519:H519"/>
    <mergeCell ref="D520:H520"/>
    <mergeCell ref="D521:H521"/>
    <mergeCell ref="C524:H524"/>
    <mergeCell ref="C525:H525"/>
    <mergeCell ref="D526:H526"/>
    <mergeCell ref="D527:H527"/>
    <mergeCell ref="D528:H528"/>
    <mergeCell ref="D529:H529"/>
    <mergeCell ref="C532:H532"/>
    <mergeCell ref="C533:H533"/>
    <mergeCell ref="D534:H534"/>
    <mergeCell ref="D535:H535"/>
    <mergeCell ref="D536:H536"/>
    <mergeCell ref="D537:H537"/>
    <mergeCell ref="C540:H540"/>
    <mergeCell ref="C541:H541"/>
    <mergeCell ref="D542:H542"/>
    <mergeCell ref="D543:H543"/>
    <mergeCell ref="D544:H544"/>
    <mergeCell ref="D545:H545"/>
    <mergeCell ref="D678:H678"/>
    <mergeCell ref="D679:H679"/>
    <mergeCell ref="D680:H680"/>
    <mergeCell ref="D681:H681"/>
    <mergeCell ref="C684:H684"/>
    <mergeCell ref="C685:H685"/>
    <mergeCell ref="D686:H686"/>
    <mergeCell ref="D687:H687"/>
    <mergeCell ref="D688:H688"/>
    <mergeCell ref="D689:H689"/>
    <mergeCell ref="C692:H692"/>
    <mergeCell ref="C693:H693"/>
    <mergeCell ref="D694:H694"/>
    <mergeCell ref="D695:H695"/>
    <mergeCell ref="D696:H696"/>
    <mergeCell ref="D697:H697"/>
    <mergeCell ref="C700:H700"/>
    <mergeCell ref="C701:H701"/>
    <mergeCell ref="D702:H702"/>
    <mergeCell ref="D703:H703"/>
    <mergeCell ref="D704:H704"/>
    <mergeCell ref="D705:H705"/>
    <mergeCell ref="C708:H708"/>
    <mergeCell ref="C709:H709"/>
    <mergeCell ref="D710:H710"/>
    <mergeCell ref="D711:H711"/>
    <mergeCell ref="D712:H712"/>
    <mergeCell ref="D713:H713"/>
    <mergeCell ref="C44:H44"/>
    <mergeCell ref="C45:H45"/>
    <mergeCell ref="D46:H46"/>
    <mergeCell ref="D47:H47"/>
    <mergeCell ref="D48:H48"/>
    <mergeCell ref="D49:H49"/>
    <mergeCell ref="C52:H52"/>
    <mergeCell ref="C53:H53"/>
    <mergeCell ref="D54:H54"/>
    <mergeCell ref="D55:H55"/>
    <mergeCell ref="D56:H56"/>
    <mergeCell ref="D57:H57"/>
    <mergeCell ref="C60:H60"/>
    <mergeCell ref="C61:H61"/>
    <mergeCell ref="D62:H62"/>
    <mergeCell ref="D63:H63"/>
    <mergeCell ref="D64:H64"/>
    <mergeCell ref="D65:H65"/>
    <mergeCell ref="C68:H68"/>
    <mergeCell ref="C69:H69"/>
    <mergeCell ref="D70:H70"/>
    <mergeCell ref="D71:H71"/>
    <mergeCell ref="D72:H72"/>
    <mergeCell ref="D73:H73"/>
    <mergeCell ref="C76:H76"/>
    <mergeCell ref="C77:H77"/>
    <mergeCell ref="D78:H78"/>
    <mergeCell ref="D79:H79"/>
    <mergeCell ref="D80:H80"/>
    <mergeCell ref="D81:H81"/>
    <mergeCell ref="C84:H84"/>
    <mergeCell ref="C85:H85"/>
    <mergeCell ref="D86:H86"/>
    <mergeCell ref="D87:H87"/>
    <mergeCell ref="D88:H88"/>
    <mergeCell ref="D89:H89"/>
    <mergeCell ref="C92:H92"/>
    <mergeCell ref="C93:H93"/>
    <mergeCell ref="D94:H94"/>
    <mergeCell ref="D95:H95"/>
    <mergeCell ref="D96:H96"/>
    <mergeCell ref="D97:H97"/>
    <mergeCell ref="C716:H716"/>
    <mergeCell ref="C717:H717"/>
    <mergeCell ref="D718:H718"/>
    <mergeCell ref="D719:H719"/>
    <mergeCell ref="D720:H720"/>
    <mergeCell ref="D721:H721"/>
    <mergeCell ref="C548:H548"/>
    <mergeCell ref="C549:H549"/>
    <mergeCell ref="D550:H550"/>
    <mergeCell ref="D551:H551"/>
    <mergeCell ref="D552:H552"/>
    <mergeCell ref="D553:H553"/>
    <mergeCell ref="C556:H556"/>
    <mergeCell ref="C557:H557"/>
    <mergeCell ref="D558:H558"/>
    <mergeCell ref="D559:H559"/>
    <mergeCell ref="D560:H560"/>
    <mergeCell ref="D561:H561"/>
    <mergeCell ref="C564:H564"/>
    <mergeCell ref="C565:H565"/>
    <mergeCell ref="D566:H566"/>
    <mergeCell ref="D567:H567"/>
    <mergeCell ref="D568:H568"/>
    <mergeCell ref="D569:H569"/>
    <mergeCell ref="C572:H572"/>
    <mergeCell ref="C573:H573"/>
    <mergeCell ref="D574:H574"/>
    <mergeCell ref="D575:H575"/>
    <mergeCell ref="D576:H576"/>
    <mergeCell ref="D577:H577"/>
    <mergeCell ref="C580:H580"/>
    <mergeCell ref="C581:H581"/>
    <mergeCell ref="D582:H582"/>
    <mergeCell ref="D583:H583"/>
    <mergeCell ref="D584:H584"/>
    <mergeCell ref="D585:H585"/>
    <mergeCell ref="C588:H588"/>
    <mergeCell ref="C589:H589"/>
    <mergeCell ref="D590:H590"/>
    <mergeCell ref="D591:H591"/>
    <mergeCell ref="D592:H592"/>
    <mergeCell ref="D593:H593"/>
    <mergeCell ref="C596:H596"/>
    <mergeCell ref="C597:H597"/>
    <mergeCell ref="D598:H598"/>
    <mergeCell ref="D599:H599"/>
    <mergeCell ref="D600:H600"/>
    <mergeCell ref="D601:H601"/>
    <mergeCell ref="C604:H604"/>
    <mergeCell ref="C605:H605"/>
    <mergeCell ref="D606:H606"/>
    <mergeCell ref="D607:H607"/>
    <mergeCell ref="D608:H608"/>
    <mergeCell ref="D609:H609"/>
    <mergeCell ref="C612:H612"/>
    <mergeCell ref="C613:H613"/>
    <mergeCell ref="D614:H614"/>
    <mergeCell ref="D615:H615"/>
    <mergeCell ref="D616:H616"/>
    <mergeCell ref="D617:H617"/>
    <mergeCell ref="C620:H620"/>
    <mergeCell ref="C621:H621"/>
    <mergeCell ref="D622:H622"/>
    <mergeCell ref="D623:H623"/>
    <mergeCell ref="D624:H624"/>
    <mergeCell ref="D625:H625"/>
    <mergeCell ref="C628:H628"/>
    <mergeCell ref="C629:H629"/>
    <mergeCell ref="D630:H630"/>
    <mergeCell ref="D631:H631"/>
    <mergeCell ref="D632:H632"/>
    <mergeCell ref="D633:H633"/>
    <mergeCell ref="C636:H636"/>
    <mergeCell ref="C637:H637"/>
    <mergeCell ref="D638:H638"/>
    <mergeCell ref="D639:H639"/>
    <mergeCell ref="D640:H640"/>
    <mergeCell ref="D641:H641"/>
    <mergeCell ref="C644:H644"/>
    <mergeCell ref="C645:H645"/>
    <mergeCell ref="D646:H646"/>
    <mergeCell ref="D647:H647"/>
    <mergeCell ref="D648:H648"/>
    <mergeCell ref="D649:H649"/>
    <mergeCell ref="C652:H652"/>
    <mergeCell ref="C653:H653"/>
    <mergeCell ref="D654:H654"/>
    <mergeCell ref="D655:H655"/>
    <mergeCell ref="D656:H656"/>
    <mergeCell ref="D657:H657"/>
    <mergeCell ref="C660:H660"/>
    <mergeCell ref="C661:H661"/>
    <mergeCell ref="D662:H662"/>
    <mergeCell ref="D663:H663"/>
    <mergeCell ref="D664:H664"/>
    <mergeCell ref="D665:H665"/>
    <mergeCell ref="C668:H668"/>
    <mergeCell ref="C669:H669"/>
    <mergeCell ref="D670:H670"/>
    <mergeCell ref="D671:H671"/>
    <mergeCell ref="D672:H672"/>
    <mergeCell ref="D673:H673"/>
    <mergeCell ref="C676:H676"/>
    <mergeCell ref="C677:H677"/>
    <mergeCell ref="O460:T460"/>
    <mergeCell ref="O461:T461"/>
    <mergeCell ref="P462:T462"/>
    <mergeCell ref="P463:T463"/>
    <mergeCell ref="P464:T464"/>
    <mergeCell ref="P465:T465"/>
    <mergeCell ref="O468:T468"/>
    <mergeCell ref="O469:T469"/>
    <mergeCell ref="P470:T470"/>
    <mergeCell ref="P471:T471"/>
    <mergeCell ref="P472:T472"/>
    <mergeCell ref="P473:T473"/>
    <mergeCell ref="O476:T476"/>
    <mergeCell ref="O477:T477"/>
    <mergeCell ref="P478:T478"/>
    <mergeCell ref="P479:T479"/>
    <mergeCell ref="P480:T480"/>
    <mergeCell ref="P481:T481"/>
    <mergeCell ref="O484:T484"/>
    <mergeCell ref="O485:T485"/>
    <mergeCell ref="P486:T486"/>
    <mergeCell ref="P487:T487"/>
    <mergeCell ref="P488:T488"/>
    <mergeCell ref="P489:T489"/>
    <mergeCell ref="O492:T492"/>
    <mergeCell ref="O493:T493"/>
    <mergeCell ref="P494:T494"/>
    <mergeCell ref="P495:T495"/>
    <mergeCell ref="P496:T496"/>
    <mergeCell ref="P497:T497"/>
    <mergeCell ref="O500:T500"/>
    <mergeCell ref="O501:T501"/>
    <mergeCell ref="P502:T502"/>
    <mergeCell ref="P503:T503"/>
    <mergeCell ref="P504:T504"/>
    <mergeCell ref="P505:T505"/>
    <mergeCell ref="O508:T508"/>
    <mergeCell ref="O509:T509"/>
    <mergeCell ref="P510:T510"/>
    <mergeCell ref="P511:T511"/>
    <mergeCell ref="P512:T512"/>
    <mergeCell ref="P513:T513"/>
    <mergeCell ref="O516:T516"/>
    <mergeCell ref="O517:T517"/>
    <mergeCell ref="P518:T518"/>
    <mergeCell ref="P519:T519"/>
    <mergeCell ref="P520:T520"/>
    <mergeCell ref="P521:T521"/>
    <mergeCell ref="O524:T524"/>
    <mergeCell ref="O525:T525"/>
    <mergeCell ref="P526:T526"/>
    <mergeCell ref="P527:T527"/>
    <mergeCell ref="P528:T528"/>
    <mergeCell ref="P529:T529"/>
    <mergeCell ref="O532:T532"/>
    <mergeCell ref="O533:T533"/>
    <mergeCell ref="P534:T534"/>
    <mergeCell ref="P535:T535"/>
    <mergeCell ref="P536:T536"/>
    <mergeCell ref="P537:T537"/>
    <mergeCell ref="O540:T540"/>
    <mergeCell ref="O541:T541"/>
    <mergeCell ref="P542:T542"/>
    <mergeCell ref="P543:T543"/>
    <mergeCell ref="P544:T544"/>
    <mergeCell ref="P545:T545"/>
    <mergeCell ref="O548:T548"/>
    <mergeCell ref="O549:T549"/>
    <mergeCell ref="P550:T550"/>
    <mergeCell ref="P551:T551"/>
    <mergeCell ref="P552:T552"/>
    <mergeCell ref="P553:T553"/>
    <mergeCell ref="O556:T556"/>
    <mergeCell ref="O557:T557"/>
    <mergeCell ref="P558:T558"/>
    <mergeCell ref="P559:T559"/>
    <mergeCell ref="P560:T560"/>
    <mergeCell ref="P561:T561"/>
    <mergeCell ref="O564:T564"/>
    <mergeCell ref="O565:T565"/>
    <mergeCell ref="P566:T566"/>
    <mergeCell ref="P567:T567"/>
    <mergeCell ref="P568:T568"/>
    <mergeCell ref="P569:T569"/>
    <mergeCell ref="O572:T572"/>
    <mergeCell ref="O573:T573"/>
    <mergeCell ref="P574:T574"/>
    <mergeCell ref="P575:T575"/>
    <mergeCell ref="P576:T576"/>
    <mergeCell ref="P577:T577"/>
    <mergeCell ref="O580:T580"/>
    <mergeCell ref="O581:T581"/>
    <mergeCell ref="P582:T582"/>
    <mergeCell ref="P583:T583"/>
    <mergeCell ref="P584:T584"/>
    <mergeCell ref="P585:T585"/>
    <mergeCell ref="O588:T588"/>
    <mergeCell ref="O589:T589"/>
    <mergeCell ref="P590:T590"/>
    <mergeCell ref="P591:T591"/>
    <mergeCell ref="P592:T592"/>
    <mergeCell ref="P593:T593"/>
    <mergeCell ref="O596:T596"/>
    <mergeCell ref="O597:T597"/>
    <mergeCell ref="P598:T598"/>
    <mergeCell ref="P599:T599"/>
    <mergeCell ref="P600:T600"/>
    <mergeCell ref="P601:T601"/>
    <mergeCell ref="O604:T604"/>
    <mergeCell ref="O605:T605"/>
    <mergeCell ref="P606:T606"/>
    <mergeCell ref="P607:T607"/>
    <mergeCell ref="P608:T608"/>
    <mergeCell ref="P609:T609"/>
    <mergeCell ref="O612:T612"/>
    <mergeCell ref="O613:T613"/>
    <mergeCell ref="P614:T614"/>
    <mergeCell ref="P615:T615"/>
    <mergeCell ref="P616:T616"/>
    <mergeCell ref="P617:T617"/>
    <mergeCell ref="O620:T620"/>
    <mergeCell ref="O621:T621"/>
    <mergeCell ref="P622:T622"/>
    <mergeCell ref="P623:T623"/>
    <mergeCell ref="P624:T624"/>
    <mergeCell ref="P625:T625"/>
    <mergeCell ref="O628:T628"/>
    <mergeCell ref="O629:T629"/>
    <mergeCell ref="P630:T630"/>
    <mergeCell ref="P631:T631"/>
    <mergeCell ref="P632:T632"/>
    <mergeCell ref="P633:T633"/>
    <mergeCell ref="O636:T636"/>
    <mergeCell ref="O637:T637"/>
    <mergeCell ref="P638:T638"/>
    <mergeCell ref="P639:T639"/>
    <mergeCell ref="P640:T640"/>
    <mergeCell ref="P641:T641"/>
    <mergeCell ref="O644:T644"/>
    <mergeCell ref="O645:T645"/>
    <mergeCell ref="P646:T646"/>
    <mergeCell ref="P647:T647"/>
    <mergeCell ref="P648:T648"/>
    <mergeCell ref="P649:T649"/>
    <mergeCell ref="O652:T652"/>
    <mergeCell ref="O653:T653"/>
    <mergeCell ref="P654:T654"/>
    <mergeCell ref="P655:T655"/>
    <mergeCell ref="P656:T656"/>
    <mergeCell ref="P657:T657"/>
    <mergeCell ref="O660:T660"/>
    <mergeCell ref="O661:T661"/>
    <mergeCell ref="P662:T662"/>
    <mergeCell ref="P663:T663"/>
    <mergeCell ref="P664:T664"/>
    <mergeCell ref="P665:T665"/>
    <mergeCell ref="O668:T668"/>
    <mergeCell ref="O669:T669"/>
    <mergeCell ref="P670:T670"/>
    <mergeCell ref="P671:T671"/>
    <mergeCell ref="P672:T672"/>
    <mergeCell ref="P673:T673"/>
    <mergeCell ref="O676:T676"/>
    <mergeCell ref="O677:T677"/>
    <mergeCell ref="P678:T678"/>
    <mergeCell ref="P679:T679"/>
    <mergeCell ref="P680:T680"/>
    <mergeCell ref="P681:T681"/>
    <mergeCell ref="O684:T684"/>
    <mergeCell ref="O685:T685"/>
    <mergeCell ref="P686:T686"/>
    <mergeCell ref="P687:T687"/>
    <mergeCell ref="P688:T688"/>
    <mergeCell ref="P689:T689"/>
    <mergeCell ref="O692:T692"/>
    <mergeCell ref="O693:T693"/>
    <mergeCell ref="P694:T694"/>
    <mergeCell ref="P695:T695"/>
    <mergeCell ref="P696:T696"/>
    <mergeCell ref="P697:T697"/>
    <mergeCell ref="O700:T700"/>
    <mergeCell ref="O701:T701"/>
    <mergeCell ref="P102:T102"/>
    <mergeCell ref="P103:T103"/>
    <mergeCell ref="P104:T104"/>
    <mergeCell ref="P105:T105"/>
    <mergeCell ref="O108:T108"/>
    <mergeCell ref="O109:T109"/>
    <mergeCell ref="P110:T110"/>
    <mergeCell ref="P111:T111"/>
    <mergeCell ref="P112:T112"/>
    <mergeCell ref="P113:T113"/>
    <mergeCell ref="O116:T116"/>
    <mergeCell ref="O117:T117"/>
    <mergeCell ref="P118:T118"/>
    <mergeCell ref="P119:T119"/>
    <mergeCell ref="P142:T142"/>
    <mergeCell ref="P143:T143"/>
    <mergeCell ref="P144:T144"/>
    <mergeCell ref="P145:T145"/>
    <mergeCell ref="O148:T148"/>
    <mergeCell ref="O149:T149"/>
    <mergeCell ref="P150:T150"/>
    <mergeCell ref="P151:T151"/>
    <mergeCell ref="P152:T152"/>
    <mergeCell ref="P153:T153"/>
    <mergeCell ref="O156:T156"/>
    <mergeCell ref="O157:T157"/>
    <mergeCell ref="P158:T158"/>
    <mergeCell ref="P159:T159"/>
    <mergeCell ref="P160:T160"/>
    <mergeCell ref="P161:T161"/>
    <mergeCell ref="O164:T164"/>
    <mergeCell ref="O165:T165"/>
    <mergeCell ref="P166:T166"/>
    <mergeCell ref="P167:T167"/>
    <mergeCell ref="P168:T168"/>
    <mergeCell ref="P169:T169"/>
    <mergeCell ref="O172:T172"/>
    <mergeCell ref="O173:T173"/>
    <mergeCell ref="P174:T174"/>
    <mergeCell ref="P175:T175"/>
    <mergeCell ref="P176:T176"/>
    <mergeCell ref="P177:T177"/>
    <mergeCell ref="P720:T720"/>
    <mergeCell ref="P721:T721"/>
    <mergeCell ref="P939:T939"/>
    <mergeCell ref="P940:T940"/>
    <mergeCell ref="O943:T943"/>
    <mergeCell ref="O944:T944"/>
    <mergeCell ref="P945:T945"/>
    <mergeCell ref="P946:T946"/>
    <mergeCell ref="P947:T947"/>
    <mergeCell ref="P948:T948"/>
    <mergeCell ref="O951:T951"/>
    <mergeCell ref="O952:T952"/>
    <mergeCell ref="P953:T953"/>
    <mergeCell ref="P954:T954"/>
    <mergeCell ref="P955:T955"/>
    <mergeCell ref="P956:T956"/>
    <mergeCell ref="P771:T771"/>
    <mergeCell ref="P772:T772"/>
    <mergeCell ref="O775:T775"/>
    <mergeCell ref="O776:T776"/>
    <mergeCell ref="P777:T777"/>
    <mergeCell ref="P778:T778"/>
    <mergeCell ref="P779:T779"/>
    <mergeCell ref="P780:T780"/>
    <mergeCell ref="O783:T783"/>
    <mergeCell ref="O784:T784"/>
    <mergeCell ref="P785:T785"/>
    <mergeCell ref="P786:T786"/>
    <mergeCell ref="P787:T787"/>
    <mergeCell ref="P788:T788"/>
    <mergeCell ref="O791:T791"/>
    <mergeCell ref="O792:T792"/>
    <mergeCell ref="P793:T793"/>
    <mergeCell ref="P794:T794"/>
    <mergeCell ref="P795:T795"/>
    <mergeCell ref="P796:T796"/>
    <mergeCell ref="O799:T799"/>
    <mergeCell ref="O800:T800"/>
    <mergeCell ref="P801:T801"/>
    <mergeCell ref="P802:T802"/>
    <mergeCell ref="P803:T803"/>
    <mergeCell ref="P804:T804"/>
    <mergeCell ref="O807:T807"/>
    <mergeCell ref="O808:T808"/>
    <mergeCell ref="P809:T809"/>
    <mergeCell ref="P810:T810"/>
    <mergeCell ref="P811:T811"/>
    <mergeCell ref="P812:T812"/>
    <mergeCell ref="O815:T815"/>
    <mergeCell ref="O816:T816"/>
    <mergeCell ref="P817:T817"/>
    <mergeCell ref="P818:T818"/>
    <mergeCell ref="P819:T819"/>
    <mergeCell ref="P820:T820"/>
    <mergeCell ref="O823:T823"/>
    <mergeCell ref="O824:T824"/>
    <mergeCell ref="P825:T825"/>
    <mergeCell ref="P826:T826"/>
    <mergeCell ref="O959:T959"/>
    <mergeCell ref="O960:T960"/>
    <mergeCell ref="P702:T702"/>
    <mergeCell ref="P703:T703"/>
    <mergeCell ref="P704:T704"/>
    <mergeCell ref="P705:T705"/>
    <mergeCell ref="O708:T708"/>
    <mergeCell ref="O709:T709"/>
    <mergeCell ref="P710:T710"/>
    <mergeCell ref="P711:T711"/>
    <mergeCell ref="P712:T712"/>
    <mergeCell ref="P713:T713"/>
    <mergeCell ref="O716:T716"/>
    <mergeCell ref="O717:T717"/>
    <mergeCell ref="P718:T718"/>
    <mergeCell ref="P719:T719"/>
    <mergeCell ref="M726:T726"/>
    <mergeCell ref="O727:T727"/>
    <mergeCell ref="O728:T728"/>
    <mergeCell ref="P729:T729"/>
    <mergeCell ref="P730:T730"/>
    <mergeCell ref="P731:T731"/>
    <mergeCell ref="P732:T732"/>
    <mergeCell ref="O735:T735"/>
    <mergeCell ref="O736:T736"/>
    <mergeCell ref="P737:T737"/>
    <mergeCell ref="P738:T738"/>
    <mergeCell ref="P739:T739"/>
    <mergeCell ref="P740:T740"/>
    <mergeCell ref="O743:T743"/>
    <mergeCell ref="O744:T744"/>
    <mergeCell ref="P745:T745"/>
    <mergeCell ref="P746:T746"/>
    <mergeCell ref="P747:T747"/>
    <mergeCell ref="P748:T748"/>
    <mergeCell ref="O751:T751"/>
    <mergeCell ref="O752:T752"/>
    <mergeCell ref="P753:T753"/>
    <mergeCell ref="P754:T754"/>
    <mergeCell ref="P755:T755"/>
    <mergeCell ref="P756:T756"/>
    <mergeCell ref="O759:T759"/>
    <mergeCell ref="O760:T760"/>
    <mergeCell ref="P761:T761"/>
    <mergeCell ref="P762:T762"/>
    <mergeCell ref="P763:T763"/>
    <mergeCell ref="P764:T764"/>
    <mergeCell ref="O767:T767"/>
    <mergeCell ref="O768:T768"/>
    <mergeCell ref="P769:T769"/>
    <mergeCell ref="P770:T770"/>
    <mergeCell ref="P827:T827"/>
    <mergeCell ref="P828:T828"/>
    <mergeCell ref="O831:T831"/>
    <mergeCell ref="O832:T832"/>
    <mergeCell ref="P833:T833"/>
    <mergeCell ref="P834:T834"/>
    <mergeCell ref="P835:T835"/>
    <mergeCell ref="P836:T836"/>
    <mergeCell ref="O839:T839"/>
    <mergeCell ref="O840:T840"/>
    <mergeCell ref="P841:T841"/>
    <mergeCell ref="P842:T842"/>
    <mergeCell ref="P843:T843"/>
    <mergeCell ref="P844:T844"/>
    <mergeCell ref="O847:T847"/>
    <mergeCell ref="O848:T848"/>
    <mergeCell ref="P849:T849"/>
    <mergeCell ref="P850:T850"/>
    <mergeCell ref="P851:T851"/>
    <mergeCell ref="P852:T852"/>
    <mergeCell ref="O855:T855"/>
    <mergeCell ref="O856:T856"/>
    <mergeCell ref="P857:T857"/>
    <mergeCell ref="P858:T858"/>
    <mergeCell ref="P859:T859"/>
    <mergeCell ref="P860:T860"/>
    <mergeCell ref="O863:T863"/>
    <mergeCell ref="O864:T864"/>
    <mergeCell ref="P865:T865"/>
    <mergeCell ref="P866:T866"/>
    <mergeCell ref="P867:T867"/>
    <mergeCell ref="P868:T868"/>
    <mergeCell ref="O871:T871"/>
    <mergeCell ref="O872:T872"/>
    <mergeCell ref="P873:T873"/>
    <mergeCell ref="P874:T874"/>
    <mergeCell ref="P875:T875"/>
    <mergeCell ref="P876:T876"/>
    <mergeCell ref="O879:T879"/>
    <mergeCell ref="O880:T880"/>
    <mergeCell ref="P881:T881"/>
    <mergeCell ref="P882:T882"/>
    <mergeCell ref="P883:T883"/>
    <mergeCell ref="P884:T884"/>
    <mergeCell ref="O887:T887"/>
    <mergeCell ref="O888:T888"/>
    <mergeCell ref="P889:T889"/>
    <mergeCell ref="P890:T890"/>
    <mergeCell ref="P891:T891"/>
    <mergeCell ref="P892:T892"/>
    <mergeCell ref="O895:T895"/>
    <mergeCell ref="O896:T896"/>
    <mergeCell ref="P897:T897"/>
    <mergeCell ref="P898:T898"/>
    <mergeCell ref="P899:T899"/>
    <mergeCell ref="P900:T900"/>
    <mergeCell ref="O903:T903"/>
    <mergeCell ref="O904:T904"/>
    <mergeCell ref="P905:T905"/>
    <mergeCell ref="P906:T906"/>
    <mergeCell ref="P907:T907"/>
    <mergeCell ref="P908:T908"/>
    <mergeCell ref="O911:T911"/>
    <mergeCell ref="O912:T912"/>
    <mergeCell ref="P913:T913"/>
    <mergeCell ref="P914:T914"/>
    <mergeCell ref="P915:T915"/>
    <mergeCell ref="P916:T916"/>
    <mergeCell ref="O919:T919"/>
    <mergeCell ref="O920:T920"/>
    <mergeCell ref="P921:T921"/>
    <mergeCell ref="P922:T922"/>
    <mergeCell ref="P923:T923"/>
    <mergeCell ref="P924:T924"/>
    <mergeCell ref="O927:T927"/>
    <mergeCell ref="O928:T928"/>
    <mergeCell ref="P929:T929"/>
    <mergeCell ref="P930:T930"/>
    <mergeCell ref="P931:T931"/>
    <mergeCell ref="P932:T932"/>
    <mergeCell ref="O935:T935"/>
    <mergeCell ref="O936:T936"/>
    <mergeCell ref="P937:T937"/>
    <mergeCell ref="P938:T938"/>
    <mergeCell ref="P120:T120"/>
    <mergeCell ref="P121:T121"/>
    <mergeCell ref="O124:T124"/>
    <mergeCell ref="O125:T125"/>
    <mergeCell ref="P126:T126"/>
    <mergeCell ref="P127:T127"/>
    <mergeCell ref="P128:T128"/>
    <mergeCell ref="P129:T129"/>
    <mergeCell ref="O132:T132"/>
    <mergeCell ref="O133:T133"/>
    <mergeCell ref="P134:T134"/>
    <mergeCell ref="P135:T135"/>
    <mergeCell ref="P136:T136"/>
    <mergeCell ref="P137:T137"/>
    <mergeCell ref="O44:T44"/>
    <mergeCell ref="O45:T45"/>
    <mergeCell ref="P46:T46"/>
    <mergeCell ref="P47:T47"/>
    <mergeCell ref="P48:T48"/>
    <mergeCell ref="P49:T49"/>
    <mergeCell ref="O52:T52"/>
    <mergeCell ref="O53:T53"/>
    <mergeCell ref="P54:T54"/>
    <mergeCell ref="P55:T55"/>
    <mergeCell ref="P56:T56"/>
    <mergeCell ref="P57:T57"/>
    <mergeCell ref="O60:T60"/>
    <mergeCell ref="O61:T61"/>
    <mergeCell ref="P64:T64"/>
    <mergeCell ref="P65:T65"/>
    <mergeCell ref="O68:T68"/>
    <mergeCell ref="O69:T69"/>
    <mergeCell ref="P70:T70"/>
    <mergeCell ref="P71:T71"/>
    <mergeCell ref="P72:T72"/>
    <mergeCell ref="P73:T73"/>
    <mergeCell ref="O76:T76"/>
    <mergeCell ref="O77:T77"/>
    <mergeCell ref="P78:T78"/>
    <mergeCell ref="P79:T79"/>
    <mergeCell ref="P80:T80"/>
    <mergeCell ref="P81:T81"/>
    <mergeCell ref="O84:T84"/>
    <mergeCell ref="O85:T85"/>
    <mergeCell ref="P86:T86"/>
    <mergeCell ref="P87:T87"/>
    <mergeCell ref="P88:T88"/>
    <mergeCell ref="P89:T89"/>
    <mergeCell ref="O92:T92"/>
    <mergeCell ref="O93:T93"/>
    <mergeCell ref="P94:T94"/>
    <mergeCell ref="P95:T95"/>
    <mergeCell ref="P96:T96"/>
    <mergeCell ref="P97:T97"/>
    <mergeCell ref="O100:T100"/>
    <mergeCell ref="O101:T101"/>
    <mergeCell ref="O140:T140"/>
    <mergeCell ref="O141:T141"/>
    <mergeCell ref="O37:T37"/>
    <mergeCell ref="P38:T38"/>
    <mergeCell ref="O28:T28"/>
    <mergeCell ref="O29:T29"/>
    <mergeCell ref="P30:T30"/>
    <mergeCell ref="P31:T31"/>
    <mergeCell ref="P32:T32"/>
    <mergeCell ref="P33:T33"/>
    <mergeCell ref="O36:T36"/>
    <mergeCell ref="C20:H20"/>
    <mergeCell ref="C21:H21"/>
    <mergeCell ref="D22:H22"/>
    <mergeCell ref="D23:H23"/>
    <mergeCell ref="D24:H24"/>
    <mergeCell ref="D25:H25"/>
    <mergeCell ref="C28:H28"/>
    <mergeCell ref="C29:H29"/>
    <mergeCell ref="D30:H30"/>
    <mergeCell ref="D31:H31"/>
    <mergeCell ref="D32:H32"/>
    <mergeCell ref="D33:H33"/>
    <mergeCell ref="C36:H36"/>
    <mergeCell ref="C37:H37"/>
    <mergeCell ref="A1:U1"/>
    <mergeCell ref="A2:H2"/>
    <mergeCell ref="M2:T2"/>
    <mergeCell ref="A3:H3"/>
    <mergeCell ref="M3:T3"/>
    <mergeCell ref="C4:H4"/>
    <mergeCell ref="C5:H5"/>
    <mergeCell ref="D6:H6"/>
    <mergeCell ref="P6:T6"/>
    <mergeCell ref="D7:H7"/>
    <mergeCell ref="P7:T7"/>
    <mergeCell ref="D8:H8"/>
    <mergeCell ref="P8:T8"/>
    <mergeCell ref="P9:T9"/>
    <mergeCell ref="O4:T4"/>
    <mergeCell ref="O5:T5"/>
    <mergeCell ref="O12:T12"/>
    <mergeCell ref="O13:T13"/>
    <mergeCell ref="P14:T14"/>
    <mergeCell ref="P15:T15"/>
    <mergeCell ref="P16:T16"/>
    <mergeCell ref="D9:H9"/>
    <mergeCell ref="C12:H12"/>
    <mergeCell ref="C13:H13"/>
    <mergeCell ref="D14:H14"/>
    <mergeCell ref="D15:H15"/>
    <mergeCell ref="D16:H16"/>
    <mergeCell ref="D17:H17"/>
    <mergeCell ref="P17:T17"/>
    <mergeCell ref="O20:T20"/>
    <mergeCell ref="O21:T21"/>
    <mergeCell ref="P22:T22"/>
    <mergeCell ref="P23:T23"/>
    <mergeCell ref="P24:T24"/>
    <mergeCell ref="P25:T25"/>
    <mergeCell ref="D38:H38"/>
    <mergeCell ref="D39:H39"/>
    <mergeCell ref="P39:T39"/>
    <mergeCell ref="D40:H40"/>
    <mergeCell ref="P40:T40"/>
    <mergeCell ref="D41:H41"/>
    <mergeCell ref="P41:T41"/>
    <mergeCell ref="P62:T62"/>
    <mergeCell ref="P63:T63"/>
    <mergeCell ref="C100:H100"/>
    <mergeCell ref="C101:H101"/>
    <mergeCell ref="D102:H102"/>
    <mergeCell ref="D103:H103"/>
    <mergeCell ref="D104:H104"/>
    <mergeCell ref="D105:H105"/>
    <mergeCell ref="C108:H108"/>
    <mergeCell ref="C109:H109"/>
    <mergeCell ref="D110:H110"/>
    <mergeCell ref="D111:H111"/>
    <mergeCell ref="D112:H112"/>
    <mergeCell ref="D113:H113"/>
    <mergeCell ref="C116:H116"/>
    <mergeCell ref="C117:H117"/>
    <mergeCell ref="D118:H118"/>
    <mergeCell ref="D119:H119"/>
    <mergeCell ref="D120:H120"/>
    <mergeCell ref="D121:H121"/>
    <mergeCell ref="C124:H124"/>
    <mergeCell ref="C125:H125"/>
    <mergeCell ref="D126:H126"/>
    <mergeCell ref="D127:H127"/>
    <mergeCell ref="D128:H128"/>
    <mergeCell ref="D129:H129"/>
    <mergeCell ref="C132:H132"/>
    <mergeCell ref="C133:H133"/>
    <mergeCell ref="D134:H134"/>
    <mergeCell ref="D135:H135"/>
    <mergeCell ref="D136:H136"/>
    <mergeCell ref="D137:H137"/>
    <mergeCell ref="C140:H140"/>
    <mergeCell ref="C141:H141"/>
    <mergeCell ref="D142:H142"/>
    <mergeCell ref="D143:H143"/>
    <mergeCell ref="D144:H144"/>
    <mergeCell ref="D145:H145"/>
    <mergeCell ref="C148:H148"/>
    <mergeCell ref="C149:H149"/>
    <mergeCell ref="D150:H150"/>
    <mergeCell ref="D151:H151"/>
    <mergeCell ref="D152:H152"/>
    <mergeCell ref="D153:H153"/>
    <mergeCell ref="O180:T180"/>
    <mergeCell ref="O181:T181"/>
    <mergeCell ref="P182:T182"/>
    <mergeCell ref="P183:T183"/>
    <mergeCell ref="P184:T184"/>
    <mergeCell ref="P185:T185"/>
    <mergeCell ref="O188:T188"/>
    <mergeCell ref="O189:T189"/>
    <mergeCell ref="P190:T190"/>
    <mergeCell ref="P191:T191"/>
    <mergeCell ref="P192:T192"/>
    <mergeCell ref="P193:T193"/>
    <mergeCell ref="O196:T196"/>
    <mergeCell ref="O197:T197"/>
    <mergeCell ref="C156:H156"/>
    <mergeCell ref="C157:H157"/>
    <mergeCell ref="D158:H158"/>
    <mergeCell ref="D159:H159"/>
    <mergeCell ref="D160:H160"/>
    <mergeCell ref="D161:H161"/>
    <mergeCell ref="C164:H164"/>
    <mergeCell ref="C165:H165"/>
    <mergeCell ref="D166:H166"/>
    <mergeCell ref="D167:H167"/>
    <mergeCell ref="D168:H168"/>
    <mergeCell ref="D169:H169"/>
    <mergeCell ref="C172:H172"/>
    <mergeCell ref="C173:H173"/>
    <mergeCell ref="D174:H174"/>
    <mergeCell ref="D175:H175"/>
    <mergeCell ref="D176:H176"/>
    <mergeCell ref="D177:H177"/>
    <mergeCell ref="C180:H180"/>
    <mergeCell ref="C181:H181"/>
    <mergeCell ref="D182:H182"/>
    <mergeCell ref="D183:H183"/>
    <mergeCell ref="D184:H184"/>
    <mergeCell ref="D185:H185"/>
    <mergeCell ref="C188:H188"/>
    <mergeCell ref="C189:H189"/>
    <mergeCell ref="D190:H190"/>
    <mergeCell ref="D191:H191"/>
    <mergeCell ref="D192:H192"/>
    <mergeCell ref="D193:H193"/>
    <mergeCell ref="C196:H196"/>
    <mergeCell ref="C197:H197"/>
    <mergeCell ref="D198:H198"/>
    <mergeCell ref="D199:H199"/>
    <mergeCell ref="D200:H200"/>
    <mergeCell ref="D201:H201"/>
    <mergeCell ref="C204:H204"/>
    <mergeCell ref="C205:H205"/>
    <mergeCell ref="D206:H206"/>
    <mergeCell ref="D207:H207"/>
    <mergeCell ref="D208:H208"/>
    <mergeCell ref="D209:H209"/>
    <mergeCell ref="C212:H212"/>
    <mergeCell ref="C213:H213"/>
    <mergeCell ref="D214:H214"/>
    <mergeCell ref="D215:H215"/>
    <mergeCell ref="D216:H216"/>
    <mergeCell ref="D217:H217"/>
    <mergeCell ref="C220:H220"/>
    <mergeCell ref="C221:H221"/>
    <mergeCell ref="D222:H222"/>
    <mergeCell ref="D223:H223"/>
    <mergeCell ref="D224:H224"/>
    <mergeCell ref="D225:H225"/>
    <mergeCell ref="C228:H228"/>
    <mergeCell ref="C229:H229"/>
    <mergeCell ref="D230:H230"/>
    <mergeCell ref="D231:H231"/>
    <mergeCell ref="D232:H232"/>
    <mergeCell ref="D233:H233"/>
    <mergeCell ref="C236:H236"/>
    <mergeCell ref="C237:H237"/>
    <mergeCell ref="D238:H238"/>
    <mergeCell ref="D239:H239"/>
    <mergeCell ref="D240:H240"/>
    <mergeCell ref="D241:H241"/>
    <mergeCell ref="C244:H244"/>
    <mergeCell ref="C245:H245"/>
    <mergeCell ref="D246:H246"/>
    <mergeCell ref="D247:H247"/>
    <mergeCell ref="D248:H248"/>
    <mergeCell ref="D249:H249"/>
    <mergeCell ref="C252:H252"/>
    <mergeCell ref="C253:H253"/>
    <mergeCell ref="D254:H254"/>
    <mergeCell ref="D255:H255"/>
    <mergeCell ref="D256:H256"/>
    <mergeCell ref="D257:H257"/>
    <mergeCell ref="C260:H260"/>
    <mergeCell ref="C261:H261"/>
    <mergeCell ref="D262:H262"/>
    <mergeCell ref="D263:H263"/>
    <mergeCell ref="D264:H264"/>
    <mergeCell ref="D265:H265"/>
    <mergeCell ref="C268:H268"/>
    <mergeCell ref="C269:H269"/>
    <mergeCell ref="D270:H270"/>
    <mergeCell ref="D271:H271"/>
    <mergeCell ref="D272:H272"/>
    <mergeCell ref="D273:H273"/>
    <mergeCell ref="C276:H276"/>
    <mergeCell ref="C277:H277"/>
    <mergeCell ref="D278:H278"/>
    <mergeCell ref="D279:H279"/>
    <mergeCell ref="D280:H280"/>
    <mergeCell ref="D281:H281"/>
    <mergeCell ref="C284:H284"/>
    <mergeCell ref="C285:H285"/>
    <mergeCell ref="P198:T198"/>
    <mergeCell ref="P199:T199"/>
    <mergeCell ref="P200:T200"/>
    <mergeCell ref="P201:T201"/>
    <mergeCell ref="O204:T204"/>
    <mergeCell ref="O205:T205"/>
    <mergeCell ref="P206:T206"/>
    <mergeCell ref="P207:T207"/>
    <mergeCell ref="P208:T208"/>
    <mergeCell ref="P209:T209"/>
    <mergeCell ref="O212:T212"/>
    <mergeCell ref="O213:T213"/>
    <mergeCell ref="P214:T214"/>
    <mergeCell ref="P215:T215"/>
    <mergeCell ref="P216:T216"/>
    <mergeCell ref="P217:T217"/>
    <mergeCell ref="O220:T220"/>
    <mergeCell ref="O221:T221"/>
    <mergeCell ref="P222:T222"/>
    <mergeCell ref="P223:T223"/>
    <mergeCell ref="P224:T224"/>
    <mergeCell ref="P225:T225"/>
    <mergeCell ref="O228:T228"/>
    <mergeCell ref="O229:T229"/>
    <mergeCell ref="P230:T230"/>
    <mergeCell ref="P231:T231"/>
    <mergeCell ref="P232:T232"/>
    <mergeCell ref="P233:T233"/>
    <mergeCell ref="O236:T236"/>
    <mergeCell ref="O237:T237"/>
    <mergeCell ref="P238:T238"/>
    <mergeCell ref="P239:T239"/>
    <mergeCell ref="P240:T240"/>
    <mergeCell ref="P241:T241"/>
    <mergeCell ref="O244:T244"/>
    <mergeCell ref="O245:T245"/>
    <mergeCell ref="P246:T246"/>
    <mergeCell ref="P247:T247"/>
    <mergeCell ref="P248:T248"/>
    <mergeCell ref="P249:T249"/>
    <mergeCell ref="O252:T252"/>
    <mergeCell ref="O253:T253"/>
    <mergeCell ref="P254:T254"/>
    <mergeCell ref="P255:T255"/>
    <mergeCell ref="P256:T256"/>
    <mergeCell ref="P257:T257"/>
    <mergeCell ref="O260:T260"/>
    <mergeCell ref="O261:T261"/>
    <mergeCell ref="P262:T262"/>
    <mergeCell ref="P263:T263"/>
    <mergeCell ref="P264:T264"/>
    <mergeCell ref="P265:T265"/>
    <mergeCell ref="O268:T268"/>
    <mergeCell ref="O269:T269"/>
    <mergeCell ref="P270:T270"/>
    <mergeCell ref="P271:T271"/>
    <mergeCell ref="P272:T272"/>
    <mergeCell ref="P273:T273"/>
    <mergeCell ref="O276:T276"/>
    <mergeCell ref="O277:T277"/>
    <mergeCell ref="P278:T278"/>
    <mergeCell ref="P279:T279"/>
    <mergeCell ref="P280:T280"/>
    <mergeCell ref="P281:T281"/>
    <mergeCell ref="O284:T284"/>
    <mergeCell ref="O285:T285"/>
    <mergeCell ref="P286:T286"/>
    <mergeCell ref="P287:T287"/>
    <mergeCell ref="P288:T288"/>
    <mergeCell ref="P289:T289"/>
    <mergeCell ref="O292:T292"/>
    <mergeCell ref="O293:T293"/>
    <mergeCell ref="P294:T294"/>
    <mergeCell ref="P295:T295"/>
    <mergeCell ref="P296:T296"/>
    <mergeCell ref="P297:T297"/>
    <mergeCell ref="O300:T300"/>
    <mergeCell ref="O301:T301"/>
    <mergeCell ref="P302:T302"/>
    <mergeCell ref="P303:T303"/>
    <mergeCell ref="P304:T304"/>
    <mergeCell ref="P305:T305"/>
    <mergeCell ref="O308:T308"/>
    <mergeCell ref="O309:T309"/>
    <mergeCell ref="P310:T310"/>
    <mergeCell ref="P311:T311"/>
    <mergeCell ref="P312:T312"/>
    <mergeCell ref="P313:T313"/>
    <mergeCell ref="O316:T316"/>
    <mergeCell ref="O317:T317"/>
    <mergeCell ref="P318:T318"/>
    <mergeCell ref="P319:T319"/>
    <mergeCell ref="P320:T320"/>
    <mergeCell ref="P321:T321"/>
    <mergeCell ref="O324:T324"/>
    <mergeCell ref="O325:T325"/>
    <mergeCell ref="P326:T326"/>
    <mergeCell ref="P327:T327"/>
    <mergeCell ref="P328:T328"/>
    <mergeCell ref="P329:T329"/>
    <mergeCell ref="O332:T332"/>
    <mergeCell ref="O333:T333"/>
    <mergeCell ref="P334:T334"/>
    <mergeCell ref="P335:T335"/>
    <mergeCell ref="P336:T336"/>
    <mergeCell ref="P337:T337"/>
    <mergeCell ref="O340:T340"/>
    <mergeCell ref="O341:T341"/>
    <mergeCell ref="P342:T342"/>
    <mergeCell ref="P343:T343"/>
    <mergeCell ref="P344:T344"/>
    <mergeCell ref="P345:T345"/>
    <mergeCell ref="O348:T348"/>
    <mergeCell ref="O349:T349"/>
    <mergeCell ref="P350:T350"/>
    <mergeCell ref="P351:T351"/>
    <mergeCell ref="P352:T352"/>
    <mergeCell ref="P353:T353"/>
    <mergeCell ref="O356:T356"/>
    <mergeCell ref="O357:T357"/>
    <mergeCell ref="P358:T358"/>
    <mergeCell ref="P359:T359"/>
    <mergeCell ref="P360:T360"/>
    <mergeCell ref="P361:T361"/>
    <mergeCell ref="O364:T364"/>
    <mergeCell ref="O365:T365"/>
    <mergeCell ref="P366:T366"/>
    <mergeCell ref="P367:T367"/>
    <mergeCell ref="P368:T368"/>
    <mergeCell ref="P369:T369"/>
    <mergeCell ref="O372:T372"/>
    <mergeCell ref="O373:T373"/>
    <mergeCell ref="P374:T374"/>
    <mergeCell ref="P375:T375"/>
    <mergeCell ref="P376:T376"/>
    <mergeCell ref="P377:T377"/>
    <mergeCell ref="O380:T380"/>
    <mergeCell ref="O381:T381"/>
    <mergeCell ref="P382:T382"/>
    <mergeCell ref="P383:T383"/>
    <mergeCell ref="P384:T384"/>
    <mergeCell ref="P385:T385"/>
    <mergeCell ref="O388:T388"/>
    <mergeCell ref="O389:T389"/>
    <mergeCell ref="P390:T390"/>
    <mergeCell ref="P391:T391"/>
    <mergeCell ref="P392:T392"/>
    <mergeCell ref="P393:T393"/>
    <mergeCell ref="O396:T396"/>
    <mergeCell ref="O397:T397"/>
    <mergeCell ref="P398:T398"/>
    <mergeCell ref="P399:T399"/>
    <mergeCell ref="P400:T400"/>
    <mergeCell ref="P401:T401"/>
    <mergeCell ref="O404:T404"/>
    <mergeCell ref="O405:T405"/>
    <mergeCell ref="P406:T406"/>
    <mergeCell ref="P407:T407"/>
    <mergeCell ref="P408:T408"/>
    <mergeCell ref="P409:T409"/>
    <mergeCell ref="O412:T412"/>
    <mergeCell ref="O413:T413"/>
    <mergeCell ref="P414:T414"/>
    <mergeCell ref="P415:T415"/>
    <mergeCell ref="P416:T416"/>
    <mergeCell ref="P417:T417"/>
    <mergeCell ref="O420:T420"/>
    <mergeCell ref="O421:T421"/>
    <mergeCell ref="P422:T422"/>
    <mergeCell ref="P423:T423"/>
    <mergeCell ref="P424:T424"/>
    <mergeCell ref="P425:T425"/>
    <mergeCell ref="O428:T428"/>
    <mergeCell ref="O429:T429"/>
    <mergeCell ref="P430:T430"/>
    <mergeCell ref="P431:T431"/>
    <mergeCell ref="P432:T432"/>
    <mergeCell ref="P433:T433"/>
    <mergeCell ref="O436:T436"/>
    <mergeCell ref="O437:T437"/>
    <mergeCell ref="P438:T438"/>
    <mergeCell ref="P439:T439"/>
    <mergeCell ref="P440:T440"/>
    <mergeCell ref="P441:T441"/>
    <mergeCell ref="O444:T444"/>
    <mergeCell ref="O445:T445"/>
    <mergeCell ref="P446:T446"/>
    <mergeCell ref="P447:T447"/>
    <mergeCell ref="P448:T448"/>
    <mergeCell ref="P449:T449"/>
    <mergeCell ref="O452:T452"/>
    <mergeCell ref="O453:T453"/>
    <mergeCell ref="P454:T454"/>
    <mergeCell ref="P455:T455"/>
    <mergeCell ref="P456:T456"/>
    <mergeCell ref="P457:T457"/>
    <mergeCell ref="D286:H286"/>
    <mergeCell ref="D287:H287"/>
    <mergeCell ref="D288:H288"/>
    <mergeCell ref="D289:H289"/>
    <mergeCell ref="C292:H292"/>
    <mergeCell ref="C293:H293"/>
    <mergeCell ref="D294:H294"/>
    <mergeCell ref="D295:H295"/>
    <mergeCell ref="D296:H296"/>
    <mergeCell ref="D297:H297"/>
    <mergeCell ref="C300:H300"/>
    <mergeCell ref="C301:H301"/>
    <mergeCell ref="D302:H302"/>
    <mergeCell ref="D303:H303"/>
    <mergeCell ref="D304:H304"/>
    <mergeCell ref="D305:H305"/>
    <mergeCell ref="C308:H308"/>
    <mergeCell ref="C309:H309"/>
    <mergeCell ref="D310:H310"/>
    <mergeCell ref="D311:H311"/>
    <mergeCell ref="D312:H312"/>
    <mergeCell ref="D313:H313"/>
    <mergeCell ref="C316:H316"/>
    <mergeCell ref="C317:H317"/>
    <mergeCell ref="D318:H318"/>
    <mergeCell ref="D319:H319"/>
    <mergeCell ref="D320:H320"/>
    <mergeCell ref="D321:H321"/>
    <mergeCell ref="C324:H324"/>
    <mergeCell ref="C325:H325"/>
    <mergeCell ref="D326:H326"/>
    <mergeCell ref="D327:H327"/>
    <mergeCell ref="D328:H328"/>
    <mergeCell ref="D329:H329"/>
    <mergeCell ref="C332:H332"/>
    <mergeCell ref="C333:H333"/>
    <mergeCell ref="D334:H334"/>
    <mergeCell ref="D335:H335"/>
    <mergeCell ref="D336:H336"/>
    <mergeCell ref="D337:H337"/>
    <mergeCell ref="C340:H340"/>
    <mergeCell ref="C341:H341"/>
    <mergeCell ref="D342:H342"/>
    <mergeCell ref="D343:H343"/>
    <mergeCell ref="D344:H344"/>
    <mergeCell ref="D345:H345"/>
    <mergeCell ref="C348:H348"/>
    <mergeCell ref="C349:H349"/>
    <mergeCell ref="D350:H350"/>
    <mergeCell ref="D351:H351"/>
    <mergeCell ref="D352:H352"/>
    <mergeCell ref="D353:H353"/>
    <mergeCell ref="C356:H356"/>
    <mergeCell ref="C357:H357"/>
    <mergeCell ref="D358:H358"/>
    <mergeCell ref="D359:H359"/>
    <mergeCell ref="D360:H360"/>
    <mergeCell ref="D361:H361"/>
    <mergeCell ref="C364:H364"/>
    <mergeCell ref="C365:H365"/>
    <mergeCell ref="D366:H366"/>
    <mergeCell ref="D367:H367"/>
    <mergeCell ref="D368:H368"/>
    <mergeCell ref="D369:H369"/>
    <mergeCell ref="C372:H372"/>
    <mergeCell ref="C373:H373"/>
    <mergeCell ref="D374:H374"/>
    <mergeCell ref="D375:H375"/>
    <mergeCell ref="D376:H376"/>
    <mergeCell ref="D377:H377"/>
    <mergeCell ref="C380:H380"/>
    <mergeCell ref="C381:H381"/>
    <mergeCell ref="D382:H382"/>
    <mergeCell ref="D383:H383"/>
    <mergeCell ref="D384:H384"/>
    <mergeCell ref="D385:H385"/>
    <mergeCell ref="C388:H388"/>
    <mergeCell ref="C389:H389"/>
    <mergeCell ref="D390:H390"/>
    <mergeCell ref="D391:H391"/>
    <mergeCell ref="D392:H392"/>
    <mergeCell ref="D393:H393"/>
    <mergeCell ref="C396:H396"/>
    <mergeCell ref="C397:H397"/>
    <mergeCell ref="D398:H398"/>
    <mergeCell ref="D399:H399"/>
    <mergeCell ref="D400:H400"/>
    <mergeCell ref="D401:H401"/>
    <mergeCell ref="C404:H404"/>
    <mergeCell ref="C405:H405"/>
    <mergeCell ref="D406:H406"/>
    <mergeCell ref="D407:H407"/>
    <mergeCell ref="D408:H408"/>
    <mergeCell ref="D409:H409"/>
    <mergeCell ref="C412:H412"/>
    <mergeCell ref="C413:H413"/>
    <mergeCell ref="D414:H414"/>
    <mergeCell ref="D415:H415"/>
    <mergeCell ref="A726:H726"/>
    <mergeCell ref="C727:H727"/>
    <mergeCell ref="C728:H728"/>
    <mergeCell ref="D729:H729"/>
    <mergeCell ref="D730:H730"/>
    <mergeCell ref="D731:H731"/>
    <mergeCell ref="D732:H732"/>
    <mergeCell ref="C735:H735"/>
    <mergeCell ref="C736:H736"/>
    <mergeCell ref="D737:H737"/>
    <mergeCell ref="D738:H738"/>
    <mergeCell ref="D739:H739"/>
    <mergeCell ref="D740:H740"/>
    <mergeCell ref="C743:H743"/>
    <mergeCell ref="C744:H744"/>
    <mergeCell ref="D745:H745"/>
    <mergeCell ref="D746:H746"/>
    <mergeCell ref="D747:H747"/>
    <mergeCell ref="D748:H748"/>
    <mergeCell ref="C751:H751"/>
    <mergeCell ref="C752:H752"/>
    <mergeCell ref="D753:H753"/>
    <mergeCell ref="D754:H754"/>
    <mergeCell ref="D755:H755"/>
    <mergeCell ref="D756:H756"/>
    <mergeCell ref="C759:H759"/>
    <mergeCell ref="C760:H760"/>
    <mergeCell ref="D761:H761"/>
    <mergeCell ref="D762:H762"/>
    <mergeCell ref="D763:H763"/>
    <mergeCell ref="D764:H764"/>
    <mergeCell ref="C767:H767"/>
    <mergeCell ref="C768:H768"/>
    <mergeCell ref="D769:H769"/>
    <mergeCell ref="D770:H770"/>
    <mergeCell ref="P1059:T1059"/>
    <mergeCell ref="P1060:T1060"/>
    <mergeCell ref="O1063:T1063"/>
    <mergeCell ref="O1064:T1064"/>
    <mergeCell ref="P1065:T1065"/>
    <mergeCell ref="P1066:T1066"/>
    <mergeCell ref="P1067:T1067"/>
    <mergeCell ref="P1068:T1068"/>
    <mergeCell ref="O1071:T1071"/>
    <mergeCell ref="O1072:T1072"/>
    <mergeCell ref="P1073:T1073"/>
    <mergeCell ref="P1074:T1074"/>
    <mergeCell ref="P1075:T1075"/>
    <mergeCell ref="P1076:T1076"/>
    <mergeCell ref="O999:T999"/>
    <mergeCell ref="O1000:T1000"/>
    <mergeCell ref="P1001:T1001"/>
    <mergeCell ref="P1002:T1002"/>
    <mergeCell ref="P1003:T1003"/>
    <mergeCell ref="P1004:T1004"/>
    <mergeCell ref="O1007:T1007"/>
    <mergeCell ref="O1008:T1008"/>
    <mergeCell ref="P1009:T1009"/>
    <mergeCell ref="P1010:T1010"/>
    <mergeCell ref="P1011:T1011"/>
    <mergeCell ref="P1012:T1012"/>
    <mergeCell ref="O1015:T1015"/>
    <mergeCell ref="O1016:T1016"/>
    <mergeCell ref="O1023:T1023"/>
    <mergeCell ref="O1024:T1024"/>
    <mergeCell ref="P1025:T1025"/>
    <mergeCell ref="P1026:T1026"/>
    <mergeCell ref="P1027:T1027"/>
    <mergeCell ref="P1028:T1028"/>
    <mergeCell ref="O1031:T1031"/>
    <mergeCell ref="O1032:T1032"/>
    <mergeCell ref="P1033:T1033"/>
    <mergeCell ref="P1034:T1034"/>
    <mergeCell ref="P1035:T1035"/>
    <mergeCell ref="P1036:T1036"/>
    <mergeCell ref="O1039:T1039"/>
    <mergeCell ref="O1040:T1040"/>
    <mergeCell ref="P1041:T1041"/>
    <mergeCell ref="P1042:T1042"/>
    <mergeCell ref="P1043:T1043"/>
    <mergeCell ref="P1044:T1044"/>
    <mergeCell ref="O1047:T1047"/>
    <mergeCell ref="O1048:T1048"/>
    <mergeCell ref="P1049:T1049"/>
    <mergeCell ref="P1050:T1050"/>
    <mergeCell ref="P1051:T1051"/>
    <mergeCell ref="P1052:T1052"/>
    <mergeCell ref="O1055:T1055"/>
    <mergeCell ref="O1056:T1056"/>
    <mergeCell ref="P1057:T1057"/>
    <mergeCell ref="P1058:T1058"/>
    <mergeCell ref="O1079:T1079"/>
    <mergeCell ref="O1080:T1080"/>
    <mergeCell ref="C1351:H1351"/>
    <mergeCell ref="C1352:H1352"/>
    <mergeCell ref="D1353:H1353"/>
    <mergeCell ref="D1354:H1354"/>
    <mergeCell ref="D1355:H1355"/>
    <mergeCell ref="D1356:H1356"/>
    <mergeCell ref="C1359:H1359"/>
    <mergeCell ref="C1360:H1360"/>
    <mergeCell ref="D1361:H1361"/>
    <mergeCell ref="D1362:H1362"/>
    <mergeCell ref="D1363:H1363"/>
    <mergeCell ref="D1364:H1364"/>
    <mergeCell ref="C1367:H1367"/>
    <mergeCell ref="C1368:H1368"/>
    <mergeCell ref="D1369:H1369"/>
    <mergeCell ref="D1370:H1370"/>
    <mergeCell ref="D1371:H1371"/>
    <mergeCell ref="D1372:H1372"/>
    <mergeCell ref="C1375:H1375"/>
    <mergeCell ref="C1376:H1376"/>
    <mergeCell ref="D1377:H1377"/>
    <mergeCell ref="D1378:H1378"/>
    <mergeCell ref="D1379:H1379"/>
    <mergeCell ref="D1380:H1380"/>
    <mergeCell ref="C1383:H1383"/>
    <mergeCell ref="C1384:H1384"/>
    <mergeCell ref="D1385:H1385"/>
    <mergeCell ref="D1386:H1386"/>
    <mergeCell ref="D1387:H1387"/>
    <mergeCell ref="D1388:H1388"/>
    <mergeCell ref="C1391:H1391"/>
    <mergeCell ref="C1392:H1392"/>
    <mergeCell ref="D1393:H1393"/>
    <mergeCell ref="D1394:H1394"/>
    <mergeCell ref="D1395:H1395"/>
    <mergeCell ref="D1396:H1396"/>
    <mergeCell ref="C1399:H1399"/>
    <mergeCell ref="C1400:H1400"/>
    <mergeCell ref="D1401:H1401"/>
    <mergeCell ref="D1402:H1402"/>
    <mergeCell ref="D1403:H1403"/>
    <mergeCell ref="D1404:H1404"/>
    <mergeCell ref="C1407:H1407"/>
    <mergeCell ref="C1408:H1408"/>
    <mergeCell ref="D1409:H1409"/>
    <mergeCell ref="D1410:H1410"/>
    <mergeCell ref="D1411:H1411"/>
    <mergeCell ref="D1412:H1412"/>
    <mergeCell ref="C1415:H1415"/>
    <mergeCell ref="C1416:H1416"/>
    <mergeCell ref="D1417:H1417"/>
    <mergeCell ref="D1418:H1418"/>
    <mergeCell ref="D1419:H1419"/>
    <mergeCell ref="D1420:H1420"/>
    <mergeCell ref="C1423:H1423"/>
    <mergeCell ref="C1424:H1424"/>
    <mergeCell ref="D1425:H1425"/>
    <mergeCell ref="D1426:H1426"/>
    <mergeCell ref="D1427:H1427"/>
    <mergeCell ref="D1428:H1428"/>
    <mergeCell ref="C1431:H1431"/>
    <mergeCell ref="C1432:H1432"/>
    <mergeCell ref="D1433:H1433"/>
    <mergeCell ref="D1434:H1434"/>
    <mergeCell ref="D1435:H1435"/>
    <mergeCell ref="D1436:H1436"/>
    <mergeCell ref="C1439:H1439"/>
    <mergeCell ref="C1440:H1440"/>
    <mergeCell ref="D1441:H1441"/>
    <mergeCell ref="D1442:H1442"/>
    <mergeCell ref="D771:H771"/>
    <mergeCell ref="D772:H772"/>
    <mergeCell ref="C775:H775"/>
    <mergeCell ref="C776:H776"/>
    <mergeCell ref="D777:H777"/>
    <mergeCell ref="D778:H778"/>
    <mergeCell ref="D779:H779"/>
    <mergeCell ref="D780:H780"/>
    <mergeCell ref="C783:H783"/>
    <mergeCell ref="C784:H784"/>
    <mergeCell ref="D785:H785"/>
    <mergeCell ref="D786:H786"/>
    <mergeCell ref="D787:H787"/>
    <mergeCell ref="D788:H788"/>
    <mergeCell ref="C791:H791"/>
    <mergeCell ref="C792:H792"/>
    <mergeCell ref="D793:H793"/>
    <mergeCell ref="D794:H794"/>
    <mergeCell ref="D795:H795"/>
    <mergeCell ref="D796:H796"/>
    <mergeCell ref="C799:H799"/>
    <mergeCell ref="C800:H800"/>
    <mergeCell ref="D801:H801"/>
    <mergeCell ref="D802:H802"/>
    <mergeCell ref="D803:H803"/>
    <mergeCell ref="D804:H804"/>
    <mergeCell ref="C807:H807"/>
    <mergeCell ref="C808:H808"/>
    <mergeCell ref="D809:H809"/>
    <mergeCell ref="D810:H810"/>
    <mergeCell ref="D811:H811"/>
    <mergeCell ref="D812:H812"/>
    <mergeCell ref="C815:H815"/>
    <mergeCell ref="C816:H816"/>
    <mergeCell ref="D817:H817"/>
    <mergeCell ref="D818:H818"/>
    <mergeCell ref="D819:H819"/>
    <mergeCell ref="D820:H820"/>
    <mergeCell ref="C823:H823"/>
    <mergeCell ref="C824:H824"/>
    <mergeCell ref="D825:H825"/>
    <mergeCell ref="D826:H826"/>
    <mergeCell ref="D1443:H1443"/>
    <mergeCell ref="D1444:H1444"/>
    <mergeCell ref="D1219:H1219"/>
    <mergeCell ref="D1220:H1220"/>
    <mergeCell ref="C1223:H1223"/>
    <mergeCell ref="C1224:H1224"/>
    <mergeCell ref="D1225:H1225"/>
    <mergeCell ref="D1226:H1226"/>
    <mergeCell ref="D1227:H1227"/>
    <mergeCell ref="D1228:H1228"/>
    <mergeCell ref="C1231:H1231"/>
    <mergeCell ref="C1232:H1232"/>
    <mergeCell ref="D1233:H1233"/>
    <mergeCell ref="D1234:H1234"/>
    <mergeCell ref="D1235:H1235"/>
    <mergeCell ref="D1236:H1236"/>
    <mergeCell ref="C1239:H1239"/>
    <mergeCell ref="C1240:H1240"/>
    <mergeCell ref="D1241:H1241"/>
    <mergeCell ref="D1242:H1242"/>
    <mergeCell ref="D1243:H1243"/>
    <mergeCell ref="D1244:H1244"/>
    <mergeCell ref="C1247:H1247"/>
    <mergeCell ref="C1248:H1248"/>
    <mergeCell ref="D1249:H1249"/>
    <mergeCell ref="D1250:H1250"/>
    <mergeCell ref="D1251:H1251"/>
    <mergeCell ref="D1252:H1252"/>
    <mergeCell ref="C1255:H1255"/>
    <mergeCell ref="C1256:H1256"/>
    <mergeCell ref="D1257:H1257"/>
    <mergeCell ref="D1258:H1258"/>
    <mergeCell ref="D1259:H1259"/>
    <mergeCell ref="D1260:H1260"/>
    <mergeCell ref="C1263:H1263"/>
    <mergeCell ref="C1264:H1264"/>
    <mergeCell ref="D1265:H1265"/>
    <mergeCell ref="D1266:H1266"/>
    <mergeCell ref="D1267:H1267"/>
    <mergeCell ref="D1268:H1268"/>
    <mergeCell ref="C1271:H1271"/>
    <mergeCell ref="C1272:H1272"/>
    <mergeCell ref="D1273:H1273"/>
    <mergeCell ref="D1274:H1274"/>
    <mergeCell ref="D1275:H1275"/>
    <mergeCell ref="D1276:H1276"/>
    <mergeCell ref="C1279:H1279"/>
    <mergeCell ref="C1280:H1280"/>
    <mergeCell ref="D1281:H1281"/>
    <mergeCell ref="D1282:H1282"/>
    <mergeCell ref="D1283:H1283"/>
    <mergeCell ref="D1284:H1284"/>
    <mergeCell ref="C1287:H1287"/>
    <mergeCell ref="C1288:H1288"/>
    <mergeCell ref="D1289:H1289"/>
    <mergeCell ref="D1290:H1290"/>
    <mergeCell ref="D1291:H1291"/>
    <mergeCell ref="D1292:H1292"/>
    <mergeCell ref="C1295:H1295"/>
    <mergeCell ref="C1296:H1296"/>
    <mergeCell ref="D1297:H1297"/>
    <mergeCell ref="D1298:H1298"/>
    <mergeCell ref="D1299:H1299"/>
    <mergeCell ref="D1300:H1300"/>
    <mergeCell ref="C1303:H1303"/>
    <mergeCell ref="C1304:H1304"/>
    <mergeCell ref="D1305:H1305"/>
    <mergeCell ref="D1306:H1306"/>
    <mergeCell ref="D1307:H1307"/>
    <mergeCell ref="D1308:H1308"/>
    <mergeCell ref="C1311:H1311"/>
    <mergeCell ref="C1312:H1312"/>
    <mergeCell ref="D1313:H1313"/>
    <mergeCell ref="D1314:H1314"/>
    <mergeCell ref="D1315:H1315"/>
    <mergeCell ref="D1316:H1316"/>
    <mergeCell ref="C1319:H1319"/>
    <mergeCell ref="C1320:H1320"/>
    <mergeCell ref="D1321:H1321"/>
    <mergeCell ref="D1322:H1322"/>
    <mergeCell ref="D1323:H1323"/>
    <mergeCell ref="D1324:H1324"/>
    <mergeCell ref="C1327:H1327"/>
    <mergeCell ref="C1328:H1328"/>
    <mergeCell ref="D1329:H1329"/>
    <mergeCell ref="D1330:H1330"/>
    <mergeCell ref="D1331:H1331"/>
    <mergeCell ref="D1332:H1332"/>
    <mergeCell ref="C1335:H1335"/>
    <mergeCell ref="C1336:H1336"/>
    <mergeCell ref="D1337:H1337"/>
    <mergeCell ref="D1338:H1338"/>
    <mergeCell ref="D1339:H1339"/>
    <mergeCell ref="D1340:H1340"/>
    <mergeCell ref="C1343:H1343"/>
    <mergeCell ref="C1344:H1344"/>
    <mergeCell ref="D1345:H1345"/>
    <mergeCell ref="D1346:H1346"/>
    <mergeCell ref="D1347:H1347"/>
    <mergeCell ref="D1348:H1348"/>
    <mergeCell ref="A1449:H1449"/>
    <mergeCell ref="C1450:H1450"/>
    <mergeCell ref="C1451:H1451"/>
    <mergeCell ref="D1452:H1452"/>
    <mergeCell ref="D1453:H1453"/>
    <mergeCell ref="D1454:H1454"/>
    <mergeCell ref="D1455:H1455"/>
    <mergeCell ref="C1458:H1458"/>
    <mergeCell ref="C1459:H1459"/>
    <mergeCell ref="D1460:H1460"/>
    <mergeCell ref="D1461:H1461"/>
    <mergeCell ref="D1462:H1462"/>
    <mergeCell ref="D1463:H1463"/>
    <mergeCell ref="C1466:H1466"/>
    <mergeCell ref="C1467:H1467"/>
    <mergeCell ref="D1468:H1468"/>
    <mergeCell ref="D1469:H1469"/>
    <mergeCell ref="D1470:H1470"/>
    <mergeCell ref="D1471:H1471"/>
    <mergeCell ref="C1474:H1474"/>
    <mergeCell ref="C1475:H1475"/>
    <mergeCell ref="D1476:H1476"/>
    <mergeCell ref="D1477:H1477"/>
    <mergeCell ref="D1478:H1478"/>
    <mergeCell ref="D1479:H1479"/>
    <mergeCell ref="C1482:H1482"/>
    <mergeCell ref="C1483:H1483"/>
    <mergeCell ref="D1484:H1484"/>
    <mergeCell ref="D1485:H1485"/>
    <mergeCell ref="D1486:H1486"/>
    <mergeCell ref="D1487:H1487"/>
    <mergeCell ref="C1490:H1490"/>
    <mergeCell ref="C1491:H1491"/>
    <mergeCell ref="D1492:H1492"/>
    <mergeCell ref="D1493:H1493"/>
    <mergeCell ref="O1794:T1794"/>
    <mergeCell ref="O1795:T1795"/>
    <mergeCell ref="P1796:T1796"/>
    <mergeCell ref="P1797:T1797"/>
    <mergeCell ref="P1798:T1798"/>
    <mergeCell ref="P1799:T1799"/>
    <mergeCell ref="O1802:T1802"/>
    <mergeCell ref="O1803:T1803"/>
    <mergeCell ref="P1804:T1804"/>
    <mergeCell ref="P1805:T1805"/>
    <mergeCell ref="P1806:T1806"/>
    <mergeCell ref="P1807:T1807"/>
    <mergeCell ref="O1810:T1810"/>
    <mergeCell ref="O1811:T1811"/>
    <mergeCell ref="P1812:T1812"/>
    <mergeCell ref="P1813:T1813"/>
    <mergeCell ref="P1814:T1814"/>
    <mergeCell ref="P1815:T1815"/>
    <mergeCell ref="O1818:T1818"/>
    <mergeCell ref="O1819:T1819"/>
    <mergeCell ref="P1820:T1820"/>
    <mergeCell ref="P1821:T1821"/>
    <mergeCell ref="P1822:T1822"/>
    <mergeCell ref="P1823:T1823"/>
    <mergeCell ref="O1826:T1826"/>
    <mergeCell ref="O1827:T1827"/>
    <mergeCell ref="P1828:T1828"/>
    <mergeCell ref="P1829:T1829"/>
    <mergeCell ref="P1830:T1830"/>
    <mergeCell ref="P1831:T1831"/>
    <mergeCell ref="O1834:T1834"/>
    <mergeCell ref="O1835:T1835"/>
    <mergeCell ref="P1836:T1836"/>
    <mergeCell ref="P1837:T1837"/>
    <mergeCell ref="P1838:T1838"/>
    <mergeCell ref="P1839:T1839"/>
    <mergeCell ref="O1842:T1842"/>
    <mergeCell ref="O1843:T1843"/>
    <mergeCell ref="P1844:T1844"/>
    <mergeCell ref="P1845:T1845"/>
    <mergeCell ref="P1846:T1846"/>
    <mergeCell ref="P1847:T1847"/>
    <mergeCell ref="O1850:T1850"/>
    <mergeCell ref="O1851:T1851"/>
    <mergeCell ref="P1852:T1852"/>
    <mergeCell ref="P1853:T1853"/>
    <mergeCell ref="P1854:T1854"/>
    <mergeCell ref="P1855:T1855"/>
    <mergeCell ref="O1858:T1858"/>
    <mergeCell ref="O1859:T1859"/>
    <mergeCell ref="P1860:T1860"/>
    <mergeCell ref="P1861:T1861"/>
    <mergeCell ref="P1862:T1862"/>
    <mergeCell ref="P1863:T1863"/>
    <mergeCell ref="O1866:T1866"/>
    <mergeCell ref="O1867:T1867"/>
    <mergeCell ref="P1868:T1868"/>
    <mergeCell ref="P1869:T1869"/>
    <mergeCell ref="P1870:T1870"/>
    <mergeCell ref="P1871:T1871"/>
    <mergeCell ref="O1874:T1874"/>
    <mergeCell ref="O1875:T1875"/>
    <mergeCell ref="P1876:T1876"/>
    <mergeCell ref="P1877:T1877"/>
    <mergeCell ref="P1878:T1878"/>
    <mergeCell ref="P1879:T1879"/>
    <mergeCell ref="O1882:T1882"/>
    <mergeCell ref="O1883:T1883"/>
    <mergeCell ref="P1884:T1884"/>
    <mergeCell ref="P1885:T1885"/>
    <mergeCell ref="P1886:T1886"/>
    <mergeCell ref="P1887:T1887"/>
    <mergeCell ref="O1890:T1890"/>
    <mergeCell ref="O1891:T1891"/>
    <mergeCell ref="P1892:T1892"/>
    <mergeCell ref="P1893:T1893"/>
    <mergeCell ref="P1894:T1894"/>
    <mergeCell ref="P1895:T1895"/>
    <mergeCell ref="O1898:T1898"/>
    <mergeCell ref="O1899:T1899"/>
    <mergeCell ref="P1900:T1900"/>
    <mergeCell ref="P1901:T1901"/>
    <mergeCell ref="P1902:T1902"/>
    <mergeCell ref="P1903:T1903"/>
    <mergeCell ref="O1906:T1906"/>
    <mergeCell ref="O1907:T1907"/>
    <mergeCell ref="P1908:T1908"/>
    <mergeCell ref="P1909:T1909"/>
    <mergeCell ref="P1910:T1910"/>
    <mergeCell ref="P1911:T1911"/>
    <mergeCell ref="O1914:T1914"/>
    <mergeCell ref="O1915:T1915"/>
    <mergeCell ref="P1916:T1916"/>
    <mergeCell ref="P1917:T1917"/>
    <mergeCell ref="P1918:T1918"/>
    <mergeCell ref="P1919:T1919"/>
    <mergeCell ref="O1922:T1922"/>
    <mergeCell ref="O1923:T1923"/>
    <mergeCell ref="P2053:T2053"/>
    <mergeCell ref="P2054:T2054"/>
    <mergeCell ref="O2057:T2057"/>
    <mergeCell ref="O2058:T2058"/>
    <mergeCell ref="P2059:T2059"/>
    <mergeCell ref="P2060:T2060"/>
    <mergeCell ref="P2061:T2061"/>
    <mergeCell ref="P2062:T2062"/>
    <mergeCell ref="O2065:T2065"/>
    <mergeCell ref="O2066:T2066"/>
    <mergeCell ref="P2067:T2067"/>
    <mergeCell ref="P2068:T2068"/>
    <mergeCell ref="P2069:T2069"/>
    <mergeCell ref="P2070:T2070"/>
    <mergeCell ref="O2073:T2073"/>
    <mergeCell ref="O2074:T2074"/>
    <mergeCell ref="P2075:T2075"/>
    <mergeCell ref="P2076:T2076"/>
    <mergeCell ref="P2077:T2077"/>
    <mergeCell ref="P2078:T2078"/>
    <mergeCell ref="O2081:T2081"/>
    <mergeCell ref="O2082:T2082"/>
    <mergeCell ref="P2083:T2083"/>
    <mergeCell ref="P2084:T2084"/>
    <mergeCell ref="P2085:T2085"/>
    <mergeCell ref="P2086:T2086"/>
    <mergeCell ref="O2089:T2089"/>
    <mergeCell ref="O2090:T2090"/>
    <mergeCell ref="P2091:T2091"/>
    <mergeCell ref="P2092:T2092"/>
    <mergeCell ref="P2093:T2093"/>
    <mergeCell ref="P2094:T2094"/>
    <mergeCell ref="O2097:T2097"/>
    <mergeCell ref="O2098:T2098"/>
    <mergeCell ref="P2099:T2099"/>
    <mergeCell ref="P2100:T2100"/>
    <mergeCell ref="P2101:T2101"/>
    <mergeCell ref="P2102:T2102"/>
    <mergeCell ref="O2105:T2105"/>
    <mergeCell ref="O2106:T2106"/>
    <mergeCell ref="P2107:T2107"/>
    <mergeCell ref="P2108:T2108"/>
    <mergeCell ref="P2109:T2109"/>
    <mergeCell ref="P2110:T2110"/>
    <mergeCell ref="O2113:T2113"/>
    <mergeCell ref="O2114:T2114"/>
    <mergeCell ref="P2115:T2115"/>
    <mergeCell ref="P2116:T2116"/>
    <mergeCell ref="P2117:T2117"/>
    <mergeCell ref="P2118:T2118"/>
    <mergeCell ref="O2121:T2121"/>
    <mergeCell ref="O2122:T2122"/>
    <mergeCell ref="P2123:T2123"/>
    <mergeCell ref="P2124:T2124"/>
    <mergeCell ref="P2125:T2125"/>
    <mergeCell ref="P2126:T2126"/>
    <mergeCell ref="O2129:T2129"/>
    <mergeCell ref="O2130:T2130"/>
    <mergeCell ref="P2131:T2131"/>
    <mergeCell ref="P2132:T2132"/>
    <mergeCell ref="P2133:T2133"/>
    <mergeCell ref="P2134:T2134"/>
    <mergeCell ref="O2137:T2137"/>
    <mergeCell ref="O2138:T2138"/>
    <mergeCell ref="P2139:T2139"/>
    <mergeCell ref="P2140:T2140"/>
    <mergeCell ref="P2141:T2141"/>
    <mergeCell ref="P2142:T2142"/>
    <mergeCell ref="O2145:T2145"/>
    <mergeCell ref="O2146:T2146"/>
    <mergeCell ref="P2147:T2147"/>
    <mergeCell ref="P2148:T2148"/>
    <mergeCell ref="P2149:T2149"/>
    <mergeCell ref="P2150:T2150"/>
    <mergeCell ref="O2153:T2153"/>
    <mergeCell ref="O2154:T2154"/>
    <mergeCell ref="P2155:T2155"/>
    <mergeCell ref="P2156:T2156"/>
    <mergeCell ref="P2157:T2157"/>
    <mergeCell ref="P2158:T2158"/>
    <mergeCell ref="O2161:T2161"/>
    <mergeCell ref="O2162:T2162"/>
    <mergeCell ref="P2163:T2163"/>
    <mergeCell ref="P2164:T2164"/>
    <mergeCell ref="P2165:T2165"/>
    <mergeCell ref="P2166:T2166"/>
    <mergeCell ref="O2169:T2169"/>
    <mergeCell ref="O2170:T2170"/>
    <mergeCell ref="P2171:T2171"/>
    <mergeCell ref="P2172:T2172"/>
    <mergeCell ref="P2173:T2173"/>
    <mergeCell ref="P2174:T2174"/>
    <mergeCell ref="O2177:T2177"/>
    <mergeCell ref="O2178:T2178"/>
    <mergeCell ref="P2179:T2179"/>
    <mergeCell ref="P2180:T2180"/>
    <mergeCell ref="P2181:T2181"/>
    <mergeCell ref="P2182:T2182"/>
    <mergeCell ref="P1494:T1494"/>
    <mergeCell ref="P1495:T1495"/>
    <mergeCell ref="O1498:T1498"/>
    <mergeCell ref="O1499:T1499"/>
    <mergeCell ref="P1500:T1500"/>
    <mergeCell ref="P1501:T1501"/>
    <mergeCell ref="P1502:T1502"/>
    <mergeCell ref="P1503:T1503"/>
    <mergeCell ref="O1506:T1506"/>
    <mergeCell ref="O1507:T1507"/>
    <mergeCell ref="P1508:T1508"/>
    <mergeCell ref="P1509:T1509"/>
    <mergeCell ref="P1510:T1510"/>
    <mergeCell ref="P1511:T1511"/>
    <mergeCell ref="O1514:T1514"/>
    <mergeCell ref="O1515:T1515"/>
    <mergeCell ref="P1516:T1516"/>
    <mergeCell ref="P1517:T1517"/>
    <mergeCell ref="P1518:T1518"/>
    <mergeCell ref="P1519:T1519"/>
    <mergeCell ref="O1522:T1522"/>
    <mergeCell ref="O1523:T1523"/>
    <mergeCell ref="P1524:T1524"/>
    <mergeCell ref="P1525:T1525"/>
    <mergeCell ref="P1526:T1526"/>
    <mergeCell ref="P1527:T1527"/>
    <mergeCell ref="O1530:T1530"/>
    <mergeCell ref="O1531:T1531"/>
    <mergeCell ref="P1532:T1532"/>
    <mergeCell ref="P1533:T1533"/>
    <mergeCell ref="P1534:T1534"/>
    <mergeCell ref="P1535:T1535"/>
    <mergeCell ref="O1538:T1538"/>
    <mergeCell ref="O1539:T1539"/>
    <mergeCell ref="P1540:T1540"/>
    <mergeCell ref="P1541:T1541"/>
    <mergeCell ref="P1542:T1542"/>
    <mergeCell ref="P1543:T1543"/>
    <mergeCell ref="O1546:T1546"/>
    <mergeCell ref="O1547:T1547"/>
    <mergeCell ref="P1548:T1548"/>
    <mergeCell ref="P1549:T1549"/>
    <mergeCell ref="O2185:T2185"/>
    <mergeCell ref="O2186:T2186"/>
    <mergeCell ref="P2187:T2187"/>
    <mergeCell ref="P2188:T2188"/>
    <mergeCell ref="P2189:T2189"/>
    <mergeCell ref="P2190:T2190"/>
    <mergeCell ref="P1924:T1924"/>
    <mergeCell ref="P1925:T1925"/>
    <mergeCell ref="P1926:T1926"/>
    <mergeCell ref="P1927:T1927"/>
    <mergeCell ref="O1930:T1930"/>
    <mergeCell ref="O1931:T1931"/>
    <mergeCell ref="P1932:T1932"/>
    <mergeCell ref="P1933:T1933"/>
    <mergeCell ref="P1934:T1934"/>
    <mergeCell ref="P1935:T1935"/>
    <mergeCell ref="O1938:T1938"/>
    <mergeCell ref="O1939:T1939"/>
    <mergeCell ref="P1940:T1940"/>
    <mergeCell ref="P1941:T1941"/>
    <mergeCell ref="P1942:T1942"/>
    <mergeCell ref="P1943:T1943"/>
    <mergeCell ref="O1946:T1946"/>
    <mergeCell ref="O1947:T1947"/>
    <mergeCell ref="P1948:T1948"/>
    <mergeCell ref="P1949:T1949"/>
    <mergeCell ref="P1950:T1950"/>
    <mergeCell ref="P1951:T1951"/>
    <mergeCell ref="O1953:T1953"/>
    <mergeCell ref="O1954:T1954"/>
    <mergeCell ref="P1955:T1955"/>
    <mergeCell ref="P1956:T1956"/>
    <mergeCell ref="P1957:T1957"/>
    <mergeCell ref="P1958:T1958"/>
    <mergeCell ref="O1961:T1961"/>
    <mergeCell ref="O1962:T1962"/>
    <mergeCell ref="P1963:T1963"/>
    <mergeCell ref="P1964:T1964"/>
    <mergeCell ref="P1965:T1965"/>
    <mergeCell ref="P1966:T1966"/>
    <mergeCell ref="O1969:T1969"/>
    <mergeCell ref="O1970:T1970"/>
    <mergeCell ref="P1971:T1971"/>
    <mergeCell ref="P1972:T1972"/>
    <mergeCell ref="P1973:T1973"/>
    <mergeCell ref="P1974:T1974"/>
    <mergeCell ref="O1977:T1977"/>
    <mergeCell ref="O1978:T1978"/>
    <mergeCell ref="P1979:T1979"/>
    <mergeCell ref="P1980:T1980"/>
    <mergeCell ref="P1981:T1981"/>
    <mergeCell ref="P1982:T1982"/>
    <mergeCell ref="O1985:T1985"/>
    <mergeCell ref="O1986:T1986"/>
    <mergeCell ref="P1987:T1987"/>
    <mergeCell ref="P1988:T1988"/>
    <mergeCell ref="P1989:T1989"/>
    <mergeCell ref="P1990:T1990"/>
    <mergeCell ref="O1993:T1993"/>
    <mergeCell ref="O1994:T1994"/>
    <mergeCell ref="P1995:T1995"/>
    <mergeCell ref="P1996:T1996"/>
    <mergeCell ref="P1997:T1997"/>
    <mergeCell ref="P1998:T1998"/>
    <mergeCell ref="O2001:T2001"/>
    <mergeCell ref="O2002:T2002"/>
    <mergeCell ref="P2003:T2003"/>
    <mergeCell ref="P2004:T2004"/>
    <mergeCell ref="P2005:T2005"/>
    <mergeCell ref="P2006:T2006"/>
    <mergeCell ref="O2009:T2009"/>
    <mergeCell ref="O2010:T2010"/>
    <mergeCell ref="P2011:T2011"/>
    <mergeCell ref="P2012:T2012"/>
    <mergeCell ref="P2013:T2013"/>
    <mergeCell ref="P2014:T2014"/>
    <mergeCell ref="O2017:T2017"/>
    <mergeCell ref="O2018:T2018"/>
    <mergeCell ref="P2019:T2019"/>
    <mergeCell ref="P2020:T2020"/>
    <mergeCell ref="P2021:T2021"/>
    <mergeCell ref="P2022:T2022"/>
    <mergeCell ref="O2025:T2025"/>
    <mergeCell ref="O2026:T2026"/>
    <mergeCell ref="P2027:T2027"/>
    <mergeCell ref="P2028:T2028"/>
    <mergeCell ref="P2029:T2029"/>
    <mergeCell ref="P2030:T2030"/>
    <mergeCell ref="O2033:T2033"/>
    <mergeCell ref="O2034:T2034"/>
    <mergeCell ref="P2035:T2035"/>
    <mergeCell ref="P2036:T2036"/>
    <mergeCell ref="P2037:T2037"/>
    <mergeCell ref="P2038:T2038"/>
    <mergeCell ref="O2041:T2041"/>
    <mergeCell ref="O2042:T2042"/>
    <mergeCell ref="P2043:T2043"/>
    <mergeCell ref="P2044:T2044"/>
    <mergeCell ref="P2045:T2045"/>
    <mergeCell ref="P2046:T2046"/>
    <mergeCell ref="O2049:T2049"/>
    <mergeCell ref="O2050:T2050"/>
    <mergeCell ref="P2051:T2051"/>
    <mergeCell ref="P2052:T2052"/>
    <mergeCell ref="M2195:T2195"/>
    <mergeCell ref="O2196:T2196"/>
    <mergeCell ref="O2197:T2197"/>
    <mergeCell ref="P2198:T2198"/>
    <mergeCell ref="P2199:T2199"/>
    <mergeCell ref="P2200:T2200"/>
    <mergeCell ref="P2201:T2201"/>
    <mergeCell ref="O2204:T2204"/>
    <mergeCell ref="O2205:T2205"/>
    <mergeCell ref="P2206:T2206"/>
    <mergeCell ref="P2207:T2207"/>
    <mergeCell ref="P2208:T2208"/>
    <mergeCell ref="P2209:T2209"/>
    <mergeCell ref="O2212:T2212"/>
    <mergeCell ref="O2213:T2213"/>
    <mergeCell ref="P2214:T2214"/>
    <mergeCell ref="P2215:T2215"/>
    <mergeCell ref="P2216:T2216"/>
    <mergeCell ref="P2217:T2217"/>
    <mergeCell ref="O2220:T2220"/>
    <mergeCell ref="O2221:T2221"/>
    <mergeCell ref="P2222:T2222"/>
    <mergeCell ref="P2223:T2223"/>
    <mergeCell ref="P2224:T2224"/>
    <mergeCell ref="P2225:T2225"/>
    <mergeCell ref="O2228:T2228"/>
    <mergeCell ref="O2229:T2229"/>
    <mergeCell ref="P2230:T2230"/>
    <mergeCell ref="P2231:T2231"/>
    <mergeCell ref="P2232:T2232"/>
    <mergeCell ref="P2233:T2233"/>
    <mergeCell ref="O2236:T2236"/>
    <mergeCell ref="O2237:T2237"/>
    <mergeCell ref="P2238:T2238"/>
    <mergeCell ref="P2239:T2239"/>
    <mergeCell ref="P2296:T2296"/>
    <mergeCell ref="P2297:T2297"/>
    <mergeCell ref="O2300:T2300"/>
    <mergeCell ref="O2301:T2301"/>
    <mergeCell ref="P2302:T2302"/>
    <mergeCell ref="P2303:T2303"/>
    <mergeCell ref="P2304:T2304"/>
    <mergeCell ref="P2305:T2305"/>
    <mergeCell ref="O2308:T2308"/>
    <mergeCell ref="O2309:T2309"/>
    <mergeCell ref="P2310:T2310"/>
    <mergeCell ref="P2311:T2311"/>
    <mergeCell ref="P2312:T2312"/>
    <mergeCell ref="P2313:T2313"/>
    <mergeCell ref="O2316:T2316"/>
    <mergeCell ref="O2317:T2317"/>
    <mergeCell ref="P2318:T2318"/>
    <mergeCell ref="P2319:T2319"/>
    <mergeCell ref="P2320:T2320"/>
    <mergeCell ref="P2321:T2321"/>
    <mergeCell ref="O2324:T2324"/>
    <mergeCell ref="O2325:T2325"/>
    <mergeCell ref="P2326:T2326"/>
    <mergeCell ref="P2327:T2327"/>
    <mergeCell ref="P2328:T2328"/>
    <mergeCell ref="P2329:T2329"/>
    <mergeCell ref="O2332:T2332"/>
    <mergeCell ref="O2333:T2333"/>
    <mergeCell ref="P2334:T2334"/>
    <mergeCell ref="P2335:T2335"/>
    <mergeCell ref="P2336:T2336"/>
    <mergeCell ref="P2337:T2337"/>
    <mergeCell ref="O2340:T2340"/>
    <mergeCell ref="O2341:T2341"/>
    <mergeCell ref="P2342:T2342"/>
    <mergeCell ref="P2343:T2343"/>
    <mergeCell ref="P2344:T2344"/>
    <mergeCell ref="P2345:T2345"/>
    <mergeCell ref="O2348:T2348"/>
    <mergeCell ref="O2349:T2349"/>
    <mergeCell ref="P2350:T2350"/>
    <mergeCell ref="P2351:T2351"/>
    <mergeCell ref="P2352:T2352"/>
    <mergeCell ref="P2353:T2353"/>
    <mergeCell ref="O2356:T2356"/>
    <mergeCell ref="O2357:T2357"/>
    <mergeCell ref="P2358:T2358"/>
    <mergeCell ref="P2359:T2359"/>
    <mergeCell ref="P2360:T2360"/>
    <mergeCell ref="P2361:T2361"/>
    <mergeCell ref="O2364:T2364"/>
    <mergeCell ref="O2365:T2365"/>
    <mergeCell ref="P2366:T2366"/>
    <mergeCell ref="P2367:T2367"/>
    <mergeCell ref="P2368:T2368"/>
    <mergeCell ref="P2369:T2369"/>
    <mergeCell ref="O2372:T2372"/>
    <mergeCell ref="O2373:T2373"/>
    <mergeCell ref="P2374:T2374"/>
    <mergeCell ref="P2375:T2375"/>
    <mergeCell ref="P2376:T2376"/>
    <mergeCell ref="P2377:T2377"/>
    <mergeCell ref="O2380:T2380"/>
    <mergeCell ref="O2381:T2381"/>
    <mergeCell ref="P2382:T2382"/>
    <mergeCell ref="P2383:T2383"/>
    <mergeCell ref="P2384:T2384"/>
    <mergeCell ref="P2385:T2385"/>
    <mergeCell ref="O2388:T2388"/>
    <mergeCell ref="O2389:T2389"/>
    <mergeCell ref="P2390:T2390"/>
    <mergeCell ref="P2391:T2391"/>
    <mergeCell ref="P2392:T2392"/>
    <mergeCell ref="P2393:T2393"/>
    <mergeCell ref="O2396:T2396"/>
    <mergeCell ref="O2397:T2397"/>
    <mergeCell ref="P2398:T2398"/>
    <mergeCell ref="P2399:T2399"/>
    <mergeCell ref="P2400:T2400"/>
    <mergeCell ref="P2401:T2401"/>
    <mergeCell ref="O2404:T2404"/>
    <mergeCell ref="O2405:T2405"/>
    <mergeCell ref="P2406:T2406"/>
    <mergeCell ref="P2407:T2407"/>
    <mergeCell ref="P2240:T2240"/>
    <mergeCell ref="P2241:T2241"/>
    <mergeCell ref="O2244:T2244"/>
    <mergeCell ref="O2245:T2245"/>
    <mergeCell ref="P2246:T2246"/>
    <mergeCell ref="P2247:T2247"/>
    <mergeCell ref="P2248:T2248"/>
    <mergeCell ref="P2249:T2249"/>
    <mergeCell ref="O2252:T2252"/>
    <mergeCell ref="O2253:T2253"/>
    <mergeCell ref="P2254:T2254"/>
    <mergeCell ref="P2255:T2255"/>
    <mergeCell ref="P2256:T2256"/>
    <mergeCell ref="P2257:T2257"/>
    <mergeCell ref="O2260:T2260"/>
    <mergeCell ref="O2261:T2261"/>
    <mergeCell ref="P2262:T2262"/>
    <mergeCell ref="P2263:T2263"/>
    <mergeCell ref="P2264:T2264"/>
    <mergeCell ref="P2265:T2265"/>
    <mergeCell ref="O2268:T2268"/>
    <mergeCell ref="O2269:T2269"/>
    <mergeCell ref="P2270:T2270"/>
    <mergeCell ref="P2271:T2271"/>
    <mergeCell ref="P2272:T2272"/>
    <mergeCell ref="P2273:T2273"/>
    <mergeCell ref="O2276:T2276"/>
    <mergeCell ref="O2277:T2277"/>
    <mergeCell ref="P2278:T2278"/>
    <mergeCell ref="P2279:T2279"/>
    <mergeCell ref="P2280:T2280"/>
    <mergeCell ref="P2281:T2281"/>
    <mergeCell ref="O2284:T2284"/>
    <mergeCell ref="O2285:T2285"/>
    <mergeCell ref="P2286:T2286"/>
    <mergeCell ref="P2287:T2287"/>
    <mergeCell ref="P2288:T2288"/>
    <mergeCell ref="P2289:T2289"/>
    <mergeCell ref="O2292:T2292"/>
    <mergeCell ref="O2293:T2293"/>
    <mergeCell ref="P2294:T2294"/>
    <mergeCell ref="P2295:T2295"/>
    <mergeCell ref="O2437:T2437"/>
    <mergeCell ref="P2438:T2438"/>
    <mergeCell ref="P2439:T2439"/>
    <mergeCell ref="P2440:T2440"/>
    <mergeCell ref="P2441:T2441"/>
    <mergeCell ref="O2428:T2428"/>
    <mergeCell ref="O2429:T2429"/>
    <mergeCell ref="P2430:T2430"/>
    <mergeCell ref="P2431:T2431"/>
    <mergeCell ref="P2432:T2432"/>
    <mergeCell ref="P2433:T2433"/>
    <mergeCell ref="O2436:T2436"/>
    <mergeCell ref="P2659:T2659"/>
    <mergeCell ref="P2660:T2660"/>
    <mergeCell ref="O2663:T2663"/>
    <mergeCell ref="O2664:T2664"/>
    <mergeCell ref="P2665:T2665"/>
    <mergeCell ref="P2666:T2666"/>
    <mergeCell ref="P2667:T2667"/>
    <mergeCell ref="P2668:T2668"/>
    <mergeCell ref="O2671:T2671"/>
    <mergeCell ref="O2672:T2672"/>
    <mergeCell ref="P2673:T2673"/>
    <mergeCell ref="P2674:T2674"/>
    <mergeCell ref="P2675:T2675"/>
    <mergeCell ref="P2676:T2676"/>
    <mergeCell ref="O2679:T2679"/>
    <mergeCell ref="O2680:T2680"/>
    <mergeCell ref="P2681:T2681"/>
    <mergeCell ref="P2682:T2682"/>
    <mergeCell ref="P2683:T2683"/>
    <mergeCell ref="P2684:T2684"/>
    <mergeCell ref="O2687:T2687"/>
    <mergeCell ref="O2688:T2688"/>
    <mergeCell ref="P2689:T2689"/>
    <mergeCell ref="P2690:T2690"/>
    <mergeCell ref="P2691:T2691"/>
    <mergeCell ref="P2692:T2692"/>
    <mergeCell ref="O2695:T2695"/>
    <mergeCell ref="O2696:T2696"/>
    <mergeCell ref="P2491:T2491"/>
    <mergeCell ref="P2492:T2492"/>
    <mergeCell ref="O2495:T2495"/>
    <mergeCell ref="O2496:T2496"/>
    <mergeCell ref="P2497:T2497"/>
    <mergeCell ref="P2498:T2498"/>
    <mergeCell ref="P2499:T2499"/>
    <mergeCell ref="P2500:T2500"/>
    <mergeCell ref="O2503:T2503"/>
    <mergeCell ref="O2504:T2504"/>
    <mergeCell ref="P2505:T2505"/>
    <mergeCell ref="P2506:T2506"/>
    <mergeCell ref="P2507:T2507"/>
    <mergeCell ref="P2508:T2508"/>
    <mergeCell ref="O2511:T2511"/>
    <mergeCell ref="O2512:T2512"/>
    <mergeCell ref="P2513:T2513"/>
    <mergeCell ref="P2514:T2514"/>
    <mergeCell ref="P2515:T2515"/>
    <mergeCell ref="P2516:T2516"/>
    <mergeCell ref="O2519:T2519"/>
    <mergeCell ref="O2520:T2520"/>
    <mergeCell ref="P2521:T2521"/>
    <mergeCell ref="P2522:T2522"/>
    <mergeCell ref="P2523:T2523"/>
    <mergeCell ref="P2524:T2524"/>
    <mergeCell ref="O2527:T2527"/>
    <mergeCell ref="O2528:T2528"/>
    <mergeCell ref="P2529:T2529"/>
    <mergeCell ref="P2530:T2530"/>
    <mergeCell ref="P2531:T2531"/>
    <mergeCell ref="P2532:T2532"/>
    <mergeCell ref="O2535:T2535"/>
    <mergeCell ref="O2536:T2536"/>
    <mergeCell ref="P2537:T2537"/>
    <mergeCell ref="P2538:T2538"/>
    <mergeCell ref="P2539:T2539"/>
    <mergeCell ref="P2540:T2540"/>
    <mergeCell ref="O2543:T2543"/>
    <mergeCell ref="O2544:T2544"/>
    <mergeCell ref="P2545:T2545"/>
    <mergeCell ref="P2546:T2546"/>
    <mergeCell ref="P2697:T2697"/>
    <mergeCell ref="P2698:T2698"/>
    <mergeCell ref="P2699:T2699"/>
    <mergeCell ref="P2700:T2700"/>
    <mergeCell ref="P2408:T2408"/>
    <mergeCell ref="P2409:T2409"/>
    <mergeCell ref="O2412:T2412"/>
    <mergeCell ref="O2413:T2413"/>
    <mergeCell ref="P2414:T2414"/>
    <mergeCell ref="P2415:T2415"/>
    <mergeCell ref="P2416:T2416"/>
    <mergeCell ref="P2417:T2417"/>
    <mergeCell ref="O2420:T2420"/>
    <mergeCell ref="O2421:T2421"/>
    <mergeCell ref="P2422:T2422"/>
    <mergeCell ref="P2423:T2423"/>
    <mergeCell ref="P2424:T2424"/>
    <mergeCell ref="P2425:T2425"/>
    <mergeCell ref="M2446:T2446"/>
    <mergeCell ref="O2447:T2447"/>
    <mergeCell ref="O2448:T2448"/>
    <mergeCell ref="P2449:T2449"/>
    <mergeCell ref="P2450:T2450"/>
    <mergeCell ref="P2451:T2451"/>
    <mergeCell ref="P2452:T2452"/>
    <mergeCell ref="O2455:T2455"/>
    <mergeCell ref="O2456:T2456"/>
    <mergeCell ref="P2457:T2457"/>
    <mergeCell ref="P2458:T2458"/>
    <mergeCell ref="P2459:T2459"/>
    <mergeCell ref="P2460:T2460"/>
    <mergeCell ref="O2463:T2463"/>
    <mergeCell ref="O2464:T2464"/>
    <mergeCell ref="P2465:T2465"/>
    <mergeCell ref="P2466:T2466"/>
    <mergeCell ref="P2467:T2467"/>
    <mergeCell ref="P2468:T2468"/>
    <mergeCell ref="O2471:T2471"/>
    <mergeCell ref="O2472:T2472"/>
    <mergeCell ref="P2473:T2473"/>
    <mergeCell ref="P2474:T2474"/>
    <mergeCell ref="P2475:T2475"/>
    <mergeCell ref="P2476:T2476"/>
    <mergeCell ref="O2479:T2479"/>
    <mergeCell ref="O2480:T2480"/>
    <mergeCell ref="P2481:T2481"/>
    <mergeCell ref="P2482:T2482"/>
    <mergeCell ref="P2483:T2483"/>
    <mergeCell ref="P2484:T2484"/>
    <mergeCell ref="O2487:T2487"/>
    <mergeCell ref="O2488:T2488"/>
    <mergeCell ref="P2489:T2489"/>
    <mergeCell ref="P2490:T2490"/>
    <mergeCell ref="P2547:T2547"/>
    <mergeCell ref="P2548:T2548"/>
    <mergeCell ref="O2551:T2551"/>
    <mergeCell ref="O2552:T2552"/>
    <mergeCell ref="P2553:T2553"/>
    <mergeCell ref="P2554:T2554"/>
    <mergeCell ref="P2555:T2555"/>
    <mergeCell ref="P2556:T2556"/>
    <mergeCell ref="O2559:T2559"/>
    <mergeCell ref="O2560:T2560"/>
    <mergeCell ref="P2561:T2561"/>
    <mergeCell ref="P2562:T2562"/>
    <mergeCell ref="P2563:T2563"/>
    <mergeCell ref="P2564:T2564"/>
    <mergeCell ref="O2567:T2567"/>
    <mergeCell ref="O2568:T2568"/>
    <mergeCell ref="P2569:T2569"/>
    <mergeCell ref="P2570:T2570"/>
    <mergeCell ref="P2571:T2571"/>
    <mergeCell ref="P2572:T2572"/>
    <mergeCell ref="O2575:T2575"/>
    <mergeCell ref="O2576:T2576"/>
    <mergeCell ref="P2577:T2577"/>
    <mergeCell ref="P2578:T2578"/>
    <mergeCell ref="P2579:T2579"/>
    <mergeCell ref="P2580:T2580"/>
    <mergeCell ref="O2583:T2583"/>
    <mergeCell ref="O2584:T2584"/>
    <mergeCell ref="P2585:T2585"/>
    <mergeCell ref="P2586:T2586"/>
    <mergeCell ref="P2587:T2587"/>
    <mergeCell ref="P2588:T2588"/>
    <mergeCell ref="O2591:T2591"/>
    <mergeCell ref="O2592:T2592"/>
    <mergeCell ref="P2593:T2593"/>
    <mergeCell ref="P2594:T2594"/>
    <mergeCell ref="P2595:T2595"/>
    <mergeCell ref="P2596:T2596"/>
    <mergeCell ref="O2599:T2599"/>
    <mergeCell ref="O2600:T2600"/>
    <mergeCell ref="P2601:T2601"/>
    <mergeCell ref="P2602:T2602"/>
    <mergeCell ref="P2603:T2603"/>
    <mergeCell ref="P2604:T2604"/>
    <mergeCell ref="O2607:T2607"/>
    <mergeCell ref="O2608:T2608"/>
    <mergeCell ref="P2609:T2609"/>
    <mergeCell ref="P2610:T2610"/>
    <mergeCell ref="P2611:T2611"/>
    <mergeCell ref="P2612:T2612"/>
    <mergeCell ref="O2615:T2615"/>
    <mergeCell ref="O2616:T2616"/>
    <mergeCell ref="P2617:T2617"/>
    <mergeCell ref="P2618:T2618"/>
    <mergeCell ref="P2619:T2619"/>
    <mergeCell ref="P2620:T2620"/>
    <mergeCell ref="O2623:T2623"/>
    <mergeCell ref="O2624:T2624"/>
    <mergeCell ref="P2625:T2625"/>
    <mergeCell ref="P2626:T2626"/>
    <mergeCell ref="P2627:T2627"/>
    <mergeCell ref="P2628:T2628"/>
    <mergeCell ref="O2631:T2631"/>
    <mergeCell ref="O2632:T2632"/>
    <mergeCell ref="P2633:T2633"/>
    <mergeCell ref="P2634:T2634"/>
    <mergeCell ref="P2635:T2635"/>
    <mergeCell ref="P2636:T2636"/>
    <mergeCell ref="O2639:T2639"/>
    <mergeCell ref="O2640:T2640"/>
    <mergeCell ref="P2641:T2641"/>
    <mergeCell ref="P2642:T2642"/>
    <mergeCell ref="P2643:T2643"/>
    <mergeCell ref="P2644:T2644"/>
    <mergeCell ref="O2647:T2647"/>
    <mergeCell ref="O2648:T2648"/>
    <mergeCell ref="P2649:T2649"/>
    <mergeCell ref="P2650:T2650"/>
    <mergeCell ref="P2651:T2651"/>
    <mergeCell ref="P2652:T2652"/>
    <mergeCell ref="O2655:T2655"/>
    <mergeCell ref="O2656:T2656"/>
    <mergeCell ref="P2657:T2657"/>
    <mergeCell ref="P2658:T2658"/>
    <mergeCell ref="M2705:T2705"/>
    <mergeCell ref="O2706:T2706"/>
    <mergeCell ref="O2707:T2707"/>
    <mergeCell ref="P2708:T2708"/>
    <mergeCell ref="P2709:T2709"/>
    <mergeCell ref="P2710:T2710"/>
    <mergeCell ref="P2711:T2711"/>
    <mergeCell ref="O2714:T2714"/>
    <mergeCell ref="O2715:T2715"/>
    <mergeCell ref="P2716:T2716"/>
    <mergeCell ref="P2717:T2717"/>
    <mergeCell ref="P2718:T2718"/>
    <mergeCell ref="P2719:T2719"/>
    <mergeCell ref="O2722:T2722"/>
    <mergeCell ref="O2723:T2723"/>
    <mergeCell ref="P2724:T2724"/>
    <mergeCell ref="P2725:T2725"/>
    <mergeCell ref="P2726:T2726"/>
    <mergeCell ref="P2727:T2727"/>
    <mergeCell ref="O2730:T2730"/>
    <mergeCell ref="O2731:T2731"/>
    <mergeCell ref="P2732:T2732"/>
    <mergeCell ref="P2733:T2733"/>
    <mergeCell ref="P2734:T2734"/>
    <mergeCell ref="P2735:T2735"/>
    <mergeCell ref="O2738:T2738"/>
    <mergeCell ref="O2739:T2739"/>
    <mergeCell ref="P2740:T2740"/>
    <mergeCell ref="P2741:T2741"/>
    <mergeCell ref="P2742:T2742"/>
    <mergeCell ref="P2743:T2743"/>
    <mergeCell ref="O2746:T2746"/>
    <mergeCell ref="O2747:T2747"/>
    <mergeCell ref="P2748:T2748"/>
    <mergeCell ref="P2749:T2749"/>
    <mergeCell ref="O2938:T2938"/>
    <mergeCell ref="O2939:T2939"/>
    <mergeCell ref="P2940:T2940"/>
    <mergeCell ref="P2941:T2941"/>
    <mergeCell ref="P2942:T2942"/>
    <mergeCell ref="P2943:T2943"/>
    <mergeCell ref="O2946:T2946"/>
    <mergeCell ref="O2947:T2947"/>
    <mergeCell ref="P2948:T2948"/>
    <mergeCell ref="P2949:T2949"/>
    <mergeCell ref="P2950:T2950"/>
    <mergeCell ref="P2951:T2951"/>
    <mergeCell ref="O2954:T2954"/>
    <mergeCell ref="O2955:T2955"/>
    <mergeCell ref="P2750:T2750"/>
    <mergeCell ref="P2751:T2751"/>
    <mergeCell ref="O2754:T2754"/>
    <mergeCell ref="O2755:T2755"/>
    <mergeCell ref="P2756:T2756"/>
    <mergeCell ref="P2757:T2757"/>
    <mergeCell ref="P2758:T2758"/>
    <mergeCell ref="P2759:T2759"/>
    <mergeCell ref="O2762:T2762"/>
    <mergeCell ref="O2763:T2763"/>
    <mergeCell ref="P2764:T2764"/>
    <mergeCell ref="P2765:T2765"/>
    <mergeCell ref="P2766:T2766"/>
    <mergeCell ref="P2767:T2767"/>
    <mergeCell ref="O2770:T2770"/>
    <mergeCell ref="O2771:T2771"/>
    <mergeCell ref="P2772:T2772"/>
    <mergeCell ref="P2773:T2773"/>
    <mergeCell ref="P2774:T2774"/>
    <mergeCell ref="P2775:T2775"/>
    <mergeCell ref="O2778:T2778"/>
    <mergeCell ref="O2779:T2779"/>
    <mergeCell ref="P2780:T2780"/>
    <mergeCell ref="P2781:T2781"/>
    <mergeCell ref="P2782:T2782"/>
    <mergeCell ref="P2783:T2783"/>
    <mergeCell ref="O2786:T2786"/>
    <mergeCell ref="O2787:T2787"/>
    <mergeCell ref="P2788:T2788"/>
    <mergeCell ref="P2789:T2789"/>
    <mergeCell ref="P2790:T2790"/>
    <mergeCell ref="P2791:T2791"/>
    <mergeCell ref="O2794:T2794"/>
    <mergeCell ref="O2795:T2795"/>
    <mergeCell ref="P2796:T2796"/>
    <mergeCell ref="P2797:T2797"/>
    <mergeCell ref="P2798:T2798"/>
    <mergeCell ref="P2799:T2799"/>
    <mergeCell ref="O2802:T2802"/>
    <mergeCell ref="O2803:T2803"/>
    <mergeCell ref="P2804:T2804"/>
    <mergeCell ref="P2805:T2805"/>
    <mergeCell ref="P2974:T2974"/>
    <mergeCell ref="P2975:T2975"/>
    <mergeCell ref="O2978:T2978"/>
    <mergeCell ref="O2979:T2979"/>
    <mergeCell ref="P2980:T2980"/>
    <mergeCell ref="P2981:T2981"/>
    <mergeCell ref="P2982:T2982"/>
    <mergeCell ref="P2983:T2983"/>
    <mergeCell ref="P2956:T2956"/>
    <mergeCell ref="P2957:T2957"/>
    <mergeCell ref="P2958:T2958"/>
    <mergeCell ref="P2959:T2959"/>
    <mergeCell ref="O2962:T2962"/>
    <mergeCell ref="O2963:T2963"/>
    <mergeCell ref="P2964:T2964"/>
    <mergeCell ref="P2965:T2965"/>
    <mergeCell ref="P2966:T2966"/>
    <mergeCell ref="P2967:T2967"/>
    <mergeCell ref="O2970:T2970"/>
    <mergeCell ref="O2971:T2971"/>
    <mergeCell ref="P2972:T2972"/>
    <mergeCell ref="P2973:T2973"/>
    <mergeCell ref="M2988:T2988"/>
    <mergeCell ref="O2989:T2989"/>
    <mergeCell ref="O2990:T2990"/>
    <mergeCell ref="P2991:T2991"/>
    <mergeCell ref="P2992:T2992"/>
    <mergeCell ref="P2993:T2993"/>
    <mergeCell ref="P2994:T2994"/>
    <mergeCell ref="O2997:T2997"/>
    <mergeCell ref="O2998:T2998"/>
    <mergeCell ref="P2999:T2999"/>
    <mergeCell ref="P3000:T3000"/>
    <mergeCell ref="P3001:T3001"/>
    <mergeCell ref="P3002:T3002"/>
    <mergeCell ref="O3005:T3005"/>
    <mergeCell ref="O3006:T3006"/>
    <mergeCell ref="P3007:T3007"/>
    <mergeCell ref="P3008:T3008"/>
    <mergeCell ref="P3009:T3009"/>
    <mergeCell ref="P3010:T3010"/>
    <mergeCell ref="O3013:T3013"/>
    <mergeCell ref="O3014:T3014"/>
    <mergeCell ref="P3015:T3015"/>
    <mergeCell ref="P3016:T3016"/>
    <mergeCell ref="P3017:T3017"/>
    <mergeCell ref="P3018:T3018"/>
    <mergeCell ref="O3021:T3021"/>
    <mergeCell ref="O3022:T3022"/>
    <mergeCell ref="P3023:T3023"/>
    <mergeCell ref="P3024:T3024"/>
    <mergeCell ref="P3025:T3025"/>
    <mergeCell ref="P3026:T3026"/>
    <mergeCell ref="O3029:T3029"/>
    <mergeCell ref="O3030:T3030"/>
    <mergeCell ref="P3031:T3031"/>
    <mergeCell ref="P3032:T3032"/>
    <mergeCell ref="P3089:T3089"/>
    <mergeCell ref="P3090:T3090"/>
    <mergeCell ref="O3093:T3093"/>
    <mergeCell ref="O3094:T3094"/>
    <mergeCell ref="P3095:T3095"/>
    <mergeCell ref="P3096:T3096"/>
    <mergeCell ref="P3097:T3097"/>
    <mergeCell ref="P3098:T3098"/>
    <mergeCell ref="O3101:T3101"/>
    <mergeCell ref="O3102:T3102"/>
    <mergeCell ref="P3103:T3103"/>
    <mergeCell ref="P3104:T3104"/>
    <mergeCell ref="P3105:T3105"/>
    <mergeCell ref="P3106:T3106"/>
    <mergeCell ref="O3109:T3109"/>
    <mergeCell ref="O3110:T3110"/>
    <mergeCell ref="P3111:T3111"/>
    <mergeCell ref="P3112:T3112"/>
    <mergeCell ref="P3113:T3113"/>
    <mergeCell ref="P3114:T3114"/>
    <mergeCell ref="O3117:T3117"/>
    <mergeCell ref="O3118:T3118"/>
    <mergeCell ref="P3119:T3119"/>
    <mergeCell ref="P3120:T3120"/>
    <mergeCell ref="P3121:T3121"/>
    <mergeCell ref="P3122:T3122"/>
    <mergeCell ref="O3125:T3125"/>
    <mergeCell ref="O3126:T3126"/>
    <mergeCell ref="P3127:T3127"/>
    <mergeCell ref="P3128:T3128"/>
    <mergeCell ref="P3129:T3129"/>
    <mergeCell ref="P3130:T3130"/>
    <mergeCell ref="O3133:T3133"/>
    <mergeCell ref="O3134:T3134"/>
    <mergeCell ref="P3135:T3135"/>
    <mergeCell ref="P3136:T3136"/>
    <mergeCell ref="P3137:T3137"/>
    <mergeCell ref="P3138:T3138"/>
    <mergeCell ref="O3141:T3141"/>
    <mergeCell ref="O3142:T3142"/>
    <mergeCell ref="P3143:T3143"/>
    <mergeCell ref="P3144:T3144"/>
    <mergeCell ref="P3033:T3033"/>
    <mergeCell ref="P3034:T3034"/>
    <mergeCell ref="O3037:T3037"/>
    <mergeCell ref="O3038:T3038"/>
    <mergeCell ref="P3039:T3039"/>
    <mergeCell ref="P3040:T3040"/>
    <mergeCell ref="P3041:T3041"/>
    <mergeCell ref="P3042:T3042"/>
    <mergeCell ref="O3045:T3045"/>
    <mergeCell ref="O3046:T3046"/>
    <mergeCell ref="P3047:T3047"/>
    <mergeCell ref="P3048:T3048"/>
    <mergeCell ref="P3049:T3049"/>
    <mergeCell ref="P3050:T3050"/>
    <mergeCell ref="O3053:T3053"/>
    <mergeCell ref="O3054:T3054"/>
    <mergeCell ref="P3055:T3055"/>
    <mergeCell ref="P3056:T3056"/>
    <mergeCell ref="P3057:T3057"/>
    <mergeCell ref="P3058:T3058"/>
    <mergeCell ref="O3061:T3061"/>
    <mergeCell ref="O3062:T3062"/>
    <mergeCell ref="P3063:T3063"/>
    <mergeCell ref="P3064:T3064"/>
    <mergeCell ref="P3065:T3065"/>
    <mergeCell ref="P3066:T3066"/>
    <mergeCell ref="O3069:T3069"/>
    <mergeCell ref="O3070:T3070"/>
    <mergeCell ref="P3071:T3071"/>
    <mergeCell ref="P3072:T3072"/>
    <mergeCell ref="P3073:T3073"/>
    <mergeCell ref="P3074:T3074"/>
    <mergeCell ref="O3077:T3077"/>
    <mergeCell ref="O3078:T3078"/>
    <mergeCell ref="P3079:T3079"/>
    <mergeCell ref="P3080:T3080"/>
    <mergeCell ref="P3081:T3081"/>
    <mergeCell ref="P3082:T3082"/>
    <mergeCell ref="O3085:T3085"/>
    <mergeCell ref="O3086:T3086"/>
    <mergeCell ref="P3087:T3087"/>
    <mergeCell ref="P3088:T3088"/>
    <mergeCell ref="P3145:T3145"/>
    <mergeCell ref="P3146:T3146"/>
    <mergeCell ref="O3149:T3149"/>
    <mergeCell ref="O3150:T3150"/>
    <mergeCell ref="P3151:T3151"/>
    <mergeCell ref="P3152:T3152"/>
    <mergeCell ref="P3153:T3153"/>
    <mergeCell ref="P3154:T3154"/>
    <mergeCell ref="P2806:T2806"/>
    <mergeCell ref="P2807:T2807"/>
    <mergeCell ref="O2810:T2810"/>
    <mergeCell ref="O2811:T2811"/>
    <mergeCell ref="P2812:T2812"/>
    <mergeCell ref="P2813:T2813"/>
    <mergeCell ref="P2814:T2814"/>
    <mergeCell ref="P2815:T2815"/>
    <mergeCell ref="O2818:T2818"/>
    <mergeCell ref="O2819:T2819"/>
    <mergeCell ref="P2820:T2820"/>
    <mergeCell ref="P2821:T2821"/>
    <mergeCell ref="P2822:T2822"/>
    <mergeCell ref="P2823:T2823"/>
    <mergeCell ref="O2826:T2826"/>
    <mergeCell ref="O2827:T2827"/>
    <mergeCell ref="P2828:T2828"/>
    <mergeCell ref="P2829:T2829"/>
    <mergeCell ref="P2830:T2830"/>
    <mergeCell ref="P2831:T2831"/>
    <mergeCell ref="O2834:T2834"/>
    <mergeCell ref="O2835:T2835"/>
    <mergeCell ref="P2836:T2836"/>
    <mergeCell ref="P2837:T2837"/>
    <mergeCell ref="P2838:T2838"/>
    <mergeCell ref="P2839:T2839"/>
    <mergeCell ref="O2842:T2842"/>
    <mergeCell ref="O2843:T2843"/>
    <mergeCell ref="P2844:T2844"/>
    <mergeCell ref="P2845:T2845"/>
    <mergeCell ref="P2846:T2846"/>
    <mergeCell ref="P2847:T2847"/>
    <mergeCell ref="O2850:T2850"/>
    <mergeCell ref="O2851:T2851"/>
    <mergeCell ref="P2852:T2852"/>
    <mergeCell ref="P2853:T2853"/>
    <mergeCell ref="P2854:T2854"/>
    <mergeCell ref="P2855:T2855"/>
    <mergeCell ref="O2858:T2858"/>
    <mergeCell ref="O2859:T2859"/>
    <mergeCell ref="P2860:T2860"/>
    <mergeCell ref="P2861:T2861"/>
    <mergeCell ref="P2862:T2862"/>
    <mergeCell ref="P2863:T2863"/>
    <mergeCell ref="O2866:T2866"/>
    <mergeCell ref="O2867:T2867"/>
    <mergeCell ref="P2868:T2868"/>
    <mergeCell ref="P2869:T2869"/>
    <mergeCell ref="P2870:T2870"/>
    <mergeCell ref="P2871:T2871"/>
    <mergeCell ref="O2874:T2874"/>
    <mergeCell ref="O2875:T2875"/>
    <mergeCell ref="P2876:T2876"/>
    <mergeCell ref="P2877:T2877"/>
    <mergeCell ref="P2878:T2878"/>
    <mergeCell ref="P2879:T2879"/>
    <mergeCell ref="O2882:T2882"/>
    <mergeCell ref="O2883:T2883"/>
    <mergeCell ref="P2884:T2884"/>
    <mergeCell ref="P2885:T2885"/>
    <mergeCell ref="P2886:T2886"/>
    <mergeCell ref="P2887:T2887"/>
    <mergeCell ref="O2890:T2890"/>
    <mergeCell ref="O2891:T2891"/>
    <mergeCell ref="P2892:T2892"/>
    <mergeCell ref="P2893:T2893"/>
    <mergeCell ref="P2894:T2894"/>
    <mergeCell ref="P2895:T2895"/>
    <mergeCell ref="O2898:T2898"/>
    <mergeCell ref="O2899:T2899"/>
    <mergeCell ref="P2900:T2900"/>
    <mergeCell ref="P2901:T2901"/>
    <mergeCell ref="P2902:T2902"/>
    <mergeCell ref="P2903:T2903"/>
    <mergeCell ref="O2906:T2906"/>
    <mergeCell ref="O2907:T2907"/>
    <mergeCell ref="P2908:T2908"/>
    <mergeCell ref="P2909:T2909"/>
    <mergeCell ref="P2910:T2910"/>
    <mergeCell ref="P2911:T2911"/>
    <mergeCell ref="O2914:T2914"/>
    <mergeCell ref="O2915:T2915"/>
    <mergeCell ref="P2916:T2916"/>
    <mergeCell ref="P2917:T2917"/>
    <mergeCell ref="P2918:T2918"/>
    <mergeCell ref="P2919:T2919"/>
    <mergeCell ref="O2922:T2922"/>
    <mergeCell ref="O2923:T2923"/>
    <mergeCell ref="P2924:T2924"/>
    <mergeCell ref="P2925:T2925"/>
    <mergeCell ref="P2926:T2926"/>
    <mergeCell ref="P2927:T2927"/>
    <mergeCell ref="O2930:T2930"/>
    <mergeCell ref="O2931:T2931"/>
    <mergeCell ref="P2932:T2932"/>
    <mergeCell ref="P2933:T2933"/>
    <mergeCell ref="P2934:T2934"/>
    <mergeCell ref="P2935:T2935"/>
    <mergeCell ref="C959:H959"/>
    <mergeCell ref="C960:H960"/>
    <mergeCell ref="D961:H961"/>
    <mergeCell ref="D962:H962"/>
    <mergeCell ref="D963:H963"/>
    <mergeCell ref="D964:H964"/>
    <mergeCell ref="C967:H967"/>
    <mergeCell ref="C968:H968"/>
    <mergeCell ref="D969:H969"/>
    <mergeCell ref="D970:H970"/>
    <mergeCell ref="D971:H971"/>
    <mergeCell ref="D972:H972"/>
    <mergeCell ref="C975:H975"/>
    <mergeCell ref="C976:H976"/>
    <mergeCell ref="D977:H977"/>
    <mergeCell ref="D978:H978"/>
    <mergeCell ref="D979:H979"/>
    <mergeCell ref="D980:H980"/>
    <mergeCell ref="C983:H983"/>
    <mergeCell ref="C984:H984"/>
    <mergeCell ref="D985:H985"/>
    <mergeCell ref="D986:H986"/>
    <mergeCell ref="D987:H987"/>
    <mergeCell ref="D988:H988"/>
    <mergeCell ref="C991:H991"/>
    <mergeCell ref="C992:H992"/>
    <mergeCell ref="D993:H993"/>
    <mergeCell ref="D994:H994"/>
    <mergeCell ref="D995:H995"/>
    <mergeCell ref="D996:H996"/>
    <mergeCell ref="C999:H999"/>
    <mergeCell ref="C1000:H1000"/>
    <mergeCell ref="D1001:H1001"/>
    <mergeCell ref="D1002:H1002"/>
    <mergeCell ref="D1003:H1003"/>
    <mergeCell ref="D1004:H1004"/>
    <mergeCell ref="C1007:H1007"/>
    <mergeCell ref="C1008:H1008"/>
    <mergeCell ref="D1009:H1009"/>
    <mergeCell ref="D1010:H1010"/>
    <mergeCell ref="D1011:H1011"/>
    <mergeCell ref="D1012:H1012"/>
    <mergeCell ref="C1015:H1015"/>
    <mergeCell ref="C1016:H1016"/>
    <mergeCell ref="D1017:H1017"/>
    <mergeCell ref="D1018:H1018"/>
    <mergeCell ref="D1019:H1019"/>
    <mergeCell ref="D1020:H1020"/>
    <mergeCell ref="C1023:H1023"/>
    <mergeCell ref="C1024:H1024"/>
    <mergeCell ref="D1025:H1025"/>
    <mergeCell ref="D1026:H1026"/>
    <mergeCell ref="D1027:H1027"/>
    <mergeCell ref="D1028:H1028"/>
    <mergeCell ref="C1031:H1031"/>
    <mergeCell ref="C1032:H1032"/>
    <mergeCell ref="D1033:H1033"/>
    <mergeCell ref="D1034:H1034"/>
    <mergeCell ref="D1035:H1035"/>
    <mergeCell ref="D1036:H1036"/>
    <mergeCell ref="C1039:H1039"/>
    <mergeCell ref="C1040:H1040"/>
    <mergeCell ref="D1041:H1041"/>
    <mergeCell ref="D1042:H1042"/>
    <mergeCell ref="D1043:H1043"/>
    <mergeCell ref="D1044:H1044"/>
    <mergeCell ref="C1047:H1047"/>
    <mergeCell ref="C1048:H1048"/>
    <mergeCell ref="D1049:H1049"/>
    <mergeCell ref="D1050:H1050"/>
    <mergeCell ref="D1051:H1051"/>
    <mergeCell ref="D1052:H1052"/>
    <mergeCell ref="C1055:H1055"/>
    <mergeCell ref="C1056:H1056"/>
    <mergeCell ref="D1057:H1057"/>
    <mergeCell ref="D1058:H1058"/>
    <mergeCell ref="D1059:H1059"/>
    <mergeCell ref="D1060:H1060"/>
    <mergeCell ref="C1063:H1063"/>
    <mergeCell ref="C1064:H1064"/>
    <mergeCell ref="D1065:H1065"/>
    <mergeCell ref="D1066:H1066"/>
    <mergeCell ref="D1067:H1067"/>
    <mergeCell ref="D1068:H1068"/>
    <mergeCell ref="C1071:H1071"/>
    <mergeCell ref="C1072:H1072"/>
    <mergeCell ref="D1073:H1073"/>
    <mergeCell ref="D1074:H1074"/>
    <mergeCell ref="D1075:H1075"/>
    <mergeCell ref="D1076:H1076"/>
    <mergeCell ref="C1079:H1079"/>
    <mergeCell ref="C1080:H1080"/>
    <mergeCell ref="D1081:H1081"/>
    <mergeCell ref="D1082:H1082"/>
    <mergeCell ref="D1083:H1083"/>
    <mergeCell ref="D1084:H1084"/>
    <mergeCell ref="C1087:H1087"/>
    <mergeCell ref="C1088:H1088"/>
    <mergeCell ref="D827:H827"/>
    <mergeCell ref="D828:H828"/>
    <mergeCell ref="C831:H831"/>
    <mergeCell ref="C832:H832"/>
    <mergeCell ref="D833:H833"/>
    <mergeCell ref="D834:H834"/>
    <mergeCell ref="D835:H835"/>
    <mergeCell ref="D836:H836"/>
    <mergeCell ref="C839:H839"/>
    <mergeCell ref="C840:H840"/>
    <mergeCell ref="D841:H841"/>
    <mergeCell ref="D842:H842"/>
    <mergeCell ref="D843:H843"/>
    <mergeCell ref="D844:H844"/>
    <mergeCell ref="C847:H847"/>
    <mergeCell ref="C848:H848"/>
    <mergeCell ref="D849:H849"/>
    <mergeCell ref="D850:H850"/>
    <mergeCell ref="D851:H851"/>
    <mergeCell ref="D852:H852"/>
    <mergeCell ref="C855:H855"/>
    <mergeCell ref="C856:H856"/>
    <mergeCell ref="D857:H857"/>
    <mergeCell ref="D858:H858"/>
    <mergeCell ref="D859:H859"/>
    <mergeCell ref="D860:H860"/>
    <mergeCell ref="C863:H863"/>
    <mergeCell ref="C864:H864"/>
    <mergeCell ref="D865:H865"/>
    <mergeCell ref="D866:H866"/>
    <mergeCell ref="D867:H867"/>
    <mergeCell ref="D868:H868"/>
    <mergeCell ref="C871:H871"/>
    <mergeCell ref="C872:H872"/>
    <mergeCell ref="D873:H873"/>
    <mergeCell ref="D874:H874"/>
    <mergeCell ref="D875:H875"/>
    <mergeCell ref="D876:H876"/>
    <mergeCell ref="C879:H879"/>
    <mergeCell ref="C880:H880"/>
    <mergeCell ref="D881:H881"/>
    <mergeCell ref="D882:H882"/>
    <mergeCell ref="D883:H883"/>
    <mergeCell ref="D884:H884"/>
    <mergeCell ref="C887:H887"/>
    <mergeCell ref="C888:H888"/>
    <mergeCell ref="D889:H889"/>
    <mergeCell ref="D890:H890"/>
    <mergeCell ref="D891:H891"/>
    <mergeCell ref="D892:H892"/>
    <mergeCell ref="C895:H895"/>
    <mergeCell ref="C896:H896"/>
    <mergeCell ref="D897:H897"/>
    <mergeCell ref="D898:H898"/>
    <mergeCell ref="D899:H899"/>
    <mergeCell ref="D900:H900"/>
    <mergeCell ref="C903:H903"/>
    <mergeCell ref="C904:H904"/>
    <mergeCell ref="D905:H905"/>
    <mergeCell ref="D906:H906"/>
    <mergeCell ref="D907:H907"/>
    <mergeCell ref="D908:H908"/>
    <mergeCell ref="C911:H911"/>
    <mergeCell ref="C912:H912"/>
    <mergeCell ref="D913:H913"/>
    <mergeCell ref="D914:H914"/>
    <mergeCell ref="D915:H915"/>
    <mergeCell ref="D916:H916"/>
    <mergeCell ref="C919:H919"/>
    <mergeCell ref="C920:H920"/>
    <mergeCell ref="D921:H921"/>
    <mergeCell ref="D922:H922"/>
    <mergeCell ref="D923:H923"/>
    <mergeCell ref="D924:H924"/>
    <mergeCell ref="C927:H927"/>
    <mergeCell ref="C928:H928"/>
    <mergeCell ref="D929:H929"/>
    <mergeCell ref="D930:H930"/>
    <mergeCell ref="D931:H931"/>
    <mergeCell ref="D932:H932"/>
    <mergeCell ref="C935:H935"/>
    <mergeCell ref="C936:H936"/>
    <mergeCell ref="D937:H937"/>
    <mergeCell ref="D938:H938"/>
    <mergeCell ref="D939:H939"/>
    <mergeCell ref="D940:H940"/>
    <mergeCell ref="C943:H943"/>
    <mergeCell ref="C944:H944"/>
    <mergeCell ref="D945:H945"/>
    <mergeCell ref="D946:H946"/>
    <mergeCell ref="D947:H947"/>
    <mergeCell ref="D948:H948"/>
    <mergeCell ref="C951:H951"/>
    <mergeCell ref="C952:H952"/>
    <mergeCell ref="D953:H953"/>
    <mergeCell ref="D954:H954"/>
    <mergeCell ref="D955:H955"/>
    <mergeCell ref="D956:H956"/>
    <mergeCell ref="P961:T961"/>
    <mergeCell ref="P962:T962"/>
    <mergeCell ref="P963:T963"/>
    <mergeCell ref="P964:T964"/>
    <mergeCell ref="O967:T967"/>
    <mergeCell ref="O968:T968"/>
    <mergeCell ref="P969:T969"/>
    <mergeCell ref="P970:T970"/>
    <mergeCell ref="P971:T971"/>
    <mergeCell ref="P972:T972"/>
    <mergeCell ref="O975:T975"/>
    <mergeCell ref="O976:T976"/>
    <mergeCell ref="P977:T977"/>
    <mergeCell ref="P978:T978"/>
    <mergeCell ref="P979:T979"/>
    <mergeCell ref="P980:T980"/>
    <mergeCell ref="O983:T983"/>
    <mergeCell ref="O984:T984"/>
    <mergeCell ref="P985:T985"/>
    <mergeCell ref="P986:T986"/>
    <mergeCell ref="P987:T987"/>
    <mergeCell ref="P988:T988"/>
    <mergeCell ref="O991:T991"/>
    <mergeCell ref="O992:T992"/>
    <mergeCell ref="P993:T993"/>
    <mergeCell ref="P994:T994"/>
    <mergeCell ref="P995:T995"/>
    <mergeCell ref="P996:T996"/>
    <mergeCell ref="P1017:T1017"/>
    <mergeCell ref="P1018:T1018"/>
    <mergeCell ref="P1019:T1019"/>
    <mergeCell ref="P1020:T1020"/>
    <mergeCell ref="P1081:T1081"/>
    <mergeCell ref="P1082:T1082"/>
    <mergeCell ref="P1083:T1083"/>
    <mergeCell ref="D1089:H1089"/>
    <mergeCell ref="D1090:H1090"/>
    <mergeCell ref="D1091:H1091"/>
    <mergeCell ref="D1092:H1092"/>
    <mergeCell ref="C1095:H1095"/>
    <mergeCell ref="C1096:H1096"/>
    <mergeCell ref="D1097:H1097"/>
    <mergeCell ref="D1098:H1098"/>
    <mergeCell ref="D1099:H1099"/>
    <mergeCell ref="D1100:H1100"/>
    <mergeCell ref="C1103:H1103"/>
    <mergeCell ref="C1104:H1104"/>
    <mergeCell ref="D1105:H1105"/>
    <mergeCell ref="D1106:H1106"/>
    <mergeCell ref="D1107:H1107"/>
    <mergeCell ref="D1108:H1108"/>
    <mergeCell ref="C1111:H1111"/>
    <mergeCell ref="C1112:H1112"/>
    <mergeCell ref="D1113:H1113"/>
    <mergeCell ref="D1114:H1114"/>
    <mergeCell ref="D1115:H1115"/>
    <mergeCell ref="D1116:H1116"/>
    <mergeCell ref="C1119:H1119"/>
    <mergeCell ref="C1120:H1120"/>
    <mergeCell ref="D1121:H1121"/>
    <mergeCell ref="D1122:H1122"/>
    <mergeCell ref="D1123:H1123"/>
    <mergeCell ref="D1124:H1124"/>
    <mergeCell ref="C1127:H1127"/>
    <mergeCell ref="C1128:H1128"/>
    <mergeCell ref="D1129:H1129"/>
    <mergeCell ref="D1130:H1130"/>
    <mergeCell ref="D1131:H1131"/>
    <mergeCell ref="D1132:H1132"/>
    <mergeCell ref="C1135:H1135"/>
    <mergeCell ref="C1136:H1136"/>
    <mergeCell ref="D1137:H1137"/>
    <mergeCell ref="D1138:H1138"/>
    <mergeCell ref="D1139:H1139"/>
    <mergeCell ref="D1140:H1140"/>
    <mergeCell ref="C1143:H1143"/>
    <mergeCell ref="C1144:H1144"/>
    <mergeCell ref="D1145:H1145"/>
    <mergeCell ref="D1146:H1146"/>
    <mergeCell ref="D1147:H1147"/>
    <mergeCell ref="D1148:H1148"/>
    <mergeCell ref="C1151:H1151"/>
    <mergeCell ref="C1152:H1152"/>
    <mergeCell ref="D1153:H1153"/>
    <mergeCell ref="D1154:H1154"/>
    <mergeCell ref="D1155:H1155"/>
    <mergeCell ref="D1156:H1156"/>
    <mergeCell ref="C1159:H1159"/>
    <mergeCell ref="C1160:H1160"/>
    <mergeCell ref="D1161:H1161"/>
    <mergeCell ref="D1162:H1162"/>
    <mergeCell ref="D1163:H1163"/>
    <mergeCell ref="D1164:H1164"/>
    <mergeCell ref="C1167:H1167"/>
    <mergeCell ref="C1168:H1168"/>
    <mergeCell ref="D1169:H1169"/>
    <mergeCell ref="D1170:H1170"/>
    <mergeCell ref="D1171:H1171"/>
    <mergeCell ref="D1172:H1172"/>
    <mergeCell ref="C1175:H1175"/>
    <mergeCell ref="C1176:H1176"/>
    <mergeCell ref="D1177:H1177"/>
    <mergeCell ref="D1178:H1178"/>
    <mergeCell ref="D1179:H1179"/>
    <mergeCell ref="D1180:H1180"/>
    <mergeCell ref="C1183:H1183"/>
    <mergeCell ref="C1184:H1184"/>
    <mergeCell ref="D1185:H1185"/>
    <mergeCell ref="D1186:H1186"/>
    <mergeCell ref="D1187:H1187"/>
    <mergeCell ref="D1188:H1188"/>
    <mergeCell ref="C1191:H1191"/>
    <mergeCell ref="C1192:H1192"/>
    <mergeCell ref="D1193:H1193"/>
    <mergeCell ref="D1194:H1194"/>
    <mergeCell ref="D1195:H1195"/>
    <mergeCell ref="D1196:H1196"/>
    <mergeCell ref="C1199:H1199"/>
    <mergeCell ref="C1200:H1200"/>
    <mergeCell ref="D1201:H1201"/>
    <mergeCell ref="D1202:H1202"/>
    <mergeCell ref="D1203:H1203"/>
    <mergeCell ref="D1204:H1204"/>
    <mergeCell ref="C1207:H1207"/>
    <mergeCell ref="C1208:H1208"/>
    <mergeCell ref="D1209:H1209"/>
    <mergeCell ref="D1210:H1210"/>
    <mergeCell ref="D1211:H1211"/>
    <mergeCell ref="D1212:H1212"/>
    <mergeCell ref="C1215:H1215"/>
    <mergeCell ref="C1216:H1216"/>
    <mergeCell ref="D1217:H1217"/>
    <mergeCell ref="D1218:H1218"/>
    <mergeCell ref="P1084:T1084"/>
    <mergeCell ref="O1087:T1087"/>
    <mergeCell ref="O1088:T1088"/>
    <mergeCell ref="P1089:T1089"/>
    <mergeCell ref="P1090:T1090"/>
    <mergeCell ref="P1091:T1091"/>
    <mergeCell ref="P1092:T1092"/>
    <mergeCell ref="O1095:T1095"/>
    <mergeCell ref="O1096:T1096"/>
    <mergeCell ref="P1097:T1097"/>
    <mergeCell ref="P1098:T1098"/>
    <mergeCell ref="P1099:T1099"/>
    <mergeCell ref="P1100:T1100"/>
    <mergeCell ref="O1103:T1103"/>
    <mergeCell ref="O1104:T1104"/>
    <mergeCell ref="P1105:T1105"/>
    <mergeCell ref="P1106:T1106"/>
    <mergeCell ref="P1107:T1107"/>
    <mergeCell ref="P1108:T1108"/>
    <mergeCell ref="O1111:T1111"/>
    <mergeCell ref="O1112:T1112"/>
    <mergeCell ref="P1113:T1113"/>
    <mergeCell ref="P1114:T1114"/>
    <mergeCell ref="P1115:T1115"/>
    <mergeCell ref="P1116:T1116"/>
    <mergeCell ref="O1119:T1119"/>
    <mergeCell ref="O1120:T1120"/>
    <mergeCell ref="P1121:T1121"/>
    <mergeCell ref="P1122:T1122"/>
    <mergeCell ref="P1123:T1123"/>
    <mergeCell ref="P1124:T1124"/>
    <mergeCell ref="O1127:T1127"/>
    <mergeCell ref="O1128:T1128"/>
    <mergeCell ref="P1129:T1129"/>
    <mergeCell ref="P1130:T1130"/>
    <mergeCell ref="P1131:T1131"/>
    <mergeCell ref="P1132:T1132"/>
    <mergeCell ref="O1135:T1135"/>
    <mergeCell ref="O1136:T1136"/>
    <mergeCell ref="P1137:T1137"/>
    <mergeCell ref="P1138:T1138"/>
    <mergeCell ref="P1139:T1139"/>
    <mergeCell ref="P1140:T1140"/>
    <mergeCell ref="O1143:T1143"/>
    <mergeCell ref="O1144:T1144"/>
    <mergeCell ref="P1145:T1145"/>
    <mergeCell ref="P1146:T1146"/>
    <mergeCell ref="P1147:T1147"/>
    <mergeCell ref="P1148:T1148"/>
    <mergeCell ref="O1207:T1207"/>
    <mergeCell ref="O1208:T1208"/>
    <mergeCell ref="P1209:T1209"/>
    <mergeCell ref="P1210:T1210"/>
    <mergeCell ref="P1211:T1211"/>
    <mergeCell ref="P1212:T1212"/>
    <mergeCell ref="O1215:T1215"/>
    <mergeCell ref="O1216:T1216"/>
    <mergeCell ref="P1217:T1217"/>
    <mergeCell ref="P1218:T1218"/>
    <mergeCell ref="P1219:T1219"/>
    <mergeCell ref="P1220:T1220"/>
    <mergeCell ref="O1223:T1223"/>
    <mergeCell ref="O1224:T1224"/>
    <mergeCell ref="P1225:T1225"/>
    <mergeCell ref="P1226:T1226"/>
    <mergeCell ref="P1227:T1227"/>
    <mergeCell ref="P1228:T1228"/>
    <mergeCell ref="O1231:T1231"/>
    <mergeCell ref="O1232:T1232"/>
    <mergeCell ref="P1233:T1233"/>
    <mergeCell ref="P1234:T1234"/>
    <mergeCell ref="P1235:T1235"/>
    <mergeCell ref="P1236:T1236"/>
    <mergeCell ref="O1239:T1239"/>
    <mergeCell ref="O1240:T1240"/>
    <mergeCell ref="P1241:T1241"/>
    <mergeCell ref="P1242:T1242"/>
    <mergeCell ref="P1243:T1243"/>
    <mergeCell ref="P1244:T1244"/>
    <mergeCell ref="O1247:T1247"/>
    <mergeCell ref="O1248:T1248"/>
    <mergeCell ref="P1249:T1249"/>
    <mergeCell ref="P1250:T1250"/>
    <mergeCell ref="P1251:T1251"/>
    <mergeCell ref="P1252:T1252"/>
    <mergeCell ref="O1255:T1255"/>
    <mergeCell ref="O1256:T1256"/>
    <mergeCell ref="P1257:T1257"/>
    <mergeCell ref="P1258:T1258"/>
    <mergeCell ref="P1259:T1259"/>
    <mergeCell ref="P1260:T1260"/>
    <mergeCell ref="O1263:T1263"/>
    <mergeCell ref="O1264:T1264"/>
    <mergeCell ref="P1265:T1265"/>
    <mergeCell ref="P1266:T1266"/>
    <mergeCell ref="P1267:T1267"/>
    <mergeCell ref="P1268:T1268"/>
    <mergeCell ref="O1271:T1271"/>
    <mergeCell ref="O1272:T1272"/>
    <mergeCell ref="P1273:T1273"/>
    <mergeCell ref="P1274:T1274"/>
    <mergeCell ref="P1275:T1275"/>
    <mergeCell ref="P1276:T1276"/>
    <mergeCell ref="O1279:T1279"/>
    <mergeCell ref="O1280:T1280"/>
    <mergeCell ref="P1281:T1281"/>
    <mergeCell ref="P1282:T1282"/>
    <mergeCell ref="P1283:T1283"/>
    <mergeCell ref="P1284:T1284"/>
    <mergeCell ref="O1287:T1287"/>
    <mergeCell ref="O1288:T1288"/>
    <mergeCell ref="P1289:T1289"/>
    <mergeCell ref="P1290:T1290"/>
    <mergeCell ref="P1291:T1291"/>
    <mergeCell ref="P1292:T1292"/>
    <mergeCell ref="O1295:T1295"/>
    <mergeCell ref="O1296:T1296"/>
    <mergeCell ref="P1297:T1297"/>
    <mergeCell ref="P1298:T1298"/>
    <mergeCell ref="P1299:T1299"/>
    <mergeCell ref="P1300:T1300"/>
    <mergeCell ref="O1303:T1303"/>
    <mergeCell ref="O1304:T1304"/>
    <mergeCell ref="P1305:T1305"/>
    <mergeCell ref="P1306:T1306"/>
    <mergeCell ref="P1307:T1307"/>
    <mergeCell ref="P1308:T1308"/>
    <mergeCell ref="O1311:T1311"/>
    <mergeCell ref="O1312:T1312"/>
    <mergeCell ref="P1313:T1313"/>
    <mergeCell ref="P1314:T1314"/>
    <mergeCell ref="P1315:T1315"/>
    <mergeCell ref="P1316:T1316"/>
    <mergeCell ref="O1319:T1319"/>
    <mergeCell ref="O1320:T1320"/>
    <mergeCell ref="P1321:T1321"/>
    <mergeCell ref="P1322:T1322"/>
    <mergeCell ref="P1323:T1323"/>
    <mergeCell ref="P1324:T1324"/>
    <mergeCell ref="O1327:T1327"/>
    <mergeCell ref="O1328:T1328"/>
    <mergeCell ref="P1329:T1329"/>
    <mergeCell ref="P1330:T1330"/>
    <mergeCell ref="P1331:T1331"/>
    <mergeCell ref="P1332:T1332"/>
    <mergeCell ref="O1335:T1335"/>
    <mergeCell ref="O1336:T1336"/>
    <mergeCell ref="P1337:T1337"/>
    <mergeCell ref="P1338:T1338"/>
    <mergeCell ref="P1339:T1339"/>
    <mergeCell ref="P1340:T1340"/>
    <mergeCell ref="O1343:T1343"/>
    <mergeCell ref="O1344:T1344"/>
    <mergeCell ref="P1345:T1345"/>
    <mergeCell ref="P1346:T1346"/>
    <mergeCell ref="P1347:T1347"/>
    <mergeCell ref="P1348:T1348"/>
    <mergeCell ref="O1351:T1351"/>
    <mergeCell ref="O1352:T1352"/>
    <mergeCell ref="P1353:T1353"/>
    <mergeCell ref="P1354:T1354"/>
    <mergeCell ref="P1355:T1355"/>
    <mergeCell ref="P1356:T1356"/>
    <mergeCell ref="O1359:T1359"/>
    <mergeCell ref="O1360:T1360"/>
    <mergeCell ref="P1361:T1361"/>
    <mergeCell ref="P1362:T1362"/>
    <mergeCell ref="P1363:T1363"/>
    <mergeCell ref="P1364:T1364"/>
    <mergeCell ref="O1367:T1367"/>
    <mergeCell ref="O1368:T1368"/>
    <mergeCell ref="P1369:T1369"/>
    <mergeCell ref="P1370:T1370"/>
    <mergeCell ref="P1371:T1371"/>
    <mergeCell ref="P1372:T1372"/>
    <mergeCell ref="O1375:T1375"/>
    <mergeCell ref="O1376:T1376"/>
    <mergeCell ref="P1377:T1377"/>
    <mergeCell ref="P1378:T1378"/>
    <mergeCell ref="P1379:T1379"/>
    <mergeCell ref="P1380:T1380"/>
    <mergeCell ref="O1383:T1383"/>
    <mergeCell ref="O1384:T1384"/>
    <mergeCell ref="P1385:T1385"/>
    <mergeCell ref="P1386:T1386"/>
    <mergeCell ref="P1387:T1387"/>
    <mergeCell ref="P1388:T1388"/>
    <mergeCell ref="O1391:T1391"/>
    <mergeCell ref="O1392:T1392"/>
    <mergeCell ref="P1393:T1393"/>
    <mergeCell ref="P1394:T1394"/>
    <mergeCell ref="P1395:T1395"/>
    <mergeCell ref="P1396:T1396"/>
    <mergeCell ref="O1399:T1399"/>
    <mergeCell ref="O1400:T1400"/>
    <mergeCell ref="P1401:T1401"/>
    <mergeCell ref="P1402:T1402"/>
    <mergeCell ref="P1403:T1403"/>
    <mergeCell ref="P1404:T1404"/>
    <mergeCell ref="O1407:T1407"/>
    <mergeCell ref="O1408:T1408"/>
    <mergeCell ref="P1409:T1409"/>
    <mergeCell ref="P1410:T1410"/>
    <mergeCell ref="P1411:T1411"/>
    <mergeCell ref="P1412:T1412"/>
    <mergeCell ref="O1415:T1415"/>
    <mergeCell ref="O1416:T1416"/>
    <mergeCell ref="P1417:T1417"/>
    <mergeCell ref="P1418:T1418"/>
    <mergeCell ref="P1419:T1419"/>
    <mergeCell ref="P1420:T1420"/>
    <mergeCell ref="O1423:T1423"/>
    <mergeCell ref="O1424:T1424"/>
    <mergeCell ref="P1425:T1425"/>
    <mergeCell ref="P1426:T1426"/>
    <mergeCell ref="P1427:T1427"/>
    <mergeCell ref="P1428:T1428"/>
    <mergeCell ref="O1151:T1151"/>
    <mergeCell ref="O1152:T1152"/>
    <mergeCell ref="P1153:T1153"/>
    <mergeCell ref="P1154:T1154"/>
    <mergeCell ref="P1155:T1155"/>
    <mergeCell ref="P1156:T1156"/>
    <mergeCell ref="O1159:T1159"/>
    <mergeCell ref="O1160:T1160"/>
    <mergeCell ref="P1161:T1161"/>
    <mergeCell ref="P1162:T1162"/>
    <mergeCell ref="P1163:T1163"/>
    <mergeCell ref="P1164:T1164"/>
    <mergeCell ref="O1167:T1167"/>
    <mergeCell ref="O1168:T1168"/>
    <mergeCell ref="P1169:T1169"/>
    <mergeCell ref="P1170:T1170"/>
    <mergeCell ref="P1171:T1171"/>
    <mergeCell ref="P1172:T1172"/>
    <mergeCell ref="O1175:T1175"/>
    <mergeCell ref="O1176:T1176"/>
    <mergeCell ref="P1177:T1177"/>
    <mergeCell ref="P1178:T1178"/>
    <mergeCell ref="P1179:T1179"/>
    <mergeCell ref="P1180:T1180"/>
    <mergeCell ref="O1183:T1183"/>
    <mergeCell ref="O1184:T1184"/>
    <mergeCell ref="P1185:T1185"/>
    <mergeCell ref="P1186:T1186"/>
    <mergeCell ref="P1187:T1187"/>
    <mergeCell ref="P1188:T1188"/>
    <mergeCell ref="O1191:T1191"/>
    <mergeCell ref="O1192:T1192"/>
    <mergeCell ref="P1193:T1193"/>
    <mergeCell ref="P1194:T1194"/>
    <mergeCell ref="P1195:T1195"/>
    <mergeCell ref="P1196:T1196"/>
    <mergeCell ref="O1199:T1199"/>
    <mergeCell ref="O1200:T1200"/>
    <mergeCell ref="P1201:T1201"/>
    <mergeCell ref="P1202:T1202"/>
    <mergeCell ref="P1203:T1203"/>
    <mergeCell ref="P1204:T1204"/>
    <mergeCell ref="P1447:T1447"/>
    <mergeCell ref="P1448:T1448"/>
    <mergeCell ref="O1431:T1431"/>
    <mergeCell ref="O1432:T1432"/>
    <mergeCell ref="P1433:T1433"/>
    <mergeCell ref="P1434:T1434"/>
    <mergeCell ref="P1435:T1435"/>
    <mergeCell ref="P1436:T1436"/>
    <mergeCell ref="O1439:T1439"/>
    <mergeCell ref="O1440:T1440"/>
    <mergeCell ref="P1441:T1441"/>
    <mergeCell ref="P1442:T1442"/>
    <mergeCell ref="P1443:T1443"/>
    <mergeCell ref="P1444:T1444"/>
    <mergeCell ref="P1445:T1445"/>
    <mergeCell ref="P1446:T1446"/>
    <mergeCell ref="M1449:T1449"/>
    <mergeCell ref="O1450:T1450"/>
    <mergeCell ref="O1451:T1451"/>
    <mergeCell ref="P1452:T1452"/>
    <mergeCell ref="P1453:T1453"/>
    <mergeCell ref="P1454:T1454"/>
    <mergeCell ref="P1455:T1455"/>
    <mergeCell ref="O1458:T1458"/>
    <mergeCell ref="O1459:T1459"/>
    <mergeCell ref="P1460:T1460"/>
    <mergeCell ref="P1461:T1461"/>
    <mergeCell ref="P1462:T1462"/>
    <mergeCell ref="P1463:T1463"/>
    <mergeCell ref="O1466:T1466"/>
    <mergeCell ref="O1467:T1467"/>
    <mergeCell ref="P1468:T1468"/>
    <mergeCell ref="P1469:T1469"/>
    <mergeCell ref="P1470:T1470"/>
    <mergeCell ref="P1471:T1471"/>
    <mergeCell ref="O1474:T1474"/>
    <mergeCell ref="O1475:T1475"/>
    <mergeCell ref="P1476:T1476"/>
    <mergeCell ref="P1477:T1477"/>
    <mergeCell ref="P1478:T1478"/>
    <mergeCell ref="P1479:T1479"/>
    <mergeCell ref="O1482:T1482"/>
    <mergeCell ref="O1483:T1483"/>
    <mergeCell ref="P1484:T1484"/>
    <mergeCell ref="P1485:T1485"/>
    <mergeCell ref="P1486:T1486"/>
    <mergeCell ref="P1487:T1487"/>
    <mergeCell ref="O1490:T1490"/>
    <mergeCell ref="O1491:T1491"/>
    <mergeCell ref="P1492:T1492"/>
    <mergeCell ref="P1493:T1493"/>
    <mergeCell ref="P1550:T1550"/>
    <mergeCell ref="P1551:T1551"/>
    <mergeCell ref="O1554:T1554"/>
    <mergeCell ref="O1555:T1555"/>
    <mergeCell ref="P1556:T1556"/>
    <mergeCell ref="P1557:T1557"/>
    <mergeCell ref="P1558:T1558"/>
    <mergeCell ref="P1559:T1559"/>
    <mergeCell ref="O1562:T1562"/>
    <mergeCell ref="O1563:T1563"/>
    <mergeCell ref="P1564:T1564"/>
    <mergeCell ref="P1565:T1565"/>
    <mergeCell ref="P1566:T1566"/>
    <mergeCell ref="P1567:T1567"/>
    <mergeCell ref="O1570:T1570"/>
    <mergeCell ref="O1571:T1571"/>
    <mergeCell ref="P1572:T1572"/>
    <mergeCell ref="P1573:T1573"/>
    <mergeCell ref="P1574:T1574"/>
    <mergeCell ref="P1575:T1575"/>
    <mergeCell ref="O1578:T1578"/>
    <mergeCell ref="O1579:T1579"/>
    <mergeCell ref="P1580:T1580"/>
    <mergeCell ref="P1581:T1581"/>
    <mergeCell ref="P1582:T1582"/>
    <mergeCell ref="P1583:T1583"/>
    <mergeCell ref="O1586:T1586"/>
    <mergeCell ref="O1587:T1587"/>
    <mergeCell ref="P1588:T1588"/>
    <mergeCell ref="P1589:T1589"/>
    <mergeCell ref="P1590:T1590"/>
    <mergeCell ref="P1591:T1591"/>
    <mergeCell ref="O1594:T1594"/>
    <mergeCell ref="O1595:T1595"/>
    <mergeCell ref="P1596:T1596"/>
    <mergeCell ref="P1597:T1597"/>
    <mergeCell ref="P1598:T1598"/>
    <mergeCell ref="P1599:T1599"/>
    <mergeCell ref="O1602:T1602"/>
    <mergeCell ref="O1603:T1603"/>
    <mergeCell ref="P1604:T1604"/>
    <mergeCell ref="P1605:T1605"/>
    <mergeCell ref="P1606:T1606"/>
    <mergeCell ref="P1607:T1607"/>
    <mergeCell ref="O1610:T1610"/>
    <mergeCell ref="O1611:T1611"/>
    <mergeCell ref="P1612:T1612"/>
    <mergeCell ref="P1613:T1613"/>
    <mergeCell ref="P1614:T1614"/>
    <mergeCell ref="P1615:T1615"/>
    <mergeCell ref="O1618:T1618"/>
    <mergeCell ref="O1619:T1619"/>
    <mergeCell ref="P1620:T1620"/>
    <mergeCell ref="P1621:T1621"/>
    <mergeCell ref="P1622:T1622"/>
    <mergeCell ref="P1623:T1623"/>
    <mergeCell ref="O1626:T1626"/>
    <mergeCell ref="O1627:T1627"/>
    <mergeCell ref="P1628:T1628"/>
    <mergeCell ref="P1629:T1629"/>
    <mergeCell ref="P1630:T1630"/>
    <mergeCell ref="P1631:T1631"/>
    <mergeCell ref="O1634:T1634"/>
    <mergeCell ref="O1635:T1635"/>
    <mergeCell ref="P1636:T1636"/>
    <mergeCell ref="P1637:T1637"/>
    <mergeCell ref="P1638:T1638"/>
    <mergeCell ref="P1639:T1639"/>
    <mergeCell ref="O1642:T1642"/>
    <mergeCell ref="O1643:T1643"/>
    <mergeCell ref="P1644:T1644"/>
    <mergeCell ref="P1645:T1645"/>
    <mergeCell ref="P1646:T1646"/>
    <mergeCell ref="P1647:T1647"/>
    <mergeCell ref="O1650:T1650"/>
    <mergeCell ref="O1651:T1651"/>
    <mergeCell ref="P1652:T1652"/>
    <mergeCell ref="P1653:T1653"/>
    <mergeCell ref="P1654:T1654"/>
    <mergeCell ref="P1655:T1655"/>
    <mergeCell ref="O1658:T1658"/>
    <mergeCell ref="O1659:T1659"/>
    <mergeCell ref="P1660:T1660"/>
    <mergeCell ref="P1661:T1661"/>
    <mergeCell ref="P1662:T1662"/>
    <mergeCell ref="P1663:T1663"/>
    <mergeCell ref="O1666:T1666"/>
    <mergeCell ref="O1667:T1667"/>
    <mergeCell ref="P1668:T1668"/>
    <mergeCell ref="P1669:T1669"/>
    <mergeCell ref="P1670:T1670"/>
    <mergeCell ref="P1671:T1671"/>
    <mergeCell ref="O1674:T1674"/>
    <mergeCell ref="O1675:T1675"/>
    <mergeCell ref="P1676:T1676"/>
    <mergeCell ref="P1677:T1677"/>
    <mergeCell ref="P1678:T1678"/>
    <mergeCell ref="P1679:T1679"/>
    <mergeCell ref="O1682:T1682"/>
    <mergeCell ref="O1683:T1683"/>
    <mergeCell ref="P1684:T1684"/>
    <mergeCell ref="P1685:T1685"/>
    <mergeCell ref="P1686:T1686"/>
    <mergeCell ref="P1687:T1687"/>
    <mergeCell ref="O1690:T1690"/>
    <mergeCell ref="O1691:T1691"/>
    <mergeCell ref="P1692:T1692"/>
    <mergeCell ref="P1693:T1693"/>
    <mergeCell ref="P1694:T1694"/>
    <mergeCell ref="P1695:T1695"/>
    <mergeCell ref="O1698:T1698"/>
    <mergeCell ref="O1699:T1699"/>
    <mergeCell ref="P1700:T1700"/>
    <mergeCell ref="P1701:T1701"/>
    <mergeCell ref="P1702:T1702"/>
    <mergeCell ref="P1703:T1703"/>
    <mergeCell ref="O1706:T1706"/>
    <mergeCell ref="O1707:T1707"/>
    <mergeCell ref="P1708:T1708"/>
    <mergeCell ref="P1709:T1709"/>
    <mergeCell ref="P1710:T1710"/>
    <mergeCell ref="P1711:T1711"/>
    <mergeCell ref="O1714:T1714"/>
    <mergeCell ref="O1715:T1715"/>
    <mergeCell ref="P1716:T1716"/>
    <mergeCell ref="P1717:T1717"/>
    <mergeCell ref="P1718:T1718"/>
    <mergeCell ref="P1719:T1719"/>
    <mergeCell ref="O1722:T1722"/>
    <mergeCell ref="O1723:T1723"/>
    <mergeCell ref="P1724:T1724"/>
    <mergeCell ref="P1725:T1725"/>
    <mergeCell ref="P1726:T1726"/>
    <mergeCell ref="P1727:T1727"/>
    <mergeCell ref="O1730:T1730"/>
    <mergeCell ref="O1731:T1731"/>
    <mergeCell ref="P1732:T1732"/>
    <mergeCell ref="P1733:T1733"/>
    <mergeCell ref="P1734:T1734"/>
    <mergeCell ref="P1735:T1735"/>
    <mergeCell ref="O1738:T1738"/>
    <mergeCell ref="O1739:T1739"/>
    <mergeCell ref="P1740:T1740"/>
    <mergeCell ref="P1741:T1741"/>
    <mergeCell ref="P1742:T1742"/>
    <mergeCell ref="P1743:T1743"/>
    <mergeCell ref="O1746:T1746"/>
    <mergeCell ref="O1747:T1747"/>
    <mergeCell ref="P1748:T1748"/>
    <mergeCell ref="P1749:T1749"/>
    <mergeCell ref="P1750:T1750"/>
    <mergeCell ref="P1751:T1751"/>
    <mergeCell ref="O1754:T1754"/>
    <mergeCell ref="O1755:T1755"/>
    <mergeCell ref="P1756:T1756"/>
    <mergeCell ref="P1757:T1757"/>
    <mergeCell ref="P1758:T1758"/>
    <mergeCell ref="P1759:T1759"/>
    <mergeCell ref="O1762:T1762"/>
    <mergeCell ref="O1763:T1763"/>
    <mergeCell ref="P1764:T1764"/>
    <mergeCell ref="P1765:T1765"/>
    <mergeCell ref="P1766:T1766"/>
    <mergeCell ref="P1767:T1767"/>
    <mergeCell ref="O1770:T1770"/>
    <mergeCell ref="O1771:T1771"/>
    <mergeCell ref="P1772:T1772"/>
    <mergeCell ref="P1773:T1773"/>
    <mergeCell ref="P1774:T1774"/>
    <mergeCell ref="P1775:T1775"/>
    <mergeCell ref="O1778:T1778"/>
    <mergeCell ref="O1779:T1779"/>
    <mergeCell ref="P1780:T1780"/>
    <mergeCell ref="P1781:T1781"/>
    <mergeCell ref="P1782:T1782"/>
    <mergeCell ref="P1783:T1783"/>
    <mergeCell ref="O1786:T1786"/>
    <mergeCell ref="O1787:T1787"/>
    <mergeCell ref="P1788:T1788"/>
    <mergeCell ref="P1789:T1789"/>
    <mergeCell ref="P1790:T1790"/>
    <mergeCell ref="P1791:T1791"/>
  </mergeCells>
  <conditionalFormatting sqref="P6:T9 D7:H9 D729:H732 P729:T732 D737:H740 P737:T740 D745:H748 P745:T748 D753:H756 P753:T756 D761:H764 P761:T764 D769:H772 P769:T772 D777:H780 P777:T780 D785:H788 P785:T788 D793:H796 P793:T796 D801:H804 P801:T804 D809:H812 P809:T812 D817:H820 P817:T820 D825:H828 P825:T828 D833:H836 P833:T836 D841:H844 P841:T844 D849:H852 P849:T852 D857:H860 P857:T860 D865:H868 P865:T868 D873:H876 P873:T876 D881:H884 P881:T884 D889:H892 P889:T892 D897:H900 P897:T900 D905:H908 P905:T908 D913:H916 P913:T916 D921:H924 P921:T924 D929:H932 P929:T932 D937:H940 P937:T940 D945:H948 P945:T948 D953:H956 P953:T956 D961:H964 P961:T964 D969:H974 P969:T974 D977:H982 P977:T982 D985:H990 P985:T990 D993:H998 P993:T998 D1001:H1006 P1001:T1006 D1009:H1014 P1009:T1014 D1017:H1022 P1017:T1022 D1025:H1030 P1025:T1030 D1033:H1038 P1033:T1038 D1041:H1046 P1041:T1046 D1049:H1054 P1049:T1054 D1057:H1062 P1057:T1062 D1065:H1070 P1065:T1070 D1073:H1078 P1073:T1078 D1081:H1086 P1081:T1086 D1089:H1094 P1089:T1094 D1097:H1102 P1097:T1102 D1105:H1110 P1105:T1110 D1113:H1118 P1113:T1118 D1121:H1126 P1121:T1126 D1129:H1134 P1129:T1134 D1137:H1142 P1137:T1142 D1145:H1150 P1145:T1150 D1153:H1158 P1153:T1158 D1161:H1166 P1161:T1166 D1169:H1174 P1169:T1174 D1177:H1182 P1177:T1182 D1185:H1190 P1185:T1190 D1193:H1198 P1193:T1198 D1201:H1206 P1201:T1206 D1209:H1214 P1209:T1214 D1217:H1222 P1217:T1222 D1225:H1230 P1225:T1230 D1233:H1238 P1233:T1238 D1241:H1246 P1241:T1246 D1249:H1254 P1249:T1254 D1257:H1262 P1257:T1262 D1265:H1270 P1265:T1270 D1273:H1278 P1273:T1278 D1281:H1286 P1281:T1286 D1289:H1294 P1289:T1294 D1297:H1302 P1297:T1302 D1305:H1310 P1305:T1310 D1313:H1318 P1313:T1318 D1321:H1326 P1321:T1326 D1329:H1334 P1329:T1334 D1337:H1342 P1337:T1342 D1345:H1350 P1345:T1350 D1353:H1358 P1353:T1358 D1361:H1366 P1361:T1366 D1369:H1374 P1369:T1374 D1377:H1382 P1377:T1382 D1385:H1390 P1385:T1390 D1393:H1398 P1393:T1398 D1401:H1406 P1401:T1406 D1409:H1414 P1409:T1414 D1417:H1422 P1417:T1422 D1425:H1430 P1425:T1430 D1433:H1438 P1433:T1438 D1441:H1448 P1441:T1448 D1452:H1456 P1452:T1456 D1460:H1464 P1460:T1464 D1468:H1472 P1468:T1472 D1476:H1480 P1476:T1480 D1484:H1488 P1484:T1488 D1492:H1496 P1492:T1496 D1500:H1504 P1500:T1504 D1508:H1512 P1508:T1512 D1516:H1520 P1516:T1520 D1524:H1528 P1524:T1528 D1532:H1536 P1532:T1536 D1540:H1544 P1540:T1544 D1548:H1552 P1548:T1552 D1556:H1560 P1556:T1560 D1564:H1568 P1564:T1568 D1572:H1576 P1572:T1576 D1580:H1584 P1580:T1584 D1588:H1592 P1588:T1592 D1596:H1600 P1596:T1600 D1604:H1608 P1604:T1608 D1612:H1616 P1612:T1616 D1620:H1624 P1620:T1624 D1628:H1633 P1628:T1633 D1636:H1641 P1636:T1641 D1644:H1649 P1644:T1649 D1652:H1657 P1652:T1657 D1660:H1665 P1660:T1665 D1668:H1673 P1668:T1673 D1676:H1681 P1676:T1681 D1684:H1689 P1684:T1689 D1692:H1697 P1692:T1697 D1700:H1705 P1700:T1705 D1708:H1713 P1708:T1713 D1716:H1721 P1716:T1721 D1724:H1729 P1724:T1729 D1732:H1737 P1732:T1737 D1740:H1745 P1740:T1745 D1748:H1753 P1748:T1753 D1756:H1761 P1756:T1761 D1764:H1769 P1764:T1769 D1772:H1777 P1772:T1777 D1780:H1785 P1780:T1785 D1788:H1793 P1788:T1793 D1796:H1801 P1796:T1801 D1804:H1809 P1804:T1809 D1812:H1817 P1812:T1817 D1820:H1825 P1820:T1825 D1828:H1833 P1828:T1833 D1836:H1841 P1836:T1841 D1844:H1849 P1844:T1849 D1852:H1857 P1852:T1857 D1860:H1865 P1860:T1865 D1868:H1873 P1868:T1873 D1876:H1881 P1876:T1881 D1884:H1889 P1884:T1889 D1892:H1897 P1892:T1897 D1900:H1905 P1900:T1905 D1908:H1913 P1908:T1913 D1916:H1921 P1916:T1921 D1924:H1929 P1924:T1929 D1932:H1937 P1932:T1937 D1940:H1945 P1940:T1945 D1948:H1953 P1948:T1951 P1955:T1958 D1956:H1961 P1963:T1966 D1964:H1969 P1971:T1974 D1972:H1975 D1979:H1982 P1979:T1982 D1987:H1990 P1987:T1990 D1995:H2000 P1995:T2000 D2003:H2008 P2003:T2008 D2011:H2016 P2011:T2016 D2019:H2024 P2019:T2024 D2027:H2032 P2027:T2032 D2035:H2040 P2035:T2040 D2043:H2048 P2043:T2048 D2051:H2056 P2051:T2056 D2059:H2064 P2059:T2064 D2067:H2072 P2067:T2072 D2075:H2080 P2075:T2080 D2083:H2088 P2083:T2088 D2091:H2096 P2091:T2096 D2099:H2104 P2099:T2104 D2107:H2112 P2107:T2112 D2115:H2120 P2115:T2120 D2123:H2128 P2123:T2128 D2131:H2136 P2131:T2136 D2139:H2144 P2139:T2144 D2147:H2152 P2147:T2152 D2155:H2160 P2155:T2160 D2163:H2168 P2163:T2168 D2171:H2176 P2171:T2176 D2179:H2184 P2179:T2184 D2187:H2194 P2187:T2190 D2198:H2203 P2198:T2203 D2206:H2211 P2206:T2211 D2214:H2219 P2214:T2219 D2222:H2227 P2222:T2227 D2230:H2235 P2230:T2235 D2238:H2243 P2238:T2243 D2246:H2251 P2246:T2251 D2254:H2259 P2254:T2259 D2262:H2267 P2262:T2267 D2270:H2275 P2270:T2275 D2278:H2283 P2278:T2283 D2286:H2291 P2286:T2291 D2294:H2299 P2294:T2299 D2302:H2307 P2302:T2307 D2310:H2315 P2310:T2315 D2318:H2323 P2318:T2323 D2326:H2331 P2326:T2331 D2334:H2339 P2334:T2339 D2342:H2347 P2342:T2347 D2350:H2355 P2350:T2355 D2358:H2363 P2358:T2363 D2366:H2371 P2366:T2371 D2374:H2379 P2374:T2379 D2382:H2387 P2382:T2387 D2390:H2395 P2390:T2395 D2398:H2403 P2398:T2403 D2406:H2411 P2406:T2411 D2414:H2419 P2414:T2419 D2422:H2427 P2422:T2427 D2430:H2435 P2430:T2435 D2438:H2445 P2438:T2441 D2449:H2454 P2449:T2454 D2457:H2462 P2457:T2462 D2465:H2470 P2465:T2470 D2473:H2478 P2473:T2478 D2481:H2486 P2481:T2486 D2489:H2494 P2489:T2494 D2497:H2502 P2497:T2502 D2505:H2510 P2505:T2510 D2513:H2518 P2513:T2518 D2521:H2526 P2521:T2526 D2529:H2534 P2529:T2534 D2537:H2542 P2537:T2542 D2545:H2550 P2545:T2550 D2553:H2558 P2553:T2558 D2561:H2566 P2561:T2566 D2569:H2574 P2569:T2574 D2577:H2582 P2577:T2582 D2585:H2590 P2585:T2590 D2593:H2598 P2593:T2598 D2601:H2606 P2601:T2606 D2609:H2614 P2609:T2614 D2617:H2622 P2617:T2622 D2625:H2630 P2625:T2630 D2633:H2638 P2633:T2638 D2641:H2646 P2641:T2646 D2649:H2654 P2649:T2654 D2657:H2662 P2657:T2662 D2665:H2670 P2665:T2670 D2673:H2678 P2673:T2678 D2681:H2686 P2681:T2686 D2689:H2694 P2689:T2694 D2697:H2704 P2697:T2700 D2708:H2713 P2708:T2713 D2716:H2721 P2716:T2721 D2724:H2729 P2724:T2729 D2732:H2737 P2732:T2737 D2740:H2745 P2740:T2745 D2748:H2753 P2748:T2753 D2756:H2761 P2756:T2761 D2764:H2769 P2764:T2769 D2772:H2777 P2772:T2777 D2780:H2785 P2780:T2785 D2788:H2793 P2788:T2793 D2796:H2801 P2796:T2801 D2804:H2809 P2804:T2809 D2812:H2817 P2812:T2817 D2820:H2825 P2820:T2825 D2828:H2833 P2828:T2833 D2836:H2841 P2836:T2841 D2844:H2849 P2844:T2849 D2852:H2857 P2852:T2857 D2860:H2865 P2860:T2865 D2868:H2873 P2868:T2873 D2876:H2881 P2876:T2881 D2884:H2889 P2884:T2889 D2892:H2897 P2892:T2897 D2900:H2905 P2900:T2905 D2908:H2913 P2908:T2913 D2916:H2921 P2916:T2921 D2924:H2929 P2924:T2929 D2932:H2937 P2932:T2937 D2940:H2945 P2940:T2945 D2948:H2953 P2948:T2953 D2956:H2961 P2956:T2961 D2964:H2969 P2964:T2969 D2972:H2977 P2972:T2977 D2980:H2987 P2980:T2983 D2991:H2996 P2991:T2996 D2999:H3004 P2999:T3004 D3007:H3012 P3007:T3012 D3015:H3020 P3015:T3020 D3023:H3028 P3023:T3028 D3031:H3036 P3031:T3036 D3039:H3044 P3039:T3044 D3047:H3052 P3047:T3052 D3055:H3060 P3055:T3060 D3063:H3068 P3063:T3068 D3071:H3076 P3071:T3076 D3079:H3084 P3079:T3084 D3087:H3092 P3087:T3092 D3095:H3100 P3095:T3100 D3103:H3108 P3103:T3108 D3111:H3116 P3111:T3116 D3119:H3124 P3119:T3124 D3127:H3132 P3127:T3132 D3135:H3140 P3135:T3140 D3143:H3148 P3143:T3148 D3151:H4002 P3151:T3154">
    <cfRule type="expression" dxfId="0" priority="1">
      <formula>U6="Yes"</formula>
    </cfRule>
  </conditionalFormatting>
  <conditionalFormatting sqref="D14:H17 P14:T17 D22:H25 P22:T25 D30:H33 P30:T33 D38:H43 P38:T43 D46:H49 P46:T49 D54:H57 P54:T57 D62:H65 P62:T65 D70:H73 P70:T73 D78:H81 P78:T81 D86:H89 P86:T89 D94:H97 P94:T97 D102:H105 P102:T105 D110:H113 P110:T113 D118:H121 P118:T121 D126:H129 P126:T129 D134:H137 P134:T137 D142:H145 P142:T145 D150:H153 P150:T153 D158:H161 P158:T161 D166:H169 P166:T169 D174:H177 P174:T177 D182:H185 P182:T185 D190:H193 P190:T193 D198:H201 P198:T201 D206:H209 P206:T209 D214:H217 P214:T217 D222:H225 P222:T225 D230:H233 P230:T233 D238:H241 P238:T241 D246:H249 P246:T249 D254:H257 P254:T257 D262:H265 P262:T265 D270:H273 P270:T273 D278:H281 P278:T281 D286:H289 P286:T289 D294:H297 P294:T297 D302:H305 P302:T305 D310:H313 P310:T313 D318:H321 P318:T321 D326:H329 P326:T329 D334:H337 P334:T337 D342:H345 P342:T345 D350:H353 P350:T353 D358:H361 P358:T361 D374:H377 P374:T377 D382:H385 P382:T385 D390:H393 P390:T393 D398:H401 P398:T401 D406:H409 P406:T409 D414:H417 P414:T417 D422:H425 P422:T425 D430:H433 P430:T433 D438:H441 P438:T441 D446:H449 P446:T449 D454:H457 P454:T457 D462:H465 P462:T465 D470:H473 P470:T473 D478:H481 P478:T481 D486:H489 P486:T489 D494:H497 P494:T497 D502:H505 P502:T505 D510:H513 P510:T513 D518:H521 P518:T521 D526:H529 P526:T529 D534:H537 P534:T537 D542:H545 P542:T545 D550:H553 P550:T553 D558:H561 P558:T561 D566:H569 P566:T569 D574:H577 P574:T577 D582:H585 P582:T585 D590:H593 P590:T593 D598:H601 P598:T601 D606:H609 P606:T609 D614:H617 P614:T617 D622:H625 P622:T625 D630:H633 P630:T633 D638:H641 P638:T641 D646:H649 P646:T649 D654:H657 P654:T657 D662:H665 P662:T665 D670:H673 P670:T673 D678:H681 P678:T681 D686:H689 P686:T689 D694:H697 P694:T697 D702:H705 P702:T705 D710:H713 P710:T713 D718:H721 P718:T721">
    <cfRule type="expression" dxfId="0" priority="2">
      <formula>I14="Yes"</formula>
    </cfRule>
  </conditionalFormatting>
  <dataValidations>
    <dataValidation type="list" allowBlank="1" showDropDown="1" showErrorMessage="1" sqref="I6:I9 U6:U9 I14:I17 U14:U17 I22:I25 U22:U25 I30:I33 U30:U33 I38:I44 U38:U44 I46:I49 U46:U49 I54:I57 U54:U57 I62:I65 U62:U65 I70:I73 U70:U73 I78:I81 U78:U81 I86:I89 U86:U89 I94:I97 U94:U97 I102:I105 U102:U105 I110:I113 U110:U113 I118:I121 U118:U121 I126:I129 U126:U129 I134:I137 U134:U137 I142:I145 U142:U145 I150:I153 U150:U153 I158:I161 U158:U161 I166:I169 U166:U169 I174:I177 U174:U177 I182:I185 U182:U185 I190:I193 U190:U193 I198:I201 U198:U201 I206:I209 U206:U209 I214:I217 U214:U217 I222:I225 U222:U225 I230:I233 U230:U233 I238:I241 U238:U241 I246:I249 U246:U249 I254:I257 U254:U257 I262:I265 U262:U265 I270:I273 U270:U273 I278:I281 U278:U281 I286:I289 U286:U289 I294:I297 U294:U297 I302:I305 U302:U305 I310:I313 U310:U313 I318:I321 U318:U321 I326:I329 U326:U329 I334:I337 U334:U337 I342:I345 U342:U345 I350:I353 U350:U353 I358:I361 U358:U361 I366:I369 U366:U369 I374:I377 U374:U377 I382:I385 U382:U385 I390:I393 U390:U393 I398:I401 U398:U401 I406:I409 U406:U409 I414:I417 U414:U417 I422:I425 U422:U425 I430:I433 U430:U433 I438:I441 U438:U441 I446:I449 U446:U449 I454:I457 U454:U457 I462:I465 U462:U465 I470:I473 U470:U473 I478:I481 U478:U481 I486:I489 U486:U489 I494:I497 U494:U497 I502:I505 U502:U505 I510:I513 U510:U513 I518:I521 U518:U521 I526:I529 U526:U529 I534:I537 U534:U537 I542:I545 U542:U545 I550:I553 U550:U553 I558:I561 U558:U561 I566:I569 U566:U569 I574:I577 U574:U577 I582:I585 U582:U585 I590:I593 U590:U593 I598:I601 U598:U601 I606:I609 U606:U609 I614:I617 U614:U617 I622:I625 U622:U625 I630:I633 U630:U633 I638:I641 U638:U641 I646:I649 U646:U649 I654:I657 U654:U657 I662:I665 U662:U665 I670:I673 U670:U673 I678:I681 U678:U681 I686:I689 U686:U689 I694:I697 U694:U697 I702:I705 U702:U705 I710:I713 U710:U713 I718:I721 U718:U721 I729:I732 U729:U732 I737:I740 U737:U740 I745:I748 U745:U748 I753:I756 U753:U756 I761:I764 U761:U764 I769:I772 U769:U772 I777:I780 U777:U780 I785:I788 U785:U788 I793:I796 U793:U796 I801:I804 U801:U804 I809:I812 U809:U812 I817:I820 U817:U820 I825:I828 U825:U828 I833:I836 U833:U836 I841:I844 U841:U844 I849:I852 U849:U852 I857:I860 U857:U860 I865:I868 U865:U868 I873:I876 U873:U876 I881:I884 U881:U884 I889:I892 U889:U892 I897:I900 U897:U900 I905:I908 U905:U908 I913:I916 U913:U916 I921:I924 U921:U924 I929:I932 U929:U932 I937:I940 U937:U940 I945:I948 U945:U948 I953:I956 U953:U956 I961:I964 U961:U964 I969:I972 U969:U972 I977:I980 U977:U980 I985:I988 U985:U988 I993:I996 U993:U996 I1001:I1004 U1001:U1004 I1009:I1012 U1009:U1012 I1017:I1020 U1017:U1020 I1025:I1028 U1025:U1028 I1033:I1036 U1033:U1036 I1041:I1044 U1041:U1044 I1049:I1052 U1049:U1052 I1057:I1060 U1057:U1060 I1065:I1068 U1065:U1068 I1073:I1076 U1073:U1076 I1081:I1084 U1081:U1084 I1089:I1092 U1089:U1092 I1097:I1100 U1097:U1100 I1105:I1108 U1105:U1108 I1113:I1116 U1113:U1116 I1121:I1124 U1121:U1124 I1129:I1132 U1129:U1132 I1137:I1140 U1137:U1140 I1145:I1148 U1145:U1148 I1153:I1156 U1153:U1156 I1161:I1164 U1161:U1164 I1169:I1172 U1169:U1172 I1177:I1180 U1177:U1180 I1185:I1188 U1185:U1188 I1193:I1196 U1193:U1196 I1201:I1204 U1201:U1204 I1209:I1212 U1209:U1212 I1217:I1220 U1217:U1220 I1225:I1228 U1225:U1228 I1233:I1236 U1233:U1236 I1241:I1244 U1241:U1244 I1249:I1252 U1249:U1252 I1257:I1260 U1257:U1260 I1265:I1268 U1265:U1268 I1273:I1276 U1273:U1276 I1281:I1284 U1281:U1284 I1289:I1292 U1289:U1292 I1297:I1300 U1297:U1300 I1305:I1308 U1305:U1308 I1313:I1316 U1313:U1316 I1321:I1324 U1321:U1324 I1329:I1332 U1329:U1332 I1337:I1340 U1337:U1340 I1345:I1348 U1345:U1348 I1353:I1356 U1353:U1356 I1361:I1364 U1361:U1364 I1369:I1372 U1369:U1372 I1377:I1380 U1377:U1380 I1385:I1388 U1385:U1388 I1393:I1396 U1393:U1396 I1401:I1404 U1401:U1404 I1409:I1412 U1409:U1412 I1417:I1420 U1417:U1420 I1425:I1428 U1425:U1428 I1433:I1436 U1433:U1436 I1441:I1448 U1441:U1448 I1452:I1455 U1452:U1455 I1460:I1463 U1460:U1463 I1468:I1471 U1468:U1471 I1476:I1479 U1476:U1479 I1484:I1487 U1484:U1487 I1492:I1495 U1492:U1495 I1500:I1503 U1500:U1503 I1508:I1511 U1508:U1511 I1516:I1519 U1516:U1519 I1524:I1527 U1524:U1527 I1532:I1535 U1532:U1535 I1540:I1543 U1540:U1543 I1548:I1551 U1548:U1551 I1556:I1559 U1556:U1559 I1564:I1567 U1564:U1567 I1572:I1575 U1572:U1575 I1580:I1583 U1580:U1583 I1588:I1591 U1588:U1591 I1596:I1599 U1596:U1599 I1604:I1607 U1604:U1607 I1612:I1615 U1612:U1615 I1620:I1623 U1620:U1623 I1628:I1631 U1628:U1631 I1636:I1639 U1636:U1639 I1644:I1647 U1644:U1647 I1652:I1655 U1652:U1655 I1660:I1663 U1660:U1663 I1668:I1671 U1668:U1671 I1676:I1679 U1676:U1679 I1684:I1687 U1684:U1687 I1692:I1695 U1692:U1695 I1700:I1703 U1700:U1703 I1708:I1711 U1708:U1711 I1716:I1719 U1716:U1719 I1724:I1727 U1724:U1727 I1732:I1735 U1732:U1735 I1740:I1743 U1740:U1743 I1748:I1751 U1748:U1751 I1756:I1759 U1756:U1759 I1764:I1767 U1764:U1767 I1772:I1775 U1772:U1775 I1780:I1783 U1780:U1783 I1788:I1791 U1788:U1791 I1796:I1799 U1796:U1799 I1804:I1807 U1804:U1807 I1812:I1815 U1812:U1815 I1820:I1823 U1820:U1823 I1828:I1831 U1828:U1831 I1836:I1839 U1836:U1839 I1844:I1847 U1844:U1847 I1852:I1855 U1852:U1855 I1860:I1863 U1860:U1863 I1868:I1871 U1868:U1871 I1876:I1879 U1876:U1879 I1884:I1887 U1884:U1887 I1892:I1895 U1892:U1895 I1900:I1903 U1900:U1903 I1908:I1911 U1908:U1911 I1916:I1919 U1916:U1919 I1924:I1927 U1924:U1927 I1932:I1935 U1932:U1935 I1940:I1943 U1940:U1943 I1948:I1951 U1948:U1951 U1955:U1958 I1956:I1959 U1963:U1966 I1964:I1967 U1971:U1974 I1972:I1975 I1979:I1982 U1979:U1982 I1987:I1990 U1987:U1990 I1995:I1998 U1995:U1998 I2003:I2006 U2003:U2006 I2011:I2014 U2011:U2014 I2019:I2022 U2019:U2022 I2027:I2030 U2027:U2030 I2035:I2038 U2035:U2038 I2043:I2046 U2043:U2046 I2051:I2054 U2051:U2054 I2059:I2062 U2059:U2062 I2067:I2070 U2067:U2070 I2075:I2078 U2075:U2078 I2083:I2086 U2083:U2086 I2091:I2094 U2091:U2094 I2099:I2102 U2099:U2102 I2107:I2110 U2107:U2110 I2115:I2118 U2115:U2118 I2123:I2126 U2123:U2126 I2131:I2134 U2131:U2134 I2139:I2142 U2139:U2142 I2147:I2150 U2147:U2150 I2155:I2158 U2155:U2158 I2163:I2166 U2163:U2166 I2171:I2174 U2171:U2174 I2179:I2182 U2179:U2182 U2187:U2190 I2187:I2195 I2198:I2203 U2198:U2203 I2206:I2211 U2206:U2211 I2214:I2219 U2214:U2219 I2222:I2227 U2222:U2227 I2230:I2235 U2230:U2235 I2238:I2243 U2238:U2243 I2246:I2251 U2246:U2251 I2254:I2259 U2254:U2259 I2262:I2267 U2262:U2267 I2270:I2275 U2270:U2275 I2278:I2283 U2278:U2283 I2286:I2291 U2286:U2291 I2294:I2299 U2294:U2299 I2302:I2307 U2302:U2307 I2310:I2315 U2310:U2315 I2318:I2323 U2318:U2323 I2326:I2331 U2326:U2331 I2334:I2339 U2334:U2339 I2342:I2347 U2342:U2347 I2350:I2355 U2350:U2355 I2358:I2363 U2358:U2363 I2366:I2371 U2366:U2371 I2374:I2379 U2374:U2379 I2382:I2387 U2382:U2387 I2390:I2395 U2390:U2395 I2398:I2403 U2398:U2403 I2406:I2411 U2406:U2411 I2414:I2419 U2414:U2419 I2422:I2427 U2422:U2427 I2430:I2435 U2430:U2435 U2438:U2441 I2438:I2446 I2449:I2454 U2449:U2454 I2457:I2462 U2457:U2462 I2465:I2470 U2465:U2470 I2473:I2478 U2473:U2478 I2481:I2486 U2481:U2486 I2489:I2494 U2489:U2494 I2497:I2502 U2497:U2502 I2505:I2510 U2505:U2510 I2513:I2518 U2513:U2518 I2521:I2526 U2521:U2526 I2529:I2534 U2529:U2534 I2537:I2542 U2537:U2542 I2545:I2550 U2545:U2550 I2553:I2558 U2553:U2558 I2561:I2566 U2561:U2566 I2569:I2574 U2569:U2574 I2577:I2582 U2577:U2582 I2585:I2590 U2585:U2590 I2593:I2598 U2593:U2598 I2601:I2606 U2601:U2606 I2609:I2614 U2609:U2614 I2617:I2622 U2617:U2622 I2625:I2630 U2625:U2630 I2633:I2638 U2633:U2638 I2641:I2646 U2641:U2646 I2649:I2654 U2649:U2654 I2657:I2662 U2657:U2662 I2665:I2670 U2665:U2670 I2673:I2678 U2673:U2678 I2681:I2686 U2681:U2686 I2689:I2694 U2689:U2694 U2697:U2700 I2697:I2705 I2708:I2713 U2708:U2713 I2716:I2721 U2716:U2721 I2724:I2729 U2724:U2729 I2732:I2737 U2732:U2737 I2740:I2745 U2740:U2745 I2748:I2753 U2748:U2753 I2756:I2761 U2756:U2761 I2764:I2769 U2764:U2769 I2772:I2777 U2772:U2777 I2780:I2785 U2780:U2785 I2788:I2793 U2788:U2793 I2796:I2801 U2796:U2801 I2804:I2809 U2804:U2809 I2812:I2817 U2812:U2817 I2820:I2825 U2820:U2825 I2828:I2833 U2828:U2833 I2836:I2841 U2836:U2841 I2844:I2849 U2844:U2849 I2852:I2857 U2852:U2857 I2860:I2865 U2860:U2865 I2868:I2873 U2868:U2873 I2876:I2881 U2876:U2881 I2884:I2889 U2884:U2889 I2892:I2897 U2892:U2897 I2900:I2905 U2900:U2905 I2908:I2913 U2908:U2913 I2916:I2921 U2916:U2921 I2924:I2929 U2924:U2929 I2932:I2937 U2932:U2937 I2940:I2945 U2940:U2945 I2948:I2953 U2948:U2953 I2956:I2961 U2956:U2961 I2964:I2969 U2964:U2969 I2972:I2977 U2972:U2977 U2980:U2983 I2980:I2988 I2991:I2996 U2991:U2996 I2999:I3004 U2999:U3004 I3007:I3012 U3007:U3012 I3015:I3020 U3015:U3020 I3023:I3028 U3023:U3028 I3031:I3036 U3031:U3036 I3039:I3044 U3039:U3044 I3047:I3052 U3047:U3052 I3055:I3060 U3055:U3060 I3063:I3068 U3063:U3068 I3071:I3076 U3071:U3076 I3079:I3084 U3079:U3084 I3087:I3092 U3087:U3092 I3095:I3100 U3095:U3100 I3103:I3108 U3103:U3108 I3111:I3116 U3111:U3116 I3119:I3124 U3119:U3124 I3127:I3132 U3127:U3132 I3135:I3140 U3135:U3140 I3143:I3148 U3143:U3148 U3151:U3154 I3151:I4002">
      <formula1>Settings!$E$2:$E$4</formula1>
    </dataValidation>
    <dataValidation type="list" allowBlank="1" showDropDown="1" showErrorMessage="1" sqref="A3 M3 A726 M726 A1449 M1449 A2195 M2195 A2446 M2446 A2705 M2705 A2988 M2988">
      <formula1>Settings!$B$3:$B$22</formula1>
    </dataValidation>
    <dataValidation type="list" allowBlank="1" showDropDown="1" showErrorMessage="1" sqref="A1">
      <formula1>States!$B$3:$B$15</formula1>
    </dataValidation>
  </dataValidations>
  <drawing r:id="rId1"/>
  <tableParts count="10">
    <tablePart r:id="rId12"/>
    <tablePart r:id="rId13"/>
    <tablePart r:id="rId14"/>
    <tablePart r:id="rId15"/>
    <tablePart r:id="rId16"/>
    <tablePart r:id="rId17"/>
    <tablePart r:id="rId18"/>
    <tablePart r:id="rId19"/>
    <tablePart r:id="rId20"/>
    <tablePart r:id="rId21"/>
  </tableParts>
</worksheet>
</file>