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9E220AB1-74FD-4142-8408-0CF059555B2C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235" r:id="rId13"/>
    <pivotCache cacheId="245" r:id="rId14"/>
    <pivotCache cacheId="249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209" i="1" l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3" i="7"/>
  <c r="K65" i="7" s="1"/>
  <c r="K66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<sst xmlns="http://schemas.openxmlformats.org/spreadsheetml/2006/main" count="64267" uniqueCount="3763">
  <si>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</si>
  <si>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</si>
  <si>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</si>
  <si>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</si>
  <si>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</si>
  <si>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</si>
  <si>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</si>
  <si>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</si>
  <si>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</si>
  <si>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</si>
  <si>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</si>
  <si>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</si>
  <si>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</si>
  <si>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</si>
  <si>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</si>
  <si>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</si>
  <si>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</si>
  <si>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</si>
  <si>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</si>
  <si>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</si>
  <si>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</si>
  <si>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</si>
  <si>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</si>
  <si>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</si>
  <si>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</si>
  <si>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</si>
  <si>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</si>
  <si>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</si>
  <si>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</si>
  <si>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</si>
  <si>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</si>
  <si>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</si>
  <si>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</si>
  <si>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</si>
  <si>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</si>
  <si>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</si>
  <si>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</si>
  <si>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</si>
  <si>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</si>
  <si>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</si>
  <si>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</si>
  <si>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</si>
  <si>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</si>
  <si>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</si>
  <si>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</si>
  <si>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</si>
  <si>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</si>
  <si>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</si>
  <si>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</si>
  <si>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</si>
  <si>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</si>
  <si>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</si>
  <si>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</si>
  <si>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</si>
  <si>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</si>
  <si>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</si>
  <si>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</si>
  <si>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</si>
  <si>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</si>
  <si>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</si>
  <si>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</si>
  <si>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</si>
  <si>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</si>
  <si>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</si>
  <si>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</si>
  <si>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</si>
  <si>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</si>
  <si>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</si>
  <si>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</si>
  <si>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</si>
  <si>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</si>
  <si>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</si>
  <si>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</si>
  <si>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</si>
  <si>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</si>
  <si>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</si>
  <si>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</si>
  <si>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</si>
  <si>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</si>
  <si>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</si>
  <si>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</si>
  <si>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</si>
  <si>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</si>
  <si>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</si>
  <si>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</si>
  <si>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</si>
  <si>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</si>
  <si>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</si>
  <si>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</si>
  <si>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</si>
  <si>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</si>
  <si>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</si>
  <si>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</si>
  <si>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</si>
  <si>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</si>
  <si>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</si>
  <si>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</si>
  <si>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</si>
  <si>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</si>
  <si>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</si>
  <si>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</si>
  <si>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</si>
  <si>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</si>
  <si>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</si>
  <si>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</si>
  <si>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</si>
  <si>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</si>
  <si>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</si>
  <si>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</si>
  <si>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</si>
  <si>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</si>
  <si>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</si>
  <si>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</si>
  <si>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</si>
  <si>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</si>
  <si>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</si>
  <si>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</si>
  <si>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</si>
  <si>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</si>
  <si>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</si>
  <si>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</si>
  <si>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</si>
  <si>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</si>
  <si>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</si>
  <si>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</si>
  <si>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</si>
  <si>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</si>
  <si>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</si>
  <si>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</si>
  <si>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</si>
  <si>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</si>
  <si>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</si>
  <si>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</si>
  <si>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</si>
  <si>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</si>
  <si>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</si>
  <si>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</si>
  <si>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</si>
  <si>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</si>
  <si>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</si>
  <si>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</si>
  <si>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</si>
  <si>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</si>
  <si>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</si>
  <si>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</si>
  <si>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</si>
  <si>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</si>
  <si>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</si>
  <si>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</si>
  <si>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</si>
  <si>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</si>
  <si>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</si>
  <si>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</si>
  <si>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</si>
  <si>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</si>
  <si>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</si>
  <si>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</si>
  <si>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</si>
  <si>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</si>
  <si>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</si>
  <si>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</si>
  <si>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</si>
  <si>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</si>
  <si>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</si>
  <si>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</si>
  <si>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</si>
  <si>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</si>
  <si>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</si>
  <si>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</si>
  <si>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</si>
  <si>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</si>
  <si>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</si>
  <si>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</si>
  <si>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</si>
  <si>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</si>
  <si>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</si>
  <si>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</si>
  <si>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</si>
  <si>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</si>
  <si>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</si>
  <si>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</si>
  <si>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</si>
  <si>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</si>
  <si>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</si>
  <si>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</si>
  <si>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</si>
  <si>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</si>
  <si>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</si>
  <si>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</si>
  <si>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</si>
  <si>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</si>
  <si>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</si>
  <si>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</si>
  <si>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</si>
  <si>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</si>
  <si>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</si>
  <si>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</si>
  <si>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</si>
  <si>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</si>
  <si>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</si>
  <si>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</si>
  <si>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</si>
  <si>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</si>
  <si>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</si>
  <si>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</si>
  <si>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</si>
  <si>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</si>
  <si>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</si>
  <si>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</si>
  <si>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</si>
  <si>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</si>
  <si>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</si>
  <si>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</si>
  <si>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</si>
  <si>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</si>
  <si>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</si>
  <si>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</si>
  <si>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</si>
  <si>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</si>
  <si>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</si>
  <si>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</si>
  <si>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</si>
  <si>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</si>
  <si>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</si>
  <si>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</si>
  <si>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</si>
  <si>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</si>
  <si>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</si>
  <si>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</si>
  <si>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</si>
  <si>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</si>
  <si>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</si>
  <si>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</si>
  <si>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</si>
  <si>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</si>
  <si>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</si>
  <si>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</si>
  <si>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</si>
  <si>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</si>
  <si>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</si>
  <si>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</si>
  <si>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</si>
  <si>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</si>
  <si>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</si>
  <si>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</si>
  <si>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</si>
  <si>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</si>
  <si>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</si>
  <si>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</si>
  <si>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</si>
  <si>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</si>
  <si>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</si>
  <si>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</si>
  <si>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</si>
  <si>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</si>
  <si>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</si>
  <si>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</si>
  <si>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</si>
  <si>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</si>
  <si>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</si>
  <si>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</si>
  <si>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</si>
  <si>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</si>
  <si>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</si>
  <si>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</si>
  <si>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</si>
  <si>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</si>
  <si>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</si>
  <si>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</si>
  <si>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</si>
  <si>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</si>
  <si>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</si>
  <si>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</si>
  <si>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</si>
  <si>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</si>
  <si>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</si>
  <si>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</si>
  <si>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</si>
  <si>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</si>
  <si>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</si>
  <si>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</si>
  <si>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</si>
  <si>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</si>
  <si>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</si>
  <si>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</si>
  <si>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</si>
  <si>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</si>
  <si>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</si>
  <si>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</si>
  <si>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</si>
  <si>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</si>
  <si>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</si>
  <si>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</si>
  <si>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</si>
  <si>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</si>
  <si>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</si>
  <si>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</si>
  <si>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</si>
  <si>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</si>
  <si>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</si>
  <si>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</si>
  <si>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</si>
  <si>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</si>
  <si>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</si>
  <si>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</si>
  <si>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</si>
  <si>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</si>
  <si>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</si>
  <si>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</si>
  <si>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</si>
  <si>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</si>
  <si>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</si>
  <si>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</si>
  <si>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</si>
  <si>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</si>
  <si>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</si>
  <si>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</si>
  <si>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</si>
  <si>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</si>
  <si>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</si>
  <si>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</si>
  <si>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</si>
  <si>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</si>
  <si>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</si>
  <si>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</si>
  <si>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</si>
  <si>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</si>
  <si>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</si>
  <si>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</si>
  <si>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</si>
  <si>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</si>
  <si>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</si>
  <si>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</si>
  <si>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</si>
  <si>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</si>
  <si>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</si>
  <si>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</si>
  <si>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</si>
  <si>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</si>
  <si>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</si>
  <si>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</si>
  <si>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</si>
  <si>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</si>
  <si>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</si>
  <si>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</si>
  <si>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</si>
  <si>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</si>
  <si>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</si>
  <si>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</si>
  <si>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</si>
  <si>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</si>
  <si>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</si>
  <si>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</si>
  <si>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</si>
  <si>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</si>
  <si>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</si>
  <si>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</si>
  <si>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</si>
  <si>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</si>
  <si>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</si>
  <si>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</si>
  <si>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</si>
  <si>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</si>
  <si>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</si>
  <si>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</si>
  <si>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</si>
  <si>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</si>
  <si>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</si>
  <si>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</si>
  <si>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</si>
  <si>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</si>
  <si>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</si>
  <si>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</si>
  <si>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</si>
  <si>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</si>
  <si>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</si>
  <si>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</si>
  <si>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</si>
  <si>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</si>
  <si>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</si>
  <si>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</si>
  <si>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</si>
  <si>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</si>
  <si>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</si>
  <si>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</si>
  <si>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</si>
  <si>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</si>
  <si>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</si>
  <si>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</si>
  <si>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</si>
  <si>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</si>
  <si>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</si>
  <si>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</si>
  <si>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</si>
  <si>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</si>
  <si>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</si>
  <si>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</si>
  <si>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</si>
  <si>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</si>
  <si>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</si>
  <si>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</si>
  <si>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</si>
  <si>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</si>
  <si>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</si>
  <si>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</si>
  <si>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</si>
  <si>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</si>
  <si>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</si>
  <si>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</si>
  <si>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</si>
  <si>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</si>
  <si>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</si>
  <si>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</si>
  <si>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</si>
  <si>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</si>
  <si>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</si>
  <si>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</si>
  <si>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</si>
  <si>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</si>
  <si>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</si>
  <si>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</si>
  <si>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</si>
  <si>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</si>
  <si>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</si>
  <si>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</si>
  <si>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</si>
  <si>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</si>
  <si>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</si>
  <si>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</si>
  <si>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</si>
  <si>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</si>
  <si>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</si>
  <si>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</si>
  <si>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</si>
  <si>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</si>
  <si>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</si>
  <si>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</si>
  <si>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</si>
  <si>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</si>
  <si>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</si>
  <si>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</si>
  <si>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</si>
  <si>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</si>
  <si>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</si>
  <si>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</si>
  <si>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</si>
  <si>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</si>
  <si>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</si>
  <si>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</si>
  <si>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</si>
  <si>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</si>
  <si>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</si>
  <si>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</si>
  <si>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</si>
  <si>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</si>
  <si>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</si>
  <si>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</si>
  <si>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</si>
  <si>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</si>
  <si>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</si>
  <si>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</si>
  <si>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</si>
  <si>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</si>
  <si>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</si>
  <si>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</si>
  <si>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</si>
  <si>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</si>
  <si>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</si>
  <si>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</si>
  <si>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</si>
  <si>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</si>
  <si>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</si>
  <si>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</si>
  <si>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</si>
  <si>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</si>
  <si>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</si>
  <si>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</si>
  <si>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</si>
  <si>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</si>
  <si>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</si>
  <si>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</si>
  <si>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</si>
  <si>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</si>
  <si>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</si>
  <si>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</si>
  <si>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</si>
  <si>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</si>
  <si>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</si>
  <si>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</si>
  <si>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</si>
  <si>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</si>
  <si>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</si>
  <si>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</si>
  <si>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</si>
  <si>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</si>
  <si>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</si>
  <si>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</si>
  <si>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</si>
  <si>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</si>
  <si>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</si>
  <si>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</si>
  <si>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</si>
  <si>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</si>
  <si>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</si>
  <si>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</si>
  <si>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</si>
  <si>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</si>
  <si>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</si>
  <si>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</si>
  <si>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</si>
  <si>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</si>
  <si>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</si>
  <si>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</si>
  <si>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</si>
  <si>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</si>
  <si>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</si>
  <si>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</si>
  <si>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</si>
  <si>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</si>
  <si>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</si>
  <si>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</si>
  <si>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</si>
  <si>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</si>
  <si>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</si>
  <si>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</si>
  <si>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</si>
  <si>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</si>
  <si>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</si>
  <si>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</si>
  <si>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</si>
  <si>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</si>
  <si>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</si>
  <si>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</si>
  <si>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</si>
  <si>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</si>
  <si>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</si>
  <si>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</si>
  <si>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</si>
  <si>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</si>
  <si>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</si>
  <si>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</si>
  <si>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</si>
  <si>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</si>
  <si>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</si>
  <si>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</si>
  <si>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</si>
  <si>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</si>
  <si>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</si>
  <si>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</si>
  <si>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</si>
  <si>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</si>
  <si>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</si>
  <si>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</si>
  <si>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</si>
  <si>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</si>
  <si>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</si>
  <si>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</si>
  <si>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</si>
  <si>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</si>
  <si>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</si>
  <si>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</si>
  <si>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</si>
  <si>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</si>
  <si>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</si>
  <si>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</si>
  <si>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</si>
  <si>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</si>
  <si>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</si>
  <si>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</si>
  <si>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</si>
  <si>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</si>
  <si>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</si>
  <si>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</si>
  <si>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</si>
  <si>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</si>
  <si>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</si>
  <si>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</si>
  <si>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</si>
  <si>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</si>
  <si>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</si>
  <si>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</si>
  <si>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</si>
  <si>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</si>
  <si>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</si>
  <si>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</si>
  <si>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</si>
  <si>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</si>
  <si>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</si>
  <si>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</si>
  <si>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</si>
  <si>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</si>
  <si>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</si>
  <si>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</si>
  <si>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</si>
  <si>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</si>
  <si>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</si>
  <si>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</si>
  <si>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</si>
  <si>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</si>
  <si>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</si>
  <si>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</si>
  <si>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</si>
  <si>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</si>
  <si>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</si>
  <si>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</si>
  <si>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</si>
  <si>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</si>
  <si>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</si>
  <si>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</si>
  <si>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</si>
  <si>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</si>
  <si>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</si>
  <si>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</si>
  <si>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</si>
  <si>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</si>
  <si>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</si>
  <si>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</si>
  <si>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</si>
  <si>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</si>
  <si>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</si>
  <si>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</si>
  <si>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</si>
  <si>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</si>
  <si>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</si>
  <si>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</si>
  <si>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</si>
  <si>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</si>
  <si>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</si>
  <si>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</si>
  <si>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</si>
  <si>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</si>
  <si>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</si>
  <si>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</si>
  <si>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</si>
  <si>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</si>
  <si>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</si>
  <si>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</si>
  <si>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</si>
  <si>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</si>
  <si>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</si>
  <si>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</si>
  <si>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</si>
  <si>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</si>
  <si>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</si>
  <si>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</si>
  <si>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</si>
  <si>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</si>
  <si>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</si>
  <si>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</si>
  <si>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</si>
  <si>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</si>
  <si>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</si>
  <si>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</si>
  <si>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</si>
  <si>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</si>
  <si>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</si>
  <si>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</si>
  <si>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</si>
  <si>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</si>
  <si>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</si>
  <si>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</si>
  <si>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</si>
  <si>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</si>
  <si>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</si>
  <si>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</si>
  <si>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</si>
  <si>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</si>
  <si>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</si>
  <si>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</si>
  <si>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</si>
  <si>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</si>
  <si>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</si>
  <si>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</si>
  <si>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</si>
  <si>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</si>
  <si>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</si>
  <si>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</si>
  <si>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</si>
  <si>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</si>
  <si>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</si>
  <si>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</si>
  <si>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</si>
  <si>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</si>
  <si>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</si>
  <si>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</si>
  <si>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</si>
  <si>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</si>
  <si>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</si>
  <si>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</si>
  <si>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</si>
  <si>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</si>
  <si>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</si>
  <si>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</si>
  <si>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</si>
  <si>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</si>
  <si>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</si>
  <si>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</si>
  <si>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</si>
  <si>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</si>
  <si>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</si>
  <si>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</si>
  <si>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</si>
  <si>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</si>
  <si>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</si>
  <si>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</si>
  <si>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</si>
  <si>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</si>
  <si>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</si>
  <si>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</si>
  <si>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</si>
  <si>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</si>
  <si>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</si>
  <si>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</si>
  <si>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</si>
  <si>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</si>
  <si>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</si>
  <si>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</si>
  <si>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</si>
  <si>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</si>
  <si>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</si>
  <si>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</si>
  <si>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</si>
  <si>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</si>
  <si>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</si>
  <si>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</si>
  <si>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</si>
  <si>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</si>
  <si>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</si>
  <si>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</si>
  <si>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</si>
  <si>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</si>
  <si>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</si>
  <si>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</si>
  <si>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</si>
  <si>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</si>
  <si>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</si>
  <si>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</si>
  <si>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</si>
  <si>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</si>
  <si>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</si>
  <si>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</si>
  <si>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</si>
  <si>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</si>
  <si>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</si>
  <si>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</si>
  <si>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</si>
  <si>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</si>
  <si>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</si>
  <si>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</si>
  <si>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</si>
  <si>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</si>
  <si>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</si>
  <si>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</si>
  <si>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</si>
  <si>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</si>
  <si>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</si>
  <si>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</si>
  <si>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</si>
  <si>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</si>
  <si>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</si>
  <si>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</si>
  <si>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</si>
  <si>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</si>
  <si>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</si>
  <si>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</si>
  <si>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</si>
  <si>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</si>
  <si>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</si>
  <si>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</si>
  <si>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</si>
  <si>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</si>
  <si>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</si>
  <si>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</si>
  <si>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</si>
  <si>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</si>
  <si>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</si>
  <si>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</si>
  <si>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</si>
  <si>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</si>
  <si>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</si>
  <si>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</si>
  <si>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</si>
  <si>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</si>
  <si>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</si>
  <si>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</si>
  <si>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</si>
  <si>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</si>
  <si>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</si>
  <si>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</si>
  <si>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</si>
  <si>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</si>
  <si>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</si>
  <si>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</si>
  <si>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</si>
  <si>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</si>
  <si>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</si>
  <si>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</si>
  <si>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</si>
  <si>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</si>
  <si>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</si>
  <si>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</si>
  <si>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</si>
  <si>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</si>
  <si>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</si>
  <si>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</si>
  <si>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</si>
  <si>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</si>
  <si>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</si>
  <si>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</si>
  <si>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</si>
  <si>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</si>
  <si>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</si>
  <si>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</si>
  <si>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</si>
  <si>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</si>
  <si>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</si>
  <si>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</si>
  <si>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</si>
  <si>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</si>
  <si>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</si>
  <si>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</si>
  <si>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</si>
  <si>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</si>
  <si>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</si>
  <si>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</si>
  <si>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</si>
  <si>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</si>
  <si>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</si>
  <si>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</si>
  <si>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</si>
  <si>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</si>
  <si>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</si>
  <si>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</si>
  <si>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</si>
  <si>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</si>
  <si>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</si>
  <si>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</si>
  <si>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</si>
  <si>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</si>
  <si>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</si>
  <si>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</si>
  <si>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</si>
  <si>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</si>
  <si>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</si>
  <si>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</si>
  <si>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</si>
  <si>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</si>
  <si>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</si>
  <si>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</si>
  <si>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</si>
  <si>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</si>
  <si>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</si>
  <si>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</si>
  <si>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</si>
  <si>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</si>
  <si>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</si>
  <si>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</si>
  <si>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</si>
  <si>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</si>
  <si>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</si>
  <si>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</si>
  <si>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</si>
  <si>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</si>
  <si>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</si>
  <si>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</si>
  <si>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</si>
  <si>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</si>
  <si>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</si>
  <si>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</si>
  <si>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</si>
  <si>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</si>
  <si>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</si>
  <si>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</si>
  <si>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</si>
  <si>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</si>
  <si>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</si>
  <si>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</si>
  <si>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</si>
  <si>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</si>
  <si>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</si>
  <si>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</si>
  <si>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</si>
  <si>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</si>
  <si>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</si>
  <si>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</si>
  <si>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</si>
  <si>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</si>
  <si>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</si>
  <si>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</si>
  <si>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</si>
  <si>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</si>
  <si>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</si>
  <si>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</si>
  <si>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</si>
  <si>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</si>
  <si>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</si>
  <si>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</si>
  <si>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</si>
  <si>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</si>
  <si>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</si>
  <si>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</si>
  <si>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</si>
  <si>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</si>
  <si>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</si>
  <si>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</si>
  <si>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</si>
  <si>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</si>
  <si>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</si>
  <si>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</si>
  <si>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</si>
  <si>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</si>
  <si>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</si>
  <si>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</si>
  <si>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</si>
  <si>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</si>
  <si>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</si>
  <si>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</si>
  <si>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</si>
  <si>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</si>
  <si>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</si>
  <si>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</si>
  <si>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</si>
  <si>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</si>
  <si>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</si>
  <si>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</si>
  <si>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</si>
  <si>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</si>
  <si>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</si>
  <si>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</si>
  <si>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</si>
  <si>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</si>
  <si>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</si>
  <si>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</si>
  <si>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</si>
  <si>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</si>
  <si>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</si>
  <si>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</si>
  <si>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</si>
  <si>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</si>
  <si>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</si>
  <si>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</si>
  <si>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</si>
  <si>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</si>
  <si>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</si>
  <si>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</si>
  <si>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</si>
  <si>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</si>
  <si>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</si>
  <si>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</si>
  <si>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</si>
  <si>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</si>
  <si>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</si>
  <si>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</si>
  <si>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</si>
  <si>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</si>
  <si>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</si>
  <si>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</si>
  <si>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</si>
  <si>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</si>
  <si>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</si>
  <si>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</si>
  <si>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</si>
  <si>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</si>
  <si>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</si>
  <si>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</si>
  <si>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</si>
  <si>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</si>
  <si>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</si>
  <si>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</si>
  <si>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</si>
  <si>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</si>
  <si>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</si>
  <si>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</si>
  <si>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</si>
  <si>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</si>
  <si>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</si>
  <si>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</si>
  <si>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</si>
  <si>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</si>
  <si>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</si>
  <si>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</si>
  <si>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</si>
  <si>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</si>
  <si>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</si>
  <si>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</si>
  <si>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</si>
  <si>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</si>
  <si>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</si>
  <si>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</si>
  <si>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</si>
  <si>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</si>
  <si>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</si>
  <si>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</si>
  <si>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</si>
  <si>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</si>
  <si>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</si>
  <si>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</si>
  <si>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</si>
  <si>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</si>
  <si>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</si>
  <si>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</si>
  <si>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</si>
  <si>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</si>
  <si>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</si>
  <si>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</si>
  <si>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</si>
  <si>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</si>
  <si>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</si>
  <si>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</si>
  <si>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</si>
  <si>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</si>
  <si>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</si>
  <si>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</si>
  <si>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</si>
  <si>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</si>
  <si>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</si>
  <si>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</si>
  <si>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</si>
  <si>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</si>
  <si>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</si>
  <si>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</si>
  <si>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</si>
  <si>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</si>
  <si>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</si>
  <si>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</si>
  <si>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</si>
  <si>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</si>
  <si>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</si>
  <si>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</si>
  <si>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</si>
  <si>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</si>
  <si>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</si>
  <si>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</si>
  <si>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</si>
  <si>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</si>
  <si>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</si>
  <si>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</si>
  <si>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</si>
  <si>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</si>
  <si>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</si>
  <si>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</si>
  <si>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</si>
  <si>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</si>
  <si>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</si>
  <si>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</si>
  <si>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</si>
  <si>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</si>
  <si>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</si>
  <si>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</si>
  <si>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</si>
  <si>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</si>
  <si>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</si>
  <si>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</si>
  <si>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</si>
  <si>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</si>
  <si>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</si>
  <si>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</si>
  <si>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</si>
  <si>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</si>
  <si>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</si>
  <si>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</si>
  <si>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</si>
  <si>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</si>
  <si>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</si>
  <si>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</si>
  <si>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</si>
  <si>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</si>
  <si>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</si>
  <si>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</si>
  <si>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</si>
  <si>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</si>
  <si>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</si>
  <si>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</si>
  <si>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</si>
  <si>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</si>
  <si>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</si>
  <si>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</si>
  <si>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</si>
  <si>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</si>
  <si>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</si>
  <si>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</si>
  <si>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</si>
  <si>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</si>
  <si>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</si>
  <si>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</si>
  <si>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</si>
  <si>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</si>
  <si>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</si>
  <si>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</si>
  <si>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</si>
  <si>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</si>
  <si>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</si>
  <si>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</si>
  <si>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</si>
  <si>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</si>
  <si>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</si>
  <si>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</si>
  <si>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</si>
  <si>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</si>
  <si>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</si>
  <si>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</si>
  <si>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</si>
  <si>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</si>
  <si>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</si>
  <si>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</si>
  <si>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</si>
  <si>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</si>
  <si>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</si>
  <si>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</si>
  <si>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</si>
  <si>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</si>
  <si>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</si>
  <si>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</si>
  <si>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</si>
  <si>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</si>
  <si>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</si>
  <si>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</si>
  <si>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</si>
  <si>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</si>
  <si>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</si>
  <si>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</si>
  <si>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</si>
  <si>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</si>
  <si>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</si>
  <si>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</si>
  <si>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</si>
  <si>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</si>
  <si>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</si>
  <si>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</si>
  <si>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</si>
  <si>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</si>
  <si>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</si>
  <si>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</si>
  <si>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</si>
  <si>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</si>
  <si>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</si>
  <si>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</si>
  <si>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</si>
  <si>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</si>
  <si>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</si>
  <si>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</si>
  <si>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</si>
  <si>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</si>
  <si>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</si>
  <si>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</si>
  <si>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</si>
  <si>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</si>
  <si>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</si>
  <si>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</si>
  <si>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</si>
  <si>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</si>
  <si>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</si>
  <si>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</si>
  <si>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</si>
  <si>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</si>
  <si>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</si>
  <si>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</si>
  <si>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</si>
  <si>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</si>
  <si>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</si>
  <si>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</si>
  <si>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</si>
  <si>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</si>
  <si>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</si>
  <si>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</si>
  <si>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</si>
  <si>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</si>
  <si>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</si>
  <si>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</si>
  <si>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</si>
  <si>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</si>
  <si>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</si>
  <si>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</si>
  <si>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</si>
  <si>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</si>
  <si>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</si>
  <si>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</si>
  <si>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</si>
  <si>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</si>
  <si>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</si>
  <si>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</si>
  <si>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</si>
  <si>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</si>
  <si>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</si>
  <si>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</si>
  <si>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</si>
  <si>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</si>
  <si>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</si>
  <si>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</si>
  <si>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</si>
  <si>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</si>
  <si>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</si>
  <si>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</si>
  <si>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</si>
  <si>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</si>
  <si>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</si>
  <si>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</si>
  <si>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</si>
  <si>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</si>
  <si>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</si>
  <si>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</si>
  <si>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</si>
  <si>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</si>
  <si>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</si>
  <si>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</si>
  <si>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</si>
  <si>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</si>
  <si>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</si>
  <si>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</si>
  <si>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</si>
  <si>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</si>
  <si>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</si>
  <si>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</si>
  <si>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</si>
  <si>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</si>
  <si>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</si>
  <si>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</si>
  <si>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</si>
  <si>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</si>
  <si>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</si>
  <si>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</si>
  <si>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</si>
  <si>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</si>
  <si>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</si>
  <si>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</si>
  <si>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</si>
  <si>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</si>
  <si>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</si>
  <si>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</si>
  <si>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</si>
  <si>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</si>
  <si>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</si>
  <si>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</si>
  <si>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</si>
  <si>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</si>
  <si>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</si>
  <si>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</si>
  <si>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</si>
  <si>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</si>
  <si>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</si>
  <si>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</si>
  <si>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</si>
  <si>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</si>
  <si>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</si>
  <si>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</si>
  <si>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</si>
  <si>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</si>
  <si>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</si>
  <si>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</si>
  <si>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</si>
  <si>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</si>
  <si>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</si>
  <si>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</si>
  <si>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</si>
  <si>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</si>
  <si>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</si>
  <si>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</si>
  <si>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</si>
  <si>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</si>
  <si>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</si>
  <si>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</si>
  <si>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</si>
  <si>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</si>
  <si>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</si>
  <si>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</si>
  <si>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</si>
  <si>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</si>
  <si>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</si>
  <si>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</si>
  <si>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</si>
  <si>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</si>
  <si>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</si>
  <si>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</si>
  <si>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</si>
  <si>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</si>
  <si>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</si>
  <si>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</si>
  <si>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</si>
  <si>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</si>
  <si>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</si>
  <si>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</si>
  <si>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</si>
  <si>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</si>
  <si>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</si>
  <si>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</si>
  <si>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</si>
  <si>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</si>
  <si>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</si>
  <si>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</si>
  <si>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</si>
  <si>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</si>
  <si>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</si>
  <si>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</si>
  <si>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</si>
  <si>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</si>
  <si>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</si>
  <si>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</si>
  <si>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</si>
  <si>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</si>
  <si>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</si>
  <si>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</si>
  <si>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</si>
  <si>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</si>
  <si>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</si>
  <si>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</si>
  <si>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</si>
  <si>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</si>
  <si>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</si>
  <si>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</si>
  <si>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</si>
  <si>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</si>
  <si>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</si>
  <si>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</si>
  <si>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</si>
  <si>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</si>
  <si>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</si>
  <si>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</si>
  <si>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</si>
  <si>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</si>
  <si>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</si>
  <si>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</si>
  <si>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</si>
  <si>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</si>
  <si>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</si>
  <si>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</si>
  <si>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</si>
  <si>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</si>
  <si>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</si>
  <si>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</si>
  <si>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</si>
  <si>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</si>
  <si>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</si>
  <si>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</si>
  <si>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</si>
  <si>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</si>
  <si>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</si>
  <si>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</si>
  <si>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</si>
  <si>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</si>
  <si>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</si>
  <si>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</si>
  <si>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</si>
  <si>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</si>
  <si>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</si>
  <si>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</si>
  <si>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</si>
  <si>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</si>
  <si>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</si>
  <si>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</si>
  <si>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</si>
  <si>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</si>
  <si>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</si>
  <si>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</si>
  <si>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</si>
  <si>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</si>
  <si>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</si>
  <si>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</si>
  <si>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</si>
  <si>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</si>
  <si>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</si>
  <si>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</si>
  <si>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</si>
  <si>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</si>
  <si>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</si>
  <si>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</si>
  <si>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</si>
  <si>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</si>
  <si>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</si>
  <si>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</si>
  <si>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</si>
  <si>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</si>
  <si>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</si>
  <si>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</si>
  <si>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</si>
  <si>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</si>
  <si>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</si>
  <si>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</si>
  <si>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</si>
  <si>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</si>
  <si>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</si>
  <si>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</si>
  <si>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</si>
  <si>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</si>
  <si>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</si>
  <si>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</si>
  <si>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</si>
  <si>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</si>
  <si>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</si>
  <si>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</si>
  <si>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</si>
  <si>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</si>
  <si>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</si>
  <si>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</si>
  <si>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</si>
  <si>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</si>
  <si>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</si>
  <si>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</si>
  <si>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</si>
  <si>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</si>
  <si>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</si>
  <si>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</si>
  <si>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</si>
  <si>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</si>
  <si>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</si>
  <si>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</si>
  <si>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</si>
  <si>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</si>
  <si>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</si>
  <si>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</si>
  <si>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</si>
  <si>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</si>
  <si>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</si>
  <si>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</si>
  <si>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</si>
  <si>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</si>
  <si>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</si>
  <si>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</si>
  <si>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</si>
  <si>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</si>
  <si>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</si>
  <si>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</si>
  <si>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</si>
  <si>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</si>
  <si>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</si>
  <si>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</si>
  <si>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</si>
  <si>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</si>
  <si>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</si>
  <si>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</si>
  <si>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</si>
  <si>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</si>
  <si>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</si>
  <si>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</si>
  <si>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</si>
  <si>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</si>
  <si>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</si>
  <si>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</si>
  <si>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</si>
  <si>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</si>
  <si>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</si>
  <si>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</si>
  <si>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</si>
  <si>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</si>
  <si>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</si>
  <si>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</si>
  <si>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</si>
  <si>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</si>
  <si>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</si>
  <si>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</si>
  <si>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</si>
  <si>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</si>
  <si>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</si>
  <si>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</si>
  <si>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</si>
  <si>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</si>
  <si>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</si>
  <si>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</si>
  <si>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</si>
  <si>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</si>
  <si>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</si>
  <si>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</si>
  <si>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</si>
  <si>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</si>
  <si>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</si>
  <si>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</si>
  <si>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</si>
  <si>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</si>
  <si>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</si>
  <si>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</si>
  <si>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</si>
  <si>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</si>
  <si>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</si>
  <si>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</si>
  <si>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</si>
  <si>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</si>
  <si>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</si>
  <si>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</si>
  <si>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</si>
  <si>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</si>
  <si>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</si>
  <si>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</si>
  <si>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</si>
  <si>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</si>
  <si>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</si>
  <si>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</si>
  <si>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</si>
  <si>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</si>
  <si>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</si>
  <si>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</si>
  <si>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</si>
  <si>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</si>
  <si>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</si>
  <si>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</si>
  <si>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</si>
  <si>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</si>
  <si>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</si>
  <si>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</si>
  <si>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</si>
  <si>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</si>
  <si>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</si>
  <si>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</si>
  <si>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</si>
  <si>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</si>
  <si>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</si>
  <si>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</si>
  <si>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</si>
  <si>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</si>
  <si>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</si>
  <si>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</si>
  <si>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</si>
  <si>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</si>
  <si>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</si>
  <si>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</si>
  <si>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</si>
  <si>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</si>
  <si>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</si>
  <si>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</si>
  <si>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</si>
  <si>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</si>
  <si>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</si>
  <si>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</si>
  <si>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</si>
  <si>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</si>
  <si>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</si>
  <si>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</si>
  <si>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</si>
  <si>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</si>
  <si>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</si>
  <si>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</si>
  <si>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</si>
  <si>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</si>
  <si>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</si>
  <si>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</si>
  <si>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</si>
  <si>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</si>
  <si>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</si>
  <si>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</si>
  <si>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</si>
  <si>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</si>
  <si>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</si>
  <si>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</si>
  <si>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</si>
  <si>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</si>
  <si>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</si>
  <si>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</si>
  <si>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</si>
  <si>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</si>
  <si>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</si>
  <si>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</si>
  <si>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</si>
  <si>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</si>
  <si>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</si>
  <si>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</si>
  <si>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</si>
  <si>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</si>
  <si>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</si>
  <si>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</si>
  <si>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</si>
  <si>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</si>
  <si>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</si>
  <si>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</si>
  <si>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</si>
  <si>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</si>
  <si>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</si>
  <si>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</si>
  <si>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</si>
  <si>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</si>
  <si>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</si>
  <si>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</si>
  <si>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</si>
  <si>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</si>
  <si>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</si>
  <si>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</si>
  <si>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</si>
  <si>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</si>
  <si>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</si>
  <si>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</si>
  <si>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</si>
  <si>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</si>
  <si>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</si>
  <si>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</si>
  <si>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</si>
  <si>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</si>
  <si>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</si>
  <si>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</si>
  <si>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</si>
  <si>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</si>
  <si>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</si>
  <si>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</si>
  <si>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</si>
  <si>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</si>
  <si>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</si>
  <si>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</si>
  <si>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</si>
  <si>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</si>
  <si>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</si>
  <si>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</si>
  <si>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</si>
  <si>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</si>
  <si>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</si>
  <si>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</si>
  <si>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</si>
  <si>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</si>
  <si>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</si>
  <si>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</si>
  <si>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</si>
  <si>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</si>
  <si>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</si>
  <si>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</si>
  <si>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</si>
  <si>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</si>
  <si>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</si>
  <si>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</si>
  <si>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</si>
  <si>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</si>
  <si>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</si>
  <si>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</si>
  <si>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</si>
  <si>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</si>
  <si>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</si>
  <si>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</si>
  <si>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</si>
  <si>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</si>
  <si>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</si>
  <si>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</si>
  <si>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</si>
  <si>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</si>
  <si>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</si>
  <si>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</si>
  <si>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</si>
  <si>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</si>
  <si>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</si>
  <si>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</si>
  <si>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</si>
  <si>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</si>
  <si>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</si>
  <si>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</si>
  <si>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</si>
  <si>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</si>
  <si>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</si>
  <si>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</si>
  <si>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</si>
  <si>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</si>
  <si>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</si>
  <si>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</si>
  <si>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</si>
  <si>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</si>
  <si>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</si>
  <si>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</si>
  <si>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</si>
  <si>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</si>
  <si>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</si>
  <si>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</si>
  <si>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</si>
  <si>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</si>
  <si>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</si>
  <si>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</si>
  <si>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</si>
  <si>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</si>
  <si>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</si>
  <si>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</si>
  <si>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</si>
  <si>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</si>
  <si>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</si>
  <si>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</si>
  <si>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</si>
  <si>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</si>
  <si>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</si>
  <si>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</si>
  <si>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</si>
  <si>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</si>
  <si>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</si>
  <si>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</si>
  <si>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</si>
  <si>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</si>
  <si>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</si>
  <si>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</si>
  <si>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</si>
  <si>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</si>
  <si>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</si>
  <si>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</si>
  <si>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</si>
  <si>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</si>
  <si>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</si>
  <si>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</si>
  <si>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</si>
  <si>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</si>
  <si>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</si>
  <si>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</si>
  <si>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</si>
  <si>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</si>
  <si>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</si>
  <si>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</si>
  <si>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</si>
  <si>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</si>
  <si>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</si>
  <si>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</si>
  <si>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</si>
  <si>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</si>
  <si>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</si>
  <si>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</si>
  <si>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</si>
  <si>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</si>
  <si>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</si>
  <si>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</si>
  <si>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</si>
  <si>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</si>
  <si>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</si>
  <si>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</si>
  <si>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</si>
  <si>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</si>
  <si>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</si>
  <si>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</si>
  <si>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</si>
  <si>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</si>
  <si>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</si>
  <si>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</si>
  <si>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</si>
  <si>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</si>
  <si>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</si>
  <si>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</si>
  <si>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</si>
  <si>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</si>
  <si>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</si>
  <si>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</si>
  <si>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</si>
  <si>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</si>
  <si>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</si>
  <si>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</si>
  <si>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</si>
  <si>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</si>
  <si>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</si>
  <si>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</si>
  <si>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</si>
  <si>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</si>
  <si>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</si>
  <si>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</si>
  <si>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</si>
  <si>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</si>
  <si>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</si>
  <si>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</si>
  <si>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</si>
  <si>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</si>
  <si>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</si>
  <si>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</si>
  <si>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</si>
  <si>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</si>
  <si>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</si>
  <si>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</si>
  <si>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</si>
  <si>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</si>
  <si>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</si>
  <si>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</si>
  <si>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</si>
  <si>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</si>
  <si>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</si>
  <si>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</si>
  <si>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</si>
  <si>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</si>
  <si>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</si>
  <si>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</si>
  <si>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</si>
  <si>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</si>
  <si>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</si>
  <si>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</si>
  <si>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</si>
  <si>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</si>
  <si>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</si>
  <si>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</si>
  <si>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</si>
  <si>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</si>
  <si>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</si>
  <si>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</si>
  <si>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</si>
  <si>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</si>
  <si>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</si>
  <si>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</si>
  <si>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</si>
  <si>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</si>
  <si>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</si>
  <si>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</si>
  <si>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</si>
  <si>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</si>
  <si>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</si>
  <si>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</si>
  <si>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</si>
  <si>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</si>
  <si>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</si>
  <si>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</si>
  <si>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</si>
  <si>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</si>
  <si>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</si>
  <si>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</si>
  <si>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</si>
  <si>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</si>
  <si>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</si>
  <si>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</si>
  <si>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</si>
  <si>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</si>
  <si>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</si>
  <si>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</si>
  <si>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</si>
  <si>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</si>
  <si>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</si>
  <si>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</si>
  <si>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</si>
  <si>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</si>
  <si>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</si>
  <si>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</si>
  <si>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</si>
  <si>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</si>
  <si>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</si>
  <si>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</si>
  <si>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</si>
  <si>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</si>
  <si>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</si>
  <si>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</si>
  <si>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</si>
  <si>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</si>
  <si>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</si>
  <si>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</si>
  <si>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</si>
  <si>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</si>
  <si>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</si>
  <si>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</si>
  <si>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</si>
  <si>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</si>
  <si>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</si>
  <si>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</si>
  <si>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</si>
  <si>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</si>
  <si>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</si>
  <si>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</si>
  <si>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</si>
  <si>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</si>
  <si>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</si>
  <si>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</si>
  <si>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</si>
  <si>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</si>
  <si>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</si>
  <si>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</si>
  <si>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</si>
  <si>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</si>
  <si>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</si>
  <si>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</si>
  <si>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</si>
  <si>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</si>
  <si>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</si>
  <si>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</si>
  <si>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</si>
  <si>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</si>
  <si>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</si>
  <si>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</si>
  <si>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</si>
  <si>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</si>
  <si>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</si>
  <si>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</si>
  <si>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</si>
  <si>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</si>
  <si>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</si>
  <si>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</si>
  <si>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</si>
  <si>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</si>
  <si>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</si>
  <si>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</si>
  <si>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</si>
  <si>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</si>
  <si>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</si>
  <si>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</si>
  <si>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</si>
  <si>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</si>
  <si>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</si>
  <si>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</si>
  <si>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</si>
  <si>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</si>
  <si>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</si>
  <si>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</si>
  <si>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</si>
  <si>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</si>
  <si>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</si>
  <si>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</si>
  <si>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</si>
  <si>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</si>
  <si>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</si>
  <si>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</si>
  <si>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</si>
  <si>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</si>
  <si>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</si>
  <si>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</si>
  <si>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</si>
  <si>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</si>
  <si>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</si>
  <si>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</si>
  <si>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</si>
  <si>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</si>
  <si>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</si>
  <si>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</si>
  <si>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</si>
  <si>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</si>
  <si>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</si>
  <si>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</si>
  <si>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</si>
  <si>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</si>
  <si>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</si>
  <si>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</si>
  <si>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</si>
  <si>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</si>
  <si>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</si>
  <si>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</si>
  <si>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</si>
  <si>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</si>
  <si>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</si>
  <si>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</si>
  <si>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</si>
  <si>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</si>
  <si>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</si>
  <si>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</si>
  <si>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</si>
  <si>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</si>
  <si>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</si>
  <si>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</si>
  <si>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</si>
  <si>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</si>
  <si>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</si>
  <si>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</si>
  <si>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</si>
  <si>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</si>
  <si>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</si>
  <si>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</si>
  <si>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</si>
  <si>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</si>
  <si>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</si>
  <si>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</si>
  <si>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</si>
  <si>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</si>
  <si>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</si>
  <si>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</si>
  <si>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</si>
  <si>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</si>
  <si>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</si>
  <si>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</si>
  <si>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</si>
  <si>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</si>
  <si>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</si>
  <si>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</si>
  <si>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</si>
  <si>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</si>
  <si>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</si>
  <si>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</si>
  <si>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</si>
  <si>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</si>
  <si>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</si>
  <si>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</si>
  <si>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</si>
  <si>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</si>
  <si>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</si>
  <si>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</si>
  <si>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</si>
  <si>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</si>
  <si>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</si>
  <si>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</si>
  <si>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</si>
  <si>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</si>
  <si>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</si>
  <si>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</si>
  <si>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</si>
  <si>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</si>
  <si>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</si>
  <si>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</si>
  <si>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</si>
  <si>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</si>
  <si>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</si>
  <si>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</si>
  <si>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</si>
  <si>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</si>
  <si>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</si>
  <si>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</si>
  <si>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</si>
  <si>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</si>
  <si>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</si>
  <si>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</si>
  <si>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</si>
  <si>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</si>
  <si>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</si>
  <si>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</si>
  <si>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</si>
  <si>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</si>
  <si>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</si>
  <si>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</si>
  <si>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</si>
  <si>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</si>
  <si>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</si>
  <si>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</si>
  <si>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</si>
  <si>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</si>
  <si>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</si>
  <si>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</si>
  <si>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</si>
  <si>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</si>
  <si>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</si>
  <si>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</si>
  <si>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</si>
  <si>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</si>
  <si>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</si>
  <si>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</si>
  <si>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</si>
  <si>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</si>
  <si>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</si>
  <si>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</si>
  <si>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</si>
  <si>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</si>
  <si>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</si>
  <si>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</si>
  <si>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</si>
  <si>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</si>
  <si>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</si>
  <si>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</si>
  <si>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</si>
  <si>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</si>
  <si>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</si>
  <si>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</si>
  <si>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</si>
  <si>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</si>
  <si>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</si>
  <si>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</si>
  <si>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</si>
  <si>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</si>
  <si>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</si>
  <si>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</si>
  <si>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</si>
  <si>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</si>
  <si>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</si>
  <si>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</si>
  <si>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</si>
  <si>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</si>
  <si>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</si>
  <si>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</si>
  <si>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</si>
  <si>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</si>
  <si>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</si>
  <si>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</si>
  <si>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</si>
  <si>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</si>
  <si>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</si>
  <si>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</si>
  <si>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</si>
  <si>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</si>
  <si>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</si>
  <si>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</si>
  <si>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</si>
  <si>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</si>
  <si>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</si>
  <si>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</si>
  <si>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</si>
  <si>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</si>
  <si>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</si>
  <si>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</si>
  <si>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</si>
  <si>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</si>
  <si>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</si>
  <si>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</si>
  <si>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</si>
  <si>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</si>
  <si>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</si>
  <si>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</si>
  <si>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</si>
  <si>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</si>
  <si>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</si>
  <si>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</si>
  <si>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</si>
  <si>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</si>
  <si>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</si>
  <si>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</si>
  <si>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</si>
  <si>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</si>
  <si>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</si>
  <si>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</si>
  <si>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</si>
  <si>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</si>
  <si>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</si>
  <si>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</si>
  <si>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</si>
  <si>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</si>
  <si>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</si>
  <si>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</si>
  <si>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</si>
  <si>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</si>
  <si>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</si>
  <si>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</si>
  <si>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</si>
  <si>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</si>
  <si>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</si>
  <si>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</si>
  <si>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</si>
  <si>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</si>
  <si>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</si>
  <si>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</si>
  <si>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</si>
  <si>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</si>
  <si>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</si>
  <si>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</si>
  <si>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</si>
  <si>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</si>
  <si>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</si>
  <si>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</si>
  <si>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</si>
  <si>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</si>
  <si>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</si>
  <si>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</si>
  <si>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</si>
  <si>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</si>
  <si>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</si>
  <si>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</si>
  <si>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</si>
  <si>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</si>
  <si>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</si>
  <si>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</si>
  <si>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</si>
  <si>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</si>
  <si>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</si>
  <si>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</si>
  <si>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</si>
  <si>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</si>
  <si>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</si>
  <si>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</si>
  <si>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</si>
  <si>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</si>
  <si>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</si>
  <si>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</si>
  <si>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</si>
  <si>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</si>
  <si>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</si>
  <si>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</si>
  <si>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</si>
  <si>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</si>
  <si>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</si>
  <si>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</si>
  <si>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</si>
  <si>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</si>
  <si>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</si>
  <si>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</si>
  <si>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</si>
  <si>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</si>
  <si>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</si>
  <si>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</si>
  <si>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</si>
  <si>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</si>
  <si>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</si>
  <si>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</si>
  <si>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</si>
  <si>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</si>
  <si>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</si>
  <si>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</si>
  <si>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</si>
  <si>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</si>
  <si>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</si>
  <si>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</si>
  <si>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</si>
  <si>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</si>
  <si>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</si>
  <si>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</si>
  <si>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</si>
  <si>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</si>
  <si>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</si>
  <si>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</si>
  <si>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</si>
  <si>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</si>
  <si>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</si>
  <si>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</si>
  <si>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</si>
  <si>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</si>
  <si>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</si>
  <si>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</si>
  <si>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</si>
  <si>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</si>
  <si>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</si>
  <si>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</si>
  <si>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</si>
  <si>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</si>
  <si>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</si>
  <si>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</si>
  <si>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</si>
  <si>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</si>
  <si>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</si>
  <si>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</si>
  <si>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</si>
  <si>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</si>
  <si>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</si>
  <si>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</si>
  <si>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</si>
  <si>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</si>
  <si>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</si>
  <si>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</si>
  <si>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</si>
  <si>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</si>
  <si>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</si>
  <si>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</si>
  <si>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</si>
  <si>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</si>
  <si>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</si>
  <si>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</si>
  <si>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</si>
  <si>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</si>
  <si>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</si>
  <si>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</si>
  <si>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</si>
  <si>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</si>
  <si>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</si>
  <si>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</si>
  <si>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</si>
  <si>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</si>
  <si>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</si>
  <si>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</si>
  <si>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</si>
  <si>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</si>
  <si>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</si>
  <si>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</si>
  <si>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</si>
  <si>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</si>
  <si>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</si>
  <si>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</si>
  <si>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</si>
  <si>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</si>
  <si>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</si>
  <si>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</si>
  <si>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</si>
  <si>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</si>
  <si>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</si>
  <si>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</si>
  <si>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</si>
  <si>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</si>
  <si>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</si>
  <si>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</si>
  <si>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</si>
  <si>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</si>
  <si>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</si>
  <si>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</si>
  <si>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</si>
  <si>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</si>
  <si>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</si>
  <si>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</si>
  <si>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</si>
  <si>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</si>
  <si>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</si>
  <si>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</si>
  <si>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</si>
  <si>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</si>
  <si>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</si>
  <si>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</si>
  <si>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</si>
  <si>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</si>
  <si>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</si>
  <si>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</si>
  <si>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</si>
  <si>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</si>
  <si>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</si>
  <si>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</si>
  <si>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</si>
  <si>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</si>
  <si>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</si>
  <si>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</si>
  <si>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</si>
  <si>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</si>
  <si>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</si>
  <si>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</si>
  <si>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</si>
  <si>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</si>
  <si>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</si>
  <si>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</si>
  <si>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</si>
  <si>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</si>
  <si>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</si>
  <si>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</si>
  <si>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</si>
  <si>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</si>
  <si>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</si>
  <si>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</si>
  <si>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</si>
  <si>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</si>
  <si>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</si>
  <si>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</si>
  <si>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</si>
  <si>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</si>
  <si>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</si>
  <si>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</si>
  <si>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</si>
  <si>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</si>
  <si>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</si>
  <si>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</si>
  <si>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</si>
  <si>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</si>
  <si>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</si>
  <si>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</si>
  <si>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</si>
  <si>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</si>
  <si>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</si>
  <si>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</si>
  <si>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</si>
  <si>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</si>
  <si>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</si>
  <si>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</si>
  <si>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</si>
  <si>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</si>
  <si>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</si>
  <si>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</si>
  <si>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</si>
  <si>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</si>
  <si>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</si>
  <si>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</si>
  <si>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</si>
  <si>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</si>
  <si>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</si>
  <si>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</si>
  <si>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</si>
  <si>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</si>
  <si>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</si>
  <si>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</si>
  <si>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</si>
  <si>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</si>
  <si>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</si>
  <si>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</si>
  <si>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</si>
  <si>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</si>
  <si>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</si>
  <si>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</si>
  <si>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</si>
  <si>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</si>
  <si>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</si>
  <si>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</si>
  <si>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</si>
  <si>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</si>
  <si>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</si>
  <si>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</si>
  <si>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</si>
  <si>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</si>
  <si>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</si>
  <si>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</si>
  <si>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</si>
  <si>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</si>
  <si>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</si>
  <si>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</si>
  <si>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</si>
  <si>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</si>
  <si>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</si>
  <si>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</si>
  <si>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</si>
  <si>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</si>
  <si>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</si>
  <si>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</si>
  <si>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</si>
  <si>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</si>
  <si>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</si>
  <si>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</si>
  <si>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</si>
  <si>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</si>
  <si>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</si>
  <si>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</si>
  <si>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</si>
  <si>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</si>
  <si>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</si>
  <si>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</si>
  <si>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</si>
  <si>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</si>
  <si>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</si>
  <si>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</si>
  <si>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</si>
  <si>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</si>
  <si>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</si>
  <si>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</si>
  <si>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</si>
  <si>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</si>
  <si>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</si>
  <si>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</si>
  <si>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</si>
  <si>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</si>
  <si>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</si>
  <si>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</si>
  <si>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</si>
  <si>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</si>
  <si>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</si>
  <si>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</si>
  <si>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</si>
  <si>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</si>
  <si>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</si>
  <si>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</si>
  <si>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</si>
  <si>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</si>
  <si>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</si>
  <si>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</si>
  <si>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</si>
  <si>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</si>
  <si>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</si>
  <si>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</si>
  <si>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</si>
  <si>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</si>
  <si>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</si>
  <si>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</si>
  <si>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</si>
  <si>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</si>
  <si>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</si>
  <si>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</si>
  <si>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</si>
  <si>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</si>
  <si>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</si>
  <si>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</si>
  <si>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</si>
  <si>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</si>
  <si>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</si>
  <si>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</si>
  <si>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</si>
  <si>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</si>
  <si>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</si>
  <si>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</si>
  <si>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</si>
  <si>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</si>
  <si>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</si>
  <si>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</si>
  <si>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</si>
  <si>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</si>
  <si>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</si>
  <si>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</si>
  <si>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</si>
  <si>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</si>
  <si>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</si>
  <si>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</si>
  <si>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</si>
  <si>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</si>
  <si>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</si>
  <si>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</si>
  <si>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</si>
  <si>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</si>
  <si>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</si>
  <si>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</si>
  <si>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</si>
  <si>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</si>
  <si>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</si>
  <si>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</si>
  <si>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</si>
  <si>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</si>
  <si>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</si>
  <si>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</si>
  <si>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</si>
  <si>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</si>
  <si>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</si>
  <si>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</si>
  <si>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</si>
  <si>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</si>
  <si>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</si>
  <si>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</si>
  <si>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</si>
  <si>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</si>
  <si>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</si>
  <si>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</si>
  <si>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</si>
  <si>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</si>
  <si>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</si>
  <si>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</si>
  <si>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</si>
  <si>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</si>
  <si>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</si>
  <si>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</si>
  <si>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</si>
  <si>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</si>
  <si>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</si>
  <si>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</si>
  <si>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</si>
  <si>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</si>
  <si>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</si>
  <si>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</si>
  <si>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</si>
  <si>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</si>
  <si>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</si>
  <si>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</si>
  <si>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</si>
  <si>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</si>
  <si>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</si>
  <si>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</si>
  <si>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</si>
  <si>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</si>
  <si>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</si>
  <si>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</si>
  <si>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</si>
  <si>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</si>
  <si>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</si>
  <si>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</si>
  <si>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</si>
  <si>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</si>
  <si>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</si>
  <si>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</si>
  <si>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</si>
  <si>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</si>
  <si>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</si>
  <si>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</si>
  <si>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</si>
  <si>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</si>
  <si>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</si>
  <si>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</si>
  <si>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</si>
  <si>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</si>
  <si>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</si>
  <si>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</si>
  <si>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</si>
  <si>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</si>
  <si>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</si>
  <si>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</si>
  <si>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</si>
  <si>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</si>
  <si>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</si>
  <si>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</si>
  <si>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</si>
  <si>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</si>
  <si>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</si>
  <si>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</si>
  <si>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</si>
  <si>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</si>
  <si>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</si>
  <si>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</si>
  <si>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</si>
  <si>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</si>
  <si>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</si>
  <si>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</si>
  <si>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</si>
  <si>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</si>
  <si>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</si>
  <si>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</si>
  <si>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</si>
  <si>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</si>
  <si>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</si>
  <si>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</si>
  <si>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</si>
  <si>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</si>
  <si>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</si>
  <si>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</si>
  <si>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</si>
  <si>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</si>
  <si>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</si>
  <si>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</si>
  <si>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</si>
  <si>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</si>
  <si>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</si>
  <si>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</si>
  <si>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</si>
  <si>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</si>
  <si>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</si>
  <si>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</si>
  <si>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</si>
  <si>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</si>
  <si>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</si>
  <si>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</si>
  <si>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</si>
  <si>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</si>
  <si>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</si>
  <si>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</si>
  <si>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</si>
  <si>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</si>
  <si>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</si>
  <si>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</si>
  <si>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</si>
  <si>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</si>
  <si>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</si>
  <si>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</si>
  <si>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</si>
  <si>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</si>
  <si>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</si>
  <si>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</si>
  <si>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</si>
  <si>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</si>
  <si>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</si>
  <si>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</si>
  <si>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</si>
  <si>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</si>
  <si>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</si>
  <si>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</si>
  <si>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</si>
  <si>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</si>
  <si>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</si>
  <si>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</si>
  <si>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</si>
  <si>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</si>
  <si>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</si>
  <si>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</si>
  <si>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</si>
  <si>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</si>
  <si>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</si>
  <si>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</si>
  <si>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</si>
  <si>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</si>
  <si>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</si>
  <si>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</si>
  <si>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</si>
  <si>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</si>
  <si>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</si>
  <si>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</si>
  <si>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</si>
  <si>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</si>
  <si>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</si>
  <si>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</si>
  <si>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</si>
  <si>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</si>
  <si>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</si>
  <si>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</si>
  <si>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</si>
  <si>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</si>
  <si>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</si>
  <si>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</si>
  <si>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</si>
  <si>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</si>
  <si>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</si>
  <si>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</si>
  <si>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</si>
  <si>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</si>
  <si>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</si>
  <si>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</si>
  <si>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</si>
  <si>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</si>
  <si>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</si>
  <si>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</si>
  <si>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</si>
  <si>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</si>
  <si>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</si>
  <si>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</si>
  <si>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</si>
  <si>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</si>
  <si>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</si>
  <si>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</si>
  <si>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</si>
  <si>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</si>
  <si>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</si>
  <si>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</si>
  <si>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</si>
  <si>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</si>
  <si>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</si>
  <si>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</si>
  <si>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</si>
  <si>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</si>
  <si>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</si>
  <si>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</si>
  <si>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</si>
  <si>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</si>
  <si>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</si>
  <si>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</si>
  <si>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</si>
  <si>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</si>
  <si>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</si>
  <si>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</si>
  <si>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</si>
  <si>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</si>
  <si>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</si>
  <si>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</si>
  <si>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</si>
  <si>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</si>
  <si>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</si>
  <si>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</si>
  <si>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</si>
  <si>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</si>
  <si>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</si>
  <si>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</si>
  <si>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</si>
  <si>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</si>
  <si>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</si>
  <si>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</si>
  <si>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</si>
  <si>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</si>
  <si>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</si>
  <si>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</si>
  <si>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</si>
  <si>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</si>
  <si>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</si>
  <si>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</si>
  <si>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</si>
  <si>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</si>
  <si>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</si>
  <si>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</si>
  <si>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</si>
  <si>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</si>
  <si>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</si>
  <si>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</si>
  <si>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</si>
  <si>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</si>
  <si>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</si>
  <si>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</si>
  <si>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</si>
  <si>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</si>
  <si>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</si>
  <si>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</si>
  <si>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</si>
  <si>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</si>
  <si>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</si>
  <si>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</si>
  <si>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</si>
  <si>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</si>
  <si>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</si>
  <si>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</si>
  <si>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</si>
  <si>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</si>
  <si>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</si>
  <si>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</si>
  <si>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</si>
  <si>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</si>
  <si>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</si>
  <si>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</si>
  <si>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</si>
  <si>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</si>
  <si>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</si>
  <si>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</si>
  <si>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</si>
  <si>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</si>
  <si>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</si>
  <si>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</si>
  <si>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</si>
  <si>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</si>
  <si>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</si>
  <si>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</si>
  <si>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</si>
  <si>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</si>
  <si>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</si>
  <si>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</si>
  <si>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</si>
  <si>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</si>
  <si>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</si>
  <si>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</si>
  <si>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</si>
  <si>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</si>
  <si>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</si>
  <si>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</si>
  <si>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</si>
  <si>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</si>
  <si>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</si>
  <si>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</si>
  <si>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</si>
  <si>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</si>
  <si>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</si>
  <si>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</si>
  <si>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</si>
  <si>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</si>
  <si>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</si>
  <si>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</si>
  <si>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</si>
  <si>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</si>
  <si>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</si>
  <si>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</si>
  <si>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</si>
  <si>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</si>
  <si>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</si>
  <si>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</si>
  <si>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</si>
  <si>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</si>
  <si>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</si>
  <si>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</si>
  <si>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</si>
  <si>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</si>
  <si>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</si>
  <si>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</si>
  <si>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</si>
  <si>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</si>
  <si>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</si>
  <si>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</si>
  <si>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</si>
  <si>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</si>
  <si>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</si>
  <si>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</si>
  <si>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</si>
  <si>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</si>
  <si>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</si>
  <si>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</si>
  <si>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</si>
  <si>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</si>
  <si>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</si>
  <si>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</si>
  <si>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</si>
  <si>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</si>
  <si>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</si>
  <si>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</si>
  <si>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</si>
  <si>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</si>
  <si>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</si>
  <si>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</si>
  <si>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</si>
  <si>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</si>
  <si>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</si>
  <si>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</si>
  <si>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</si>
  <si>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</si>
  <si>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</si>
  <si>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</si>
  <si>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</si>
  <si>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</si>
  <si>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</si>
  <si>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</si>
  <si>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</si>
  <si>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</si>
  <si>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</si>
  <si>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</si>
  <si>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</si>
  <si>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</si>
  <si>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</si>
  <si>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</si>
  <si>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</si>
  <si>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</si>
  <si>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</si>
  <si>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</si>
  <si>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</si>
  <si>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</si>
  <si>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</si>
  <si>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</si>
  <si>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</si>
  <si>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</si>
  <si>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</si>
  <si>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</si>
  <si>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</si>
  <si>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</si>
  <si>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</si>
  <si>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</si>
  <si>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</si>
  <si>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</si>
  <si>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</si>
  <si>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</si>
  <si>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</si>
  <si>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</si>
  <si>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</si>
  <si>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</si>
  <si>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</si>
  <si>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</si>
  <si>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</si>
  <si>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</si>
  <si>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</si>
  <si>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</si>
  <si>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</si>
  <si>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</si>
  <si>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</si>
  <si>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</si>
  <si>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</si>
  <si>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</si>
  <si>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</si>
  <si>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</si>
  <si>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</si>
  <si>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</si>
  <si>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</si>
  <si>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</si>
  <si>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</si>
  <si>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</si>
  <si>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</si>
  <si>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</si>
  <si>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</si>
  <si>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</si>
  <si>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</si>
  <si>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</si>
  <si>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</si>
  <si>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</si>
  <si>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</si>
  <si>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</si>
  <si>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</si>
  <si>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</si>
  <si>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</si>
  <si>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</si>
  <si>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</si>
  <si>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</si>
  <si>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</si>
  <si>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</si>
  <si>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</si>
  <si>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</si>
  <si>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</si>
  <si>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</si>
  <si>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</si>
  <si>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</si>
  <si>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</si>
  <si>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</si>
  <si>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</si>
  <si>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</si>
  <si>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</si>
  <si>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</si>
  <si>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</si>
  <si>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</si>
  <si>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</si>
  <si>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</si>
  <si>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</si>
  <si>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</si>
  <si>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</si>
  <si>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</si>
  <si>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</si>
  <si>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</si>
  <si>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</si>
  <si>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</si>
  <si>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</si>
  <si>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</si>
  <si>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</si>
  <si>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</si>
  <si>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</si>
  <si>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</si>
  <si>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</si>
  <si>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</si>
  <si>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</si>
  <si>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</si>
  <si>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</si>
  <si>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</si>
  <si>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</si>
  <si>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</si>
  <si>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</si>
  <si>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</si>
  <si>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</si>
  <si>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</si>
  <si>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</si>
  <si>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</si>
  <si>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</si>
  <si>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</si>
  <si>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</si>
  <si>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</si>
  <si>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</si>
  <si>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</si>
  <si>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</si>
  <si>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</si>
  <si>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</si>
  <si>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</si>
  <si>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</si>
  <si>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</si>
  <si>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</si>
  <si>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</si>
  <si>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</si>
  <si>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</si>
  <si>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</si>
  <si>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</si>
  <si>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</si>
  <si>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</si>
  <si>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</si>
  <si>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</si>
  <si>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</si>
  <si>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</si>
  <si>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</si>
  <si>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</si>
  <si>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</si>
  <si>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</si>
  <si>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</si>
  <si>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</si>
  <si>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</si>
  <si>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</si>
  <si>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</si>
  <si>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</si>
  <si>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</si>
  <si>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</si>
  <si>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</si>
  <si>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</si>
  <si>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</si>
  <si>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</si>
  <si>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</si>
  <si>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</si>
  <si>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</si>
  <si>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</si>
  <si>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</si>
  <si>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</si>
  <si>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</si>
  <si>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</si>
  <si>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</si>
  <si>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</si>
  <si>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</si>
  <si>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</si>
  <si>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</si>
  <si>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</si>
  <si>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</si>
  <si>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</si>
  <si>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</si>
  <si>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</si>
  <si>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</si>
  <si>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</si>
  <si>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</si>
  <si>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</si>
  <si>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</si>
  <si>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</si>
  <si>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</si>
  <si>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</si>
  <si>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</si>
  <si>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</si>
  <si>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</si>
  <si>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</si>
  <si>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</si>
  <si>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</si>
  <si>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</si>
  <si>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</si>
  <si>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</si>
  <si>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</si>
  <si>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</si>
  <si>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</si>
  <si>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</si>
  <si>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</si>
  <si>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</si>
  <si>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</si>
  <si>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</si>
  <si>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</si>
  <si>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</si>
  <si>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</si>
  <si>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</si>
  <si>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</si>
  <si>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</si>
  <si>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</si>
  <si>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</si>
  <si>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</si>
  <si>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</si>
  <si>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</si>
  <si>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</si>
  <si>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</si>
  <si>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</si>
  <si>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</si>
  <si>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</si>
  <si>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</si>
  <si>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</si>
  <si>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</si>
  <si>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</si>
  <si>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</si>
  <si>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</si>
  <si>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</si>
  <si>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</si>
  <si>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</si>
  <si>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</si>
  <si>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</si>
  <si>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</si>
  <si>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</si>
  <si>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</si>
  <si>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</si>
  <si>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</si>
  <si>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</si>
  <si>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</si>
  <si>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</si>
  <si>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</si>
  <si>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</si>
  <si>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</si>
  <si>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</si>
  <si>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</si>
  <si>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</si>
  <si>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</si>
  <si>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</si>
  <si>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</si>
  <si>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</si>
  <si>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</si>
  <si>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</si>
  <si>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</si>
  <si>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</si>
  <si>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</si>
  <si>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</si>
  <si>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</si>
  <si>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</si>
  <si>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</si>
  <si>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</si>
  <si>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</si>
  <si>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</si>
  <si>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</si>
  <si>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</si>
  <si>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</si>
  <si>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</si>
  <si>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</si>
  <si>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</si>
  <si>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</si>
  <si>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</si>
  <si>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</si>
  <si>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</si>
  <si>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</si>
  <si>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</si>
  <si>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</si>
  <si>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</si>
  <si>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</si>
  <si>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</si>
  <si>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</si>
  <si>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</si>
  <si>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</si>
  <si>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</si>
  <si>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</si>
  <si>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</si>
  <si>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</si>
  <si>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</si>
  <si>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</si>
  <si>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</si>
  <si>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</si>
  <si>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</si>
  <si>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</si>
  <si>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</si>
  <si>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</si>
  <si>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</si>
  <si>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</si>
  <si>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</si>
  <si>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</si>
  <si>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</si>
  <si>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</si>
  <si>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</si>
  <si>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</si>
  <si>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</si>
  <si>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</si>
  <si>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</si>
  <si>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</si>
  <si>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</si>
  <si>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</si>
  <si>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</si>
  <si>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</si>
  <si>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</si>
  <si>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</si>
  <si>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</si>
  <si>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</si>
  <si>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</si>
  <si>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</si>
  <si>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</si>
  <si>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</si>
  <si>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</si>
  <si>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</si>
  <si>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</si>
  <si>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</si>
  <si>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</si>
  <si>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</si>
  <si>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</si>
  <si>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</si>
  <si>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</si>
  <si>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</si>
  <si>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</si>
  <si>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</si>
  <si>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</si>
  <si>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</si>
  <si>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</si>
  <si>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</si>
  <si>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</si>
  <si>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</si>
  <si>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</si>
  <si>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</si>
  <si>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</si>
  <si>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</si>
  <si>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</si>
  <si>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</si>
  <si>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</si>
  <si>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</si>
  <si>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</si>
  <si>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</si>
  <si>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</si>
  <si>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</si>
  <si>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</si>
  <si>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</si>
  <si>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</si>
  <si>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</si>
  <si>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</si>
  <si>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</si>
  <si>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</si>
  <si>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</si>
  <si>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</si>
  <si>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</si>
  <si>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</si>
  <si>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</si>
  <si>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</si>
  <si>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</si>
  <si>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</si>
  <si>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</si>
  <si>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</si>
  <si>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</si>
  <si>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</si>
  <si>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</si>
  <si>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</si>
  <si>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</si>
  <si>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</si>
  <si>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</si>
  <si>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</si>
  <si>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</si>
  <si>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</si>
  <si>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</si>
  <si>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</si>
  <si>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</si>
  <si>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</si>
  <si>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</si>
  <si>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</si>
  <si>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</si>
  <si>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</si>
  <si>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</si>
  <si>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</si>
  <si>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</si>
  <si>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</si>
  <si>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</si>
  <si>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</si>
  <si>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</si>
  <si>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</si>
  <si>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</si>
  <si>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</si>
  <si>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</si>
  <si>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</si>
  <si>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</si>
  <si>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</si>
  <si>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</si>
  <si>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</si>
  <si>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</si>
  <si>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</si>
  <si>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</si>
  <si>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</si>
  <si>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</si>
  <si>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</si>
  <si>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</si>
  <si>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</si>
  <si>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</si>
  <si>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</si>
  <si>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</si>
  <si>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</si>
  <si>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</si>
  <si>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</si>
  <si>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</si>
  <si>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</si>
  <si>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</si>
  <si>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</si>
  <si>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</si>
  <si>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</si>
  <si>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</si>
  <si>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</si>
  <si>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</si>
  <si>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</si>
  <si>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</si>
  <si>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</si>
  <si>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</si>
  <si>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</si>
  <si>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</si>
  <si>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</si>
  <si>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</si>
  <si>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</si>
  <si>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</si>
  <si>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</si>
  <si>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</si>
  <si>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</si>
  <si>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</si>
  <si>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</si>
  <si>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</si>
  <si>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</si>
  <si>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</si>
  <si>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</si>
  <si>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</si>
  <si>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</si>
  <si>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</si>
  <si>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</si>
  <si>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</si>
  <si>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</si>
  <si>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</si>
  <si>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</si>
  <si>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</si>
  <si>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</si>
  <si>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</si>
  <si>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</si>
  <si>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</si>
  <si>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</si>
  <si>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</si>
  <si>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</si>
  <si>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</si>
  <si>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</si>
  <si>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</si>
  <si>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</si>
  <si>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</si>
  <si>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</si>
  <si>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</si>
  <si>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</si>
  <si>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</si>
  <si>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</si>
  <si>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</si>
  <si>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</si>
  <si>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</si>
  <si>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</si>
  <si>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</si>
  <si>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</si>
  <si>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</si>
  <si>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</si>
  <si>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</si>
  <si>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</si>
  <si>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</si>
  <si>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</si>
  <si>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</si>
  <si>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</si>
  <si>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</si>
  <si>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</si>
  <si>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</si>
  <si>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</si>
  <si>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</si>
  <si>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</si>
  <si>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</si>
  <si>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</si>
  <si>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</si>
  <si>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</si>
  <si>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</si>
  <si>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</si>
  <si>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</si>
  <si>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</si>
  <si>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</si>
  <si>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</si>
  <si>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</si>
  <si>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</si>
  <si>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</si>
  <si>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</si>
  <si>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</si>
  <si>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</si>
  <si>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</si>
  <si>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</si>
  <si>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</si>
  <si>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</si>
  <si>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</si>
  <si>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</si>
  <si>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</si>
  <si>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</si>
  <si>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</si>
  <si>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</si>
  <si>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</si>
  <si>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</si>
  <si>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</si>
  <si>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</si>
  <si>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</si>
  <si>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</si>
  <si>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</si>
  <si>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</si>
  <si>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</si>
  <si>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</si>
  <si>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</si>
  <si>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</si>
  <si>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</si>
  <si>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</si>
  <si>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</si>
  <si>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</si>
  <si>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</si>
  <si>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</si>
  <si>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</si>
  <si>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</si>
  <si>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</si>
  <si>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</si>
  <si>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</si>
  <si>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</si>
  <si>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</si>
  <si>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</si>
  <si>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</si>
  <si>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</si>
  <si>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</si>
  <si>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</si>
  <si>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</si>
  <si>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</si>
  <si>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</si>
  <si>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</si>
  <si>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</si>
  <si>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</si>
  <si>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</si>
  <si>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</si>
  <si>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</si>
  <si>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</si>
  <si>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</si>
  <si>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</si>
  <si>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</si>
  <si>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</si>
  <si>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</si>
  <si>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</si>
  <si>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</si>
  <si>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</si>
  <si>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</si>
  <si>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</si>
  <si>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</si>
  <si>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</si>
  <si>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</si>
  <si>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</si>
  <si>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</si>
  <si>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</si>
  <si>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</si>
  <si>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</si>
  <si>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</si>
  <si>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</si>
  <si>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</si>
  <si>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</si>
  <si>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</si>
  <si>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</si>
  <si>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</si>
  <si>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</si>
  <si>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</si>
  <si>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</si>
  <si>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</si>
  <si>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</si>
  <si>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</si>
  <si>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</si>
  <si>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</si>
  <si>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</si>
  <si>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</si>
  <si>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</si>
  <si>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</si>
  <si>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</si>
  <si>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</si>
  <si>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</si>
  <si>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</si>
  <si>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</si>
  <si>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</si>
  <si>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</si>
  <si>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</si>
  <si>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</si>
  <si>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</si>
  <si>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</si>
  <si>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</si>
  <si>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</si>
  <si>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</si>
  <si>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</si>
  <si>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</si>
  <si>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</si>
  <si>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</si>
  <si>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</si>
  <si>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</si>
  <si>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</si>
  <si>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</si>
  <si>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</si>
  <si>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</si>
  <si>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</si>
  <si>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</si>
  <si>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</si>
  <si>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</si>
  <si>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</si>
  <si>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</si>
  <si>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</si>
  <si>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</si>
  <si>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</si>
  <si>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</si>
  <si>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</si>
  <si>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</si>
  <si>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</si>
  <si>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</si>
  <si>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</si>
  <si>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</si>
  <si>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</si>
  <si>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</si>
  <si>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</si>
  <si>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</si>
  <si>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</si>
  <si>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</si>
  <si>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</si>
  <si>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</si>
  <si>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</si>
  <si>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</si>
  <si>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</si>
  <si>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</si>
  <si>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</si>
  <si>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</si>
  <si>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</si>
  <si>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</si>
  <si>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</si>
  <si>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</si>
  <si>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</si>
  <si>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</si>
  <si>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</si>
  <si>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</si>
  <si>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</si>
  <si>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</si>
  <si>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</si>
  <si>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</si>
  <si>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</si>
  <si>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</si>
  <si>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</si>
  <si>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</si>
  <si>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</si>
  <si>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</si>
  <si>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</si>
  <si>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</si>
  <si>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</si>
  <si>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</si>
  <si>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</si>
  <si>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</si>
  <si>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</si>
  <si>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</si>
  <si>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</si>
  <si>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</si>
  <si>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</si>
  <si>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</si>
  <si>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</si>
  <si>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</si>
  <si>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</si>
  <si>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</si>
  <si>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</si>
  <si>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</si>
  <si>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</si>
  <si>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</si>
  <si>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</si>
  <si>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</si>
  <si>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</si>
  <si>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</si>
  <si>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</si>
  <si>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</si>
  <si>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</si>
  <si>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</si>
  <si>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</si>
  <si>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</si>
  <si>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</si>
  <si>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</si>
  <si>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</si>
  <si>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</si>
  <si>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</si>
  <si>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</si>
  <si>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</si>
  <si>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</si>
  <si>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</si>
  <si>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</si>
  <si>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</si>
  <si>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</si>
  <si>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</si>
  <si>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</si>
  <si>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</si>
  <si>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</si>
  <si>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</si>
  <si>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</si>
  <si>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</si>
  <si>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</si>
  <si>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</si>
  <si>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</si>
  <si>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</si>
  <si>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</si>
  <si>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</si>
  <si>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</si>
  <si>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</si>
  <si>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</si>
  <si>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</si>
  <si>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</si>
  <si>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</si>
  <si>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</si>
  <si>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</si>
  <si>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</si>
  <si>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</si>
  <si>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</si>
  <si>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</si>
  <si>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</si>
  <si>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</si>
  <si>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</si>
  <si>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</si>
  <si>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</si>
  <si>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</si>
  <si>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</si>
  <si>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</si>
  <si>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</si>
  <si>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</si>
  <si>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</si>
  <si>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</si>
  <si>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</si>
  <si>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</si>
  <si>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</si>
  <si>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</si>
  <si>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</si>
  <si>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</si>
  <si>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</si>
  <si>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</si>
  <si>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</si>
  <si>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</si>
  <si>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</si>
  <si>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</si>
  <si>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</si>
  <si>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</si>
  <si>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</si>
  <si>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</si>
  <si>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</si>
  <si>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</si>
  <si>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</si>
  <si>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</si>
  <si>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</si>
  <si>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</si>
  <si>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</si>
  <si>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</si>
  <si>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</si>
  <si>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</si>
  <si>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</si>
  <si>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</si>
  <si>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</si>
  <si>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</si>
  <si>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</si>
  <si>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</si>
  <si>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</si>
  <si>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</si>
  <si>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</si>
  <si>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</si>
  <si>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</si>
  <si>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</si>
  <si>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</si>
  <si>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</si>
  <si>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</si>
  <si>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</si>
  <si>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</si>
  <si>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</si>
  <si>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</si>
  <si>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</si>
  <si>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</si>
  <si>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</si>
  <si>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</si>
  <si>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</si>
  <si>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</si>
  <si>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</si>
  <si>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</si>
  <si>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</si>
  <si>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</si>
  <si>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</si>
  <si>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</si>
  <si>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</si>
  <si>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</si>
  <si>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</si>
  <si>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</si>
  <si>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</si>
  <si>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</si>
  <si>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</si>
  <si>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</si>
  <si>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</si>
  <si>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</si>
  <si>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</si>
  <si>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</si>
  <si>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</si>
  <si>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</si>
  <si>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</si>
  <si>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</si>
  <si>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</si>
  <si>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</si>
  <si>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</si>
  <si>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</si>
  <si>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</si>
  <si>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</si>
  <si>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</si>
  <si>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</si>
  <si>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</si>
  <si>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</si>
  <si>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</si>
  <si>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</si>
  <si>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</si>
  <si>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</si>
  <si>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</si>
  <si>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</si>
  <si>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</si>
  <si>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</si>
  <si>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</si>
  <si>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</si>
  <si>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</si>
  <si>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</si>
  <si>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</si>
  <si>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</si>
  <si>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</si>
  <si>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</si>
  <si>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</si>
  <si>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</si>
  <si>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</si>
  <si>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</si>
  <si>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</si>
  <si>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</si>
  <si>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</si>
  <si>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</si>
  <si>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</si>
  <si>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</si>
  <si>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</si>
  <si>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</si>
  <si>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</si>
  <si>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</si>
  <si>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</si>
  <si>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</si>
  <si>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</si>
  <si>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</si>
  <si>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</si>
  <si>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</si>
  <si>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</si>
  <si>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</si>
  <si>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</si>
  <si>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</si>
  <si>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</si>
  <si>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</si>
  <si>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</si>
  <si>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</si>
  <si>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</si>
  <si>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</si>
  <si>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</si>
  <si>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</si>
  <si>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</si>
  <si>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</si>
  <si>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</si>
  <si>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</si>
  <si>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</si>
  <si>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</si>
  <si>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</si>
  <si>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</si>
  <si>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</si>
  <si>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</si>
  <si>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</si>
  <si>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</si>
  <si>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</si>
  <si>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</si>
  <si>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</si>
  <si>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</si>
  <si>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</si>
  <si>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</si>
  <si>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</si>
  <si>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</si>
  <si>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</si>
  <si>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</si>
  <si>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</si>
  <si>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</si>
  <si>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</si>
  <si>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</si>
  <si>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</si>
  <si>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</si>
  <si>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</si>
  <si>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</si>
  <si>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</si>
  <si>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</si>
  <si>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</si>
  <si>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</si>
  <si>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</si>
  <si>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</si>
  <si>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</si>
  <si>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</si>
  <si>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</si>
  <si>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</si>
  <si>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</si>
  <si>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</si>
  <si>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</si>
  <si>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</si>
  <si>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</si>
  <si>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</si>
  <si>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Entidad</t>
  </si>
  <si>
    <t>Prd</t>
  </si>
  <si>
    <t>Monedas ↓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</si>
  <si>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</si>
  <si>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</si>
  <si>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</si>
  <si>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</si>
  <si>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</si>
  <si>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</si>
  <si>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</si>
  <si>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</si>
  <si>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</si>
  <si>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</si>
  <si>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</si>
  <si>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</si>
  <si>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</si>
  <si>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</si>
  <si>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</si>
  <si>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</si>
  <si>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</si>
  <si>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</si>
  <si>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</si>
  <si>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</si>
  <si>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</si>
  <si>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</si>
  <si>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</si>
  <si>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</si>
  <si>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</si>
  <si>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</si>
  <si>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</si>
  <si>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</si>
  <si>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</si>
  <si>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</si>
  <si>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</si>
  <si>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</si>
  <si>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</si>
  <si>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</si>
  <si>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</si>
  <si>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</si>
  <si>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</si>
  <si>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</si>
  <si>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</si>
  <si>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</si>
  <si>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</si>
  <si>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</si>
  <si>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</si>
  <si>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</si>
  <si>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</si>
  <si>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</si>
  <si>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</si>
  <si>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facturero ventas</t>
  </si>
  <si>
    <t>park cicla</t>
  </si>
  <si>
    <t>ceviche</t>
  </si>
  <si>
    <t>barber</t>
  </si>
  <si>
    <t>Devl CJA</t>
  </si>
  <si>
    <t>aro luz</t>
  </si>
  <si>
    <t>Frente Tiger</t>
  </si>
  <si>
    <t>restablecer cuentas Note 11</t>
  </si>
  <si>
    <t>Mantenimiento Logica P20 Lite</t>
  </si>
  <si>
    <t>Los Simpson</t>
  </si>
  <si>
    <t>gelatina flash note 7</t>
  </si>
  <si>
    <t>3 antenas</t>
  </si>
  <si>
    <t>Led y resitencias</t>
  </si>
  <si>
    <t>Lan 1m</t>
  </si>
  <si>
    <t>Configuracion inicial Kalley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</si>
</sst>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0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0" fontId="16" fillId="0" borderId="25" xfId="0" applyFont="1" applyBorder="1" applyAlignment="1">
      <alignment horizontal="center"/>
    </xf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0" fontId="16" fillId="0" borderId="17" xfId="0" applyFont="1" applyBorder="1" applyAlignment="1">
      <alignment horizontal="center"/>
    </xf>
    <xf numFmtId="0" fontId="0" fillId="0" borderId="0" xfId="0" applyNumberFormat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103939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5.893905439814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5.893906018522" createdVersion="8" refreshedVersion="8" minRefreshableVersion="3" recordCount="12208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208"/>
    </cacheField>
    <cacheField name="Date" numFmtId="16">
      <sharedItems containsSemiMixedTypes="0" containsNonDate="0" containsDate="1" containsString="0" minDate="2022-03-16T00:00:00" maxDate="2023-07-19T00:00:00" count="418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1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6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MixedTypes="1" containsNumber="1" containsInteger="1" minValue="257" maxValue="7711" count="2495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5.893915509259" createdVersion="8" refreshedVersion="8" minRefreshableVersion="3" recordCount="8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16T00:00:00" count="33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08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69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0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1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2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3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4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69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5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6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7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8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79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0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1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2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3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4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5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6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7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8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89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0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1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2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3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4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5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6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7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8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099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1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2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3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4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5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6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7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8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09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6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0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1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2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3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4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5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6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7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8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19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0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1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2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3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8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8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8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4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5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6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4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2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7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8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29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0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1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2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5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3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4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5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6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7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7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8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39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0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1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2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3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4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4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5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6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7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8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49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0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2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1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2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3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4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5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5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6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7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8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7"/>
    <x v="2159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0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1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2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3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4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5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8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6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7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7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8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69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0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1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1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1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2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3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4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5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6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7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8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79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0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4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1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7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7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2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4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3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4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1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5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7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6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6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7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8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6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89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0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1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2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3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4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2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1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5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3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1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6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2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7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8"/>
    <m/>
    <m/>
    <m/>
    <m/>
    <n v="7000"/>
    <n v="25000"/>
    <n v="-7000"/>
    <n v="1"/>
    <n v="13"/>
    <x v="0"/>
    <x v="1"/>
  </r>
  <r>
    <n v="10232"/>
    <x v="353"/>
    <x v="0"/>
    <x v="154"/>
    <n v="1"/>
    <x v="264"/>
    <x v="6"/>
    <x v="2199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1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0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1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2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3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4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5"/>
    <m/>
    <m/>
    <m/>
    <m/>
    <n v="15000"/>
    <n v="29000"/>
    <n v="-15000"/>
    <n v="1"/>
    <n v="16"/>
    <x v="0"/>
    <x v="1"/>
  </r>
  <r>
    <n v="10244"/>
    <x v="353"/>
    <x v="0"/>
    <x v="127"/>
    <n v="1"/>
    <x v="265"/>
    <x v="6"/>
    <x v="2206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2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7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8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09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2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5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5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0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1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2"/>
    <m/>
    <m/>
    <m/>
    <m/>
    <n v="42000"/>
    <n v="79000"/>
    <n v="-42000"/>
    <n v="1"/>
    <n v="19"/>
    <x v="0"/>
    <x v="1"/>
  </r>
  <r>
    <n v="10261"/>
    <x v="356"/>
    <x v="0"/>
    <x v="127"/>
    <n v="1"/>
    <x v="266"/>
    <x v="6"/>
    <x v="2213"/>
    <m/>
    <m/>
    <m/>
    <m/>
    <n v="25000"/>
    <n v="49000"/>
    <n v="-25000"/>
    <n v="1"/>
    <n v="19"/>
    <x v="0"/>
    <x v="1"/>
  </r>
  <r>
    <n v="10262"/>
    <x v="356"/>
    <x v="0"/>
    <x v="127"/>
    <n v="1"/>
    <x v="267"/>
    <x v="6"/>
    <x v="2214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2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8"/>
    <x v="2215"/>
    <m/>
    <m/>
    <m/>
    <m/>
    <n v="28000"/>
    <n v="55000"/>
    <n v="-28000"/>
    <n v="1"/>
    <n v="19"/>
    <x v="0"/>
    <x v="1"/>
  </r>
  <r>
    <n v="10265"/>
    <x v="356"/>
    <x v="0"/>
    <x v="127"/>
    <n v="1"/>
    <x v="268"/>
    <x v="6"/>
    <x v="2216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7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2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5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8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19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9"/>
    <x v="2220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1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2"/>
    <m/>
    <m/>
    <m/>
    <m/>
    <n v="1200"/>
    <n v="10000"/>
    <n v="-6000"/>
    <n v="5"/>
    <n v="21"/>
    <x v="0"/>
    <x v="1"/>
  </r>
  <r>
    <n v="10298"/>
    <x v="358"/>
    <x v="0"/>
    <x v="5"/>
    <n v="2"/>
    <x v="2"/>
    <x v="199"/>
    <x v="2223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9"/>
    <x v="2224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5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1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6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4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4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7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7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8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29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0"/>
    <m/>
    <m/>
    <m/>
    <m/>
    <n v="45000"/>
    <n v="70000"/>
    <n v="-45000"/>
    <n v="1"/>
    <n v="24"/>
    <x v="0"/>
    <x v="1"/>
  </r>
  <r>
    <n v="10353"/>
    <x v="361"/>
    <x v="0"/>
    <x v="127"/>
    <n v="1"/>
    <x v="271"/>
    <x v="6"/>
    <x v="2231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2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2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3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4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5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200"/>
    <x v="2236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7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8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39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1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0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8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2"/>
    <x v="6"/>
    <x v="2241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2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0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0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0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3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4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4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2"/>
    <x v="201"/>
    <x v="2241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4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3"/>
    <x v="202"/>
    <x v="2245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6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9"/>
    <x v="2220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6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7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8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1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49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3"/>
    <x v="2250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2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3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4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5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5"/>
    <x v="2256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5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1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7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8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1"/>
    <m/>
    <m/>
    <m/>
    <m/>
    <n v="9000"/>
    <n v="29000"/>
    <n v="20000"/>
    <n v="-1"/>
    <n v="31"/>
    <x v="0"/>
    <x v="1"/>
  </r>
  <r>
    <n v="10538"/>
    <x v="368"/>
    <x v="1"/>
    <x v="8"/>
    <n v="1"/>
    <x v="272"/>
    <x v="6"/>
    <x v="2259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1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0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1"/>
    <m/>
    <m/>
    <m/>
    <m/>
    <n v="7000"/>
    <n v="18000"/>
    <n v="11000"/>
    <n v="-1"/>
    <n v="1"/>
    <x v="1"/>
    <x v="1"/>
  </r>
  <r>
    <n v="10548"/>
    <x v="369"/>
    <x v="1"/>
    <x v="8"/>
    <n v="1"/>
    <x v="275"/>
    <x v="6"/>
    <x v="2262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3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8"/>
    <x v="2264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5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2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3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6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7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8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8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69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5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1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0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1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2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7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3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5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4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5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6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6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7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6"/>
    <x v="2278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79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0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1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2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7"/>
    <x v="2283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4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5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6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7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8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3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8"/>
    <x v="2289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0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3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4"/>
    <m/>
    <s v="Rojo"/>
    <m/>
    <m/>
    <n v="6500"/>
    <n v="15000"/>
    <n v="-6500"/>
    <n v="1"/>
    <n v="3"/>
    <x v="1"/>
    <x v="1"/>
  </r>
  <r>
    <n v="10711"/>
    <x v="371"/>
    <x v="0"/>
    <x v="5"/>
    <n v="5"/>
    <x v="278"/>
    <x v="6"/>
    <x v="2291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2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3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5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1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4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5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9"/>
    <x v="2296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5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7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8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299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0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2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6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1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2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3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4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1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5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2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3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6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7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8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4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09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1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2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3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6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7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1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8"/>
    <x v="6"/>
    <x v="2291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4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4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5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6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7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19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2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4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8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19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0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1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7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2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3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10"/>
    <x v="2324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80"/>
    <x v="1"/>
    <x v="2325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3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6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7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8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1"/>
    <x v="2329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0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1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2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80"/>
    <x v="1"/>
    <x v="2325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7"/>
    <m/>
    <m/>
    <m/>
    <m/>
    <n v="1800"/>
    <n v="5000"/>
    <n v="3200"/>
    <n v="-1"/>
    <n v="15"/>
    <x v="1"/>
    <x v="1"/>
  </r>
  <r>
    <n v="10976"/>
    <x v="383"/>
    <x v="1"/>
    <x v="8"/>
    <n v="1"/>
    <x v="218"/>
    <x v="208"/>
    <x v="2289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1"/>
    <x v="2329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1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1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2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1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6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3"/>
    <x v="2333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4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5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7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6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7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8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4"/>
    <x v="2339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5"/>
    <x v="2340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1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2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3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4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5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4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6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9"/>
    <x v="2220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3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7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8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1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212"/>
    <x v="2279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0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7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49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5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0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1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7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8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8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2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3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4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5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5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5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6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0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7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7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8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59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1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3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0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1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2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3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4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5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6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7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6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8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69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0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1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2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0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1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3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4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2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5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4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59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5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4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6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3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7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0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6"/>
    <x v="2378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0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79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3"/>
    <x v="6"/>
    <x v="2380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1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1"/>
    <m/>
    <m/>
    <m/>
    <s v="por pacha"/>
    <n v="5000"/>
    <n v="10000"/>
    <n v="5000"/>
    <n v="-1"/>
    <n v="23"/>
    <x v="1"/>
    <x v="1"/>
  </r>
  <r>
    <n v="11303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1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2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3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2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4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5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1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6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69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3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6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6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7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5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0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2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8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1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89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0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1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2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4"/>
    <x v="6"/>
    <x v="2393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4"/>
    <x v="6"/>
    <x v="2394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1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5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6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7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8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0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399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0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1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2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3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4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5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6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7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6"/>
    <m/>
    <m/>
    <m/>
    <m/>
    <n v="5000"/>
    <n v="20000"/>
    <n v="-250000"/>
    <n v="50"/>
    <n v="26"/>
    <x v="1"/>
    <x v="1"/>
  </r>
  <r>
    <n v="11473"/>
    <x v="394"/>
    <x v="0"/>
    <x v="161"/>
    <n v="50"/>
    <x v="285"/>
    <x v="189"/>
    <x v="2408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09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1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212"/>
    <x v="2376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09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0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1"/>
    <m/>
    <m/>
    <m/>
    <m/>
    <n v="1000"/>
    <n v="5000"/>
    <n v="-15000"/>
    <n v="15"/>
    <n v="29"/>
    <x v="1"/>
    <x v="1"/>
  </r>
  <r>
    <n v="11504"/>
    <x v="397"/>
    <x v="0"/>
    <x v="178"/>
    <n v="7"/>
    <x v="286"/>
    <x v="6"/>
    <x v="2412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3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1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4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5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4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6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6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6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7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8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19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0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0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0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0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0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8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1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7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8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8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1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69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0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1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4"/>
    <x v="6"/>
    <x v="2422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3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0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0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0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29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0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4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5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0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0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6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7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7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8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8"/>
    <x v="6"/>
    <x v="2291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39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3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4"/>
    <x v="6"/>
    <x v="2428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29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7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19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8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0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1"/>
    <m/>
    <m/>
    <m/>
    <m/>
    <n v="0"/>
    <n v="7000"/>
    <n v="7000"/>
    <n v="-1"/>
    <n v="3"/>
    <x v="2"/>
    <x v="1"/>
  </r>
  <r>
    <n v="11712"/>
    <x v="401"/>
    <x v="1"/>
    <x v="8"/>
    <n v="1"/>
    <x v="1"/>
    <x v="199"/>
    <x v="2220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2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4"/>
    <x v="6"/>
    <x v="2428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3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4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1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4"/>
    <x v="6"/>
    <x v="2428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5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6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6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7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2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7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5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0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0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8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39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8"/>
    <m/>
    <m/>
    <m/>
    <m/>
    <n v="23000"/>
    <n v="39000"/>
    <n v="-69000"/>
    <n v="3"/>
    <n v="4"/>
    <x v="2"/>
    <x v="1"/>
  </r>
  <r>
    <n v="11780"/>
    <x v="402"/>
    <x v="0"/>
    <x v="127"/>
    <n v="1"/>
    <x v="287"/>
    <x v="6"/>
    <x v="2440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0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69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4"/>
    <x v="28"/>
    <x v="2441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2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3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4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5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6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7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8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7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49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0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1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7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7"/>
    <m/>
    <m/>
    <m/>
    <m/>
    <n v="5500"/>
    <n v="10000"/>
    <n v="4500"/>
    <n v="-1"/>
    <n v="6"/>
    <x v="2"/>
    <x v="1"/>
  </r>
  <r>
    <n v="11837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6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2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3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0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3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4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5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7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6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39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8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7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8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29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8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8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59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0"/>
    <m/>
    <m/>
    <s v="Software RX"/>
    <m/>
    <n v="0"/>
    <n v="15000"/>
    <n v="15000"/>
    <n v="-1"/>
    <n v="10"/>
    <x v="2"/>
    <x v="1"/>
  </r>
  <r>
    <n v="11949"/>
    <x v="408"/>
    <x v="1"/>
    <x v="8"/>
    <n v="1"/>
    <x v="288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8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1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2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8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2"/>
    <m/>
    <m/>
    <m/>
    <m/>
    <n v="0"/>
    <n v="5000"/>
    <n v="5000"/>
    <n v="-1"/>
    <n v="11"/>
    <x v="2"/>
    <x v="1"/>
  </r>
  <r>
    <n v="11978"/>
    <x v="409"/>
    <x v="1"/>
    <x v="8"/>
    <n v="1"/>
    <x v="285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4"/>
    <x v="28"/>
    <x v="2441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8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3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2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1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4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5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6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7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8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6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8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8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1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69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7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3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4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0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5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29"/>
    <m/>
    <m/>
    <m/>
    <m/>
    <n v="20000"/>
    <n v="35000"/>
    <n v="15000"/>
    <n v="-1"/>
    <n v="14"/>
    <x v="2"/>
    <x v="1"/>
  </r>
  <r>
    <n v="12070"/>
    <x v="412"/>
    <x v="1"/>
    <x v="8"/>
    <n v="1"/>
    <x v="277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5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3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8"/>
    <x v="6"/>
    <x v="2291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1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1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6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2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4"/>
    <x v="6"/>
    <x v="2408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2"/>
    <m/>
    <m/>
    <m/>
    <m/>
    <n v="0"/>
    <n v="5000"/>
    <n v="5000"/>
    <n v="-1"/>
    <n v="16"/>
    <x v="2"/>
    <x v="1"/>
  </r>
  <r>
    <n v="12113"/>
    <x v="414"/>
    <x v="1"/>
    <x v="8"/>
    <n v="1"/>
    <x v="285"/>
    <x v="29"/>
    <x v="2369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69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69"/>
    <m/>
    <m/>
    <m/>
    <m/>
    <n v="1100"/>
    <n v="5000"/>
    <n v="3900"/>
    <n v="-1"/>
    <n v="16"/>
    <x v="2"/>
    <x v="1"/>
  </r>
  <r>
    <n v="12116"/>
    <x v="414"/>
    <x v="1"/>
    <x v="36"/>
    <n v="1"/>
    <x v="284"/>
    <x v="6"/>
    <x v="2473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233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0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4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39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89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5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7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6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7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8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8"/>
    <m/>
    <m/>
    <m/>
    <m/>
    <n v="23000"/>
    <n v="39000"/>
    <n v="16000"/>
    <n v="-1"/>
    <n v="17"/>
    <x v="2"/>
    <x v="1"/>
  </r>
  <r>
    <n v="12165"/>
    <x v="415"/>
    <x v="1"/>
    <x v="8"/>
    <n v="1"/>
    <x v="280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79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0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1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2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4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1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2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3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8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5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4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0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5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6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79"/>
    <m/>
    <m/>
    <m/>
    <m/>
    <n v="3800"/>
    <n v="10000"/>
    <n v="6200"/>
    <n v="-1"/>
    <n v="18"/>
    <x v="2"/>
    <x v="1"/>
  </r>
  <r>
    <n v="12202"/>
    <x v="415"/>
    <x v="0"/>
    <x v="187"/>
    <n v="1"/>
    <x v="217"/>
    <x v="6"/>
    <x v="2487"/>
    <m/>
    <m/>
    <m/>
    <m/>
    <n v="58000"/>
    <n v="95000"/>
    <n v="-58000"/>
    <n v="1"/>
    <n v="17"/>
    <x v="2"/>
    <x v="1"/>
  </r>
  <r>
    <n v="12203"/>
    <x v="415"/>
    <x v="0"/>
    <x v="187"/>
    <n v="1"/>
    <x v="22"/>
    <x v="26"/>
    <x v="110"/>
    <m/>
    <m/>
    <m/>
    <m/>
    <n v="29000"/>
    <n v="55000"/>
    <n v="-29000"/>
    <n v="1"/>
    <n v="17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8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89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0"/>
    <m/>
    <m/>
    <m/>
    <m/>
    <n v="0"/>
    <n v="5000"/>
    <n v="5000"/>
    <n v="-1"/>
    <n v="18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24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4" firstHeaderRow="1" firstDataRow="1" firstDataCol="2"/>
  <pivotFields count="4">
    <pivotField axis="axisRow" compact="0" numFmtId="16" outline="0" showAll="0" sortType="ascending" defaultSubtotal="0">
      <items count="33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24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24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5" firstHeaderRow="0" firstDataRow="1" firstDataCol="1" rowPageCount="4" colPageCount="1"/>
  <pivotFields count="19">
    <pivotField showAll="0"/>
    <pivotField axis="axisRow" multipleItemSelectionAllowed="1" showAll="0" sortType="ascending">
      <items count="419">
        <item m="1" x="41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7">
        <item x="13"/>
        <item x="16"/>
        <item x="21"/>
        <item x="8"/>
        <item x="3"/>
        <item x="25"/>
        <item x="0"/>
        <item m="1" x="299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0"/>
        <item x="47"/>
        <item x="48"/>
        <item x="49"/>
        <item x="50"/>
        <item x="51"/>
        <item x="52"/>
        <item x="53"/>
        <item x="4"/>
        <item m="1" x="297"/>
        <item x="54"/>
        <item x="55"/>
        <item x="56"/>
        <item x="57"/>
        <item m="1" x="304"/>
        <item x="58"/>
        <item x="59"/>
        <item x="60"/>
        <item m="1" x="303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4"/>
        <item x="78"/>
        <item x="79"/>
        <item x="80"/>
        <item m="1" x="291"/>
        <item x="81"/>
        <item x="82"/>
        <item x="83"/>
        <item x="76"/>
        <item x="85"/>
        <item x="86"/>
        <item m="1" x="300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3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2"/>
        <item x="128"/>
        <item x="129"/>
        <item x="130"/>
        <item x="131"/>
        <item x="132"/>
        <item x="133"/>
        <item m="1" x="305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9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6">
      <pivotArea outline="0" collapsedLevelsAreSubtotals="1" fieldPosition="0"/>
    </format>
    <format dxfId="25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4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3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24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53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18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7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6">
        <item m="1" x="297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9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1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5"/>
        <item m="1" x="292"/>
        <item x="1"/>
        <item x="116"/>
        <item x="35"/>
        <item x="61"/>
        <item m="1" x="303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00"/>
        <item x="111"/>
        <item x="29"/>
        <item x="20"/>
        <item x="53"/>
        <item x="19"/>
        <item x="85"/>
        <item x="114"/>
        <item x="33"/>
        <item m="1" x="293"/>
        <item x="66"/>
        <item x="26"/>
        <item x="37"/>
        <item x="137"/>
        <item x="73"/>
        <item x="59"/>
        <item x="60"/>
        <item x="34"/>
        <item x="45"/>
        <item x="62"/>
        <item m="1" x="294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0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0">
    <i>
      <x v="120"/>
    </i>
    <i>
      <x v="85"/>
    </i>
    <i>
      <x v="123"/>
    </i>
    <i>
      <x v="6"/>
    </i>
    <i>
      <x v="22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07"/>
    </i>
    <i>
      <x v="124"/>
    </i>
    <i>
      <x v="30"/>
    </i>
    <i>
      <x v="114"/>
    </i>
    <i>
      <x v="75"/>
    </i>
    <i>
      <x v="5"/>
    </i>
    <i>
      <x v="128"/>
    </i>
    <i>
      <x v="9"/>
    </i>
    <i>
      <x v="140"/>
    </i>
    <i>
      <x v="1"/>
    </i>
    <i>
      <x v="116"/>
    </i>
    <i>
      <x v="10"/>
    </i>
    <i>
      <x v="131"/>
    </i>
    <i>
      <x v="250"/>
    </i>
    <i>
      <x v="184"/>
    </i>
    <i>
      <x v="108"/>
    </i>
    <i>
      <x v="70"/>
    </i>
    <i>
      <x v="245"/>
    </i>
    <i>
      <x v="235"/>
    </i>
    <i>
      <x v="80"/>
    </i>
    <i>
      <x v="145"/>
    </i>
    <i>
      <x v="28"/>
    </i>
    <i>
      <x v="29"/>
    </i>
    <i>
      <x v="54"/>
    </i>
    <i>
      <x v="158"/>
    </i>
    <i>
      <x v="4"/>
    </i>
    <i>
      <x v="270"/>
    </i>
    <i>
      <x v="110"/>
    </i>
    <i>
      <x v="264"/>
    </i>
    <i>
      <x v="246"/>
    </i>
    <i>
      <x v="305"/>
    </i>
    <i>
      <x v="185"/>
    </i>
    <i>
      <x v="234"/>
    </i>
    <i>
      <x v="278"/>
    </i>
    <i>
      <x v="60"/>
    </i>
    <i>
      <x v="189"/>
    </i>
    <i>
      <x v="102"/>
    </i>
    <i>
      <x v="151"/>
    </i>
    <i>
      <x v="174"/>
    </i>
    <i>
      <x v="139"/>
    </i>
    <i>
      <x v="101"/>
    </i>
    <i>
      <x v="196"/>
    </i>
    <i>
      <x v="138"/>
    </i>
    <i>
      <x v="103"/>
    </i>
    <i>
      <x v="154"/>
    </i>
    <i>
      <x v="136"/>
    </i>
    <i>
      <x v="126"/>
    </i>
    <i>
      <x v="247"/>
    </i>
    <i>
      <x v="214"/>
    </i>
    <i>
      <x v="76"/>
    </i>
    <i>
      <x v="231"/>
    </i>
    <i>
      <x v="43"/>
    </i>
    <i>
      <x v="266"/>
    </i>
    <i>
      <x v="34"/>
    </i>
    <i>
      <x v="62"/>
    </i>
    <i>
      <x v="188"/>
    </i>
    <i>
      <x v="227"/>
    </i>
    <i>
      <x v="11"/>
    </i>
    <i>
      <x v="222"/>
    </i>
    <i>
      <x v="257"/>
    </i>
    <i>
      <x v="221"/>
    </i>
    <i>
      <x v="86"/>
    </i>
    <i>
      <x v="13"/>
    </i>
    <i>
      <x v="115"/>
    </i>
    <i>
      <x v="32"/>
    </i>
    <i>
      <x v="98"/>
    </i>
    <i>
      <x v="252"/>
    </i>
    <i>
      <x v="238"/>
    </i>
    <i>
      <x v="133"/>
    </i>
    <i>
      <x v="249"/>
    </i>
    <i>
      <x v="35"/>
    </i>
    <i>
      <x v="97"/>
    </i>
    <i>
      <x v="168"/>
    </i>
    <i>
      <x v="251"/>
    </i>
    <i>
      <x v="241"/>
    </i>
    <i>
      <x v="96"/>
    </i>
    <i>
      <x v="301"/>
    </i>
    <i>
      <x v="183"/>
    </i>
    <i>
      <x v="289"/>
    </i>
    <i>
      <x v="271"/>
    </i>
    <i>
      <x v="296"/>
    </i>
    <i>
      <x v="230"/>
    </i>
    <i>
      <x v="200"/>
    </i>
    <i>
      <x v="147"/>
    </i>
    <i>
      <x v="45"/>
    </i>
    <i>
      <x v="170"/>
    </i>
    <i>
      <x v="89"/>
    </i>
    <i>
      <x v="163"/>
    </i>
    <i>
      <x v="8"/>
    </i>
    <i>
      <x v="59"/>
    </i>
    <i>
      <x v="274"/>
    </i>
    <i>
      <x v="248"/>
    </i>
    <i>
      <x v="134"/>
    </i>
    <i>
      <x v="88"/>
    </i>
    <i>
      <x v="155"/>
    </i>
    <i>
      <x v="225"/>
    </i>
    <i>
      <x v="41"/>
    </i>
    <i>
      <x v="223"/>
    </i>
    <i>
      <x v="280"/>
    </i>
    <i>
      <x v="159"/>
    </i>
    <i>
      <x v="3"/>
    </i>
    <i>
      <x v="171"/>
    </i>
    <i>
      <x v="213"/>
    </i>
    <i>
      <x v="304"/>
    </i>
    <i>
      <x v="79"/>
    </i>
    <i>
      <x v="141"/>
    </i>
    <i>
      <x v="268"/>
    </i>
    <i>
      <x v="173"/>
    </i>
    <i>
      <x v="299"/>
    </i>
    <i>
      <x v="262"/>
    </i>
    <i>
      <x v="153"/>
    </i>
    <i>
      <x v="226"/>
    </i>
    <i>
      <x v="81"/>
    </i>
    <i>
      <x v="236"/>
    </i>
    <i>
      <x v="172"/>
    </i>
    <i>
      <x v="294"/>
    </i>
    <i>
      <x v="279"/>
    </i>
    <i>
      <x v="205"/>
    </i>
    <i>
      <x v="291"/>
    </i>
    <i>
      <x v="161"/>
    </i>
    <i>
      <x v="82"/>
    </i>
    <i>
      <x v="37"/>
    </i>
    <i>
      <x v="129"/>
    </i>
    <i>
      <x v="112"/>
    </i>
    <i>
      <x v="67"/>
    </i>
    <i>
      <x v="53"/>
    </i>
    <i>
      <x v="292"/>
    </i>
    <i>
      <x v="204"/>
    </i>
    <i>
      <x v="242"/>
    </i>
    <i>
      <x v="91"/>
    </i>
    <i>
      <x v="143"/>
    </i>
    <i>
      <x v="68"/>
    </i>
    <i>
      <x v="105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24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4" firstHeaderRow="1" firstDataRow="1" firstDataCol="1" rowPageCount="3" colPageCount="1"/>
  <pivotFields count="19">
    <pivotField showAll="0"/>
    <pivotField axis="axisRow" showAll="0">
      <items count="419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7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9">
    <i>
      <x v="400"/>
    </i>
    <i>
      <x v="401"/>
    </i>
    <i>
      <x v="402"/>
    </i>
    <i>
      <x v="403"/>
    </i>
    <i>
      <x v="405"/>
    </i>
    <i>
      <x v="406"/>
    </i>
    <i>
      <x v="410"/>
    </i>
    <i>
      <x v="416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24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4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18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17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x="4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253"/>
        <item x="56"/>
        <item m="1" x="301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8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2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1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6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5"/>
        <item m="1" x="292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3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4"/>
        <item x="159"/>
        <item x="227"/>
        <item x="100"/>
        <item x="111"/>
        <item x="205"/>
        <item x="273"/>
        <item m="1" x="289"/>
        <item x="29"/>
        <item x="20"/>
        <item x="255"/>
        <item x="53"/>
        <item x="19"/>
        <item x="220"/>
        <item x="85"/>
        <item x="114"/>
        <item x="33"/>
        <item m="1" x="293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4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95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491"/>
        <item m="1" x="2492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493"/>
        <item m="1" x="2494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0">
    <i>
      <x v="1"/>
      <x v="2275"/>
    </i>
    <i>
      <x v="7"/>
      <x v="1"/>
    </i>
    <i>
      <x v="30"/>
      <x v="2492"/>
    </i>
    <i>
      <x v="40"/>
      <x v="436"/>
    </i>
    <i>
      <x v="97"/>
      <x v="2483"/>
    </i>
    <i>
      <x v="158"/>
      <x v="580"/>
    </i>
    <i>
      <x v="168"/>
      <x v="969"/>
    </i>
    <i r="1">
      <x v="2191"/>
    </i>
    <i>
      <x v="171"/>
      <x v="218"/>
    </i>
    <i>
      <x v="227"/>
      <x v="323"/>
    </i>
    <i>
      <x v="235"/>
      <x v="600"/>
    </i>
    <i r="1">
      <x v="2488"/>
    </i>
    <i r="1">
      <x v="2489"/>
    </i>
    <i r="1">
      <x v="2493"/>
    </i>
    <i r="1">
      <x v="2494"/>
    </i>
    <i>
      <x v="240"/>
      <x v="287"/>
    </i>
    <i>
      <x v="286"/>
      <x v="2490"/>
    </i>
    <i>
      <x v="296"/>
      <x v="112"/>
    </i>
    <i r="1"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23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24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3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8">
        <item m="1" x="41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95">
        <item h="1" m="1" x="2492"/>
        <item h="1" m="1" x="2491"/>
        <item h="1" m="1" x="2494"/>
        <item h="1" m="1" x="2493"/>
        <item h="1" x="1541"/>
        <item h="1" x="1662"/>
        <item h="1" x="725"/>
        <item h="1" x="495"/>
        <item h="1" x="985"/>
        <item h="1" x="1829"/>
        <item h="1" x="484"/>
        <item h="1" x="611"/>
        <item h="1" x="2261"/>
        <item h="1" x="2394"/>
        <item h="1" x="649"/>
        <item h="1" x="132"/>
        <item h="1" x="189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487"/>
        <item h="1" x="2389"/>
        <item h="1" x="2048"/>
        <item h="1" x="982"/>
        <item h="1" x="2069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1991"/>
        <item h="1" x="647"/>
        <item h="1" x="2145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6"/>
        <item h="1" x="535"/>
        <item h="1" x="173"/>
        <item h="1" x="177"/>
        <item h="1" x="634"/>
        <item h="1" x="136"/>
        <item h="1" x="362"/>
        <item h="1" x="2409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4"/>
        <item h="1" x="2362"/>
        <item h="1" x="2474"/>
        <item h="1" x="181"/>
        <item h="1" x="1786"/>
        <item h="1" x="2429"/>
        <item h="1" x="1614"/>
        <item h="1" x="2287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5"/>
        <item h="1" x="1697"/>
        <item h="1" x="755"/>
        <item h="1" x="837"/>
        <item h="1" x="631"/>
        <item h="1" x="2249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3"/>
        <item h="1" x="496"/>
        <item h="1" x="2033"/>
        <item h="1" x="2221"/>
        <item h="1" x="786"/>
        <item h="1" x="1111"/>
        <item h="1" x="184"/>
        <item h="1" x="2013"/>
        <item h="1" x="241"/>
        <item h="1" x="224"/>
        <item h="1" x="911"/>
        <item h="1" x="2304"/>
        <item h="1" x="180"/>
        <item h="1" x="1473"/>
        <item h="1" x="2257"/>
        <item h="1" x="2096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5"/>
        <item h="1" x="1548"/>
        <item h="1" x="68"/>
        <item h="1" x="1456"/>
        <item h="1" x="2440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0"/>
        <item h="1" x="2316"/>
        <item h="1" x="1955"/>
        <item h="1" x="2271"/>
        <item h="1" x="2347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3"/>
        <item h="1" x="1120"/>
        <item h="1" x="1712"/>
        <item h="1" x="547"/>
        <item h="1" x="960"/>
        <item h="1" x="938"/>
        <item h="1" x="830"/>
        <item h="1" x="946"/>
        <item h="1" x="2472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3"/>
        <item h="1" x="1787"/>
        <item h="1" x="1259"/>
        <item h="1" x="957"/>
        <item h="1" x="971"/>
        <item h="1" x="1400"/>
        <item h="1" x="1319"/>
        <item h="1" x="1290"/>
        <item h="1" x="2124"/>
        <item h="1" x="486"/>
        <item h="1" x="2307"/>
        <item h="1" x="846"/>
        <item h="1" x="939"/>
        <item h="1" x="2313"/>
        <item h="1" x="2075"/>
        <item h="1" x="2333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2396"/>
        <item h="1" x="1841"/>
        <item h="1" x="1283"/>
        <item h="1" x="2143"/>
        <item h="1" x="2142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933"/>
        <item h="1" x="2245"/>
        <item h="1" x="1052"/>
        <item h="1" x="1242"/>
        <item h="1" x="1314"/>
        <item h="1" x="7"/>
        <item h="1" x="308"/>
        <item h="1" x="1500"/>
        <item h="1" x="2457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4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0"/>
        <item h="1" x="1729"/>
        <item h="1" x="739"/>
        <item h="1" x="1911"/>
        <item h="1" x="443"/>
        <item h="1" x="1504"/>
        <item h="1" x="2181"/>
        <item h="1" x="1746"/>
        <item h="1" x="1572"/>
        <item h="1" x="986"/>
        <item h="1" x="877"/>
        <item h="1" x="788"/>
        <item h="1" x="1000"/>
        <item h="1" x="1846"/>
        <item h="1" x="2446"/>
        <item h="1" x="1758"/>
        <item h="1" x="1817"/>
        <item h="1" x="2321"/>
        <item h="1" x="599"/>
        <item h="1" x="1377"/>
        <item h="1" x="708"/>
        <item h="1" x="1378"/>
        <item h="1" x="2227"/>
        <item h="1" x="1227"/>
        <item h="1" x="1934"/>
        <item h="1" x="1060"/>
        <item h="1" x="931"/>
        <item h="1" x="2300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1221"/>
        <item h="1" x="1952"/>
        <item h="1" x="1861"/>
        <item h="1" x="597"/>
        <item h="1" x="596"/>
        <item h="1" x="1612"/>
        <item h="1" x="2107"/>
        <item h="1" x="1772"/>
        <item h="1" x="552"/>
        <item h="1" x="2382"/>
        <item h="1" x="1200"/>
        <item h="1" x="1222"/>
        <item h="1" x="1269"/>
        <item h="1" x="1033"/>
        <item h="1" x="1649"/>
        <item h="1" x="740"/>
        <item h="1" x="337"/>
        <item h="1" x="2311"/>
        <item h="1" x="479"/>
        <item h="1" x="478"/>
        <item h="1" x="2299"/>
        <item h="1" x="2111"/>
        <item h="1" x="2200"/>
        <item h="1" x="645"/>
        <item h="1" x="2087"/>
        <item h="1" x="2091"/>
        <item h="1" x="2334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7"/>
        <item h="1" x="2427"/>
        <item h="1" x="722"/>
        <item h="1" x="58"/>
        <item h="1" x="1046"/>
        <item h="1" x="2371"/>
        <item h="1" x="1620"/>
        <item h="1" x="1968"/>
        <item h="1" x="1423"/>
        <item h="1" x="675"/>
        <item h="1" x="1686"/>
        <item h="1" x="636"/>
        <item h="1" x="1733"/>
        <item h="1" x="2036"/>
        <item h="1" x="750"/>
        <item h="1" x="673"/>
        <item h="1" x="1088"/>
        <item h="1" x="672"/>
        <item h="1" x="2265"/>
        <item h="1" x="2458"/>
        <item h="1" x="2302"/>
        <item h="1" x="2426"/>
        <item h="1" x="1383"/>
        <item h="1" x="1030"/>
        <item h="1" x="2490"/>
        <item h="1" x="1947"/>
        <item h="1" x="1626"/>
        <item h="1" x="1802"/>
        <item h="1" x="1853"/>
        <item h="1" x="1960"/>
        <item h="1" x="2315"/>
        <item h="1" x="1390"/>
        <item h="1" x="335"/>
        <item h="1" x="782"/>
        <item h="1" x="1798"/>
        <item h="1" x="798"/>
        <item h="1" x="2084"/>
        <item h="1" x="790"/>
        <item h="1" x="780"/>
        <item h="1" x="967"/>
        <item h="1" x="2301"/>
        <item h="1" x="674"/>
        <item h="1" x="1339"/>
        <item h="1" x="2443"/>
        <item h="1" x="925"/>
        <item h="1" x="1607"/>
        <item h="1" x="682"/>
        <item h="1" x="2187"/>
        <item h="1" x="2057"/>
        <item h="1" x="879"/>
        <item h="1" x="1068"/>
        <item h="1" x="2432"/>
        <item h="1" x="1669"/>
        <item h="1" x="1076"/>
        <item h="1" x="953"/>
        <item h="1" x="394"/>
        <item h="1" x="2130"/>
        <item h="1" x="751"/>
        <item h="1" x="2172"/>
        <item h="1" x="498"/>
        <item h="1" x="1427"/>
        <item h="1" x="1159"/>
        <item h="1" x="477"/>
        <item h="1" x="1487"/>
        <item h="1" x="2131"/>
        <item h="1" x="1032"/>
        <item h="1" x="2129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2"/>
        <item h="1" x="783"/>
        <item h="1" x="1705"/>
        <item h="1" x="1176"/>
        <item h="1" x="2025"/>
        <item h="1" x="2442"/>
        <item h="1" x="1248"/>
        <item h="1" x="2270"/>
        <item h="1" x="67"/>
        <item h="1" x="734"/>
        <item h="1" x="462"/>
        <item h="1" x="463"/>
        <item h="1" x="1898"/>
        <item h="1" x="2424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6"/>
        <item h="1" x="2047"/>
        <item h="1" x="2049"/>
        <item h="1" x="1674"/>
        <item h="1" x="2402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6"/>
        <item h="1" x="2253"/>
        <item h="1" x="306"/>
        <item h="1" x="2258"/>
        <item h="1" x="2206"/>
        <item h="1" x="302"/>
        <item h="1" x="1935"/>
        <item h="1" x="2441"/>
        <item h="1" x="553"/>
        <item h="1" x="865"/>
        <item h="1" x="2415"/>
        <item h="1" x="1413"/>
        <item h="1" x="1352"/>
        <item h="1" x="1353"/>
        <item h="1" x="822"/>
        <item h="1" x="1211"/>
        <item h="1" x="325"/>
        <item h="1" x="600"/>
        <item h="1" x="2243"/>
        <item h="1" x="1783"/>
        <item h="1" x="950"/>
        <item h="1" x="2120"/>
        <item h="1" x="1470"/>
        <item h="1" x="2079"/>
        <item h="1" x="155"/>
        <item h="1" x="1474"/>
        <item h="1" x="154"/>
        <item h="1" x="2345"/>
        <item h="1" x="446"/>
        <item h="1" x="1493"/>
        <item h="1" x="1636"/>
        <item h="1" x="221"/>
        <item h="1" x="713"/>
        <item h="1" x="1180"/>
        <item h="1" x="128"/>
        <item h="1" x="1011"/>
        <item h="1" x="2241"/>
        <item h="1" x="1579"/>
        <item h="1" x="2385"/>
        <item h="1" x="1476"/>
        <item h="1" x="2017"/>
        <item h="1" x="2431"/>
        <item h="1" x="1291"/>
        <item h="1" x="127"/>
        <item h="1" x="417"/>
        <item h="1" x="2414"/>
        <item h="1" x="1365"/>
        <item h="1" x="1345"/>
        <item h="1" x="1381"/>
        <item h="1" x="2085"/>
        <item h="1" x="1555"/>
        <item h="1" x="1874"/>
        <item h="1" x="2099"/>
        <item h="1" x="2383"/>
        <item h="1" x="1575"/>
        <item h="1" x="1728"/>
        <item h="1" x="1556"/>
        <item h="1" x="2100"/>
        <item h="1" x="2046"/>
        <item h="1" x="1773"/>
        <item h="1" x="1560"/>
        <item h="1" x="1970"/>
        <item h="1" x="1312"/>
        <item h="1" x="1174"/>
        <item h="1" x="1194"/>
        <item h="1" x="2074"/>
        <item h="1" x="2012"/>
        <item h="1" x="119"/>
        <item h="1" x="2280"/>
        <item h="1" x="411"/>
        <item h="1" x="410"/>
        <item h="1" x="2399"/>
        <item h="1" x="240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5"/>
        <item h="1" x="2044"/>
        <item h="1" x="1418"/>
        <item h="1" x="2226"/>
        <item h="1" x="330"/>
        <item h="1" x="1696"/>
        <item h="1" x="1162"/>
        <item h="1" x="923"/>
        <item h="1" x="1843"/>
        <item h="1" x="2114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880"/>
        <item h="1" x="2464"/>
        <item h="1" x="1689"/>
        <item h="1" x="2451"/>
        <item h="1" x="2014"/>
        <item h="1" x="1832"/>
        <item h="1" x="1452"/>
        <item h="1" x="2363"/>
        <item h="1" x="2361"/>
        <item h="1" x="2445"/>
        <item h="1" x="1710"/>
        <item h="1" x="1670"/>
        <item h="1" x="1654"/>
        <item h="1" x="1747"/>
        <item h="1" x="1748"/>
        <item h="1" x="1862"/>
        <item h="1" x="1658"/>
        <item h="1" x="1657"/>
        <item h="1" x="2473"/>
        <item h="1" x="823"/>
        <item h="1" x="724"/>
        <item h="1" x="2157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3"/>
        <item h="1" x="1286"/>
        <item h="1" x="1559"/>
        <item h="1" x="1481"/>
        <item h="1" x="709"/>
        <item h="1" x="2323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1"/>
        <item h="1" x="1069"/>
        <item h="1" x="1258"/>
        <item h="1" x="1164"/>
        <item h="1" x="2054"/>
        <item h="1" x="1039"/>
        <item h="1" x="432"/>
        <item h="1" x="2177"/>
        <item h="1" x="1480"/>
        <item h="1" x="2160"/>
        <item h="1" x="1503"/>
        <item h="1" x="433"/>
        <item h="1" x="918"/>
        <item h="1" x="1942"/>
        <item h="1" x="1675"/>
        <item h="1" x="1723"/>
        <item h="1" x="2134"/>
        <item h="1" x="1140"/>
        <item h="1" x="2183"/>
        <item h="1" x="1967"/>
        <item h="1" x="1637"/>
        <item h="1" x="1372"/>
        <item h="1" x="2248"/>
        <item h="1" x="2154"/>
        <item h="1" x="622"/>
        <item h="1" x="1169"/>
        <item h="1" x="2348"/>
        <item h="1" x="1905"/>
        <item h="1" x="2194"/>
        <item h="1" x="1886"/>
        <item h="1" x="2038"/>
        <item h="1" x="1213"/>
        <item h="1" x="623"/>
        <item h="1" x="1508"/>
        <item h="1" x="638"/>
        <item h="1" x="2176"/>
        <item h="1" x="761"/>
        <item h="1" x="1098"/>
        <item h="1" x="2390"/>
        <item h="1" x="1168"/>
        <item h="1" x="1343"/>
        <item h="1" x="2460"/>
        <item h="1" x="559"/>
        <item h="1" x="1578"/>
        <item h="1" x="1516"/>
        <item h="1" x="1070"/>
        <item h="1" x="598"/>
        <item h="1" x="928"/>
        <item h="1" x="2459"/>
        <item h="1" x="216"/>
        <item h="1" x="1512"/>
        <item h="1" x="1628"/>
        <item h="1" x="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1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5"/>
        <item h="1" x="2416"/>
        <item h="1" x="2002"/>
        <item h="1" x="1439"/>
        <item h="1" x="451"/>
        <item h="1" x="573"/>
        <item h="1" x="450"/>
        <item h="1" x="1047"/>
        <item h="1" x="504"/>
        <item h="1" x="505"/>
        <item h="1" x="2207"/>
        <item h="1" x="665"/>
        <item h="1" x="2273"/>
        <item h="1" x="322"/>
        <item h="1" x="2278"/>
        <item h="1" x="2209"/>
        <item h="1" x="206"/>
        <item h="1" x="207"/>
        <item h="1" x="1138"/>
        <item h="1" x="1518"/>
        <item h="1" x="1316"/>
        <item h="1" x="572"/>
        <item h="1" x="1097"/>
        <item h="1" x="2340"/>
        <item h="1" x="2264"/>
        <item h="1" x="2215"/>
        <item h="1" x="2254"/>
        <item h="1" x="1794"/>
        <item h="1" x="1086"/>
        <item h="1" x="2387"/>
        <item h="1" x="2071"/>
        <item h="1" x="2189"/>
        <item h="1" x="66"/>
        <item h="1" x="575"/>
        <item h="1" x="576"/>
        <item h="1" x="421"/>
        <item h="1" x="2141"/>
        <item h="1" x="1043"/>
        <item h="1" x="91"/>
        <item h="1" x="2056"/>
        <item h="1" x="2448"/>
        <item h="1" x="700"/>
        <item h="1" x="36"/>
        <item h="1" x="2419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4"/>
        <item h="1" x="1244"/>
        <item h="1" x="2406"/>
        <item h="1" x="1281"/>
        <item h="1" x="2159"/>
        <item h="1" x="2217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2320"/>
        <item h="1" x="103"/>
        <item h="1" x="104"/>
        <item h="1" x="1973"/>
        <item h="1" x="885"/>
        <item h="1" x="2393"/>
        <item h="1" x="37"/>
        <item h="1" x="1114"/>
        <item h="1" x="2092"/>
        <item h="1" x="1113"/>
        <item h="1" x="1953"/>
        <item h="1" x="1980"/>
        <item h="1" x="717"/>
        <item h="1" x="720"/>
        <item h="1" x="1542"/>
        <item h="1" x="437"/>
        <item h="1" x="715"/>
        <item h="1" x="714"/>
        <item h="1" x="1984"/>
        <item h="1" x="1999"/>
        <item h="1" x="873"/>
        <item h="1" x="2219"/>
        <item h="1" x="1015"/>
        <item h="1" x="2418"/>
        <item h="1" x="525"/>
        <item h="1" x="2375"/>
        <item h="1" x="803"/>
        <item h="1" x="2455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8"/>
        <item h="1" x="1860"/>
        <item h="1" x="1822"/>
        <item h="1" x="1819"/>
        <item h="1" x="2201"/>
        <item h="1" x="2106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8"/>
        <item h="1" x="2256"/>
        <item h="1" x="11"/>
        <item h="1" x="21"/>
        <item h="1" x="9"/>
        <item h="1" x="12"/>
        <item h="1" x="10"/>
        <item h="1" x="20"/>
        <item h="1" x="8"/>
        <item h="1" x="1397"/>
        <item h="1" x="2428"/>
        <item h="1" x="578"/>
        <item h="1" x="73"/>
        <item h="1" x="628"/>
        <item h="1" x="571"/>
        <item h="1" x="1868"/>
        <item h="1" x="1867"/>
        <item h="1" x="2454"/>
        <item h="1" x="1929"/>
        <item h="1" x="518"/>
        <item h="1" x="1815"/>
        <item h="1" x="1515"/>
        <item h="1" x="2312"/>
        <item h="1" x="215"/>
        <item h="1" x="429"/>
        <item h="1" x="771"/>
        <item h="1" x="1996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7"/>
        <item h="1" x="1151"/>
        <item h="1" x="2481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0"/>
        <item h="1" x="288"/>
        <item h="1" x="1307"/>
        <item h="1" x="356"/>
        <item h="1" x="358"/>
        <item h="1" x="800"/>
        <item h="1" x="357"/>
        <item h="1" x="186"/>
        <item h="1" x="2094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4"/>
        <item h="1" x="187"/>
        <item h="1" x="275"/>
        <item h="1" x="2239"/>
        <item h="1" x="2218"/>
        <item h="1" x="671"/>
        <item h="1" x="279"/>
        <item h="1" x="2297"/>
        <item h="1" x="897"/>
        <item h="1" x="281"/>
        <item h="1" x="280"/>
        <item h="1" x="1073"/>
        <item h="1" x="973"/>
        <item h="1" x="1700"/>
        <item h="1" x="185"/>
        <item h="1" x="276"/>
        <item h="1" x="2244"/>
        <item h="1" x="2262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8"/>
        <item h="1" x="1021"/>
        <item h="1" x="459"/>
        <item h="1" x="517"/>
        <item h="1" x="2170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7"/>
        <item h="1" x="1623"/>
        <item h="1" x="1185"/>
        <item h="1" x="1187"/>
        <item h="1" x="2378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8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3"/>
        <item h="1" x="2204"/>
        <item h="1" x="2216"/>
        <item h="1" x="2205"/>
        <item h="1" x="2202"/>
        <item h="1" x="1264"/>
        <item h="1" x="1228"/>
        <item h="1" x="131"/>
        <item h="1" x="2488"/>
        <item h="1" x="2232"/>
        <item h="1" x="1807"/>
        <item h="1" x="844"/>
        <item h="1" x="72"/>
        <item h="1" x="447"/>
        <item h="1" x="1249"/>
        <item h="1" x="586"/>
        <item h="1" x="969"/>
        <item h="1" x="2285"/>
        <item h="1" x="2489"/>
        <item h="1" x="1813"/>
        <item h="1" x="1051"/>
        <item h="1" x="937"/>
        <item h="1" x="1824"/>
        <item h="1" x="958"/>
        <item h="1" x="1495"/>
        <item h="1" x="2171"/>
        <item h="1" x="2259"/>
        <item h="1" x="1732"/>
        <item h="1" x="2102"/>
        <item h="1" x="416"/>
        <item h="1" x="994"/>
        <item h="1" x="1010"/>
        <item h="1" x="913"/>
        <item h="1" x="2374"/>
        <item h="1" x="124"/>
        <item h="1" x="1664"/>
        <item h="1" x="1665"/>
        <item h="1" x="997"/>
        <item h="1" x="1777"/>
        <item h="1" x="1778"/>
        <item h="1" x="13"/>
        <item h="1" x="627"/>
        <item h="1" x="2303"/>
        <item h="1" x="2452"/>
        <item h="1" x="2081"/>
        <item h="1" x="1041"/>
        <item h="1" x="1719"/>
        <item h="1" x="1013"/>
        <item h="1" x="1484"/>
        <item h="1" x="735"/>
        <item h="1" x="908"/>
        <item h="1" x="2152"/>
        <item h="1" x="1797"/>
        <item h="1" x="836"/>
        <item h="1" x="1173"/>
        <item h="1" x="2435"/>
        <item h="1" x="1321"/>
        <item h="1" x="2379"/>
        <item h="1" x="1789"/>
        <item h="1" x="1401"/>
        <item h="1" x="2292"/>
        <item h="1" x="883"/>
        <item h="1" x="775"/>
        <item h="1" x="1738"/>
        <item h="1" x="1387"/>
        <item h="1" x="1263"/>
        <item h="1" x="2486"/>
        <item h="1" x="615"/>
        <item h="1" x="614"/>
        <item h="1" x="613"/>
        <item h="1" x="2169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2373"/>
        <item h="1" x="506"/>
        <item h="1" x="2296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7"/>
        <item h="1" x="2073"/>
        <item h="1" x="1943"/>
        <item h="1" x="2351"/>
        <item h="1" x="1089"/>
        <item h="1" x="1139"/>
        <item h="1" x="1717"/>
        <item h="1" x="1246"/>
        <item h="1" x="1779"/>
        <item h="1" x="2078"/>
        <item h="1" x="2331"/>
        <item h="1" x="1208"/>
        <item h="1" x="1289"/>
        <item h="1" x="2166"/>
        <item h="1" x="1308"/>
        <item h="1" x="1143"/>
        <item h="1" x="1563"/>
        <item h="1" x="2456"/>
        <item h="1" x="1839"/>
        <item h="1" x="2485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4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4"/>
        <item h="1" x="146"/>
        <item h="1" x="872"/>
        <item h="1" x="147"/>
        <item h="1" x="1618"/>
        <item h="1" x="404"/>
        <item h="1" x="2125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3"/>
        <item h="1" x="2269"/>
        <item h="1" x="406"/>
        <item h="1" x="1851"/>
        <item h="1" x="2007"/>
        <item h="1" x="840"/>
        <item h="1" x="1328"/>
        <item h="1" x="2475"/>
        <item h="1" x="1306"/>
        <item h="1" x="475"/>
        <item h="1" x="542"/>
        <item h="1" x="2112"/>
        <item h="1" x="1790"/>
        <item h="1" x="81"/>
        <item h="1" x="473"/>
        <item h="1" x="1210"/>
        <item h="1" x="2214"/>
        <item h="1" x="341"/>
        <item h="1" x="2453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0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5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4"/>
        <item h="1" x="2165"/>
        <item h="1" x="1207"/>
        <item h="1" x="2433"/>
        <item h="1" x="2359"/>
        <item h="1" x="533"/>
        <item h="1" x="2109"/>
        <item h="1" x="729"/>
        <item h="1" x="2101"/>
        <item h="1" x="919"/>
        <item h="1" x="2349"/>
        <item h="1" x="569"/>
        <item h="1" x="2222"/>
        <item h="1" x="570"/>
        <item h="1" x="1995"/>
        <item h="1" x="1028"/>
        <item h="1" x="546"/>
        <item h="1" x="2463"/>
        <item h="1" x="1231"/>
        <item h="1" x="1298"/>
        <item h="1" x="1002"/>
        <item h="1" x="2369"/>
        <item h="1" x="2357"/>
        <item h="1" x="853"/>
        <item h="1" x="390"/>
        <item h="1" x="1520"/>
        <item h="1" x="765"/>
        <item h="1" x="1910"/>
        <item h="1" x="212"/>
        <item h="1" x="1708"/>
        <item h="1" x="2168"/>
        <item h="1" x="876"/>
        <item h="1" x="252"/>
        <item h="1" x="955"/>
        <item h="1" x="259"/>
        <item h="1" x="264"/>
        <item h="1" x="742"/>
        <item h="1" x="2395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3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6"/>
        <item h="1" x="368"/>
        <item h="1" x="95"/>
        <item h="1" x="96"/>
        <item h="1" x="1921"/>
        <item h="1" x="1920"/>
        <item h="1" x="758"/>
        <item h="1" x="1535"/>
        <item h="1" x="2284"/>
        <item h="1" x="1058"/>
        <item h="1" x="1363"/>
        <item h="1" x="1288"/>
        <item h="1" x="2283"/>
        <item h="1" x="1122"/>
        <item h="1" x="565"/>
        <item h="1" x="772"/>
        <item h="1" x="59"/>
        <item h="1" x="834"/>
        <item h="1" x="1752"/>
        <item h="1" x="2127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4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2"/>
        <item h="1" x="644"/>
        <item h="1" x="430"/>
        <item h="1" x="454"/>
        <item h="1" x="291"/>
        <item h="1" x="757"/>
        <item h="1" x="130"/>
        <item h="1" x="2128"/>
        <item h="1" x="2274"/>
        <item h="1" x="2346"/>
        <item h="1" x="1310"/>
        <item h="1" x="298"/>
        <item h="1" x="2318"/>
        <item h="1" x="1850"/>
        <item h="1" x="1948"/>
        <item h="1" x="299"/>
        <item h="1" x="2479"/>
        <item h="1" x="1429"/>
        <item h="1" x="2434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8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5"/>
        <item h="1" x="27"/>
        <item h="1" x="28"/>
        <item h="1" x="26"/>
        <item h="1" x="25"/>
        <item h="1" x="172"/>
        <item h="1" x="2086"/>
        <item h="1" x="1293"/>
        <item h="1" x="171"/>
        <item h="1" x="243"/>
        <item h="1" x="240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5"/>
        <item h="1" x="1564"/>
        <item h="1" x="1420"/>
        <item h="1" x="461"/>
        <item h="1" x="2068"/>
        <item h="1" x="2308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3"/>
        <item h="1" x="33"/>
        <item h="1" x="1767"/>
        <item h="1" x="1913"/>
        <item h="1" x="1842"/>
        <item h="1" x="2483"/>
        <item h="1" x="1784"/>
        <item h="1" x="2148"/>
        <item h="1" x="1648"/>
        <item h="1" x="1653"/>
        <item h="1" x="2149"/>
        <item h="1" x="1581"/>
        <item h="1" x="978"/>
        <item h="1" x="2146"/>
        <item h="1" x="2147"/>
        <item h="1" x="801"/>
        <item h="1" x="802"/>
        <item h="1" x="1901"/>
        <item h="1" x="629"/>
        <item h="1" x="630"/>
        <item h="1" x="1961"/>
        <item h="1" x="1703"/>
        <item h="1" x="2391"/>
        <item h="1" x="524"/>
        <item h="1" x="966"/>
        <item h="1" x="2482"/>
        <item h="1" x="1153"/>
        <item h="1" x="2090"/>
        <item h="1" x="815"/>
        <item h="1" x="1216"/>
        <item h="1" x="2180"/>
        <item h="1" x="2437"/>
        <item h="1" x="2196"/>
        <item h="1" x="2182"/>
        <item h="1" x="1836"/>
        <item h="1" x="1793"/>
        <item h="1" x="1369"/>
        <item h="1" x="90"/>
        <item h="1" x="616"/>
        <item h="1" x="1676"/>
        <item h="1" x="2314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3"/>
        <item h="1" x="683"/>
        <item h="1" x="1706"/>
        <item h="1" x="2018"/>
        <item h="1" x="1635"/>
        <item h="1" x="1799"/>
        <item h="1" x="2240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421"/>
        <item h="1" x="1808"/>
        <item h="1" x="1336"/>
        <item h="1" x="1167"/>
        <item h="1" x="2179"/>
        <item h="1" x="1479"/>
        <item h="1" x="1908"/>
        <item h="1" x="1990"/>
        <item h="1" x="523"/>
        <item h="1" x="795"/>
        <item h="1" x="2060"/>
        <item h="1" x="2250"/>
        <item h="1" x="1037"/>
        <item h="1" x="998"/>
        <item h="1" x="926"/>
        <item h="1" x="2449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7"/>
        <item h="1" x="1804"/>
        <item h="1" x="1295"/>
        <item h="1" x="2019"/>
        <item h="1" x="1186"/>
        <item h="1" x="784"/>
        <item h="1" x="1284"/>
        <item h="1" x="88"/>
        <item h="1" x="1048"/>
        <item h="1" x="1304"/>
        <item h="1" x="1765"/>
        <item h="1" x="1764"/>
        <item h="1" x="1766"/>
        <item h="1" x="2465"/>
        <item h="1" x="2372"/>
        <item h="1" x="990"/>
        <item h="1" x="1419"/>
        <item h="1" x="2140"/>
        <item h="1" x="2327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5"/>
        <item h="1" x="2438"/>
        <item h="1" x="2291"/>
        <item h="1" x="855"/>
        <item h="1" x="520"/>
        <item h="1" x="1108"/>
        <item h="1" x="1166"/>
        <item h="1" x="1191"/>
        <item h="1" x="1795"/>
        <item h="1" x="2238"/>
        <item h="1" x="1711"/>
        <item h="1" x="2322"/>
        <item h="1" x="2392"/>
        <item h="1" x="1326"/>
        <item h="1" x="2225"/>
        <item h="1" x="2161"/>
        <item h="1" x="2237"/>
        <item h="1" x="1945"/>
        <item h="1" x="888"/>
        <item h="1" x="766"/>
        <item h="1" x="915"/>
        <item h="1" x="1806"/>
        <item h="1" x="2447"/>
        <item h="1" x="2024"/>
        <item h="1" x="2352"/>
        <item h="1" x="1447"/>
        <item h="1" x="653"/>
        <item h="1" x="2425"/>
        <item h="1" x="2178"/>
        <item h="1" x="2286"/>
        <item h="1" x="2132"/>
        <item h="1" x="1753"/>
        <item h="1" x="1277"/>
        <item h="1" x="1684"/>
        <item h="1" x="1239"/>
        <item h="1" x="109"/>
        <item h="1" x="2064"/>
        <item h="1" x="2063"/>
        <item h="1" x="2309"/>
        <item h="1" x="2310"/>
        <item h="1" x="878"/>
        <item h="1" x="881"/>
        <item h="1" x="112"/>
        <item h="1" x="1925"/>
        <item h="1" x="1333"/>
        <item h="1" x="2173"/>
        <item h="1" x="1271"/>
        <item h="1" x="249"/>
        <item h="1" x="1525"/>
        <item h="1" x="929"/>
        <item h="1" x="699"/>
        <item h="1" x="2156"/>
        <item h="1" x="702"/>
        <item h="1" x="1205"/>
        <item h="1" x="2020"/>
        <item h="1" x="1237"/>
        <item h="1" x="469"/>
        <item h="1" x="2026"/>
        <item h="1" x="698"/>
        <item h="1" x="2397"/>
        <item h="1" x="2401"/>
        <item h="1" x="862"/>
        <item h="1" x="1987"/>
        <item h="1" x="863"/>
        <item h="1" x="2364"/>
        <item h="1" x="1702"/>
        <item h="1" x="864"/>
        <item h="1" x="657"/>
        <item h="1" x="2370"/>
        <item h="1" x="2072"/>
        <item h="1" x="1577"/>
        <item h="1" x="2197"/>
        <item h="1" x="812"/>
        <item h="1" x="2335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1"/>
        <item h="1" x="2122"/>
        <item h="1" x="2242"/>
        <item h="1" x="1254"/>
        <item h="1" x="1430"/>
        <item h="1" x="1904"/>
        <item h="1" x="2229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8"/>
        <item h="1" x="1337"/>
        <item h="1" x="420"/>
        <item h="1" x="806"/>
        <item h="1" x="316"/>
        <item h="1" x="151"/>
        <item h="1" x="1475"/>
        <item h="1" x="237"/>
        <item h="1" x="2477"/>
        <item h="1" x="1134"/>
        <item h="1" x="2275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1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0"/>
        <item h="1" x="1781"/>
        <item h="1" x="1215"/>
        <item h="1" x="2097"/>
        <item h="1" x="1734"/>
        <item h="1" x="1915"/>
        <item h="1" x="809"/>
        <item h="1" x="1128"/>
        <item h="1" x="1149"/>
        <item h="1" x="1301"/>
        <item h="1" x="1884"/>
        <item h="1" x="1875"/>
        <item h="1" x="1029"/>
        <item h="1" x="1849"/>
        <item h="1" x="492"/>
        <item h="1" x="2290"/>
        <item h="1" x="2377"/>
        <item h="1" x="388"/>
        <item h="1" x="222"/>
        <item h="1" x="1431"/>
        <item h="1" x="445"/>
        <item h="1" x="2317"/>
        <item h="1" x="2467"/>
        <item h="1" x="2430"/>
        <item h="1" x="1835"/>
        <item h="1" x="1067"/>
        <item h="1" x="1514"/>
        <item h="1" x="1878"/>
        <item h="1" x="922"/>
        <item h="1" x="1852"/>
        <item h="1" x="1212"/>
        <item h="1" x="2151"/>
        <item h="1" x="1571"/>
        <item h="1" x="2484"/>
        <item h="1" x="452"/>
        <item h="1" x="2058"/>
        <item h="1" x="2082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6"/>
        <item h="1" x="1608"/>
        <item h="1" x="2480"/>
        <item h="1" x="1780"/>
        <item h="1" x="17"/>
        <item h="1" x="343"/>
        <item h="1" x="2338"/>
        <item h="1" x="528"/>
        <item h="1" x="397"/>
        <item h="1" x="2113"/>
        <item h="1" x="327"/>
        <item h="1" x="40"/>
        <item h="1" x="1392"/>
        <item h="1" x="604"/>
        <item h="1" x="1800"/>
        <item h="1" x="1063"/>
        <item h="1" x="891"/>
        <item h="1" x="1651"/>
        <item h="1" x="2336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2"/>
        <item h="1" x="1094"/>
        <item h="1" x="701"/>
        <item h="1" x="677"/>
        <item h="1" x="1716"/>
        <item h="1" x="975"/>
        <item h="1" x="2319"/>
        <item h="1" x="972"/>
        <item h="1" x="1755"/>
        <item h="1" x="1078"/>
        <item h="1" x="1273"/>
        <item h="1" x="1379"/>
        <item h="1" x="2356"/>
        <item h="1" x="1770"/>
        <item h="1" x="2298"/>
        <item h="1" x="2076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4"/>
        <item h="1" x="2476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0"/>
        <item h="1" x="2192"/>
        <item h="1" x="2185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4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5"/>
        <item h="1" x="1695"/>
        <item h="1" x="2039"/>
        <item h="1" x="1959"/>
        <item h="1" x="1453"/>
        <item h="1" x="1359"/>
        <item h="1" x="1491"/>
        <item h="1" x="867"/>
        <item h="1" x="1266"/>
        <item h="1" x="497"/>
        <item h="1" x="676"/>
        <item h="1" x="1667"/>
        <item h="1" x="2083"/>
        <item h="1" x="1024"/>
        <item h="1" x="2188"/>
        <item h="1" x="1931"/>
        <item h="1" x="1023"/>
        <item h="1" x="1107"/>
        <item h="1" x="2332"/>
        <item h="1" x="1989"/>
        <item h="1" x="2358"/>
        <item h="1" x="1366"/>
        <item h="1" x="44"/>
        <item h="1" x="41"/>
        <item h="1" x="93"/>
        <item h="1" x="92"/>
        <item h="1" x="1978"/>
        <item h="1" x="476"/>
        <item h="1" x="2281"/>
        <item h="1" x="408"/>
        <item h="1" x="1137"/>
        <item h="1" x="1742"/>
        <item h="1" x="2236"/>
        <item h="1" x="1245"/>
        <item h="1" x="474"/>
        <item h="1" x="544"/>
        <item h="1" x="948"/>
        <item h="1" x="1442"/>
        <item h="1" x="1127"/>
        <item h="1" x="204"/>
        <item h="1" x="741"/>
        <item h="1" x="2410"/>
        <item h="1" x="995"/>
        <item h="1" x="733"/>
        <item h="1" x="654"/>
        <item h="1" x="2411"/>
        <item h="1" x="1272"/>
        <item h="1" x="2004"/>
        <item h="1" x="1601"/>
        <item h="1" x="2220"/>
        <item h="1" x="1869"/>
        <item h="1" x="1888"/>
        <item h="1" x="1160"/>
        <item h="1" x="530"/>
        <item h="1" x="531"/>
        <item h="1" x="19"/>
        <item h="1" x="1223"/>
        <item h="1" x="1409"/>
        <item h="1" x="2110"/>
        <item h="1" x="745"/>
        <item h="1" x="1311"/>
        <item h="1" x="2384"/>
        <item h="1" x="1119"/>
        <item h="1" x="1847"/>
        <item h="1" x="398"/>
        <item h="1" x="2126"/>
        <item h="1" x="1814"/>
        <item h="1" x="1398"/>
        <item h="1" x="2123"/>
        <item h="1" x="2326"/>
        <item h="1" x="1362"/>
        <item h="1" x="1368"/>
        <item h="1" x="1380"/>
        <item h="1" x="2118"/>
        <item h="1" x="2199"/>
        <item h="1" x="1190"/>
        <item h="1" x="1347"/>
        <item h="1" x="1236"/>
        <item h="1" x="2158"/>
        <item h="1" x="2095"/>
        <item h="1" x="1730"/>
        <item h="1" x="959"/>
        <item h="1" x="2412"/>
        <item h="1" x="2138"/>
        <item h="1" x="987"/>
        <item h="1" x="684"/>
        <item h="1" x="2376"/>
        <item h="1" x="1969"/>
        <item h="1" x="56"/>
        <item h="1" x="55"/>
        <item h="1" x="1346"/>
        <item h="1" x="2342"/>
        <item h="1" x="2341"/>
        <item h="1" x="2231"/>
        <item h="1" x="1197"/>
        <item h="1" x="1198"/>
        <item h="1" x="30"/>
        <item h="1" x="440"/>
        <item h="1" x="2224"/>
        <item h="1" x="1865"/>
        <item h="1" x="1537"/>
        <item h="1" x="1975"/>
        <item h="1" x="1422"/>
        <item h="1" x="1751"/>
        <item h="1" x="1974"/>
        <item h="1" x="2105"/>
        <item h="1" x="1646"/>
        <item h="1" x="2246"/>
        <item h="1" x="1079"/>
        <item h="1" x="610"/>
        <item h="1" x="1890"/>
        <item h="1" x="690"/>
        <item h="1" x="1661"/>
        <item h="1" x="719"/>
        <item h="1" x="2015"/>
        <item h="1" x="718"/>
        <item h="1" x="1360"/>
        <item h="1" x="395"/>
        <item h="1" x="2251"/>
        <item h="1" x="1019"/>
        <item h="1" x="2139"/>
        <item h="1" x="2223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7"/>
        <item h="1" x="1595"/>
        <item h="1" x="2276"/>
        <item h="1" x="773"/>
        <item h="1" x="1056"/>
        <item h="1" x="875"/>
        <item h="1" x="2117"/>
        <item h="1" x="1177"/>
        <item h="1" x="861"/>
        <item h="1" x="2365"/>
        <item h="1" x="1587"/>
        <item h="1" x="2213"/>
        <item h="1" x="1544"/>
        <item h="1" x="1899"/>
        <item h="1" x="991"/>
        <item h="1" x="1889"/>
        <item h="1" x="845"/>
        <item h="1" x="2211"/>
        <item h="1" x="2210"/>
        <item h="1" x="2088"/>
        <item h="1" x="2089"/>
        <item h="1" x="2469"/>
        <item h="1" x="2252"/>
        <item h="1" x="1713"/>
        <item h="1" x="1543"/>
        <item h="1" x="2350"/>
        <item h="1" x="2028"/>
        <item h="1" x="2230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2116"/>
        <item h="1" x="2293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0"/>
        <item h="1" x="2422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4"/>
        <item h="1" x="2337"/>
        <item h="1" x="2439"/>
        <item h="1" x="331"/>
        <item h="1" x="323"/>
        <item h="1" x="120"/>
        <item h="1" x="113"/>
        <item h="1" x="1937"/>
        <item h="1" x="234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3"/>
        <item h="1" x="1687"/>
        <item h="1" x="777"/>
        <item h="1" x="2136"/>
        <item h="1" x="1685"/>
        <item h="1" x="2163"/>
        <item h="1" x="1583"/>
        <item h="1" x="1582"/>
        <item h="1" x="2234"/>
        <item h="1" x="2175"/>
        <item h="1" x="321"/>
        <item h="1" x="748"/>
        <item h="1" x="2279"/>
        <item h="1" x="361"/>
        <item h="1" x="2267"/>
        <item h="1" x="230"/>
        <item h="1" x="231"/>
        <item h="1" x="228"/>
        <item h="1" x="1749"/>
        <item h="1" x="1671"/>
        <item h="1" x="229"/>
        <item h="1" x="1891"/>
        <item h="1" x="2328"/>
        <item h="1" x="1534"/>
        <item h="1" x="993"/>
        <item h="1" x="1533"/>
        <item h="1" x="1532"/>
        <item h="1" x="832"/>
        <item h="1" x="1444"/>
        <item h="1" x="125"/>
        <item h="1" x="2108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2"/>
        <item h="1" x="389"/>
        <item h="1" x="1870"/>
        <item h="1" x="849"/>
        <item h="1" x="2380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39"/>
        <item h="1" x="668"/>
        <item h="1" x="1485"/>
        <item h="1" x="1610"/>
        <item h="1" x="1656"/>
        <item h="1" x="1655"/>
        <item h="1" x="824"/>
        <item h="1" x="2195"/>
        <item h="1" x="848"/>
        <item h="1" x="1038"/>
        <item h="1" x="1027"/>
        <item h="1" x="2070"/>
        <item h="1" x="942"/>
        <item h="1" x="1265"/>
        <item h="1" x="2268"/>
        <item h="1" x="2208"/>
        <item h="1" x="1922"/>
        <item h="1" x="1683"/>
        <item h="1" x="87"/>
        <item h="1" x="2031"/>
        <item h="1" x="2041"/>
        <item h="1" x="2155"/>
        <item h="1" x="1278"/>
        <item h="1" x="1546"/>
        <item h="1" x="51"/>
        <item h="1" x="53"/>
        <item h="1" x="52"/>
        <item h="1" x="54"/>
        <item h="1" x="2077"/>
        <item h="1" x="2212"/>
        <item h="1" x="122"/>
        <item h="1" x="2289"/>
        <item h="1" x="1332"/>
        <item h="1" x="45"/>
        <item h="1" x="1354"/>
        <item h="1" x="1938"/>
        <item h="1" x="205"/>
        <item h="1" x="1468"/>
        <item h="1" x="2366"/>
        <item h="1" x="860"/>
        <item h="1" x="1979"/>
        <item h="1" x="442"/>
        <item h="1" x="413"/>
        <item h="1" x="405"/>
        <item h="1" x="2468"/>
        <item h="1" x="2288"/>
        <item h="1" x="1866"/>
        <item h="1" x="500"/>
        <item h="1" x="1178"/>
        <item h="1" x="2436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3"/>
        <item h="1" x="1026"/>
        <item h="1" x="1112"/>
        <item h="1" x="223"/>
        <item h="1" x="2186"/>
        <item h="1" x="1760"/>
        <item h="1" x="1524"/>
        <item h="1" x="921"/>
        <item h="1" x="1220"/>
        <item h="1" x="2198"/>
        <item h="1" x="917"/>
        <item h="1" x="532"/>
        <item h="1" x="1251"/>
        <item h="1" x="329"/>
        <item h="1" x="472"/>
        <item h="1" x="974"/>
        <item h="1" x="730"/>
        <item h="1" x="2150"/>
        <item h="1" x="167"/>
        <item h="1" x="244"/>
        <item h="1" x="558"/>
        <item h="1" x="166"/>
        <item h="1" x="1192"/>
        <item h="1" x="894"/>
        <item h="1" x="857"/>
        <item h="1" x="670"/>
        <item h="1" x="2167"/>
        <item h="1" x="1527"/>
        <item h="1" x="246"/>
        <item h="1" x="165"/>
        <item h="1" x="245"/>
        <item h="1" x="655"/>
        <item h="1" x="2368"/>
        <item h="1" x="1615"/>
        <item h="1" x="2381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29"/>
        <item h="1" x="2119"/>
        <item h="1" x="326"/>
        <item h="1" x="529"/>
        <item h="1" x="2417"/>
        <item h="1" x="1386"/>
        <item h="1" x="2450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9">
    <i>
      <x v="246"/>
      <x v="3"/>
      <x v="102"/>
    </i>
    <i>
      <x v="330"/>
      <x v="1"/>
      <x v="102"/>
    </i>
    <i>
      <x v="334"/>
      <x v="3"/>
      <x v="102"/>
    </i>
    <i>
      <x v="369"/>
      <x v="1"/>
      <x v="102"/>
    </i>
    <i>
      <x v="371"/>
      <x v="3"/>
      <x v="102"/>
    </i>
    <i>
      <x v="378"/>
      <x v="1"/>
      <x v="102"/>
    </i>
    <i>
      <x v="380"/>
      <x v="3"/>
      <x v="102"/>
    </i>
    <i>
      <x v="391"/>
      <x v="3"/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24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8">
        <item m="1" x="41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1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9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8"/>
        <item x="165"/>
        <item x="166"/>
        <item x="167"/>
        <item x="168"/>
        <item x="169"/>
        <item x="170"/>
        <item x="171"/>
        <item x="172"/>
        <item m="1" x="190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95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491"/>
        <item h="1" m="1" x="2492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493"/>
        <item h="1" m="1" x="2494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197"/>
      <x v="52"/>
      <x/>
      <x v="799"/>
    </i>
    <i>
      <x v="250"/>
      <x v="52"/>
      <x/>
      <x v="799"/>
    </i>
    <i>
      <x v="304"/>
      <x v="52"/>
      <x/>
      <x v="799"/>
    </i>
    <i>
      <x v="387"/>
      <x v="52"/>
      <x/>
      <x v="79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24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7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8">
        <item m="1" x="41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1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9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8"/>
        <item x="165"/>
        <item x="166"/>
        <item x="167"/>
        <item x="168"/>
        <item x="169"/>
        <item x="170"/>
        <item x="171"/>
        <item x="172"/>
        <item m="1" x="190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6">
        <item h="1" m="1" x="29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9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2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1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5"/>
        <item h="1" m="1" x="292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3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0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4"/>
        <item h="1" x="159"/>
        <item h="1" x="227"/>
        <item h="1" x="100"/>
        <item h="1" x="111"/>
        <item h="1" x="205"/>
        <item h="1" m="1" x="289"/>
        <item h="1" x="29"/>
        <item h="1" x="20"/>
        <item h="1" x="53"/>
        <item h="1" x="19"/>
        <item h="1" x="220"/>
        <item h="1" x="85"/>
        <item h="1" x="114"/>
        <item h="1" x="33"/>
        <item h="1" m="1" x="293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4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0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8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1"/>
        <item h="1" x="272"/>
        <item h="1" x="273"/>
        <item h="1" x="274"/>
        <item h="1" x="275"/>
        <item h="1" x="276"/>
        <item h="1" x="277"/>
        <item h="1" m="1" x="295"/>
        <item h="1" x="278"/>
        <item h="1" x="279"/>
        <item h="1" x="281"/>
        <item h="1" x="282"/>
        <item h="1" m="1" x="296"/>
        <item h="1" x="284"/>
        <item h="1" x="286"/>
        <item h="1" x="287"/>
        <item h="1" x="285"/>
        <item h="1"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95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491"/>
        <item h="1" m="1" x="2492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493"/>
        <item h="1" m="1" x="2494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3">
    <i>
      <x v="161"/>
      <x v="29"/>
      <x v="76"/>
      <x/>
    </i>
    <i>
      <x v="412"/>
      <x v="125"/>
      <x v="76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6">
        <i x="297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9"/>
        <i x="2"/>
        <i x="253"/>
        <i x="56"/>
        <i x="301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8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2"/>
        <i x="120"/>
        <i x="237" s="1"/>
        <i x="256"/>
        <i x="249"/>
        <i x="270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1"/>
        <i x="54"/>
        <i x="23"/>
        <i x="150"/>
        <i x="213"/>
        <i x="243"/>
        <i x="63"/>
        <i x="10"/>
        <i x="146"/>
        <i x="171"/>
        <i x="247"/>
        <i x="285"/>
        <i x="296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5"/>
        <i x="292"/>
        <i x="155"/>
        <i x="148"/>
        <i x="167"/>
        <i x="188"/>
        <i x="277"/>
        <i x="177"/>
        <i x="1"/>
        <i x="116"/>
        <i x="248"/>
        <i x="35"/>
        <i x="61"/>
        <i x="303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5"/>
        <i x="179"/>
        <i x="141"/>
        <i x="97"/>
        <i x="88"/>
        <i x="70"/>
        <i x="69"/>
        <i x="300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4"/>
        <i x="159"/>
        <i x="227"/>
        <i x="100"/>
        <i x="111"/>
        <i x="205"/>
        <i x="273"/>
        <i x="289"/>
        <i x="29"/>
        <i x="20"/>
        <i x="255"/>
        <i x="53"/>
        <i x="19"/>
        <i x="220"/>
        <i x="85"/>
        <i x="114"/>
        <i x="33"/>
        <i x="293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4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6">
        <i x="84" s="1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95">
        <i x="1001"/>
        <i x="174"/>
        <i x="1080"/>
        <i x="534"/>
        <i x="1102"/>
        <i x="2386"/>
        <i x="173"/>
        <i x="177"/>
        <i x="2409"/>
        <i x="762"/>
        <i x="2001"/>
        <i x="511"/>
        <i x="1643" s="1"/>
        <i x="367"/>
        <i x="431"/>
        <i x="1014"/>
        <i x="178"/>
        <i x="141"/>
        <i x="961"/>
        <i x="2295"/>
        <i x="1697"/>
        <i x="217"/>
        <i x="1573"/>
        <i x="1644"/>
        <i x="1016"/>
        <i x="512"/>
        <i x="2021"/>
        <i x="1590"/>
        <i x="200"/>
        <i x="1698"/>
        <i x="2263"/>
        <i x="786"/>
        <i x="2013"/>
        <i x="2304"/>
        <i x="2096"/>
        <i x="776"/>
        <i x="186"/>
        <i x="1331"/>
        <i x="188"/>
        <i x="187"/>
        <i x="2239"/>
        <i x="2218"/>
        <i x="2297"/>
        <i x="897"/>
        <i x="280"/>
        <i x="973"/>
        <i x="185"/>
        <i x="2244"/>
        <i x="2492" nd="1"/>
        <i x="2491" nd="1"/>
        <i x="2494" nd="1"/>
        <i x="2493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267" nd="1"/>
        <i x="535" nd="1"/>
        <i x="634" nd="1"/>
        <i x="136" nd="1"/>
        <i x="362" nd="1"/>
        <i x="1432" nd="1"/>
        <i x="1927" nd="1"/>
        <i x="1129" nd="1"/>
        <i x="1130" nd="1"/>
        <i x="183" nd="1"/>
        <i x="268" nd="1"/>
        <i x="384" nd="1"/>
        <i x="1230" nd="1"/>
        <i x="890" nd="1"/>
        <i x="360" nd="1"/>
        <i x="148" nd="1"/>
        <i x="271" nd="1"/>
        <i x="642" nd="1"/>
        <i x="2040" nd="1"/>
        <i x="269" nd="1"/>
        <i x="176" nd="1"/>
        <i x="590" nd="1"/>
        <i x="1091" nd="1"/>
        <i x="1101" nd="1"/>
        <i x="621" nd="1"/>
        <i x="175" nd="1"/>
        <i x="470" nd="1"/>
        <i x="2104" nd="1"/>
        <i x="2362" nd="1"/>
        <i x="2474" nd="1"/>
        <i x="181" nd="1"/>
        <i x="1786" nd="1"/>
        <i x="2429" nd="1"/>
        <i x="1614" nd="1"/>
        <i x="2287" nd="1"/>
        <i x="137" nd="1"/>
        <i x="274" nd="1"/>
        <i x="270" nd="1"/>
        <i x="1110" nd="1"/>
        <i x="272" nd="1"/>
        <i x="889" nd="1"/>
        <i x="909" nd="1"/>
        <i x="239" nd="1"/>
        <i x="799" nd="1"/>
        <i x="755" nd="1"/>
        <i x="837" nd="1"/>
        <i x="631" nd="1"/>
        <i x="2249" nd="1"/>
        <i x="1093" nd="1"/>
        <i x="756" nd="1"/>
        <i x="1133" nd="1"/>
        <i x="179" nd="1"/>
        <i x="1825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3" nd="1"/>
        <i x="2221" nd="1"/>
        <i x="1111" nd="1"/>
        <i x="184" nd="1"/>
        <i x="241" nd="1"/>
        <i x="224" nd="1"/>
        <i x="911" nd="1"/>
        <i x="180" nd="1"/>
        <i x="1473" nd="1"/>
        <i x="2257" nd="1"/>
        <i x="1261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2094" nd="1"/>
        <i x="277" nd="1"/>
        <i x="1964" nd="1"/>
        <i x="383" nd="1"/>
        <i x="1602" nd="1"/>
        <i x="278" nd="1"/>
        <i x="935" nd="1"/>
        <i x="591" nd="1"/>
        <i x="2344" nd="1"/>
        <i x="275" nd="1"/>
        <i x="671" nd="1"/>
        <i x="279" nd="1"/>
        <i x="281" nd="1"/>
        <i x="1073" nd="1"/>
        <i x="1700" nd="1"/>
        <i x="276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95">
        <i x="511"/>
        <i x="890"/>
        <i x="141"/>
        <i x="889"/>
        <i x="2002"/>
        <i x="800"/>
        <i x="591" s="1"/>
        <i x="2344"/>
        <i x="633"/>
        <i x="2492" nd="1"/>
        <i x="2491" nd="1"/>
        <i x="2494" nd="1"/>
        <i x="2493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268" nd="1"/>
        <i x="384" nd="1"/>
        <i x="123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2474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272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6">
        <i x="105" s="1"/>
        <i x="3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95">
        <i x="174"/>
        <i x="534"/>
        <i x="177"/>
        <i x="762"/>
        <i x="511" s="1"/>
        <i x="360"/>
        <i x="367"/>
        <i x="1091"/>
        <i x="1101"/>
        <i x="431"/>
        <i x="1014"/>
        <i x="178"/>
        <i x="141"/>
        <i x="239"/>
        <i x="217"/>
        <i x="512"/>
        <i x="1090"/>
        <i x="1099"/>
        <i x="1100"/>
        <i x="200"/>
        <i x="142"/>
        <i x="488"/>
        <i x="786"/>
        <i x="2492" nd="1"/>
        <i x="2491" nd="1"/>
        <i x="2494" nd="1"/>
        <i x="2493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080" nd="1"/>
        <i x="1102" nd="1"/>
        <i x="2386" nd="1"/>
        <i x="535" nd="1"/>
        <i x="173" nd="1"/>
        <i x="634" nd="1"/>
        <i x="136" nd="1"/>
        <i x="362" nd="1"/>
        <i x="2409" nd="1"/>
        <i x="1432" nd="1"/>
        <i x="1927" nd="1"/>
        <i x="1129" nd="1"/>
        <i x="1130" nd="1"/>
        <i x="2001" nd="1"/>
        <i x="183" nd="1"/>
        <i x="268" nd="1"/>
        <i x="384" nd="1"/>
        <i x="1230" nd="1"/>
        <i x="890" nd="1"/>
        <i x="1643" nd="1"/>
        <i x="148" nd="1"/>
        <i x="271" nd="1"/>
        <i x="642" nd="1"/>
        <i x="2040" nd="1"/>
        <i x="269" nd="1"/>
        <i x="176" nd="1"/>
        <i x="590" nd="1"/>
        <i x="621" nd="1"/>
        <i x="175" nd="1"/>
        <i x="470" nd="1"/>
        <i x="2104" nd="1"/>
        <i x="2362" nd="1"/>
        <i x="2474" nd="1"/>
        <i x="181" nd="1"/>
        <i x="1786" nd="1"/>
        <i x="2429" nd="1"/>
        <i x="1614" nd="1"/>
        <i x="2287" nd="1"/>
        <i x="137" nd="1"/>
        <i x="274" nd="1"/>
        <i x="270" nd="1"/>
        <i x="1110" nd="1"/>
        <i x="272" nd="1"/>
        <i x="889" nd="1"/>
        <i x="909" nd="1"/>
        <i x="961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179" nd="1"/>
        <i x="1573" nd="1"/>
        <i x="1644" nd="1"/>
        <i x="1016" nd="1"/>
        <i x="1825" nd="1"/>
        <i x="1161" nd="1"/>
        <i x="138" nd="1"/>
        <i x="2021" nd="1"/>
        <i x="1590" nd="1"/>
        <i x="1698" nd="1"/>
        <i x="489" nd="1"/>
        <i x="273" nd="1"/>
        <i x="910" nd="1"/>
        <i x="2263" nd="1"/>
        <i x="496" nd="1"/>
        <i x="2033" nd="1"/>
        <i x="2221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6">
        <i x="105"/>
        <i x="106"/>
        <i x="270"/>
        <i x="81"/>
        <i x="95" s="1"/>
        <i x="84"/>
        <i x="46"/>
        <i x="33"/>
        <i x="26"/>
        <i x="103"/>
        <i x="30"/>
        <i x="27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startItem="1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209" totalsRowShown="0">
  <autoFilter ref="A1:S12209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2" totalsRowShown="0">
  <autoFilter ref="A1:D52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6" totalsRowShown="0">
  <autoFilter ref="A1:D86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209"/>
  <sheetViews>
    <sheetView topLeftCell="A12156" zoomScale="80" zoomScaleNormal="80" workbookViewId="0">
      <selection activeCell="K12205" sqref="K12205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2876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2879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2880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K249" t="s">
        <v>3730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3257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3257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2900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3257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2823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K452" t="s">
        <v>3730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K489" t="s">
        <v>3730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K515" t="s">
        <v>3730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3257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3257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K731" t="s">
        <v>3730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K732" t="s">
        <v>3730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2825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2902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3257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3257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K895" t="s">
        <v>3730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3257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2902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2902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3257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2902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K1176" t="s">
        <v>3730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3257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K1205" t="s">
        <v>3730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K1206" t="s">
        <v>3730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K1219" t="s">
        <v>3730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K1332" t="s">
        <v>3730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K1354" t="s">
        <v>3730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K1470" t="s">
        <v>3730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K1471" t="s">
        <v>3730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K1548" t="s">
        <v>3730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K1619" t="s">
        <v>3730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2826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K1641" t="s">
        <v>3730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2827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K1778" t="s">
        <v>3730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K1829" t="s">
        <v>3730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K1835" t="s">
        <v>3730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K1939" t="s">
        <v>3730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K1947" t="s">
        <v>3730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K1964" t="s">
        <v>3730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K1967" t="s">
        <v>3730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K2131" t="s">
        <v>3730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K2275" t="s">
        <v>3730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K2281" t="s">
        <v>3730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K2311" t="s">
        <v>3730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K2312" t="s">
        <v>3730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2902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K2519" t="s">
        <v>3730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K2628" t="s">
        <v>3730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2901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K2686" t="s">
        <v>3730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K2729" t="s">
        <v>3730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K2730" t="s">
        <v>3730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K2745" t="s">
        <v>3730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2763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K2872" t="s">
        <v>3730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2760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2760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2760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K2994" t="s">
        <v>3730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3193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K3095" t="s">
        <v>3730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K3147" t="s">
        <v>3730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3257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K3334" t="s">
        <v>3730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3257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K3502" t="s">
        <v>3730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K3511" t="s">
        <v>3730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K3661" t="s">
        <v>3730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K3677" t="s">
        <v>3730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2656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K3758" t="s">
        <v>3730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K3760" t="s">
        <v>3730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K3893" t="s">
        <v>3730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K3966" t="s">
        <v>3730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2763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2656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K4019" t="s">
        <v>3730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2760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K4080" t="s">
        <v>3730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K4084" t="s">
        <v>3730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2846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K4135" t="s">
        <v>3730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2656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2846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2760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K4254" t="s">
        <v>3730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K4288" t="s">
        <v>3730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K4297" t="s">
        <v>3730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K4298" t="s">
        <v>3730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K4404" t="s">
        <v>3730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K4459" t="s">
        <v>3730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2656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K4573" t="s">
        <v>3730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K4599" t="s">
        <v>3730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2846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2656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3030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K4729" t="s">
        <v>3730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260</v>
      </c>
      <c r="D4989" t="s">
        <v>332</v>
      </c>
      <c r="E4989">
        <v>1</v>
      </c>
      <c r="F4989" t="s">
        <v>3257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2696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2760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K5085" t="s">
        <v>3730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K5090" t="s">
        <v>3730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2696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2855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K5205" t="s">
        <v>3730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K5226" t="s">
        <v>3730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3066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K5287" t="s">
        <v>3730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K5302" t="s">
        <v>3730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3633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K5377" t="s">
        <v>3730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K5441" t="s">
        <v>3730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 t="s">
        <v>3730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K5500" t="s">
        <v>3730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K5526" t="s">
        <v>3730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K5636" t="s">
        <v>3730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K5695" t="s">
        <v>3730</v>
      </c>
      <c r="L5695" t="s">
        <v>3730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K5716" t="s">
        <v>3730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2656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2656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K5838" t="s">
        <v>3730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K5891" t="s">
        <v>3730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K5892" t="s">
        <v>3730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K5893" t="s">
        <v>3730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K5907" t="s">
        <v>3730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2855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K6044" t="s">
        <v>3730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2855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K6060" t="s">
        <v>3730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K6063" t="s">
        <v>3730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2855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K6070" t="s">
        <v>3730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K6076" t="s">
        <v>3730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2656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3633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K6096" t="s">
        <v>3730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2855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K6158" t="s">
        <v>3730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1288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2656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2321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2845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2322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2323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2326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2325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2327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2328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2329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2330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2331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2333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2332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2336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261</v>
      </c>
      <c r="D6257" t="s">
        <v>1569</v>
      </c>
      <c r="E6257">
        <v>3</v>
      </c>
      <c r="F6257" t="s">
        <v>2335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261</v>
      </c>
      <c r="D6264" t="s">
        <v>2338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261</v>
      </c>
      <c r="D6265" t="s">
        <v>2338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261</v>
      </c>
      <c r="D6266" t="s">
        <v>2338</v>
      </c>
      <c r="E6266">
        <v>5</v>
      </c>
      <c r="F6266" t="s">
        <v>1213</v>
      </c>
      <c r="G6266" t="s">
        <v>262</v>
      </c>
      <c r="H6266" t="s">
        <v>2323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261</v>
      </c>
      <c r="D6267" t="s">
        <v>2338</v>
      </c>
      <c r="E6267">
        <v>5</v>
      </c>
      <c r="F6267" t="s">
        <v>1213</v>
      </c>
      <c r="G6267" t="s">
        <v>284</v>
      </c>
      <c r="H6267" t="s">
        <v>2337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261</v>
      </c>
      <c r="D6272" t="s">
        <v>623</v>
      </c>
      <c r="E6272">
        <v>1</v>
      </c>
      <c r="F6272" t="s">
        <v>2339</v>
      </c>
      <c r="G6272" t="s">
        <v>266</v>
      </c>
      <c r="H6272" t="s">
        <v>2340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261</v>
      </c>
      <c r="D6273" t="s">
        <v>623</v>
      </c>
      <c r="E6273">
        <v>1</v>
      </c>
      <c r="F6273" t="s">
        <v>2342</v>
      </c>
      <c r="G6273" t="s">
        <v>1807</v>
      </c>
      <c r="H6273" t="s">
        <v>2341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261</v>
      </c>
      <c r="D6274" t="s">
        <v>2338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261</v>
      </c>
      <c r="D6275" t="s">
        <v>2338</v>
      </c>
      <c r="E6275">
        <v>1</v>
      </c>
      <c r="F6275" t="s">
        <v>2343</v>
      </c>
      <c r="G6275" t="s">
        <v>284</v>
      </c>
      <c r="H6275" t="s">
        <v>2344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2345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2347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2346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2348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261</v>
      </c>
      <c r="D6281" t="s">
        <v>1767</v>
      </c>
      <c r="E6281">
        <v>2</v>
      </c>
      <c r="F6281" t="s">
        <v>2349</v>
      </c>
      <c r="G6281" t="s">
        <v>266</v>
      </c>
      <c r="H6281" t="s">
        <v>3527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2350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2351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2352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2353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2355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2358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260</v>
      </c>
      <c r="D6319" t="s">
        <v>809</v>
      </c>
      <c r="E6319">
        <v>1</v>
      </c>
      <c r="F6319" t="s">
        <v>2363</v>
      </c>
      <c r="G6319" t="s">
        <v>266</v>
      </c>
      <c r="H6319" t="s">
        <v>2359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260</v>
      </c>
      <c r="D6320" t="s">
        <v>809</v>
      </c>
      <c r="E6320">
        <v>1</v>
      </c>
      <c r="F6320" t="s">
        <v>2363</v>
      </c>
      <c r="G6320" t="s">
        <v>266</v>
      </c>
      <c r="H6320" t="s">
        <v>2360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260</v>
      </c>
      <c r="D6321" t="s">
        <v>809</v>
      </c>
      <c r="E6321">
        <v>1</v>
      </c>
      <c r="F6321" t="s">
        <v>2362</v>
      </c>
      <c r="G6321" t="s">
        <v>266</v>
      </c>
      <c r="H6321" t="s">
        <v>2361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K6326" t="s">
        <v>3730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260</v>
      </c>
      <c r="D6331" t="s">
        <v>332</v>
      </c>
      <c r="E6331">
        <v>1</v>
      </c>
      <c r="F6331" t="s">
        <v>2364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2365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2369</v>
      </c>
      <c r="K6339" t="s">
        <v>3730</v>
      </c>
      <c r="L6339" t="s">
        <v>2368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260</v>
      </c>
      <c r="D6344" t="s">
        <v>948</v>
      </c>
      <c r="E6344">
        <v>1</v>
      </c>
      <c r="F6344" t="s">
        <v>2395</v>
      </c>
      <c r="G6344" t="s">
        <v>266</v>
      </c>
      <c r="H6344" t="s">
        <v>2370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260</v>
      </c>
      <c r="D6348" t="s">
        <v>2374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260</v>
      </c>
      <c r="D6349" t="s">
        <v>2374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260</v>
      </c>
      <c r="D6350" t="s">
        <v>2374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260</v>
      </c>
      <c r="D6351" t="s">
        <v>2374</v>
      </c>
      <c r="E6351">
        <v>1</v>
      </c>
      <c r="F6351" t="s">
        <v>2371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260</v>
      </c>
      <c r="D6352" t="s">
        <v>2374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260</v>
      </c>
      <c r="D6353" t="s">
        <v>2374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260</v>
      </c>
      <c r="D6354" t="s">
        <v>2374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260</v>
      </c>
      <c r="D6355" t="s">
        <v>2374</v>
      </c>
      <c r="E6355">
        <v>1</v>
      </c>
      <c r="F6355" t="s">
        <v>26</v>
      </c>
      <c r="G6355" t="s">
        <v>273</v>
      </c>
      <c r="H6355" t="s">
        <v>2352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260</v>
      </c>
      <c r="D6356" t="s">
        <v>2374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2372</v>
      </c>
      <c r="K6357" t="s">
        <v>3730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2373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2375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2376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K6374" t="s">
        <v>3730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2377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2378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260</v>
      </c>
      <c r="D6377" t="s">
        <v>332</v>
      </c>
      <c r="E6377">
        <v>1</v>
      </c>
      <c r="F6377" t="s">
        <v>2379</v>
      </c>
      <c r="G6377" t="s">
        <v>266</v>
      </c>
      <c r="H6377" t="s">
        <v>2379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2380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2381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2382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2383</v>
      </c>
      <c r="L6397" t="s">
        <v>2384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2385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2385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2351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K6419" t="s">
        <v>3730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2386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K6424" t="s">
        <v>3730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2387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2968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2390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2358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260</v>
      </c>
      <c r="D6449" t="s">
        <v>809</v>
      </c>
      <c r="E6449">
        <v>1</v>
      </c>
      <c r="F6449" t="s">
        <v>2363</v>
      </c>
      <c r="G6449" t="s">
        <v>266</v>
      </c>
      <c r="H6449" t="s">
        <v>2359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260</v>
      </c>
      <c r="D6450" t="s">
        <v>809</v>
      </c>
      <c r="E6450">
        <v>1</v>
      </c>
      <c r="F6450" t="s">
        <v>2363</v>
      </c>
      <c r="G6450" t="s">
        <v>266</v>
      </c>
      <c r="H6450" t="s">
        <v>2360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260</v>
      </c>
      <c r="D6451" t="s">
        <v>809</v>
      </c>
      <c r="E6451">
        <v>1</v>
      </c>
      <c r="F6451" t="s">
        <v>2363</v>
      </c>
      <c r="G6451" t="s">
        <v>266</v>
      </c>
      <c r="H6451" t="s">
        <v>2388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2403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260</v>
      </c>
      <c r="D6453" t="s">
        <v>809</v>
      </c>
      <c r="E6453">
        <v>1</v>
      </c>
      <c r="F6453" t="s">
        <v>2389</v>
      </c>
      <c r="G6453" t="s">
        <v>266</v>
      </c>
      <c r="H6453" t="s">
        <v>2389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2391</v>
      </c>
      <c r="K6454" t="s">
        <v>3730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2392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2393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2396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2397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2398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2399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2400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261</v>
      </c>
      <c r="D6478" t="s">
        <v>2314</v>
      </c>
      <c r="E6478">
        <v>1</v>
      </c>
      <c r="F6478" t="s">
        <v>2395</v>
      </c>
      <c r="G6478" t="s">
        <v>266</v>
      </c>
      <c r="H6478" t="s">
        <v>2370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2358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261</v>
      </c>
      <c r="D6480" t="s">
        <v>1767</v>
      </c>
      <c r="E6480">
        <v>1</v>
      </c>
      <c r="F6480" t="s">
        <v>2389</v>
      </c>
      <c r="G6480" t="s">
        <v>266</v>
      </c>
      <c r="H6480" t="s">
        <v>2389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261</v>
      </c>
      <c r="D6482" t="s">
        <v>1767</v>
      </c>
      <c r="E6482">
        <v>1</v>
      </c>
      <c r="F6482" t="s">
        <v>2362</v>
      </c>
      <c r="G6482" t="s">
        <v>266</v>
      </c>
      <c r="H6482" t="s">
        <v>2401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2402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2403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261</v>
      </c>
      <c r="D6486" t="s">
        <v>817</v>
      </c>
      <c r="E6486">
        <v>10</v>
      </c>
      <c r="F6486" t="s">
        <v>2363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2381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2497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2968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261</v>
      </c>
      <c r="D6494" t="s">
        <v>892</v>
      </c>
      <c r="E6494">
        <v>1</v>
      </c>
      <c r="F6494" t="s">
        <v>2371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2358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261</v>
      </c>
      <c r="D6498" t="s">
        <v>2405</v>
      </c>
      <c r="E6498">
        <v>3</v>
      </c>
      <c r="F6498" t="s">
        <v>929</v>
      </c>
      <c r="G6498" t="s">
        <v>266</v>
      </c>
      <c r="H6498" t="s">
        <v>2406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261</v>
      </c>
      <c r="D6499" t="s">
        <v>2405</v>
      </c>
      <c r="E6499">
        <v>2</v>
      </c>
      <c r="F6499" t="s">
        <v>929</v>
      </c>
      <c r="G6499" t="s">
        <v>266</v>
      </c>
      <c r="H6499" t="s">
        <v>2407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261</v>
      </c>
      <c r="D6500" t="s">
        <v>2405</v>
      </c>
      <c r="E6500">
        <v>6</v>
      </c>
      <c r="F6500" t="s">
        <v>929</v>
      </c>
      <c r="G6500" t="s">
        <v>266</v>
      </c>
      <c r="H6500" t="s">
        <v>2408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261</v>
      </c>
      <c r="D6501" t="s">
        <v>2405</v>
      </c>
      <c r="E6501">
        <v>6</v>
      </c>
      <c r="F6501" t="s">
        <v>929</v>
      </c>
      <c r="G6501" t="s">
        <v>266</v>
      </c>
      <c r="H6501" t="s">
        <v>2409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2410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2411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2412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2413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2416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2415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2390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2417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2418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2396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2421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2412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2422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260</v>
      </c>
      <c r="D6567" t="s">
        <v>2425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2427</v>
      </c>
      <c r="L6575" t="s">
        <v>2428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2429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2408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2430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2333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2411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2327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2431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2432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2433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261</v>
      </c>
      <c r="D6611" t="s">
        <v>2338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261</v>
      </c>
      <c r="D6612" t="s">
        <v>2338</v>
      </c>
      <c r="E6612">
        <v>3</v>
      </c>
      <c r="F6612" t="s">
        <v>1213</v>
      </c>
      <c r="G6612" t="s">
        <v>284</v>
      </c>
      <c r="H6612" t="s">
        <v>2434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261</v>
      </c>
      <c r="D6613" t="s">
        <v>2338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261</v>
      </c>
      <c r="D6614" t="s">
        <v>2338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261</v>
      </c>
      <c r="D6615" t="s">
        <v>2338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261</v>
      </c>
      <c r="D6616" t="s">
        <v>2338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2409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260</v>
      </c>
      <c r="D6621" t="s">
        <v>332</v>
      </c>
      <c r="E6621">
        <v>1</v>
      </c>
      <c r="F6621" t="s">
        <v>2435</v>
      </c>
      <c r="G6621" t="s">
        <v>1814</v>
      </c>
      <c r="H6621" t="s">
        <v>2436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260</v>
      </c>
      <c r="D6622" t="s">
        <v>332</v>
      </c>
      <c r="E6622">
        <v>1</v>
      </c>
      <c r="F6622" t="s">
        <v>2435</v>
      </c>
      <c r="G6622" t="s">
        <v>272</v>
      </c>
      <c r="H6622" t="s">
        <v>2436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2437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2439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2443</v>
      </c>
      <c r="H6642" t="s">
        <v>2444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260</v>
      </c>
      <c r="D6644" t="s">
        <v>332</v>
      </c>
      <c r="E6644">
        <v>1</v>
      </c>
      <c r="F6644" t="s">
        <v>2445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261</v>
      </c>
      <c r="D6656" t="s">
        <v>2447</v>
      </c>
      <c r="E6656">
        <v>20</v>
      </c>
      <c r="F6656" t="s">
        <v>2446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261</v>
      </c>
      <c r="D6657" t="s">
        <v>2447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2449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2450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2451</v>
      </c>
      <c r="K6675" t="s">
        <v>3730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2452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2453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2455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2456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2457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2458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2459</v>
      </c>
      <c r="H6698" t="s">
        <v>2460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260</v>
      </c>
      <c r="D6705" t="s">
        <v>332</v>
      </c>
      <c r="E6705">
        <v>1</v>
      </c>
      <c r="F6705" t="s">
        <v>2446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260</v>
      </c>
      <c r="D6706" t="s">
        <v>332</v>
      </c>
      <c r="E6706">
        <v>1</v>
      </c>
      <c r="F6706" t="s">
        <v>2446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2461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260</v>
      </c>
      <c r="D6722" t="s">
        <v>2462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2845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2463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260</v>
      </c>
      <c r="D6729" t="s">
        <v>2464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2465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260</v>
      </c>
      <c r="D6731" t="s">
        <v>2462</v>
      </c>
      <c r="E6731">
        <v>1</v>
      </c>
      <c r="F6731" t="s">
        <v>458</v>
      </c>
      <c r="G6731" t="s">
        <v>1412</v>
      </c>
      <c r="H6731" t="s">
        <v>2466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2477</v>
      </c>
      <c r="K6733" t="s">
        <v>3730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2478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2479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2480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2828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260</v>
      </c>
      <c r="D6763" t="s">
        <v>2462</v>
      </c>
      <c r="E6763">
        <v>1</v>
      </c>
      <c r="F6763" t="s">
        <v>386</v>
      </c>
      <c r="G6763" t="s">
        <v>284</v>
      </c>
      <c r="H6763" t="s">
        <v>2481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2482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2483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2484</v>
      </c>
      <c r="L6775" t="s">
        <v>2485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2486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2487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2488</v>
      </c>
      <c r="K6781" t="s">
        <v>3730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2489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2490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2490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261</v>
      </c>
      <c r="D6816" t="s">
        <v>268</v>
      </c>
      <c r="E6816">
        <v>1</v>
      </c>
      <c r="F6816" t="s">
        <v>2491</v>
      </c>
      <c r="G6816" t="s">
        <v>266</v>
      </c>
      <c r="H6816" t="s">
        <v>2492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2493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2322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2495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2496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2497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2498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2499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2500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261</v>
      </c>
      <c r="D6842" t="s">
        <v>659</v>
      </c>
      <c r="E6842">
        <v>20</v>
      </c>
      <c r="F6842" t="s">
        <v>2445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261</v>
      </c>
      <c r="D6846" t="s">
        <v>659</v>
      </c>
      <c r="E6846">
        <v>2</v>
      </c>
      <c r="F6846" t="s">
        <v>2501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2502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2503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2504</v>
      </c>
      <c r="H6852" t="s">
        <v>2505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2506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2507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261</v>
      </c>
      <c r="D6856" t="s">
        <v>2338</v>
      </c>
      <c r="E6856">
        <v>1</v>
      </c>
      <c r="F6856" t="s">
        <v>1487</v>
      </c>
      <c r="G6856" t="s">
        <v>284</v>
      </c>
      <c r="H6856" t="s">
        <v>2337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261</v>
      </c>
      <c r="D6857" t="s">
        <v>2338</v>
      </c>
      <c r="E6857">
        <v>3</v>
      </c>
      <c r="F6857" t="s">
        <v>1213</v>
      </c>
      <c r="G6857" t="s">
        <v>284</v>
      </c>
      <c r="H6857" t="s">
        <v>2508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261</v>
      </c>
      <c r="D6858" t="s">
        <v>2338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261</v>
      </c>
      <c r="D6859" t="s">
        <v>2338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261</v>
      </c>
      <c r="D6860" t="s">
        <v>2338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261</v>
      </c>
      <c r="D6861" t="s">
        <v>2405</v>
      </c>
      <c r="E6861">
        <v>5</v>
      </c>
      <c r="F6861" t="s">
        <v>2509</v>
      </c>
      <c r="G6861" t="s">
        <v>266</v>
      </c>
      <c r="H6861" t="s">
        <v>2510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261</v>
      </c>
      <c r="D6862" t="s">
        <v>2405</v>
      </c>
      <c r="E6862">
        <v>2</v>
      </c>
      <c r="F6862" t="s">
        <v>929</v>
      </c>
      <c r="G6862" t="s">
        <v>266</v>
      </c>
      <c r="H6862" t="s">
        <v>2511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261</v>
      </c>
      <c r="D6863" t="s">
        <v>2405</v>
      </c>
      <c r="E6863">
        <v>10</v>
      </c>
      <c r="F6863" t="s">
        <v>2435</v>
      </c>
      <c r="G6863" t="s">
        <v>266</v>
      </c>
      <c r="H6863" t="s">
        <v>2512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261</v>
      </c>
      <c r="D6864" t="s">
        <v>2405</v>
      </c>
      <c r="E6864">
        <v>6</v>
      </c>
      <c r="F6864" t="s">
        <v>2435</v>
      </c>
      <c r="G6864" t="s">
        <v>266</v>
      </c>
      <c r="H6864" t="s">
        <v>2513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261</v>
      </c>
      <c r="D6865" t="s">
        <v>2405</v>
      </c>
      <c r="E6865">
        <v>3</v>
      </c>
      <c r="F6865" t="s">
        <v>2514</v>
      </c>
      <c r="G6865" t="s">
        <v>266</v>
      </c>
      <c r="H6865" t="s">
        <v>2515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261</v>
      </c>
      <c r="D6866" t="s">
        <v>2405</v>
      </c>
      <c r="E6866">
        <v>7</v>
      </c>
      <c r="F6866" t="s">
        <v>2514</v>
      </c>
      <c r="G6866" t="s">
        <v>266</v>
      </c>
      <c r="H6866" t="s">
        <v>2516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2762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2517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2518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2519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2520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261</v>
      </c>
      <c r="D6876" t="s">
        <v>339</v>
      </c>
      <c r="E6876">
        <v>1</v>
      </c>
      <c r="F6876" t="s">
        <v>2521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2522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2523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2525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2526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2527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261</v>
      </c>
      <c r="D6885" t="s">
        <v>2405</v>
      </c>
      <c r="E6885">
        <v>20</v>
      </c>
      <c r="F6885" t="s">
        <v>2435</v>
      </c>
      <c r="G6885" t="s">
        <v>589</v>
      </c>
      <c r="H6885" t="s">
        <v>2513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261</v>
      </c>
      <c r="D6886" t="s">
        <v>2405</v>
      </c>
      <c r="E6886">
        <v>2</v>
      </c>
      <c r="F6886" t="s">
        <v>929</v>
      </c>
      <c r="G6886" t="s">
        <v>266</v>
      </c>
      <c r="H6886" t="s">
        <v>2528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2487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2553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2529</v>
      </c>
      <c r="H6892" t="s">
        <v>2530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2530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2531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2532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2533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260</v>
      </c>
      <c r="D6914" t="s">
        <v>332</v>
      </c>
      <c r="E6914">
        <v>1</v>
      </c>
      <c r="F6914" t="s">
        <v>2445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2534</v>
      </c>
      <c r="K6916" t="s">
        <v>3730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2535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2381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2536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2537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2327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2538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2533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2539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2540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2541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2481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2845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2393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2533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2545</v>
      </c>
      <c r="H6942" t="s">
        <v>2546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261</v>
      </c>
      <c r="D6943" t="s">
        <v>2314</v>
      </c>
      <c r="E6943">
        <v>2</v>
      </c>
      <c r="F6943" t="s">
        <v>2543</v>
      </c>
      <c r="G6943" t="s">
        <v>266</v>
      </c>
      <c r="H6943" t="s">
        <v>2542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2547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2487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2548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2496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2549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260</v>
      </c>
      <c r="D6956" t="s">
        <v>332</v>
      </c>
      <c r="E6956">
        <v>1</v>
      </c>
      <c r="F6956" t="s">
        <v>2435</v>
      </c>
      <c r="G6956" t="s">
        <v>266</v>
      </c>
      <c r="H6956" t="s">
        <v>2550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2551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2552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2553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2526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2409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2555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2556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260</v>
      </c>
      <c r="D6976" t="s">
        <v>332</v>
      </c>
      <c r="E6976">
        <v>1</v>
      </c>
      <c r="F6976" t="s">
        <v>3257</v>
      </c>
      <c r="G6976" t="s">
        <v>263</v>
      </c>
      <c r="H6976" t="s">
        <v>2557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2558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2559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2392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2560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2579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2506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2561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2562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2563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260</v>
      </c>
      <c r="D7042" t="s">
        <v>332</v>
      </c>
      <c r="E7042">
        <v>1</v>
      </c>
      <c r="F7042" t="s">
        <v>2445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2368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K7045" t="s">
        <v>3730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2566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2565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2567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2568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2568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3030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2569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2350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260</v>
      </c>
      <c r="D7079" t="s">
        <v>2570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2571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2599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2572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2576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2573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261</v>
      </c>
      <c r="D7100" t="s">
        <v>339</v>
      </c>
      <c r="E7100">
        <v>4</v>
      </c>
      <c r="F7100" t="s">
        <v>2574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2575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2393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2577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2526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2578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2968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2579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2561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2580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2581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2582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2503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2583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2487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2584</v>
      </c>
      <c r="L7143" t="s">
        <v>2368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2585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2500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2499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2855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2855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2656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2586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2368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2402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2587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2588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2589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2590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2591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261</v>
      </c>
      <c r="D7194" t="s">
        <v>2641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2968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2592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2321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2593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261</v>
      </c>
      <c r="D7208" t="s">
        <v>2338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2597</v>
      </c>
      <c r="K7216" t="s">
        <v>3730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2598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2353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2351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2599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2609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2610</v>
      </c>
      <c r="H7256" t="s">
        <v>2611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K7259" t="s">
        <v>3730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2612</v>
      </c>
      <c r="L7262" t="s">
        <v>2613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2615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260</v>
      </c>
      <c r="D7264" t="s">
        <v>332</v>
      </c>
      <c r="E7264">
        <v>1</v>
      </c>
      <c r="F7264" t="s">
        <v>2363</v>
      </c>
      <c r="G7264" t="s">
        <v>266</v>
      </c>
      <c r="H7264" t="s">
        <v>2614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2616</v>
      </c>
      <c r="L7267" t="s">
        <v>2617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2618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2619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2620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2621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2622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2623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2393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2625</v>
      </c>
      <c r="K7309" t="s">
        <v>3730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2626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2539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2696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261</v>
      </c>
      <c r="D7325" t="s">
        <v>1767</v>
      </c>
      <c r="E7325">
        <v>1</v>
      </c>
      <c r="F7325" t="s">
        <v>2627</v>
      </c>
      <c r="G7325" t="s">
        <v>1765</v>
      </c>
      <c r="H7325" t="s">
        <v>2628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2629</v>
      </c>
      <c r="H7326" t="s">
        <v>2630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2578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2631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2635</v>
      </c>
      <c r="H7329" t="s">
        <v>2636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2632</v>
      </c>
      <c r="H7334" t="s">
        <v>2633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2623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2638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2637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261</v>
      </c>
      <c r="D7338" t="s">
        <v>2405</v>
      </c>
      <c r="E7338">
        <v>4</v>
      </c>
      <c r="F7338" t="s">
        <v>929</v>
      </c>
      <c r="G7338" t="s">
        <v>266</v>
      </c>
      <c r="H7338" t="s">
        <v>2639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261</v>
      </c>
      <c r="D7339" t="s">
        <v>2405</v>
      </c>
      <c r="E7339">
        <v>2</v>
      </c>
      <c r="F7339" t="s">
        <v>929</v>
      </c>
      <c r="G7339" t="s">
        <v>266</v>
      </c>
      <c r="H7339" t="s">
        <v>2640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2696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2520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2642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2643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2645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2646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2487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2647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2648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2649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2650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261</v>
      </c>
      <c r="D7365" t="s">
        <v>197</v>
      </c>
      <c r="E7365">
        <v>2</v>
      </c>
      <c r="F7365" t="s">
        <v>2651</v>
      </c>
      <c r="G7365" t="s">
        <v>197</v>
      </c>
      <c r="H7365" t="s">
        <v>2652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2653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2655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2656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2657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2658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2345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3526</v>
      </c>
      <c r="H7377" t="s">
        <v>3165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2662</v>
      </c>
      <c r="H7378" t="s">
        <v>2659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2662</v>
      </c>
      <c r="H7379" t="s">
        <v>2660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261</v>
      </c>
      <c r="D7380" t="s">
        <v>1767</v>
      </c>
      <c r="E7380">
        <v>1</v>
      </c>
      <c r="F7380" t="s">
        <v>2769</v>
      </c>
      <c r="G7380" t="s">
        <v>3524</v>
      </c>
      <c r="H7380" t="s">
        <v>3525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261</v>
      </c>
      <c r="D7381" t="s">
        <v>1767</v>
      </c>
      <c r="E7381">
        <v>1</v>
      </c>
      <c r="F7381" t="s">
        <v>2663</v>
      </c>
      <c r="G7381" t="s">
        <v>2664</v>
      </c>
      <c r="H7381" t="s">
        <v>2665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261</v>
      </c>
      <c r="D7382" t="s">
        <v>1767</v>
      </c>
      <c r="E7382">
        <v>1</v>
      </c>
      <c r="F7382" t="s">
        <v>2669</v>
      </c>
      <c r="G7382" t="s">
        <v>2667</v>
      </c>
      <c r="H7382" t="s">
        <v>2666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261</v>
      </c>
      <c r="D7383" t="s">
        <v>1767</v>
      </c>
      <c r="E7383">
        <v>1</v>
      </c>
      <c r="F7383" t="s">
        <v>2669</v>
      </c>
      <c r="G7383" t="s">
        <v>2662</v>
      </c>
      <c r="H7383" t="s">
        <v>2668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2670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2671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2672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2673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2643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2642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2497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261</v>
      </c>
      <c r="D7418" t="s">
        <v>339</v>
      </c>
      <c r="E7418">
        <v>3</v>
      </c>
      <c r="F7418" t="s">
        <v>2674</v>
      </c>
      <c r="G7418" t="s">
        <v>266</v>
      </c>
      <c r="H7418" t="s">
        <v>2675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261</v>
      </c>
      <c r="D7419" t="s">
        <v>339</v>
      </c>
      <c r="E7419">
        <v>1</v>
      </c>
      <c r="F7419" t="s">
        <v>2674</v>
      </c>
      <c r="G7419" t="s">
        <v>266</v>
      </c>
      <c r="H7419" t="s">
        <v>2675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261</v>
      </c>
      <c r="D7422" t="s">
        <v>339</v>
      </c>
      <c r="E7422">
        <v>4</v>
      </c>
      <c r="F7422" t="s">
        <v>2676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261</v>
      </c>
      <c r="D7424" t="s">
        <v>339</v>
      </c>
      <c r="E7424">
        <v>3</v>
      </c>
      <c r="F7424" t="s">
        <v>2677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261</v>
      </c>
      <c r="D7425" t="s">
        <v>339</v>
      </c>
      <c r="E7425">
        <v>1</v>
      </c>
      <c r="F7425" t="s">
        <v>2678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261</v>
      </c>
      <c r="D7426" t="s">
        <v>339</v>
      </c>
      <c r="E7426">
        <v>2</v>
      </c>
      <c r="F7426" t="s">
        <v>2679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261</v>
      </c>
      <c r="D7427" t="s">
        <v>339</v>
      </c>
      <c r="E7427">
        <v>4</v>
      </c>
      <c r="F7427" t="s">
        <v>2680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2681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2523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2682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2683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2506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2685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2672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2686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2687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260</v>
      </c>
      <c r="D7451" t="s">
        <v>332</v>
      </c>
      <c r="E7451">
        <v>1</v>
      </c>
      <c r="F7451" t="s">
        <v>2688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260</v>
      </c>
      <c r="D7452" t="s">
        <v>332</v>
      </c>
      <c r="E7452">
        <v>1</v>
      </c>
      <c r="F7452" t="s">
        <v>2688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2689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2690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2691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2520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2692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2692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2693</v>
      </c>
      <c r="L7493" t="s">
        <v>2692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2692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261</v>
      </c>
      <c r="D7496" t="s">
        <v>525</v>
      </c>
      <c r="E7496">
        <v>1</v>
      </c>
      <c r="F7496" t="s">
        <v>2694</v>
      </c>
      <c r="G7496" t="s">
        <v>266</v>
      </c>
      <c r="H7496" t="s">
        <v>2695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2696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2696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2696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2696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2696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2697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2698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2699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261</v>
      </c>
      <c r="D7512" t="s">
        <v>1767</v>
      </c>
      <c r="E7512">
        <v>1</v>
      </c>
      <c r="F7512" t="s">
        <v>2700</v>
      </c>
      <c r="G7512" t="s">
        <v>1765</v>
      </c>
      <c r="H7512" t="s">
        <v>2700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2701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2702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2631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2499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2539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2650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2703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2705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260</v>
      </c>
      <c r="D7549" t="s">
        <v>332</v>
      </c>
      <c r="E7549">
        <v>1</v>
      </c>
      <c r="F7549" t="s">
        <v>2435</v>
      </c>
      <c r="G7549" t="s">
        <v>266</v>
      </c>
      <c r="H7549" t="s">
        <v>2513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2409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2706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2707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2708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2709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2710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2711</v>
      </c>
      <c r="L7573" t="s">
        <v>2712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260</v>
      </c>
      <c r="D7575" t="s">
        <v>2713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2715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2571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2716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2717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2718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2650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2696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260</v>
      </c>
      <c r="D7615" t="s">
        <v>332</v>
      </c>
      <c r="E7615">
        <v>1</v>
      </c>
      <c r="F7615" t="s">
        <v>2445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2615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2502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2698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260</v>
      </c>
      <c r="D7620" t="s">
        <v>332</v>
      </c>
      <c r="E7620">
        <v>1</v>
      </c>
      <c r="F7620" t="s">
        <v>2363</v>
      </c>
      <c r="G7620" t="s">
        <v>266</v>
      </c>
      <c r="H7620" t="s">
        <v>2720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260</v>
      </c>
      <c r="D7621" t="s">
        <v>332</v>
      </c>
      <c r="E7621">
        <v>1</v>
      </c>
      <c r="F7621" t="s">
        <v>2363</v>
      </c>
      <c r="G7621" t="s">
        <v>266</v>
      </c>
      <c r="H7621" t="s">
        <v>2721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260</v>
      </c>
      <c r="D7623" t="s">
        <v>332</v>
      </c>
      <c r="E7623">
        <v>1</v>
      </c>
      <c r="F7623" t="s">
        <v>2669</v>
      </c>
      <c r="G7623" t="s">
        <v>2662</v>
      </c>
      <c r="H7623" t="s">
        <v>2668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260</v>
      </c>
      <c r="D7624" t="s">
        <v>2719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2698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2722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2718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2723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2725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260</v>
      </c>
      <c r="D7636" t="s">
        <v>332</v>
      </c>
      <c r="E7636">
        <v>1</v>
      </c>
      <c r="F7636" t="s">
        <v>2363</v>
      </c>
      <c r="G7636" t="s">
        <v>266</v>
      </c>
      <c r="H7636" t="s">
        <v>2721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2643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2526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2409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2726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2727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260</v>
      </c>
      <c r="D7652" t="s">
        <v>332</v>
      </c>
      <c r="E7652">
        <v>1</v>
      </c>
      <c r="F7652" t="s">
        <v>2677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2662</v>
      </c>
      <c r="H7658" t="s">
        <v>2660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2519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2728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2670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2729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2731</v>
      </c>
      <c r="L7675" t="s">
        <v>2730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2732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2733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260</v>
      </c>
      <c r="D7697" t="s">
        <v>332</v>
      </c>
      <c r="E7697">
        <v>1</v>
      </c>
      <c r="F7697" t="s">
        <v>2435</v>
      </c>
      <c r="G7697" t="s">
        <v>272</v>
      </c>
      <c r="H7697" t="s">
        <v>2734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2735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2735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2623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260</v>
      </c>
      <c r="D7708" t="s">
        <v>809</v>
      </c>
      <c r="E7708">
        <v>1</v>
      </c>
      <c r="F7708" t="s">
        <v>2627</v>
      </c>
      <c r="G7708" t="s">
        <v>1765</v>
      </c>
      <c r="H7708" t="s">
        <v>2738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260</v>
      </c>
      <c r="D7709" t="s">
        <v>809</v>
      </c>
      <c r="E7709">
        <v>1</v>
      </c>
      <c r="F7709" t="s">
        <v>2736</v>
      </c>
      <c r="G7709" t="s">
        <v>266</v>
      </c>
      <c r="H7709" t="s">
        <v>2737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2699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2722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2739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2728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2503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2631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261</v>
      </c>
      <c r="D7739" t="s">
        <v>817</v>
      </c>
      <c r="E7739">
        <v>6</v>
      </c>
      <c r="F7739" t="s">
        <v>2363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2740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2615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2741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2698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2742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261</v>
      </c>
      <c r="D7746" t="s">
        <v>1767</v>
      </c>
      <c r="E7746">
        <v>1</v>
      </c>
      <c r="F7746" t="s">
        <v>2627</v>
      </c>
      <c r="G7746" t="s">
        <v>1765</v>
      </c>
      <c r="H7746" t="s">
        <v>2738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261</v>
      </c>
      <c r="D7747" t="s">
        <v>1767</v>
      </c>
      <c r="E7747">
        <v>1</v>
      </c>
      <c r="F7747" t="s">
        <v>2736</v>
      </c>
      <c r="G7747" t="s">
        <v>266</v>
      </c>
      <c r="H7747" t="s">
        <v>2652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261</v>
      </c>
      <c r="D7748" t="s">
        <v>1767</v>
      </c>
      <c r="E7748">
        <v>1</v>
      </c>
      <c r="F7748" t="s">
        <v>2736</v>
      </c>
      <c r="G7748" t="s">
        <v>266</v>
      </c>
      <c r="H7748" t="s">
        <v>2737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261</v>
      </c>
      <c r="D7749" t="s">
        <v>1767</v>
      </c>
      <c r="E7749">
        <v>1</v>
      </c>
      <c r="F7749" t="s">
        <v>2669</v>
      </c>
      <c r="G7749" t="s">
        <v>2662</v>
      </c>
      <c r="H7749" t="s">
        <v>2668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2743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2526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2662</v>
      </c>
      <c r="H7756" t="s">
        <v>2660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2508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2745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2697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2497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2730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2508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2699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2508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2746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2747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2578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2730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2497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2748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261</v>
      </c>
      <c r="D7836" t="s">
        <v>1767</v>
      </c>
      <c r="E7836">
        <v>1</v>
      </c>
      <c r="F7836" t="s">
        <v>2736</v>
      </c>
      <c r="G7836" t="s">
        <v>266</v>
      </c>
      <c r="H7836" t="s">
        <v>2737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2749</v>
      </c>
      <c r="K7844" t="s">
        <v>3730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2750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261</v>
      </c>
      <c r="D7852" t="s">
        <v>2405</v>
      </c>
      <c r="E7852">
        <v>1</v>
      </c>
      <c r="F7852" t="s">
        <v>929</v>
      </c>
      <c r="G7852" t="s">
        <v>266</v>
      </c>
      <c r="H7852" t="s">
        <v>2734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261</v>
      </c>
      <c r="D7853" t="s">
        <v>2405</v>
      </c>
      <c r="E7853">
        <v>2</v>
      </c>
      <c r="F7853" t="s">
        <v>929</v>
      </c>
      <c r="G7853" t="s">
        <v>266</v>
      </c>
      <c r="H7853" t="s">
        <v>2751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2497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2497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2829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2752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2753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2381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2539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2755</v>
      </c>
      <c r="K7881" t="s">
        <v>3730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260</v>
      </c>
      <c r="D7883" t="s">
        <v>332</v>
      </c>
      <c r="E7883">
        <v>1</v>
      </c>
      <c r="F7883" t="s">
        <v>2514</v>
      </c>
      <c r="G7883" t="s">
        <v>266</v>
      </c>
      <c r="H7883" t="s">
        <v>2516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2330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2635</v>
      </c>
      <c r="H7900" t="s">
        <v>2636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2756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2500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2759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2761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K7935" t="s">
        <v>3730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2765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2766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261</v>
      </c>
      <c r="D7951" t="s">
        <v>1767</v>
      </c>
      <c r="E7951">
        <v>1</v>
      </c>
      <c r="F7951" t="s">
        <v>2767</v>
      </c>
      <c r="G7951" t="s">
        <v>266</v>
      </c>
      <c r="H7951" t="s">
        <v>2768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261</v>
      </c>
      <c r="D7952" t="s">
        <v>1767</v>
      </c>
      <c r="E7952">
        <v>1</v>
      </c>
      <c r="F7952" t="s">
        <v>2769</v>
      </c>
      <c r="G7952" t="s">
        <v>3524</v>
      </c>
      <c r="H7952" t="s">
        <v>3525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261</v>
      </c>
      <c r="D7953" t="s">
        <v>1767</v>
      </c>
      <c r="E7953">
        <v>1</v>
      </c>
      <c r="F7953" t="s">
        <v>2769</v>
      </c>
      <c r="G7953" t="s">
        <v>266</v>
      </c>
      <c r="H7953" t="s">
        <v>2770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261</v>
      </c>
      <c r="D7954" t="s">
        <v>1767</v>
      </c>
      <c r="E7954">
        <v>1</v>
      </c>
      <c r="F7954" t="s">
        <v>2663</v>
      </c>
      <c r="G7954" t="s">
        <v>2664</v>
      </c>
      <c r="H7954" t="s">
        <v>2771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2772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2393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2773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2540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2503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261</v>
      </c>
      <c r="D7966" t="s">
        <v>623</v>
      </c>
      <c r="E7966">
        <v>2</v>
      </c>
      <c r="F7966" t="s">
        <v>2774</v>
      </c>
      <c r="G7966" t="s">
        <v>2775</v>
      </c>
      <c r="H7966" t="s">
        <v>2776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2777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2381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2778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2779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2822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261</v>
      </c>
      <c r="D7980" t="s">
        <v>2780</v>
      </c>
      <c r="E7980">
        <v>1</v>
      </c>
      <c r="F7980" t="s">
        <v>1295</v>
      </c>
      <c r="G7980" t="s">
        <v>266</v>
      </c>
      <c r="H7980" t="s">
        <v>2781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2782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2643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260</v>
      </c>
      <c r="D7989" t="s">
        <v>332</v>
      </c>
      <c r="E7989">
        <v>1</v>
      </c>
      <c r="F7989" t="s">
        <v>2680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2380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2637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260</v>
      </c>
      <c r="D7997" t="s">
        <v>332</v>
      </c>
      <c r="E7997">
        <v>1</v>
      </c>
      <c r="F7997" t="s">
        <v>2435</v>
      </c>
      <c r="G7997" t="s">
        <v>266</v>
      </c>
      <c r="H7997" t="s">
        <v>2513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2751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2499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2793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2795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2796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2797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2798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2487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2799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2799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2682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2800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2801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2802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2932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261</v>
      </c>
      <c r="D8074" t="s">
        <v>892</v>
      </c>
      <c r="E8074">
        <v>1</v>
      </c>
      <c r="F8074" t="s">
        <v>2807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261</v>
      </c>
      <c r="D8075" t="s">
        <v>2405</v>
      </c>
      <c r="E8075">
        <v>2</v>
      </c>
      <c r="F8075" t="s">
        <v>929</v>
      </c>
      <c r="G8075" t="s">
        <v>266</v>
      </c>
      <c r="H8075" t="s">
        <v>2751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261</v>
      </c>
      <c r="D8076" t="s">
        <v>2405</v>
      </c>
      <c r="E8076">
        <v>2</v>
      </c>
      <c r="F8076" t="s">
        <v>2514</v>
      </c>
      <c r="G8076" t="s">
        <v>266</v>
      </c>
      <c r="H8076" t="s">
        <v>2808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2809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2810</v>
      </c>
      <c r="H8082" t="s">
        <v>2811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2812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2813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2799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2487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2815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2816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261</v>
      </c>
      <c r="D8095" t="s">
        <v>1767</v>
      </c>
      <c r="E8095">
        <v>1</v>
      </c>
      <c r="F8095" t="s">
        <v>2663</v>
      </c>
      <c r="G8095" t="s">
        <v>2664</v>
      </c>
      <c r="H8095" t="s">
        <v>2771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2817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2682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2818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2819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260</v>
      </c>
      <c r="D8104" t="s">
        <v>332</v>
      </c>
      <c r="E8104">
        <v>1</v>
      </c>
      <c r="F8104" t="s">
        <v>2807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2637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2820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2817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2821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2810</v>
      </c>
      <c r="H8133" t="s">
        <v>2811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260</v>
      </c>
      <c r="D8138" t="s">
        <v>809</v>
      </c>
      <c r="E8138">
        <v>1</v>
      </c>
      <c r="F8138" t="s">
        <v>2663</v>
      </c>
      <c r="G8138" t="s">
        <v>2664</v>
      </c>
      <c r="H8138" t="s">
        <v>2771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2743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260</v>
      </c>
      <c r="D8149" t="s">
        <v>809</v>
      </c>
      <c r="E8149">
        <v>1</v>
      </c>
      <c r="F8149" t="s">
        <v>2363</v>
      </c>
      <c r="G8149" t="s">
        <v>266</v>
      </c>
      <c r="H8149" t="s">
        <v>2830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260</v>
      </c>
      <c r="D8150" t="s">
        <v>809</v>
      </c>
      <c r="E8150">
        <v>1</v>
      </c>
      <c r="F8150" t="s">
        <v>2663</v>
      </c>
      <c r="G8150" t="s">
        <v>2664</v>
      </c>
      <c r="H8150" t="s">
        <v>2665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2831</v>
      </c>
      <c r="L8154" t="s">
        <v>2832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2833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2503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2835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2815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2815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2815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2836</v>
      </c>
      <c r="K8169" t="s">
        <v>3730</v>
      </c>
      <c r="L8169" t="s">
        <v>3730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2837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2722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2722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2838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2745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2839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2648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2840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2841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2704</v>
      </c>
      <c r="J8215" t="s">
        <v>2842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K8217" t="s">
        <v>3730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260</v>
      </c>
      <c r="D8219" t="s">
        <v>2843</v>
      </c>
      <c r="E8219">
        <v>1</v>
      </c>
      <c r="F8219" t="s">
        <v>458</v>
      </c>
      <c r="G8219" t="s">
        <v>272</v>
      </c>
      <c r="H8219" t="s">
        <v>2844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260</v>
      </c>
      <c r="D8220" t="s">
        <v>2843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2847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2848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260</v>
      </c>
      <c r="D8230" t="s">
        <v>332</v>
      </c>
      <c r="E8230">
        <v>1</v>
      </c>
      <c r="F8230" t="s">
        <v>2849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2818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2526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2751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2850</v>
      </c>
      <c r="K8250" t="s">
        <v>3730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261</v>
      </c>
      <c r="D8257" t="s">
        <v>1767</v>
      </c>
      <c r="E8257">
        <v>2</v>
      </c>
      <c r="F8257" t="s">
        <v>2663</v>
      </c>
      <c r="G8257" t="s">
        <v>2664</v>
      </c>
      <c r="H8257" t="s">
        <v>2665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261</v>
      </c>
      <c r="D8258" t="s">
        <v>1767</v>
      </c>
      <c r="E8258">
        <v>1</v>
      </c>
      <c r="F8258" t="s">
        <v>2663</v>
      </c>
      <c r="G8258" t="s">
        <v>2664</v>
      </c>
      <c r="H8258" t="s">
        <v>2771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2851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2526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261</v>
      </c>
      <c r="D8261" t="s">
        <v>1767</v>
      </c>
      <c r="E8261">
        <v>1</v>
      </c>
      <c r="F8261" t="s">
        <v>2852</v>
      </c>
      <c r="G8261" t="s">
        <v>1765</v>
      </c>
      <c r="H8261" t="s">
        <v>2853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2855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2810</v>
      </c>
      <c r="H8275" t="s">
        <v>2811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2856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2857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2858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2859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2860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2861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261</v>
      </c>
      <c r="D8284" t="s">
        <v>1485</v>
      </c>
      <c r="E8284">
        <v>5</v>
      </c>
      <c r="F8284" t="s">
        <v>2862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261</v>
      </c>
      <c r="D8285" t="s">
        <v>1485</v>
      </c>
      <c r="E8285">
        <v>5</v>
      </c>
      <c r="F8285" t="s">
        <v>2862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260</v>
      </c>
      <c r="D8290" t="s">
        <v>332</v>
      </c>
      <c r="E8290">
        <v>1</v>
      </c>
      <c r="F8290" t="s">
        <v>2736</v>
      </c>
      <c r="G8290" t="s">
        <v>266</v>
      </c>
      <c r="H8290" t="s">
        <v>2737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2863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2850</v>
      </c>
      <c r="K8296" t="s">
        <v>3730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2772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2865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2866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2498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2867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2368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2498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2498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261</v>
      </c>
      <c r="D8315" t="s">
        <v>1767</v>
      </c>
      <c r="E8315">
        <v>1</v>
      </c>
      <c r="F8315" t="s">
        <v>2852</v>
      </c>
      <c r="G8315" t="s">
        <v>1765</v>
      </c>
      <c r="H8315" t="s">
        <v>2868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261</v>
      </c>
      <c r="D8316" t="s">
        <v>1767</v>
      </c>
      <c r="E8316">
        <v>1</v>
      </c>
      <c r="F8316" t="s">
        <v>2736</v>
      </c>
      <c r="G8316" t="s">
        <v>266</v>
      </c>
      <c r="H8316" t="s">
        <v>2737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2743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2839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2869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2699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2870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2871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2872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2500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2873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2875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2881</v>
      </c>
      <c r="K8358" t="s">
        <v>3730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2882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260</v>
      </c>
      <c r="D8369" t="s">
        <v>332</v>
      </c>
      <c r="E8369">
        <v>1</v>
      </c>
      <c r="F8369" t="s">
        <v>2445</v>
      </c>
      <c r="G8369" t="s">
        <v>262</v>
      </c>
      <c r="H8369" t="s">
        <v>2722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2722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2883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2498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2883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2885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260</v>
      </c>
      <c r="D8387" t="s">
        <v>809</v>
      </c>
      <c r="E8387">
        <v>1</v>
      </c>
      <c r="F8387" t="s">
        <v>2769</v>
      </c>
      <c r="G8387" t="s">
        <v>266</v>
      </c>
      <c r="H8387" t="s">
        <v>2661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260</v>
      </c>
      <c r="D8390" t="s">
        <v>332</v>
      </c>
      <c r="E8390">
        <v>1</v>
      </c>
      <c r="F8390" t="s">
        <v>2663</v>
      </c>
      <c r="G8390" t="s">
        <v>266</v>
      </c>
      <c r="H8390" t="s">
        <v>2771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2886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2887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261</v>
      </c>
      <c r="D8408" t="s">
        <v>892</v>
      </c>
      <c r="E8408">
        <v>1</v>
      </c>
      <c r="F8408" t="s">
        <v>2888</v>
      </c>
      <c r="G8408" t="s">
        <v>346</v>
      </c>
      <c r="H8408" t="s">
        <v>2890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261</v>
      </c>
      <c r="D8409" t="s">
        <v>892</v>
      </c>
      <c r="E8409">
        <v>1</v>
      </c>
      <c r="F8409" t="s">
        <v>2889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260</v>
      </c>
      <c r="D8410" t="s">
        <v>2891</v>
      </c>
      <c r="E8410">
        <v>1</v>
      </c>
      <c r="F8410" t="s">
        <v>2888</v>
      </c>
      <c r="G8410" t="s">
        <v>346</v>
      </c>
      <c r="H8410" t="s">
        <v>2890</v>
      </c>
      <c r="L8410" t="s">
        <v>2892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261</v>
      </c>
      <c r="D8412" t="s">
        <v>1767</v>
      </c>
      <c r="E8412">
        <v>1</v>
      </c>
      <c r="F8412" t="s">
        <v>2769</v>
      </c>
      <c r="G8412" t="s">
        <v>3523</v>
      </c>
      <c r="H8412" t="s">
        <v>3522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261</v>
      </c>
      <c r="D8413" t="s">
        <v>1767</v>
      </c>
      <c r="E8413">
        <v>1</v>
      </c>
      <c r="F8413" t="s">
        <v>2769</v>
      </c>
      <c r="G8413" t="s">
        <v>3524</v>
      </c>
      <c r="H8413" t="s">
        <v>3525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261</v>
      </c>
      <c r="D8414" t="s">
        <v>1767</v>
      </c>
      <c r="E8414">
        <v>1</v>
      </c>
      <c r="F8414" t="s">
        <v>2663</v>
      </c>
      <c r="G8414" t="s">
        <v>2664</v>
      </c>
      <c r="H8414" t="s">
        <v>2771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260</v>
      </c>
      <c r="D8419" t="s">
        <v>332</v>
      </c>
      <c r="E8419">
        <v>1</v>
      </c>
      <c r="F8419" t="s">
        <v>2889</v>
      </c>
      <c r="G8419" t="s">
        <v>263</v>
      </c>
      <c r="H8419" t="s">
        <v>672</v>
      </c>
      <c r="L8419" t="s">
        <v>2892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2893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2818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2895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260</v>
      </c>
      <c r="D8434" t="s">
        <v>332</v>
      </c>
      <c r="E8434">
        <v>1</v>
      </c>
      <c r="F8434" t="s">
        <v>2736</v>
      </c>
      <c r="G8434" t="s">
        <v>266</v>
      </c>
      <c r="H8434" t="s">
        <v>2652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2537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2896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2896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2873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2899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2897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2698</v>
      </c>
      <c r="J8445" t="s">
        <v>2898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2407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2903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2905</v>
      </c>
      <c r="H8454" t="s">
        <v>2906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2905</v>
      </c>
      <c r="H8455" t="s">
        <v>2907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2916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2915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2819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2909</v>
      </c>
      <c r="H8461" t="s">
        <v>2908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2537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2910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261</v>
      </c>
      <c r="D8469" t="s">
        <v>1767</v>
      </c>
      <c r="E8469">
        <v>1</v>
      </c>
      <c r="F8469" t="s">
        <v>2736</v>
      </c>
      <c r="G8469" t="s">
        <v>266</v>
      </c>
      <c r="H8469" t="s">
        <v>2652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261</v>
      </c>
      <c r="D8470" t="s">
        <v>1767</v>
      </c>
      <c r="E8470">
        <v>1</v>
      </c>
      <c r="F8470" t="s">
        <v>2736</v>
      </c>
      <c r="G8470" t="s">
        <v>266</v>
      </c>
      <c r="H8470" t="s">
        <v>2737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2912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2911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261</v>
      </c>
      <c r="D8482" t="s">
        <v>2405</v>
      </c>
      <c r="E8482">
        <v>1</v>
      </c>
      <c r="F8482" t="s">
        <v>929</v>
      </c>
      <c r="G8482" t="s">
        <v>266</v>
      </c>
      <c r="H8482" t="s">
        <v>2407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261</v>
      </c>
      <c r="D8483" t="s">
        <v>2405</v>
      </c>
      <c r="E8483">
        <v>1</v>
      </c>
      <c r="F8483" t="s">
        <v>929</v>
      </c>
      <c r="G8483" t="s">
        <v>266</v>
      </c>
      <c r="H8483" t="s">
        <v>2751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699</v>
      </c>
      <c r="D8495" t="s">
        <v>332</v>
      </c>
      <c r="E8495">
        <v>1</v>
      </c>
      <c r="F8495" t="s">
        <v>2913</v>
      </c>
      <c r="G8495" t="s">
        <v>266</v>
      </c>
      <c r="H8495" t="s">
        <v>2914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2799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260</v>
      </c>
      <c r="D8504" t="s">
        <v>332</v>
      </c>
      <c r="E8504">
        <v>1</v>
      </c>
      <c r="F8504" t="s">
        <v>2852</v>
      </c>
      <c r="G8504" t="s">
        <v>1765</v>
      </c>
      <c r="H8504" t="s">
        <v>2853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699</v>
      </c>
      <c r="D8507" t="s">
        <v>2917</v>
      </c>
      <c r="E8507">
        <v>1</v>
      </c>
      <c r="F8507" t="s">
        <v>2917</v>
      </c>
      <c r="G8507" t="s">
        <v>2917</v>
      </c>
      <c r="H8507" t="s">
        <v>2918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2920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2919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2923</v>
      </c>
      <c r="H8511" t="s">
        <v>2924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2922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2921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2919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2925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2355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260</v>
      </c>
      <c r="D8526" t="s">
        <v>809</v>
      </c>
      <c r="E8526">
        <v>1</v>
      </c>
      <c r="F8526" t="s">
        <v>2663</v>
      </c>
      <c r="G8526" t="s">
        <v>266</v>
      </c>
      <c r="H8526" t="s">
        <v>2665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2926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2682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2691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2929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2929</v>
      </c>
      <c r="L8534" t="s">
        <v>3489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261</v>
      </c>
      <c r="D8535" t="s">
        <v>892</v>
      </c>
      <c r="E8535">
        <v>1</v>
      </c>
      <c r="F8535" t="s">
        <v>2927</v>
      </c>
      <c r="G8535" t="s">
        <v>604</v>
      </c>
      <c r="H8535" t="s">
        <v>2928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2930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260</v>
      </c>
      <c r="D8541" t="s">
        <v>332</v>
      </c>
      <c r="E8541">
        <v>1</v>
      </c>
      <c r="F8541" t="s">
        <v>2446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2499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260</v>
      </c>
      <c r="D8546" t="s">
        <v>332</v>
      </c>
      <c r="E8546">
        <v>1</v>
      </c>
      <c r="F8546" t="s">
        <v>2514</v>
      </c>
      <c r="G8546" t="s">
        <v>266</v>
      </c>
      <c r="H8546" t="s">
        <v>2808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2931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261</v>
      </c>
      <c r="D8561" t="s">
        <v>2938</v>
      </c>
      <c r="E8561">
        <v>1</v>
      </c>
      <c r="F8561" t="s">
        <v>2933</v>
      </c>
      <c r="G8561" t="s">
        <v>2936</v>
      </c>
      <c r="H8561" t="s">
        <v>2934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2935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2937</v>
      </c>
      <c r="K8565" t="s">
        <v>3730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2939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2920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2410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260</v>
      </c>
      <c r="D8574" t="s">
        <v>332</v>
      </c>
      <c r="E8574">
        <v>1</v>
      </c>
      <c r="F8574" t="s">
        <v>2445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2867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2940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2935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260</v>
      </c>
      <c r="D8584" t="s">
        <v>809</v>
      </c>
      <c r="E8584">
        <v>1</v>
      </c>
      <c r="F8584" t="s">
        <v>2769</v>
      </c>
      <c r="G8584" t="s">
        <v>266</v>
      </c>
      <c r="H8584" t="s">
        <v>2661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2941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2941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2410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2647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2943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2945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2945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2487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2818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2718</v>
      </c>
      <c r="J8638" t="s">
        <v>2410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2718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2946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2839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2947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2957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2948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2418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2620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2691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2949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2950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2935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2951</v>
      </c>
      <c r="J8678" t="s">
        <v>2410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2418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2575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2575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2873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2350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260</v>
      </c>
      <c r="D8707" t="s">
        <v>332</v>
      </c>
      <c r="E8707">
        <v>1</v>
      </c>
      <c r="F8707" t="s">
        <v>2952</v>
      </c>
      <c r="G8707" t="s">
        <v>266</v>
      </c>
      <c r="H8707" t="s">
        <v>2953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2955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2956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2910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2368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2958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2487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2959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260</v>
      </c>
      <c r="D8728" t="s">
        <v>332</v>
      </c>
      <c r="E8728">
        <v>1</v>
      </c>
      <c r="F8728" t="s">
        <v>2514</v>
      </c>
      <c r="G8728" t="s">
        <v>266</v>
      </c>
      <c r="H8728" t="s">
        <v>2516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2346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2499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2499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2724</v>
      </c>
      <c r="L8742" t="s">
        <v>2368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2724</v>
      </c>
      <c r="J8743" t="s">
        <v>2960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2961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2504</v>
      </c>
      <c r="H8747" t="s">
        <v>2505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2962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2963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2407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2966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2965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2967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2967</v>
      </c>
      <c r="L8765" t="s">
        <v>2368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2968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2969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2970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2772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2391</v>
      </c>
      <c r="K8781" t="s">
        <v>3730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2971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2972</v>
      </c>
      <c r="K8790" t="s">
        <v>3730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2973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2947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261</v>
      </c>
      <c r="D8805" t="s">
        <v>2975</v>
      </c>
      <c r="E8805">
        <v>1</v>
      </c>
      <c r="F8805" t="s">
        <v>2976</v>
      </c>
      <c r="G8805" t="s">
        <v>2978</v>
      </c>
      <c r="H8805" t="s">
        <v>2979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261</v>
      </c>
      <c r="D8806" t="s">
        <v>2975</v>
      </c>
      <c r="E8806">
        <v>1</v>
      </c>
      <c r="F8806" t="s">
        <v>1994</v>
      </c>
      <c r="G8806" t="s">
        <v>1998</v>
      </c>
      <c r="H8806" t="s">
        <v>2977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261</v>
      </c>
      <c r="D8807" t="s">
        <v>2975</v>
      </c>
      <c r="E8807">
        <v>1</v>
      </c>
      <c r="F8807" t="s">
        <v>2207</v>
      </c>
      <c r="G8807" t="s">
        <v>2980</v>
      </c>
      <c r="H8807" t="s">
        <v>2981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261</v>
      </c>
      <c r="D8808" t="s">
        <v>2975</v>
      </c>
      <c r="E8808">
        <v>2</v>
      </c>
      <c r="F8808" t="s">
        <v>2157</v>
      </c>
      <c r="G8808" t="s">
        <v>1807</v>
      </c>
      <c r="H8808" t="s">
        <v>2982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261</v>
      </c>
      <c r="D8809" t="s">
        <v>2975</v>
      </c>
      <c r="E8809">
        <v>1</v>
      </c>
      <c r="F8809" t="s">
        <v>2983</v>
      </c>
      <c r="G8809" t="s">
        <v>266</v>
      </c>
      <c r="H8809" t="s">
        <v>2984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2958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2988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2989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2986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2987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2985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261</v>
      </c>
      <c r="D8821" t="s">
        <v>2990</v>
      </c>
      <c r="E8821">
        <v>9</v>
      </c>
      <c r="F8821" t="s">
        <v>475</v>
      </c>
      <c r="G8821" t="s">
        <v>273</v>
      </c>
      <c r="H8821" t="s">
        <v>2947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2991</v>
      </c>
      <c r="L8824" t="s">
        <v>3061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2992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2967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2995</v>
      </c>
      <c r="H8829" t="s">
        <v>2994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2997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2996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2487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2998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2993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261</v>
      </c>
      <c r="D8835" t="s">
        <v>2938</v>
      </c>
      <c r="E8835">
        <v>1</v>
      </c>
      <c r="F8835" t="s">
        <v>2999</v>
      </c>
      <c r="G8835" t="s">
        <v>3000</v>
      </c>
      <c r="H8835" t="s">
        <v>3004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261</v>
      </c>
      <c r="D8836" t="s">
        <v>2938</v>
      </c>
      <c r="E8836">
        <v>1</v>
      </c>
      <c r="F8836" t="s">
        <v>3001</v>
      </c>
      <c r="G8836" t="s">
        <v>2936</v>
      </c>
      <c r="H8836" t="s">
        <v>3003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261</v>
      </c>
      <c r="D8837" t="s">
        <v>2938</v>
      </c>
      <c r="E8837">
        <v>1</v>
      </c>
      <c r="F8837" t="s">
        <v>1321</v>
      </c>
      <c r="G8837" t="s">
        <v>2936</v>
      </c>
      <c r="H8837" t="s">
        <v>3002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261</v>
      </c>
      <c r="D8838" t="s">
        <v>2975</v>
      </c>
      <c r="E8838">
        <v>15</v>
      </c>
      <c r="F8838" t="s">
        <v>2862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3007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3005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3005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3006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2538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2327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3008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3009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3010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2391</v>
      </c>
      <c r="K8871" t="s">
        <v>3730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2718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3011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2967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3012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3012</v>
      </c>
      <c r="L8895" t="s">
        <v>3027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3013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260</v>
      </c>
      <c r="D8902" t="s">
        <v>332</v>
      </c>
      <c r="E8902">
        <v>1</v>
      </c>
      <c r="F8902" t="s">
        <v>2852</v>
      </c>
      <c r="G8902" t="s">
        <v>1765</v>
      </c>
      <c r="H8902" t="s">
        <v>2868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260</v>
      </c>
      <c r="D8904" t="s">
        <v>332</v>
      </c>
      <c r="E8904">
        <v>1</v>
      </c>
      <c r="F8904" t="s">
        <v>3014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2703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260</v>
      </c>
      <c r="D8921" t="s">
        <v>809</v>
      </c>
      <c r="E8921">
        <v>1</v>
      </c>
      <c r="F8921" t="s">
        <v>2674</v>
      </c>
      <c r="G8921" t="s">
        <v>266</v>
      </c>
      <c r="H8921" t="s">
        <v>2675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3015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2368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2828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3016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2629</v>
      </c>
      <c r="H8951" t="s">
        <v>2630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2746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2967</v>
      </c>
      <c r="J8955" t="s">
        <v>3018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3017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2655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3019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2922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2855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2860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3022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3023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261</v>
      </c>
      <c r="D8991" t="s">
        <v>3024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2655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2561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3026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3025</v>
      </c>
      <c r="L8995" t="s">
        <v>3055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2910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3028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3029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2860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3030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3031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3032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3033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2772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2629</v>
      </c>
      <c r="H9022" t="s">
        <v>3035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3036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3037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2615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260</v>
      </c>
      <c r="D9029" t="s">
        <v>809</v>
      </c>
      <c r="E9029">
        <v>1</v>
      </c>
      <c r="F9029" t="s">
        <v>2363</v>
      </c>
      <c r="G9029" t="s">
        <v>266</v>
      </c>
      <c r="H9029" t="s">
        <v>3038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2578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2991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2968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3049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K9046" t="s">
        <v>3730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2520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2935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2873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3039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2772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3040</v>
      </c>
      <c r="H9058" t="s">
        <v>3041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3066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2872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2911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2911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2855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3042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3040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2637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2855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2873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2487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3043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2368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3066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2839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3496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2799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2701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260</v>
      </c>
      <c r="D9149" t="s">
        <v>332</v>
      </c>
      <c r="E9149">
        <v>1</v>
      </c>
      <c r="F9149" t="s">
        <v>2862</v>
      </c>
      <c r="G9149" t="s">
        <v>272</v>
      </c>
      <c r="H9149" t="s">
        <v>3025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3045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260</v>
      </c>
      <c r="D9154" t="s">
        <v>809</v>
      </c>
      <c r="E9154">
        <v>1</v>
      </c>
      <c r="F9154" t="s">
        <v>2663</v>
      </c>
      <c r="G9154" t="s">
        <v>266</v>
      </c>
      <c r="H9154" t="s">
        <v>2665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3001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260</v>
      </c>
      <c r="D9157" t="s">
        <v>809</v>
      </c>
      <c r="E9157">
        <v>1</v>
      </c>
      <c r="F9157" t="s">
        <v>2674</v>
      </c>
      <c r="G9157" t="s">
        <v>266</v>
      </c>
      <c r="H9157" t="s">
        <v>2675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3046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3047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2873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2487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3048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3040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2520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261</v>
      </c>
      <c r="D9180" t="s">
        <v>892</v>
      </c>
      <c r="E9180">
        <v>1</v>
      </c>
      <c r="F9180" t="s">
        <v>2862</v>
      </c>
      <c r="G9180" t="s">
        <v>272</v>
      </c>
      <c r="H9180" t="s">
        <v>3025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3049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3050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3052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3051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3048</v>
      </c>
      <c r="H9192" t="s">
        <v>3041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2951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2951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3496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3053</v>
      </c>
      <c r="L9200" t="s">
        <v>3496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261</v>
      </c>
      <c r="D9207" t="s">
        <v>2938</v>
      </c>
      <c r="E9207">
        <v>1</v>
      </c>
      <c r="F9207" t="s">
        <v>677</v>
      </c>
      <c r="G9207" t="s">
        <v>2938</v>
      </c>
      <c r="H9207" t="s">
        <v>3559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261</v>
      </c>
      <c r="D9208" t="s">
        <v>2938</v>
      </c>
      <c r="E9208">
        <v>1</v>
      </c>
      <c r="F9208" t="s">
        <v>15</v>
      </c>
      <c r="G9208" t="s">
        <v>2936</v>
      </c>
      <c r="H9208" t="s">
        <v>3054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2410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3056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260</v>
      </c>
      <c r="D9214" t="s">
        <v>809</v>
      </c>
      <c r="E9214">
        <v>1</v>
      </c>
      <c r="F9214" t="s">
        <v>3057</v>
      </c>
      <c r="G9214" t="s">
        <v>266</v>
      </c>
      <c r="H9214" t="s">
        <v>3058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261</v>
      </c>
      <c r="D9215" t="s">
        <v>1767</v>
      </c>
      <c r="E9215">
        <v>1</v>
      </c>
      <c r="F9215" t="s">
        <v>3057</v>
      </c>
      <c r="G9215" t="s">
        <v>266</v>
      </c>
      <c r="H9215" t="s">
        <v>3058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2701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3059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3060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261</v>
      </c>
      <c r="D9232" t="s">
        <v>659</v>
      </c>
      <c r="E9232">
        <v>5</v>
      </c>
      <c r="F9232" t="s">
        <v>2445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2991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3062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3063</v>
      </c>
      <c r="H9239" t="s">
        <v>3064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2487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3065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3066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2500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3067</v>
      </c>
      <c r="L9251" t="s">
        <v>3496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3496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3068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2380</v>
      </c>
      <c r="L9260" t="s">
        <v>3496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2380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3017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3496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260</v>
      </c>
      <c r="D9266" t="s">
        <v>332</v>
      </c>
      <c r="E9266">
        <v>1</v>
      </c>
      <c r="F9266" t="s">
        <v>2445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260</v>
      </c>
      <c r="D9267" t="s">
        <v>332</v>
      </c>
      <c r="E9267">
        <v>1</v>
      </c>
      <c r="F9267" t="s">
        <v>2445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3069</v>
      </c>
      <c r="L9269" t="s">
        <v>3496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3069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2345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3070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2637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3069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3026</v>
      </c>
      <c r="L9290" t="s">
        <v>3104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2503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260</v>
      </c>
      <c r="D9292" t="s">
        <v>332</v>
      </c>
      <c r="E9292">
        <v>1</v>
      </c>
      <c r="F9292" t="s">
        <v>2680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3071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260</v>
      </c>
      <c r="D9295" t="s">
        <v>3072</v>
      </c>
      <c r="E9295">
        <v>1</v>
      </c>
      <c r="F9295" t="s">
        <v>386</v>
      </c>
      <c r="G9295" t="s">
        <v>284</v>
      </c>
      <c r="H9295" t="s">
        <v>2498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3073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3018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2778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260</v>
      </c>
      <c r="D9305" t="s">
        <v>3074</v>
      </c>
      <c r="E9305">
        <v>1</v>
      </c>
      <c r="F9305" t="s">
        <v>458</v>
      </c>
      <c r="G9305" t="s">
        <v>272</v>
      </c>
      <c r="H9305" t="s">
        <v>3077</v>
      </c>
      <c r="K9305" t="s">
        <v>3730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260</v>
      </c>
      <c r="D9306" t="s">
        <v>3074</v>
      </c>
      <c r="E9306">
        <v>1</v>
      </c>
      <c r="F9306" t="s">
        <v>458</v>
      </c>
      <c r="G9306" t="s">
        <v>263</v>
      </c>
      <c r="H9306" t="s">
        <v>3078</v>
      </c>
      <c r="K9306" t="s">
        <v>3730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K9307" t="s">
        <v>3730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3075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3496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3076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2873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3079</v>
      </c>
      <c r="L9328" t="s">
        <v>3496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2905</v>
      </c>
      <c r="H9330" t="s">
        <v>2907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260</v>
      </c>
      <c r="D9331" t="s">
        <v>3080</v>
      </c>
      <c r="E9331">
        <v>1</v>
      </c>
      <c r="F9331" t="s">
        <v>458</v>
      </c>
      <c r="G9331" t="s">
        <v>263</v>
      </c>
      <c r="H9331" t="s">
        <v>3081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261</v>
      </c>
      <c r="D9340" t="s">
        <v>3084</v>
      </c>
      <c r="E9340">
        <v>1</v>
      </c>
      <c r="F9340" t="s">
        <v>2852</v>
      </c>
      <c r="G9340" t="s">
        <v>263</v>
      </c>
      <c r="H9340" t="s">
        <v>1177</v>
      </c>
      <c r="I9340" s="27" t="s">
        <v>3082</v>
      </c>
      <c r="J9340" s="27" t="s">
        <v>3083</v>
      </c>
      <c r="L9340" t="s">
        <v>3097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260</v>
      </c>
      <c r="D9341" t="s">
        <v>223</v>
      </c>
      <c r="E9341">
        <v>1</v>
      </c>
      <c r="F9341" t="s">
        <v>2852</v>
      </c>
      <c r="G9341" t="s">
        <v>263</v>
      </c>
      <c r="H9341" t="s">
        <v>1177</v>
      </c>
      <c r="I9341" s="27" t="s">
        <v>3082</v>
      </c>
      <c r="J9341" s="27" t="s">
        <v>3083</v>
      </c>
      <c r="L9341" t="s">
        <v>3097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3085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261</v>
      </c>
      <c r="D9346" t="s">
        <v>1767</v>
      </c>
      <c r="E9346">
        <v>1</v>
      </c>
      <c r="F9346" t="s">
        <v>3086</v>
      </c>
      <c r="G9346" t="s">
        <v>266</v>
      </c>
      <c r="H9346" t="s">
        <v>3087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3088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261</v>
      </c>
      <c r="D9351" t="s">
        <v>817</v>
      </c>
      <c r="E9351">
        <v>7</v>
      </c>
      <c r="F9351" t="s">
        <v>2363</v>
      </c>
      <c r="G9351" t="s">
        <v>266</v>
      </c>
      <c r="H9351" t="s">
        <v>3089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3090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3091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3092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3093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260</v>
      </c>
      <c r="D9357" t="s">
        <v>332</v>
      </c>
      <c r="E9357">
        <v>1</v>
      </c>
      <c r="F9357" t="s">
        <v>2501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3095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2410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3096</v>
      </c>
      <c r="K9364" t="s">
        <v>3730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2495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3098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2503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3099</v>
      </c>
      <c r="K9370" t="s">
        <v>3730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3100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2839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2519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3496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3101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3102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3103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2772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3102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2662</v>
      </c>
      <c r="H9393" t="s">
        <v>2659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260</v>
      </c>
      <c r="D9394" t="s">
        <v>332</v>
      </c>
      <c r="E9394">
        <v>1</v>
      </c>
      <c r="F9394" t="s">
        <v>2769</v>
      </c>
      <c r="G9394" t="s">
        <v>266</v>
      </c>
      <c r="H9394" t="s">
        <v>2770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260</v>
      </c>
      <c r="D9402" t="s">
        <v>332</v>
      </c>
      <c r="E9402">
        <v>1</v>
      </c>
      <c r="F9402" t="s">
        <v>2767</v>
      </c>
      <c r="G9402" t="s">
        <v>266</v>
      </c>
      <c r="H9402" t="s">
        <v>2768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2746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3105</v>
      </c>
      <c r="H9408" t="s">
        <v>3106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3107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3108</v>
      </c>
      <c r="K9410" t="s">
        <v>3730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3496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3017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3109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260</v>
      </c>
      <c r="D9424" t="s">
        <v>3074</v>
      </c>
      <c r="E9424">
        <v>1</v>
      </c>
      <c r="F9424" t="s">
        <v>458</v>
      </c>
      <c r="G9424" t="s">
        <v>266</v>
      </c>
      <c r="H9424" t="s">
        <v>3116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260</v>
      </c>
      <c r="D9425" t="s">
        <v>3074</v>
      </c>
      <c r="E9425">
        <v>1</v>
      </c>
      <c r="F9425" t="s">
        <v>458</v>
      </c>
      <c r="G9425" t="s">
        <v>266</v>
      </c>
      <c r="H9425" t="s">
        <v>3115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2506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260</v>
      </c>
      <c r="D9428" t="s">
        <v>332</v>
      </c>
      <c r="E9428">
        <v>1</v>
      </c>
      <c r="F9428" t="s">
        <v>2509</v>
      </c>
      <c r="G9428" t="s">
        <v>266</v>
      </c>
      <c r="H9428" t="s">
        <v>2510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260</v>
      </c>
      <c r="D9429" t="s">
        <v>332</v>
      </c>
      <c r="E9429">
        <v>1</v>
      </c>
      <c r="F9429" t="s">
        <v>3120</v>
      </c>
      <c r="G9429" t="s">
        <v>794</v>
      </c>
      <c r="H9429" t="s">
        <v>3118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260</v>
      </c>
      <c r="D9430" t="s">
        <v>332</v>
      </c>
      <c r="E9430">
        <v>1</v>
      </c>
      <c r="F9430" t="s">
        <v>3120</v>
      </c>
      <c r="G9430" t="s">
        <v>794</v>
      </c>
      <c r="H9430" t="s">
        <v>3119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3496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2968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2855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3121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260</v>
      </c>
      <c r="D9444" t="s">
        <v>332</v>
      </c>
      <c r="E9444">
        <v>1</v>
      </c>
      <c r="F9444" t="s">
        <v>3057</v>
      </c>
      <c r="G9444" t="s">
        <v>266</v>
      </c>
      <c r="H9444" t="s">
        <v>3122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2813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2839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3123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3496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3140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260</v>
      </c>
      <c r="D9464" t="s">
        <v>3143</v>
      </c>
      <c r="E9464">
        <v>1</v>
      </c>
      <c r="F9464" t="s">
        <v>2736</v>
      </c>
      <c r="G9464" t="s">
        <v>266</v>
      </c>
      <c r="H9464" t="s">
        <v>2652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699</v>
      </c>
      <c r="D9465" t="s">
        <v>3143</v>
      </c>
      <c r="E9465">
        <v>1</v>
      </c>
      <c r="F9465" t="s">
        <v>3141</v>
      </c>
      <c r="G9465" t="s">
        <v>266</v>
      </c>
      <c r="H9465" t="s">
        <v>3142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3145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3496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2662</v>
      </c>
      <c r="H9475" t="s">
        <v>2659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3146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3147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3140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3148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3149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2772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3092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3150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2946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3151</v>
      </c>
      <c r="H9500" t="s">
        <v>3152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2368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2655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2368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3153</v>
      </c>
      <c r="J9508" t="s">
        <v>3018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2857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2873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3496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2920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2398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3155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3155</v>
      </c>
      <c r="L9547" t="s">
        <v>3496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3156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3157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2368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2946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2946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3158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3159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260</v>
      </c>
      <c r="D9577" t="s">
        <v>332</v>
      </c>
      <c r="E9577">
        <v>1</v>
      </c>
      <c r="F9577" t="s">
        <v>2363</v>
      </c>
      <c r="G9577" t="s">
        <v>266</v>
      </c>
      <c r="H9577" t="s">
        <v>3160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2772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2968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2495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2967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2946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3161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3162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3163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261</v>
      </c>
      <c r="D9601" t="s">
        <v>1767</v>
      </c>
      <c r="E9601">
        <v>1</v>
      </c>
      <c r="F9601" t="s">
        <v>3057</v>
      </c>
      <c r="G9601" t="s">
        <v>266</v>
      </c>
      <c r="H9601" t="s">
        <v>3122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261</v>
      </c>
      <c r="D9602" t="s">
        <v>1767</v>
      </c>
      <c r="E9602">
        <v>1</v>
      </c>
      <c r="F9602" t="s">
        <v>2769</v>
      </c>
      <c r="G9602" t="s">
        <v>3164</v>
      </c>
      <c r="H9602" t="s">
        <v>2770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2662</v>
      </c>
      <c r="H9603" t="s">
        <v>2659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3166</v>
      </c>
      <c r="H9604" t="s">
        <v>3165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261</v>
      </c>
      <c r="D9605" t="s">
        <v>1767</v>
      </c>
      <c r="E9605">
        <v>1</v>
      </c>
      <c r="F9605" t="s">
        <v>2767</v>
      </c>
      <c r="G9605" t="s">
        <v>266</v>
      </c>
      <c r="H9605" t="s">
        <v>2768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260</v>
      </c>
      <c r="D9606" t="s">
        <v>332</v>
      </c>
      <c r="E9606">
        <v>1</v>
      </c>
      <c r="F9606" t="s">
        <v>2769</v>
      </c>
      <c r="G9606" t="s">
        <v>266</v>
      </c>
      <c r="H9606" t="s">
        <v>2661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3167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3168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3496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3092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3169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3170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3171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2724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3172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3496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3177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3178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260</v>
      </c>
      <c r="D9651" t="s">
        <v>332</v>
      </c>
      <c r="E9651">
        <v>1</v>
      </c>
      <c r="F9651" t="s">
        <v>3257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3095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3095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2935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3091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2951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3179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2910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2988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260</v>
      </c>
      <c r="D9677" t="s">
        <v>332</v>
      </c>
      <c r="E9677">
        <v>1</v>
      </c>
      <c r="F9677" t="s">
        <v>3180</v>
      </c>
      <c r="G9677" t="s">
        <v>1431</v>
      </c>
      <c r="H9677" t="s">
        <v>3181</v>
      </c>
      <c r="L9677" t="s">
        <v>3489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260</v>
      </c>
      <c r="D9678" t="s">
        <v>332</v>
      </c>
      <c r="E9678">
        <v>1</v>
      </c>
      <c r="F9678" t="s">
        <v>2363</v>
      </c>
      <c r="G9678" t="s">
        <v>266</v>
      </c>
      <c r="H9678" t="s">
        <v>3182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260</v>
      </c>
      <c r="D9679" t="s">
        <v>332</v>
      </c>
      <c r="E9679">
        <v>1</v>
      </c>
      <c r="F9679" t="s">
        <v>2363</v>
      </c>
      <c r="G9679" t="s">
        <v>266</v>
      </c>
      <c r="H9679" t="s">
        <v>3183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2867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3184</v>
      </c>
      <c r="L9682" t="s">
        <v>3496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3496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3496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3017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3185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3496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3192</v>
      </c>
      <c r="L9695" t="s">
        <v>3496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260</v>
      </c>
      <c r="D9696" t="s">
        <v>332</v>
      </c>
      <c r="E9696">
        <v>1</v>
      </c>
      <c r="F9696" t="s">
        <v>2852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3017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3193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3496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3194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3195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3196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2910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3197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3017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3017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3193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3200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261</v>
      </c>
      <c r="D9717" t="s">
        <v>1767</v>
      </c>
      <c r="E9717">
        <v>1</v>
      </c>
      <c r="F9717" t="s">
        <v>3198</v>
      </c>
      <c r="G9717" t="s">
        <v>266</v>
      </c>
      <c r="H9717" t="s">
        <v>3199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2743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3201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3202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3178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2655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2656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3203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2772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2662</v>
      </c>
      <c r="H9737" t="s">
        <v>2659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261</v>
      </c>
      <c r="D9738" t="s">
        <v>1767</v>
      </c>
      <c r="E9738">
        <v>1</v>
      </c>
      <c r="F9738" t="s">
        <v>3057</v>
      </c>
      <c r="G9738" t="s">
        <v>266</v>
      </c>
      <c r="H9738" t="s">
        <v>3122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261</v>
      </c>
      <c r="D9739" t="s">
        <v>1767</v>
      </c>
      <c r="E9739">
        <v>1</v>
      </c>
      <c r="F9739" t="s">
        <v>3204</v>
      </c>
      <c r="G9739" t="s">
        <v>266</v>
      </c>
      <c r="H9739" t="s">
        <v>3205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3206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261</v>
      </c>
      <c r="D9741" t="s">
        <v>1767</v>
      </c>
      <c r="E9741">
        <v>1</v>
      </c>
      <c r="F9741" t="s">
        <v>3207</v>
      </c>
      <c r="G9741" t="s">
        <v>2662</v>
      </c>
      <c r="H9741" t="s">
        <v>3208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261</v>
      </c>
      <c r="D9742" t="s">
        <v>1767</v>
      </c>
      <c r="E9742">
        <v>1</v>
      </c>
      <c r="F9742" t="s">
        <v>2663</v>
      </c>
      <c r="G9742" t="s">
        <v>2664</v>
      </c>
      <c r="H9742" t="s">
        <v>3250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261</v>
      </c>
      <c r="D9743" t="s">
        <v>1767</v>
      </c>
      <c r="E9743">
        <v>1</v>
      </c>
      <c r="F9743" t="s">
        <v>3209</v>
      </c>
      <c r="G9743" t="s">
        <v>266</v>
      </c>
      <c r="H9743" t="s">
        <v>3210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261</v>
      </c>
      <c r="D9744" t="s">
        <v>1767</v>
      </c>
      <c r="E9744">
        <v>1</v>
      </c>
      <c r="F9744" t="s">
        <v>3211</v>
      </c>
      <c r="G9744" t="s">
        <v>266</v>
      </c>
      <c r="H9744" t="s">
        <v>3212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261</v>
      </c>
      <c r="D9745" t="s">
        <v>1767</v>
      </c>
      <c r="E9745">
        <v>3</v>
      </c>
      <c r="F9745" t="s">
        <v>3014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2506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3217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3215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3216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3219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3218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3213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3090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3201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3201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260</v>
      </c>
      <c r="D9763" t="s">
        <v>332</v>
      </c>
      <c r="E9763">
        <v>1</v>
      </c>
      <c r="F9763" t="s">
        <v>3222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3162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3223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3095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260</v>
      </c>
      <c r="D9774" t="s">
        <v>332</v>
      </c>
      <c r="E9774">
        <v>1</v>
      </c>
      <c r="F9774" t="s">
        <v>2435</v>
      </c>
      <c r="G9774" t="s">
        <v>272</v>
      </c>
      <c r="H9774" t="s">
        <v>3225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3196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3170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2345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261</v>
      </c>
      <c r="D9783" t="s">
        <v>525</v>
      </c>
      <c r="E9783">
        <v>1</v>
      </c>
      <c r="F9783" t="s">
        <v>3226</v>
      </c>
      <c r="G9783" t="s">
        <v>266</v>
      </c>
      <c r="H9783" t="s">
        <v>3227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3228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261</v>
      </c>
      <c r="D9788" t="s">
        <v>3220</v>
      </c>
      <c r="E9788">
        <v>1</v>
      </c>
      <c r="F9788" t="s">
        <v>483</v>
      </c>
      <c r="G9788" t="s">
        <v>272</v>
      </c>
      <c r="H9788" t="s">
        <v>3229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261</v>
      </c>
      <c r="D9789" t="s">
        <v>3220</v>
      </c>
      <c r="E9789">
        <v>1</v>
      </c>
      <c r="F9789" t="s">
        <v>3230</v>
      </c>
      <c r="G9789" t="s">
        <v>604</v>
      </c>
      <c r="H9789" t="s">
        <v>3230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261</v>
      </c>
      <c r="D9790" t="s">
        <v>3220</v>
      </c>
      <c r="E9790">
        <v>1</v>
      </c>
      <c r="F9790" t="s">
        <v>3231</v>
      </c>
      <c r="G9790" t="s">
        <v>266</v>
      </c>
      <c r="H9790" t="s">
        <v>3231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261</v>
      </c>
      <c r="D9791" t="s">
        <v>3220</v>
      </c>
      <c r="E9791">
        <v>1</v>
      </c>
      <c r="F9791" t="s">
        <v>1138</v>
      </c>
      <c r="G9791" t="s">
        <v>266</v>
      </c>
      <c r="H9791" t="s">
        <v>3232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261</v>
      </c>
      <c r="D9793" t="s">
        <v>817</v>
      </c>
      <c r="E9793">
        <v>1</v>
      </c>
      <c r="F9793" t="s">
        <v>2363</v>
      </c>
      <c r="G9793" t="s">
        <v>266</v>
      </c>
      <c r="H9793" t="s">
        <v>3160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3233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2779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3234</v>
      </c>
      <c r="K9799" t="s">
        <v>3730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3235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3050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2368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260</v>
      </c>
      <c r="D9812" t="s">
        <v>332</v>
      </c>
      <c r="E9812">
        <v>1</v>
      </c>
      <c r="F9812" t="s">
        <v>2514</v>
      </c>
      <c r="G9812" t="s">
        <v>266</v>
      </c>
      <c r="H9812" t="s">
        <v>3236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2923</v>
      </c>
      <c r="H9815" t="s">
        <v>2924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3240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260</v>
      </c>
      <c r="D9828" t="s">
        <v>332</v>
      </c>
      <c r="E9828">
        <v>1</v>
      </c>
      <c r="F9828" t="s">
        <v>3226</v>
      </c>
      <c r="G9828" t="s">
        <v>266</v>
      </c>
      <c r="H9828" t="s">
        <v>3227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3166</v>
      </c>
      <c r="H9829" t="s">
        <v>3165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3193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2368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3241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260</v>
      </c>
      <c r="D9839" t="s">
        <v>332</v>
      </c>
      <c r="E9839">
        <v>1</v>
      </c>
      <c r="F9839" t="s">
        <v>2807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3242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2724</v>
      </c>
      <c r="L9844" t="s">
        <v>3496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3243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261</v>
      </c>
      <c r="D9855" t="s">
        <v>1767</v>
      </c>
      <c r="E9855">
        <v>1</v>
      </c>
      <c r="F9855" t="s">
        <v>3245</v>
      </c>
      <c r="G9855" t="s">
        <v>266</v>
      </c>
      <c r="H9855" t="s">
        <v>3246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261</v>
      </c>
      <c r="D9856" t="s">
        <v>1767</v>
      </c>
      <c r="E9856">
        <v>1</v>
      </c>
      <c r="F9856" t="s">
        <v>3245</v>
      </c>
      <c r="G9856" t="s">
        <v>266</v>
      </c>
      <c r="H9856" t="s">
        <v>3247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261</v>
      </c>
      <c r="D9857" t="s">
        <v>1767</v>
      </c>
      <c r="E9857">
        <v>1</v>
      </c>
      <c r="F9857" t="s">
        <v>3245</v>
      </c>
      <c r="G9857" t="s">
        <v>266</v>
      </c>
      <c r="H9857" t="s">
        <v>3248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261</v>
      </c>
      <c r="D9858" t="s">
        <v>1767</v>
      </c>
      <c r="E9858">
        <v>1</v>
      </c>
      <c r="F9858" t="s">
        <v>3057</v>
      </c>
      <c r="G9858" t="s">
        <v>266</v>
      </c>
      <c r="H9858" t="s">
        <v>3249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261</v>
      </c>
      <c r="D9859" t="s">
        <v>1767</v>
      </c>
      <c r="E9859">
        <v>1</v>
      </c>
      <c r="F9859" t="s">
        <v>2663</v>
      </c>
      <c r="G9859" t="s">
        <v>2664</v>
      </c>
      <c r="H9859" t="s">
        <v>3250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261</v>
      </c>
      <c r="D9863" t="s">
        <v>892</v>
      </c>
      <c r="E9863">
        <v>1</v>
      </c>
      <c r="F9863" t="s">
        <v>2807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3050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3251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2615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3252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3253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3255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3256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3206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2867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260</v>
      </c>
      <c r="D9885" t="s">
        <v>332</v>
      </c>
      <c r="E9885">
        <v>1</v>
      </c>
      <c r="F9885" t="s">
        <v>3257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3263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2568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3059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2746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3017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260</v>
      </c>
      <c r="D9902" t="s">
        <v>3074</v>
      </c>
      <c r="E9902">
        <v>1</v>
      </c>
      <c r="F9902" t="s">
        <v>458</v>
      </c>
      <c r="G9902" t="s">
        <v>272</v>
      </c>
      <c r="H9902" t="s">
        <v>3265</v>
      </c>
      <c r="K9902" t="s">
        <v>3730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260</v>
      </c>
      <c r="D9903" t="s">
        <v>3074</v>
      </c>
      <c r="E9903">
        <v>1</v>
      </c>
      <c r="F9903" t="s">
        <v>458</v>
      </c>
      <c r="G9903" t="s">
        <v>272</v>
      </c>
      <c r="H9903" t="s">
        <v>3266</v>
      </c>
      <c r="K9903" t="s">
        <v>3730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3166</v>
      </c>
      <c r="H9905" t="s">
        <v>3165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2867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3268</v>
      </c>
      <c r="L9909" t="s">
        <v>3496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2344</v>
      </c>
      <c r="L9913" t="s">
        <v>3496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3496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2772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3270</v>
      </c>
      <c r="H9919" t="s">
        <v>3269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260</v>
      </c>
      <c r="D9925" t="s">
        <v>332</v>
      </c>
      <c r="E9925">
        <v>1</v>
      </c>
      <c r="F9925" t="s">
        <v>2363</v>
      </c>
      <c r="G9925" t="s">
        <v>266</v>
      </c>
      <c r="H9925" t="s">
        <v>3160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260</v>
      </c>
      <c r="D9932" t="s">
        <v>332</v>
      </c>
      <c r="E9932">
        <v>1</v>
      </c>
      <c r="F9932" t="s">
        <v>3274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3496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2654</v>
      </c>
      <c r="L9934" t="s">
        <v>3496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2368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3278</v>
      </c>
      <c r="L9939" t="s">
        <v>3277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3279</v>
      </c>
      <c r="K9940" t="s">
        <v>3730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K9943" t="s">
        <v>3730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2643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3282</v>
      </c>
      <c r="H9953" t="s">
        <v>3281</v>
      </c>
      <c r="L9953" t="s">
        <v>3496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3283</v>
      </c>
      <c r="K9966" t="s">
        <v>3730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2749</v>
      </c>
      <c r="K9972" t="s">
        <v>3730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3275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260</v>
      </c>
      <c r="D9975" t="s">
        <v>332</v>
      </c>
      <c r="E9975">
        <v>1</v>
      </c>
      <c r="F9975" t="s">
        <v>2514</v>
      </c>
      <c r="G9975" t="s">
        <v>266</v>
      </c>
      <c r="H9975" t="s">
        <v>3285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2568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3293</v>
      </c>
      <c r="K9980" t="s">
        <v>3730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3286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3287</v>
      </c>
      <c r="L9986" t="s">
        <v>3496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3228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3288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3289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3289</v>
      </c>
      <c r="L9995" t="s">
        <v>3496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3165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260</v>
      </c>
      <c r="D9997" t="s">
        <v>332</v>
      </c>
      <c r="E9997">
        <v>1</v>
      </c>
      <c r="F9997" t="s">
        <v>2669</v>
      </c>
      <c r="G9997" t="s">
        <v>3290</v>
      </c>
      <c r="H9997" t="s">
        <v>2666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2568</v>
      </c>
      <c r="J10001" t="s">
        <v>2867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2368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2772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3497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2867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2662</v>
      </c>
      <c r="H10010" t="s">
        <v>2659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2662</v>
      </c>
      <c r="H10011" t="s">
        <v>2659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2631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3295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3275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3496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3296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3275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260</v>
      </c>
      <c r="D10035" t="s">
        <v>332</v>
      </c>
      <c r="E10035">
        <v>1</v>
      </c>
      <c r="F10035" t="s">
        <v>3222</v>
      </c>
      <c r="G10035" t="s">
        <v>1032</v>
      </c>
      <c r="H10035" t="s">
        <v>3297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2701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3299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260</v>
      </c>
      <c r="D10041" t="s">
        <v>332</v>
      </c>
      <c r="E10041">
        <v>1</v>
      </c>
      <c r="F10041" t="s">
        <v>2862</v>
      </c>
      <c r="G10041" t="s">
        <v>262</v>
      </c>
      <c r="H10041" t="s">
        <v>3300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2662</v>
      </c>
      <c r="H10044" t="s">
        <v>2660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260</v>
      </c>
      <c r="D10051" t="s">
        <v>3074</v>
      </c>
      <c r="E10051">
        <v>1</v>
      </c>
      <c r="F10051" t="s">
        <v>458</v>
      </c>
      <c r="G10051" t="s">
        <v>263</v>
      </c>
      <c r="H10051" t="s">
        <v>3302</v>
      </c>
      <c r="K10051" t="s">
        <v>3730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260</v>
      </c>
      <c r="D10052" t="s">
        <v>3074</v>
      </c>
      <c r="E10052">
        <v>1</v>
      </c>
      <c r="F10052" t="s">
        <v>458</v>
      </c>
      <c r="G10052" t="s">
        <v>604</v>
      </c>
      <c r="H10052" t="s">
        <v>3303</v>
      </c>
      <c r="K10052" t="s">
        <v>3730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3305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3306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3307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3196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3308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260</v>
      </c>
      <c r="D10077" t="s">
        <v>332</v>
      </c>
      <c r="E10077">
        <v>1</v>
      </c>
      <c r="F10077" t="s">
        <v>2446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260</v>
      </c>
      <c r="D10078" t="s">
        <v>332</v>
      </c>
      <c r="E10078">
        <v>1</v>
      </c>
      <c r="F10078" t="s">
        <v>2446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260</v>
      </c>
      <c r="D10079" t="s">
        <v>332</v>
      </c>
      <c r="E10079">
        <v>1</v>
      </c>
      <c r="F10079" t="s">
        <v>2446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3309</v>
      </c>
      <c r="L10081" t="s">
        <v>3496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3289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3289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2935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2923</v>
      </c>
      <c r="H10085" t="s">
        <v>2924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2926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3196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3311</v>
      </c>
      <c r="K10094" t="s">
        <v>3730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2772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260</v>
      </c>
      <c r="D10106" t="s">
        <v>332</v>
      </c>
      <c r="E10106">
        <v>1</v>
      </c>
      <c r="F10106" t="s">
        <v>3120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260</v>
      </c>
      <c r="D10107" t="s">
        <v>332</v>
      </c>
      <c r="E10107">
        <v>1</v>
      </c>
      <c r="F10107" t="s">
        <v>3120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260</v>
      </c>
      <c r="D10108" t="s">
        <v>332</v>
      </c>
      <c r="E10108">
        <v>1</v>
      </c>
      <c r="F10108" t="s">
        <v>3120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3275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3315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260</v>
      </c>
      <c r="D10119" t="s">
        <v>332</v>
      </c>
      <c r="E10119">
        <v>1</v>
      </c>
      <c r="F10119" t="s">
        <v>2663</v>
      </c>
      <c r="G10119" t="s">
        <v>266</v>
      </c>
      <c r="H10119" t="s">
        <v>2771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3240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3316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3316</v>
      </c>
      <c r="L10127" t="s">
        <v>3496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2946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3317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3318</v>
      </c>
      <c r="L10144" t="s">
        <v>3496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260</v>
      </c>
      <c r="D10145" t="s">
        <v>332</v>
      </c>
      <c r="E10145">
        <v>1</v>
      </c>
      <c r="F10145" t="s">
        <v>2514</v>
      </c>
      <c r="G10145" t="s">
        <v>266</v>
      </c>
      <c r="H10145" t="s">
        <v>3236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3496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3319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3320</v>
      </c>
      <c r="K10170" t="s">
        <v>3730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2743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K10188" t="s">
        <v>3730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2327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2951</v>
      </c>
      <c r="L10192" t="s">
        <v>3496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3496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260</v>
      </c>
      <c r="D10196" t="s">
        <v>332</v>
      </c>
      <c r="E10196">
        <v>1</v>
      </c>
      <c r="F10196" t="s">
        <v>3324</v>
      </c>
      <c r="G10196" t="s">
        <v>266</v>
      </c>
      <c r="H10196" t="s">
        <v>2407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3326</v>
      </c>
      <c r="K10197" t="s">
        <v>3730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3325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260</v>
      </c>
      <c r="D10202" t="s">
        <v>332</v>
      </c>
      <c r="E10202">
        <v>1</v>
      </c>
      <c r="F10202" t="s">
        <v>3222</v>
      </c>
      <c r="G10202" t="s">
        <v>1032</v>
      </c>
      <c r="H10202" t="s">
        <v>3297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3206</v>
      </c>
      <c r="J10205" t="s">
        <v>2867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3275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3327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3192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3328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2662</v>
      </c>
      <c r="H10223" t="s">
        <v>2659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3526</v>
      </c>
      <c r="H10224" t="s">
        <v>3165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3206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261</v>
      </c>
      <c r="D10226" t="s">
        <v>1767</v>
      </c>
      <c r="E10226">
        <v>1</v>
      </c>
      <c r="F10226" t="s">
        <v>2389</v>
      </c>
      <c r="G10226" t="s">
        <v>266</v>
      </c>
      <c r="H10226" t="s">
        <v>3329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2920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261</v>
      </c>
      <c r="D10233" t="s">
        <v>2641</v>
      </c>
      <c r="E10233">
        <v>1</v>
      </c>
      <c r="F10233" t="s">
        <v>3331</v>
      </c>
      <c r="G10233" t="s">
        <v>266</v>
      </c>
      <c r="H10233" t="s">
        <v>3332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3275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3204</v>
      </c>
      <c r="G10239" t="s">
        <v>2662</v>
      </c>
      <c r="H10239" t="s">
        <v>3333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2635</v>
      </c>
      <c r="H10241" t="s">
        <v>3427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3335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3336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261</v>
      </c>
      <c r="D10245" t="s">
        <v>1767</v>
      </c>
      <c r="E10245">
        <v>1</v>
      </c>
      <c r="F10245" t="s">
        <v>3337</v>
      </c>
      <c r="G10245" t="s">
        <v>266</v>
      </c>
      <c r="H10245" t="s">
        <v>3338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2662</v>
      </c>
      <c r="H10246" t="s">
        <v>2659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3206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3526</v>
      </c>
      <c r="H10248" t="s">
        <v>3165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2772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3339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3315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3315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261</v>
      </c>
      <c r="D10262" t="s">
        <v>1767</v>
      </c>
      <c r="E10262">
        <v>1</v>
      </c>
      <c r="F10262" t="s">
        <v>3345</v>
      </c>
      <c r="G10262" t="s">
        <v>266</v>
      </c>
      <c r="H10262" t="s">
        <v>3346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261</v>
      </c>
      <c r="D10263" t="s">
        <v>1767</v>
      </c>
      <c r="E10263">
        <v>1</v>
      </c>
      <c r="F10263" t="s">
        <v>3347</v>
      </c>
      <c r="G10263" t="s">
        <v>266</v>
      </c>
      <c r="H10263" t="s">
        <v>3348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2635</v>
      </c>
      <c r="H10264" t="s">
        <v>3427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2767</v>
      </c>
      <c r="G10265" t="s">
        <v>3350</v>
      </c>
      <c r="H10265" t="s">
        <v>3521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3323</v>
      </c>
      <c r="G10266" t="s">
        <v>266</v>
      </c>
      <c r="H10266" t="s">
        <v>3351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3352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261</v>
      </c>
      <c r="D10276" t="s">
        <v>892</v>
      </c>
      <c r="E10276">
        <v>1</v>
      </c>
      <c r="F10276" t="s">
        <v>3354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3315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2946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3355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3356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2799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3357</v>
      </c>
      <c r="H10292" t="s">
        <v>3358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3359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3357</v>
      </c>
      <c r="H10299" t="s">
        <v>3361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3357</v>
      </c>
      <c r="H10300" t="s">
        <v>3362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260</v>
      </c>
      <c r="D10303" t="s">
        <v>339</v>
      </c>
      <c r="E10303" s="55">
        <v>1</v>
      </c>
      <c r="F10303" s="56" t="s">
        <v>891</v>
      </c>
      <c r="G10303" s="56" t="s">
        <v>263</v>
      </c>
      <c r="H10303" s="56" t="s">
        <v>547</v>
      </c>
      <c r="I10303" s="56"/>
      <c r="J10303" s="56"/>
      <c r="K10303" s="56"/>
      <c r="L10303" s="56" t="s">
        <v>3364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260</v>
      </c>
      <c r="D10304" t="s">
        <v>339</v>
      </c>
      <c r="E10304" s="55">
        <v>1</v>
      </c>
      <c r="F10304" s="56" t="s">
        <v>476</v>
      </c>
      <c r="G10304" s="56" t="s">
        <v>266</v>
      </c>
      <c r="H10304" s="56" t="s">
        <v>3275</v>
      </c>
      <c r="I10304" s="56"/>
      <c r="J10304" s="56"/>
      <c r="K10304" s="56"/>
      <c r="L10304" s="56" t="s">
        <v>3364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3365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2662</v>
      </c>
      <c r="H10313" t="s">
        <v>2659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3196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3196</v>
      </c>
      <c r="L10318" t="s">
        <v>3496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3366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2819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3367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3367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3368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2327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2691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3222</v>
      </c>
      <c r="G10350" t="s">
        <v>1032</v>
      </c>
      <c r="H10350" t="s">
        <v>3297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3372</v>
      </c>
      <c r="G10354" t="s">
        <v>266</v>
      </c>
      <c r="H10354" t="s">
        <v>3373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3206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3375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3376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3377</v>
      </c>
      <c r="H10367" t="s">
        <v>3377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3378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3379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3219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2631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2739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3496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K10394" t="s">
        <v>3730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3228</v>
      </c>
      <c r="L10397" t="s">
        <v>3496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260</v>
      </c>
      <c r="D10401" t="s">
        <v>809</v>
      </c>
      <c r="E10401">
        <v>1</v>
      </c>
      <c r="F10401" t="s">
        <v>3385</v>
      </c>
      <c r="G10401" t="s">
        <v>266</v>
      </c>
      <c r="H10401" t="s">
        <v>3386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260</v>
      </c>
      <c r="D10402" t="s">
        <v>3074</v>
      </c>
      <c r="E10402">
        <v>1</v>
      </c>
      <c r="F10402" t="s">
        <v>458</v>
      </c>
      <c r="G10402" t="s">
        <v>272</v>
      </c>
      <c r="H10402" t="s">
        <v>2749</v>
      </c>
      <c r="K10402" t="s">
        <v>3730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2368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260</v>
      </c>
      <c r="D10408" t="s">
        <v>332</v>
      </c>
      <c r="E10408">
        <v>1</v>
      </c>
      <c r="F10408" t="s">
        <v>2680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2935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3387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3387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3388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3256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3256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3017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3389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3172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2951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261</v>
      </c>
      <c r="D10435" t="s">
        <v>3394</v>
      </c>
      <c r="E10435">
        <v>1</v>
      </c>
      <c r="F10435" t="s">
        <v>3385</v>
      </c>
      <c r="G10435" t="s">
        <v>3395</v>
      </c>
      <c r="H10435" t="s">
        <v>3386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2561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3172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261</v>
      </c>
      <c r="D10440" t="s">
        <v>1767</v>
      </c>
      <c r="E10440">
        <v>1</v>
      </c>
      <c r="F10440" t="s">
        <v>3396</v>
      </c>
      <c r="G10440" t="s">
        <v>3397</v>
      </c>
      <c r="H10440" t="s">
        <v>3398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2631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3399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261</v>
      </c>
      <c r="D10444" t="s">
        <v>659</v>
      </c>
      <c r="E10444">
        <v>1</v>
      </c>
      <c r="F10444" t="s">
        <v>3400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2951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261</v>
      </c>
      <c r="D10450" t="s">
        <v>659</v>
      </c>
      <c r="E10450">
        <v>2</v>
      </c>
      <c r="F10450" t="s">
        <v>2677</v>
      </c>
      <c r="G10450" t="s">
        <v>273</v>
      </c>
      <c r="H10450" t="s">
        <v>2951</v>
      </c>
      <c r="J10450" t="s">
        <v>3401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2410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3357</v>
      </c>
      <c r="H10456" t="s">
        <v>3358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260</v>
      </c>
      <c r="D10463" t="s">
        <v>332</v>
      </c>
      <c r="E10463">
        <v>1</v>
      </c>
      <c r="F10463" t="s">
        <v>2677</v>
      </c>
      <c r="G10463" t="s">
        <v>273</v>
      </c>
      <c r="H10463" t="s">
        <v>2951</v>
      </c>
      <c r="J10463" t="s">
        <v>3401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260</v>
      </c>
      <c r="D10470" t="s">
        <v>3404</v>
      </c>
      <c r="E10470">
        <v>1</v>
      </c>
      <c r="F10470" t="s">
        <v>458</v>
      </c>
      <c r="G10470" t="s">
        <v>284</v>
      </c>
      <c r="H10470" t="s">
        <v>3405</v>
      </c>
      <c r="K10470" t="s">
        <v>3730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3219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3406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3408</v>
      </c>
      <c r="H10479" t="s">
        <v>3407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2658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2935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K10497" t="s">
        <v>3730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K10498" t="s">
        <v>3730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3415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3416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3417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260</v>
      </c>
      <c r="D10512" t="s">
        <v>332</v>
      </c>
      <c r="E10512">
        <v>1</v>
      </c>
      <c r="F10512" t="s">
        <v>2363</v>
      </c>
      <c r="G10512" t="s">
        <v>266</v>
      </c>
      <c r="H10512" t="s">
        <v>2614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261</v>
      </c>
      <c r="D10513" t="s">
        <v>2938</v>
      </c>
      <c r="E10513">
        <v>50</v>
      </c>
      <c r="F10513" t="s">
        <v>677</v>
      </c>
      <c r="G10513" t="s">
        <v>3418</v>
      </c>
      <c r="H10513" t="s">
        <v>3419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3496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3275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2495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2691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2691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3421</v>
      </c>
      <c r="L10526" t="s">
        <v>3496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260</v>
      </c>
      <c r="D10528" t="s">
        <v>332</v>
      </c>
      <c r="E10528">
        <v>1</v>
      </c>
      <c r="F10528" t="s">
        <v>2677</v>
      </c>
      <c r="G10528" t="s">
        <v>273</v>
      </c>
      <c r="H10528" t="s">
        <v>2951</v>
      </c>
      <c r="J10528" t="s">
        <v>3401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2746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2946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260</v>
      </c>
      <c r="D10539" t="s">
        <v>332</v>
      </c>
      <c r="E10539">
        <v>1</v>
      </c>
      <c r="F10539" t="s">
        <v>3385</v>
      </c>
      <c r="G10539" t="s">
        <v>266</v>
      </c>
      <c r="H10539" t="s">
        <v>3420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3275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260</v>
      </c>
      <c r="D10549" t="s">
        <v>332</v>
      </c>
      <c r="E10549">
        <v>1</v>
      </c>
      <c r="F10549" t="s">
        <v>3425</v>
      </c>
      <c r="G10549" t="s">
        <v>266</v>
      </c>
      <c r="H10549" t="s">
        <v>3426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3429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2533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2920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260</v>
      </c>
      <c r="D10561" t="s">
        <v>585</v>
      </c>
      <c r="E10561">
        <v>1</v>
      </c>
      <c r="F10561" t="s">
        <v>2767</v>
      </c>
      <c r="G10561" t="s">
        <v>3350</v>
      </c>
      <c r="H10561" t="s">
        <v>3349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3496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3360</v>
      </c>
      <c r="L10571" t="s">
        <v>3496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3048</v>
      </c>
      <c r="H10579" t="s">
        <v>3041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2850</v>
      </c>
      <c r="K10583" t="s">
        <v>3730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H10591" t="s">
        <v>3707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3435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3435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2327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3436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260</v>
      </c>
      <c r="D10611" t="s">
        <v>332</v>
      </c>
      <c r="E10611">
        <v>1</v>
      </c>
      <c r="F10611" t="s">
        <v>2363</v>
      </c>
      <c r="G10611" t="s">
        <v>266</v>
      </c>
      <c r="H10611" t="s">
        <v>2360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3438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3439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3017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3437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2873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2368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2935</v>
      </c>
      <c r="L10619" t="s">
        <v>3440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2718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2718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2643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3275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3017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2623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2671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2345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3336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2855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260</v>
      </c>
      <c r="D10655" t="s">
        <v>332</v>
      </c>
      <c r="E10655">
        <v>1</v>
      </c>
      <c r="F10655" t="s">
        <v>2501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3275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2691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261</v>
      </c>
      <c r="D10663" t="s">
        <v>339</v>
      </c>
      <c r="E10663">
        <v>4</v>
      </c>
      <c r="F10663" t="s">
        <v>2574</v>
      </c>
      <c r="G10663" t="s">
        <v>263</v>
      </c>
      <c r="H10663" t="s">
        <v>3443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261</v>
      </c>
      <c r="D10664" t="s">
        <v>339</v>
      </c>
      <c r="E10664">
        <v>2</v>
      </c>
      <c r="F10664" t="s">
        <v>2574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261</v>
      </c>
      <c r="D10665" t="s">
        <v>339</v>
      </c>
      <c r="E10665">
        <v>3</v>
      </c>
      <c r="F10665" t="s">
        <v>3444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3445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3063</v>
      </c>
      <c r="H10673" t="s">
        <v>3448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3449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3450</v>
      </c>
      <c r="H10675" t="s">
        <v>3451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3446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3447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261</v>
      </c>
      <c r="D10680" t="s">
        <v>3433</v>
      </c>
      <c r="E10680">
        <v>5</v>
      </c>
      <c r="F10680" t="s">
        <v>15</v>
      </c>
      <c r="G10680" t="s">
        <v>266</v>
      </c>
      <c r="H10680" t="s">
        <v>3455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261</v>
      </c>
      <c r="D10681" t="s">
        <v>3433</v>
      </c>
      <c r="E10681">
        <v>10</v>
      </c>
      <c r="F10681" t="s">
        <v>15</v>
      </c>
      <c r="G10681" t="s">
        <v>272</v>
      </c>
      <c r="H10681" t="s">
        <v>3017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261</v>
      </c>
      <c r="D10682" t="s">
        <v>3433</v>
      </c>
      <c r="E10682">
        <v>5</v>
      </c>
      <c r="F10682" t="s">
        <v>21</v>
      </c>
      <c r="G10682" t="s">
        <v>3457</v>
      </c>
      <c r="H10682" t="s">
        <v>3456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261</v>
      </c>
      <c r="D10683" t="s">
        <v>3433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261</v>
      </c>
      <c r="D10684" t="s">
        <v>3433</v>
      </c>
      <c r="E10684">
        <v>2</v>
      </c>
      <c r="F10684" t="s">
        <v>127</v>
      </c>
      <c r="G10684" t="s">
        <v>266</v>
      </c>
      <c r="H10684" t="s">
        <v>3458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261</v>
      </c>
      <c r="D10685" t="s">
        <v>3433</v>
      </c>
      <c r="E10685">
        <v>5</v>
      </c>
      <c r="F10685" t="s">
        <v>127</v>
      </c>
      <c r="G10685" t="s">
        <v>266</v>
      </c>
      <c r="H10685" t="s">
        <v>3459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261</v>
      </c>
      <c r="D10686" t="s">
        <v>3433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261</v>
      </c>
      <c r="D10687" t="s">
        <v>3433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261</v>
      </c>
      <c r="D10688" t="s">
        <v>3433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261</v>
      </c>
      <c r="D10689" t="s">
        <v>3433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261</v>
      </c>
      <c r="D10690" t="s">
        <v>3433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261</v>
      </c>
      <c r="D10691" t="s">
        <v>3433</v>
      </c>
      <c r="E10691">
        <v>1</v>
      </c>
      <c r="F10691" t="s">
        <v>3453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261</v>
      </c>
      <c r="D10692" t="s">
        <v>3433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261</v>
      </c>
      <c r="D10693" t="s">
        <v>3433</v>
      </c>
      <c r="E10693">
        <v>1</v>
      </c>
      <c r="F10693" t="s">
        <v>532</v>
      </c>
      <c r="G10693" t="s">
        <v>266</v>
      </c>
      <c r="H10693" t="s">
        <v>3454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261</v>
      </c>
      <c r="D10694" t="s">
        <v>3433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261</v>
      </c>
      <c r="D10695" t="s">
        <v>3433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3429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2495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261</v>
      </c>
      <c r="D10701" t="s">
        <v>892</v>
      </c>
      <c r="E10701">
        <v>1</v>
      </c>
      <c r="F10701" t="s">
        <v>3354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261</v>
      </c>
      <c r="D10703" t="s">
        <v>1767</v>
      </c>
      <c r="E10703">
        <v>2</v>
      </c>
      <c r="F10703" t="s">
        <v>2769</v>
      </c>
      <c r="G10703" t="s">
        <v>3464</v>
      </c>
      <c r="H10703" t="s">
        <v>3462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261</v>
      </c>
      <c r="D10704" t="s">
        <v>1767</v>
      </c>
      <c r="E10704">
        <v>1</v>
      </c>
      <c r="F10704" t="s">
        <v>2669</v>
      </c>
      <c r="G10704" t="s">
        <v>2662</v>
      </c>
      <c r="H10704" t="s">
        <v>2666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261</v>
      </c>
      <c r="D10705" t="s">
        <v>1767</v>
      </c>
      <c r="E10705">
        <v>1</v>
      </c>
      <c r="F10705" t="s">
        <v>2669</v>
      </c>
      <c r="G10705" t="s">
        <v>3290</v>
      </c>
      <c r="H10705" t="s">
        <v>3463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2920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3192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3196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261</v>
      </c>
      <c r="D10712" t="s">
        <v>339</v>
      </c>
      <c r="E10712">
        <v>5</v>
      </c>
      <c r="F10712" t="s">
        <v>3465</v>
      </c>
      <c r="G10712" t="s">
        <v>266</v>
      </c>
      <c r="H10712" t="s">
        <v>3465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3466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261</v>
      </c>
      <c r="D10714" t="s">
        <v>339</v>
      </c>
      <c r="E10714">
        <v>1</v>
      </c>
      <c r="F10714" t="s">
        <v>2362</v>
      </c>
      <c r="G10714" t="s">
        <v>266</v>
      </c>
      <c r="H10714" t="s">
        <v>3467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261</v>
      </c>
      <c r="D10717" t="s">
        <v>817</v>
      </c>
      <c r="E10717">
        <v>3</v>
      </c>
      <c r="F10717" t="s">
        <v>2363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260</v>
      </c>
      <c r="D10724" t="s">
        <v>332</v>
      </c>
      <c r="E10724">
        <v>1</v>
      </c>
      <c r="F10724" t="s">
        <v>2574</v>
      </c>
      <c r="G10724" t="s">
        <v>263</v>
      </c>
      <c r="H10724" t="s">
        <v>3443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260</v>
      </c>
      <c r="D10726" t="s">
        <v>809</v>
      </c>
      <c r="E10726">
        <v>1</v>
      </c>
      <c r="F10726" t="s">
        <v>3204</v>
      </c>
      <c r="G10726" t="s">
        <v>266</v>
      </c>
      <c r="H10726" t="s">
        <v>3205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3468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2718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261</v>
      </c>
      <c r="D10736" t="s">
        <v>623</v>
      </c>
      <c r="E10736">
        <v>1</v>
      </c>
      <c r="F10736" t="s">
        <v>26</v>
      </c>
      <c r="G10736" t="s">
        <v>727</v>
      </c>
      <c r="H10736" t="s">
        <v>3471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3472</v>
      </c>
      <c r="H10740" t="s">
        <v>3474</v>
      </c>
      <c r="J10740" t="s">
        <v>3473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2579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3470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3475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3204</v>
      </c>
      <c r="G10748" t="s">
        <v>266</v>
      </c>
      <c r="H10748" t="s">
        <v>3476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3204</v>
      </c>
      <c r="G10749" t="s">
        <v>266</v>
      </c>
      <c r="H10749" t="s">
        <v>3478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3477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261</v>
      </c>
      <c r="D10754" t="s">
        <v>659</v>
      </c>
      <c r="E10754">
        <v>2</v>
      </c>
      <c r="F10754" t="s">
        <v>2677</v>
      </c>
      <c r="G10754" t="s">
        <v>273</v>
      </c>
      <c r="H10754" t="s">
        <v>2951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261</v>
      </c>
      <c r="D10756" t="s">
        <v>659</v>
      </c>
      <c r="E10756">
        <v>1</v>
      </c>
      <c r="F10756" t="s">
        <v>3479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3437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2799</v>
      </c>
      <c r="J10768" t="s">
        <v>2867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260</v>
      </c>
      <c r="D10769" t="s">
        <v>332</v>
      </c>
      <c r="E10769">
        <v>1</v>
      </c>
      <c r="F10769" t="s">
        <v>3057</v>
      </c>
      <c r="G10769" t="s">
        <v>266</v>
      </c>
      <c r="H10769" t="s">
        <v>3122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2746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2749</v>
      </c>
      <c r="K10773" t="s">
        <v>3730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260</v>
      </c>
      <c r="D10775" t="s">
        <v>332</v>
      </c>
      <c r="E10775">
        <v>1</v>
      </c>
      <c r="F10775" t="s">
        <v>2677</v>
      </c>
      <c r="G10775" t="s">
        <v>273</v>
      </c>
      <c r="H10775" t="s">
        <v>2951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2409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3032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3219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3485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260</v>
      </c>
      <c r="D10794" t="s">
        <v>332</v>
      </c>
      <c r="E10794">
        <v>1</v>
      </c>
      <c r="F10794" t="s">
        <v>2514</v>
      </c>
      <c r="G10794" t="s">
        <v>266</v>
      </c>
      <c r="H10794" t="s">
        <v>3285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3486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3487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3488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260</v>
      </c>
      <c r="D10811" t="s">
        <v>3490</v>
      </c>
      <c r="E10811">
        <v>1</v>
      </c>
      <c r="F10811" t="s">
        <v>510</v>
      </c>
      <c r="G10811" t="s">
        <v>1431</v>
      </c>
      <c r="H10811" t="s">
        <v>2929</v>
      </c>
      <c r="L10811" t="s">
        <v>3489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260</v>
      </c>
      <c r="D10812" t="s">
        <v>3490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260</v>
      </c>
      <c r="D10816" t="s">
        <v>332</v>
      </c>
      <c r="E10816">
        <v>1</v>
      </c>
      <c r="F10816" t="s">
        <v>3120</v>
      </c>
      <c r="G10816" t="s">
        <v>794</v>
      </c>
      <c r="H10816" t="s">
        <v>3491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260</v>
      </c>
      <c r="D10817" t="s">
        <v>332</v>
      </c>
      <c r="E10817">
        <v>1</v>
      </c>
      <c r="F10817" t="s">
        <v>3120</v>
      </c>
      <c r="G10817" t="s">
        <v>794</v>
      </c>
      <c r="H10817" t="s">
        <v>3492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3495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261</v>
      </c>
      <c r="D10825" t="s">
        <v>3433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261</v>
      </c>
      <c r="D10826" t="s">
        <v>3433</v>
      </c>
      <c r="E10826">
        <v>1</v>
      </c>
      <c r="F10826" t="s">
        <v>532</v>
      </c>
      <c r="G10826" t="s">
        <v>266</v>
      </c>
      <c r="H10826" t="s">
        <v>3454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261</v>
      </c>
      <c r="D10827" t="s">
        <v>3433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261</v>
      </c>
      <c r="D10828" t="s">
        <v>3433</v>
      </c>
      <c r="E10828">
        <v>3</v>
      </c>
      <c r="F10828" t="s">
        <v>201</v>
      </c>
      <c r="G10828" t="s">
        <v>266</v>
      </c>
      <c r="H10828" t="s">
        <v>3487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3275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2799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2951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260</v>
      </c>
      <c r="D10837" t="s">
        <v>332</v>
      </c>
      <c r="E10837">
        <v>1</v>
      </c>
      <c r="F10837" t="s">
        <v>2736</v>
      </c>
      <c r="G10837" t="s">
        <v>266</v>
      </c>
      <c r="H10837" t="s">
        <v>2652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260</v>
      </c>
      <c r="D10841" t="s">
        <v>332</v>
      </c>
      <c r="E10841">
        <v>1</v>
      </c>
      <c r="F10841" t="s">
        <v>3465</v>
      </c>
      <c r="G10841" t="s">
        <v>266</v>
      </c>
      <c r="H10841" t="s">
        <v>3465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3048</v>
      </c>
      <c r="H10842" t="s">
        <v>3041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3335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2495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3498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3499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2662</v>
      </c>
      <c r="H10857" t="s">
        <v>3502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3356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3466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3196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2867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2495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2623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3505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2327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2736</v>
      </c>
      <c r="G10882" t="s">
        <v>266</v>
      </c>
      <c r="H10882" t="s">
        <v>3506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261</v>
      </c>
      <c r="D10884" t="s">
        <v>3433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261</v>
      </c>
      <c r="D10885" t="s">
        <v>3433</v>
      </c>
      <c r="E10885">
        <v>1</v>
      </c>
      <c r="F10885" t="s">
        <v>201</v>
      </c>
      <c r="G10885" t="s">
        <v>266</v>
      </c>
      <c r="H10885" t="s">
        <v>3487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261</v>
      </c>
      <c r="D10886" t="s">
        <v>3433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261</v>
      </c>
      <c r="D10887" t="s">
        <v>3433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261</v>
      </c>
      <c r="D10888" t="s">
        <v>3433</v>
      </c>
      <c r="E10888">
        <v>2</v>
      </c>
      <c r="F10888" t="s">
        <v>476</v>
      </c>
      <c r="G10888" t="s">
        <v>266</v>
      </c>
      <c r="H10888" t="s">
        <v>3507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2772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2935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3508</v>
      </c>
      <c r="K10906" t="s">
        <v>3730</v>
      </c>
      <c r="L10906" t="s">
        <v>3509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260</v>
      </c>
      <c r="D10908" t="s">
        <v>332</v>
      </c>
      <c r="E10908">
        <v>1</v>
      </c>
      <c r="F10908" t="s">
        <v>3510</v>
      </c>
      <c r="G10908" t="s">
        <v>3510</v>
      </c>
      <c r="H10908" t="s">
        <v>3510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2328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2905</v>
      </c>
      <c r="H10925" t="s">
        <v>2906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261</v>
      </c>
      <c r="D10931" t="s">
        <v>2338</v>
      </c>
      <c r="E10931">
        <v>1</v>
      </c>
      <c r="F10931" t="s">
        <v>1867</v>
      </c>
      <c r="G10931" t="s">
        <v>272</v>
      </c>
      <c r="H10931" t="s">
        <v>3512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3429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2662</v>
      </c>
      <c r="H10935" t="s">
        <v>2659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261</v>
      </c>
      <c r="D10936" t="s">
        <v>3513</v>
      </c>
      <c r="E10936">
        <v>1</v>
      </c>
      <c r="F10936" t="s">
        <v>2736</v>
      </c>
      <c r="G10936" t="s">
        <v>266</v>
      </c>
      <c r="H10936" t="s">
        <v>2652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261</v>
      </c>
      <c r="D10937" t="s">
        <v>3513</v>
      </c>
      <c r="E10937">
        <v>2</v>
      </c>
      <c r="F10937" t="s">
        <v>2067</v>
      </c>
      <c r="G10937" t="s">
        <v>266</v>
      </c>
      <c r="H10937" t="s">
        <v>3515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261</v>
      </c>
      <c r="D10938" t="s">
        <v>3513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2867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2328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3516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3517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3518</v>
      </c>
      <c r="H10947" t="s">
        <v>3519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2662</v>
      </c>
      <c r="H10959" t="s">
        <v>2659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260</v>
      </c>
      <c r="D10961" t="s">
        <v>332</v>
      </c>
      <c r="E10961">
        <v>1</v>
      </c>
      <c r="F10961" t="s">
        <v>3400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2412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2810</v>
      </c>
      <c r="H10971" t="s">
        <v>2811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3378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260</v>
      </c>
      <c r="D10977" t="s">
        <v>332</v>
      </c>
      <c r="E10977">
        <v>1</v>
      </c>
      <c r="F10977" t="s">
        <v>2769</v>
      </c>
      <c r="G10977" t="s">
        <v>3464</v>
      </c>
      <c r="H10977" t="s">
        <v>3462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3518</v>
      </c>
      <c r="H10978" t="s">
        <v>3519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2393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2935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2945</v>
      </c>
      <c r="J10994" t="s">
        <v>2867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3275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3528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3529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2662</v>
      </c>
      <c r="H11050" t="s">
        <v>2659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3275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3532</v>
      </c>
      <c r="H11059" t="s">
        <v>3533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3535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260</v>
      </c>
      <c r="D11067" t="s">
        <v>332</v>
      </c>
      <c r="E11067">
        <v>1</v>
      </c>
      <c r="F11067" t="s">
        <v>2669</v>
      </c>
      <c r="G11067" t="s">
        <v>2662</v>
      </c>
      <c r="H11067" t="s">
        <v>2668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2873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3378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3537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3536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2670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2662</v>
      </c>
      <c r="H11078" t="s">
        <v>2659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3538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261</v>
      </c>
      <c r="D11080" t="s">
        <v>1767</v>
      </c>
      <c r="E11080">
        <v>1</v>
      </c>
      <c r="F11080" t="s">
        <v>2769</v>
      </c>
      <c r="G11080" t="s">
        <v>3541</v>
      </c>
      <c r="H11080" t="s">
        <v>3542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261</v>
      </c>
      <c r="D11081" t="s">
        <v>1767</v>
      </c>
      <c r="E11081">
        <v>1</v>
      </c>
      <c r="F11081" t="s">
        <v>2769</v>
      </c>
      <c r="G11081" t="s">
        <v>3540</v>
      </c>
      <c r="H11081" t="s">
        <v>3539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2810</v>
      </c>
      <c r="H11082" t="s">
        <v>2811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3545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3546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3547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261</v>
      </c>
      <c r="D11094" t="s">
        <v>3433</v>
      </c>
      <c r="E11094">
        <v>11</v>
      </c>
      <c r="F11094" t="s">
        <v>891</v>
      </c>
      <c r="G11094" t="s">
        <v>272</v>
      </c>
      <c r="H11094" t="s">
        <v>3196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261</v>
      </c>
      <c r="D11095" t="s">
        <v>3433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3548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3357</v>
      </c>
      <c r="H11108" t="s">
        <v>3358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3375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3549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3550</v>
      </c>
      <c r="K11114" t="s">
        <v>3730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3275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2746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2951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3446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3536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3235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2810</v>
      </c>
      <c r="H11148" t="s">
        <v>2811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3253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2819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3065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2487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3555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3556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261</v>
      </c>
      <c r="D11182" t="s">
        <v>1324</v>
      </c>
      <c r="E11182">
        <v>1</v>
      </c>
      <c r="F11182" t="s">
        <v>3557</v>
      </c>
      <c r="G11182" t="s">
        <v>266</v>
      </c>
      <c r="H11182" t="s">
        <v>3558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2810</v>
      </c>
      <c r="H11183" t="s">
        <v>2811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3197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2662</v>
      </c>
      <c r="H11195" t="s">
        <v>2659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261</v>
      </c>
      <c r="D11197" t="s">
        <v>1767</v>
      </c>
      <c r="E11197">
        <v>1</v>
      </c>
      <c r="F11197" t="s">
        <v>2669</v>
      </c>
      <c r="G11197" t="s">
        <v>2662</v>
      </c>
      <c r="H11197" t="s">
        <v>3562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261</v>
      </c>
      <c r="D11202" t="s">
        <v>892</v>
      </c>
      <c r="E11202">
        <v>1</v>
      </c>
      <c r="F11202" t="s">
        <v>3354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2951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3565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3566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3275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2321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3545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260</v>
      </c>
      <c r="D11230" t="s">
        <v>3490</v>
      </c>
      <c r="E11230">
        <v>1</v>
      </c>
      <c r="F11230" t="s">
        <v>929</v>
      </c>
      <c r="G11230" t="s">
        <v>266</v>
      </c>
      <c r="H11230" t="s">
        <v>2408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260</v>
      </c>
      <c r="D11231" t="s">
        <v>3490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260</v>
      </c>
      <c r="D11232" t="s">
        <v>3490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3568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2968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2809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2935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3573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3569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261</v>
      </c>
      <c r="D11249" t="s">
        <v>2975</v>
      </c>
      <c r="E11249">
        <v>1</v>
      </c>
      <c r="F11249" t="s">
        <v>1603</v>
      </c>
      <c r="G11249" t="s">
        <v>266</v>
      </c>
      <c r="H11249" t="s">
        <v>3575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261</v>
      </c>
      <c r="D11250" t="s">
        <v>2975</v>
      </c>
      <c r="E11250">
        <v>1</v>
      </c>
      <c r="F11250" t="s">
        <v>1603</v>
      </c>
      <c r="G11250" t="s">
        <v>266</v>
      </c>
      <c r="H11250" t="s">
        <v>3574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261</v>
      </c>
      <c r="D11254" t="s">
        <v>3433</v>
      </c>
      <c r="E11254">
        <v>2</v>
      </c>
      <c r="F11254" t="s">
        <v>560</v>
      </c>
      <c r="G11254" t="s">
        <v>266</v>
      </c>
      <c r="H11254" t="s">
        <v>3576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261</v>
      </c>
      <c r="D11255" t="s">
        <v>3433</v>
      </c>
      <c r="E11255">
        <v>2</v>
      </c>
      <c r="F11255" t="s">
        <v>560</v>
      </c>
      <c r="G11255" t="s">
        <v>266</v>
      </c>
      <c r="H11255" t="s">
        <v>3577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261</v>
      </c>
      <c r="D11256" t="s">
        <v>3433</v>
      </c>
      <c r="E11256">
        <v>1</v>
      </c>
      <c r="F11256" t="s">
        <v>532</v>
      </c>
      <c r="G11256" t="s">
        <v>266</v>
      </c>
      <c r="H11256" t="s">
        <v>3454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261</v>
      </c>
      <c r="D11257" t="s">
        <v>3433</v>
      </c>
      <c r="E11257">
        <v>1</v>
      </c>
      <c r="F11257" t="s">
        <v>532</v>
      </c>
      <c r="G11257" t="s">
        <v>266</v>
      </c>
      <c r="H11257" t="s">
        <v>3578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261</v>
      </c>
      <c r="D11258" t="s">
        <v>3433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261</v>
      </c>
      <c r="D11259" t="s">
        <v>3433</v>
      </c>
      <c r="E11259">
        <v>6</v>
      </c>
      <c r="F11259" t="s">
        <v>224</v>
      </c>
      <c r="G11259" t="s">
        <v>284</v>
      </c>
      <c r="H11259" t="s">
        <v>3579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2495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261</v>
      </c>
      <c r="D11262" t="s">
        <v>3513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261</v>
      </c>
      <c r="D11263" t="s">
        <v>3513</v>
      </c>
      <c r="E11263">
        <v>1</v>
      </c>
      <c r="F11263" t="s">
        <v>44</v>
      </c>
      <c r="G11263" t="s">
        <v>3580</v>
      </c>
      <c r="H11263" t="s">
        <v>3581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3446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3275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3222</v>
      </c>
      <c r="G11270" t="s">
        <v>273</v>
      </c>
      <c r="H11270" t="s">
        <v>3584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3585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3197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3586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260</v>
      </c>
      <c r="D11283" t="s">
        <v>809</v>
      </c>
      <c r="E11283">
        <v>1</v>
      </c>
      <c r="F11283" t="s">
        <v>2663</v>
      </c>
      <c r="G11283" t="s">
        <v>2664</v>
      </c>
      <c r="H11283" t="s">
        <v>3250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2809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3566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3187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3196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261</v>
      </c>
      <c r="D11289" t="s">
        <v>2975</v>
      </c>
      <c r="E11289">
        <v>1</v>
      </c>
      <c r="F11289" t="s">
        <v>1603</v>
      </c>
      <c r="G11289" t="s">
        <v>266</v>
      </c>
      <c r="H11289" t="s">
        <v>3587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3375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261</v>
      </c>
      <c r="D11292" t="s">
        <v>1767</v>
      </c>
      <c r="E11292">
        <v>1</v>
      </c>
      <c r="F11292" t="s">
        <v>2669</v>
      </c>
      <c r="G11292" t="s">
        <v>2662</v>
      </c>
      <c r="H11292" t="s">
        <v>3588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261</v>
      </c>
      <c r="D11293" t="s">
        <v>1767</v>
      </c>
      <c r="E11293">
        <v>1</v>
      </c>
      <c r="F11293" t="s">
        <v>2669</v>
      </c>
      <c r="G11293" t="s">
        <v>2662</v>
      </c>
      <c r="H11293" t="s">
        <v>3463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2774</v>
      </c>
      <c r="G11294" t="s">
        <v>3589</v>
      </c>
      <c r="H11294" t="s">
        <v>3590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260</v>
      </c>
      <c r="D11297" t="s">
        <v>3592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2818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3593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3594</v>
      </c>
      <c r="G11301" t="s">
        <v>266</v>
      </c>
      <c r="H11301" t="s">
        <v>3595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3596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3596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260</v>
      </c>
      <c r="D11304" t="s">
        <v>332</v>
      </c>
      <c r="E11304">
        <v>1</v>
      </c>
      <c r="F11304" t="s">
        <v>3593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2867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3597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3275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2682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260</v>
      </c>
      <c r="D11329" t="s">
        <v>332</v>
      </c>
      <c r="E11329">
        <v>1</v>
      </c>
      <c r="F11329" t="s">
        <v>2774</v>
      </c>
      <c r="G11329" t="s">
        <v>2775</v>
      </c>
      <c r="H11329" t="s">
        <v>3600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2507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260</v>
      </c>
      <c r="D11332" t="s">
        <v>332</v>
      </c>
      <c r="E11332">
        <v>1</v>
      </c>
      <c r="F11332" t="s">
        <v>2363</v>
      </c>
      <c r="G11332" t="s">
        <v>266</v>
      </c>
      <c r="H11332" t="s">
        <v>3598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2381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261</v>
      </c>
      <c r="D11339" t="s">
        <v>3513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261</v>
      </c>
      <c r="D11340" t="s">
        <v>3513</v>
      </c>
      <c r="E11340">
        <v>1</v>
      </c>
      <c r="F11340" t="s">
        <v>2774</v>
      </c>
      <c r="G11340" t="s">
        <v>2775</v>
      </c>
      <c r="H11340" t="s">
        <v>3600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3596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2968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2945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261</v>
      </c>
      <c r="D11347" t="s">
        <v>3433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261</v>
      </c>
      <c r="D11348" t="s">
        <v>3433</v>
      </c>
      <c r="E11348">
        <v>1</v>
      </c>
      <c r="F11348" t="s">
        <v>586</v>
      </c>
      <c r="G11348" t="s">
        <v>263</v>
      </c>
      <c r="H11348" t="s">
        <v>3579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3569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261</v>
      </c>
      <c r="D11359" t="s">
        <v>339</v>
      </c>
      <c r="E11359">
        <v>2</v>
      </c>
      <c r="F11359" t="s">
        <v>2677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3548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3548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3063</v>
      </c>
      <c r="H11367" t="s">
        <v>3064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3216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3507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2946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3605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3168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3606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3607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3608</v>
      </c>
      <c r="K11399" t="s">
        <v>3730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K11400" t="s">
        <v>3730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3609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2623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260</v>
      </c>
      <c r="D11431" t="s">
        <v>332</v>
      </c>
      <c r="E11431">
        <v>1</v>
      </c>
      <c r="F11431" t="s">
        <v>3615</v>
      </c>
      <c r="G11431" t="s">
        <v>266</v>
      </c>
      <c r="H11431" t="s">
        <v>3612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260</v>
      </c>
      <c r="D11438" t="s">
        <v>3074</v>
      </c>
      <c r="E11438">
        <v>1</v>
      </c>
      <c r="F11438" t="s">
        <v>458</v>
      </c>
      <c r="G11438" t="s">
        <v>272</v>
      </c>
      <c r="H11438" t="s">
        <v>2749</v>
      </c>
      <c r="K11438" t="s">
        <v>3730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260</v>
      </c>
      <c r="D11439" t="s">
        <v>3074</v>
      </c>
      <c r="E11439">
        <v>1</v>
      </c>
      <c r="F11439" t="s">
        <v>458</v>
      </c>
      <c r="G11439" t="s">
        <v>272</v>
      </c>
      <c r="H11439" t="s">
        <v>2749</v>
      </c>
      <c r="K11439" t="s">
        <v>3730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260</v>
      </c>
      <c r="D11440" t="s">
        <v>3074</v>
      </c>
      <c r="E11440">
        <v>1</v>
      </c>
      <c r="F11440" t="s">
        <v>458</v>
      </c>
      <c r="G11440" t="s">
        <v>272</v>
      </c>
      <c r="H11440" t="s">
        <v>1060</v>
      </c>
      <c r="K11440" t="s">
        <v>3730</v>
      </c>
      <c r="L11440" t="s">
        <v>3614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260</v>
      </c>
      <c r="D11441" t="s">
        <v>948</v>
      </c>
      <c r="E11441">
        <v>1</v>
      </c>
      <c r="F11441" t="s">
        <v>3615</v>
      </c>
      <c r="G11441" t="s">
        <v>266</v>
      </c>
      <c r="H11441" t="s">
        <v>3616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3168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261</v>
      </c>
      <c r="D11449" t="s">
        <v>3433</v>
      </c>
      <c r="E11449">
        <v>4</v>
      </c>
      <c r="F11449" t="s">
        <v>224</v>
      </c>
      <c r="G11449" t="s">
        <v>284</v>
      </c>
      <c r="H11449" t="s">
        <v>3617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261</v>
      </c>
      <c r="D11450" t="s">
        <v>3433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261</v>
      </c>
      <c r="D11451" t="s">
        <v>3433</v>
      </c>
      <c r="E11451">
        <v>4</v>
      </c>
      <c r="F11451" t="s">
        <v>1166</v>
      </c>
      <c r="G11451" t="s">
        <v>263</v>
      </c>
      <c r="H11451" t="s">
        <v>3618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261</v>
      </c>
      <c r="D11452" t="s">
        <v>3433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261</v>
      </c>
      <c r="D11453" t="s">
        <v>3433</v>
      </c>
      <c r="E11453">
        <v>3</v>
      </c>
      <c r="F11453" t="s">
        <v>1166</v>
      </c>
      <c r="G11453" t="s">
        <v>266</v>
      </c>
      <c r="H11453" t="s">
        <v>3619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261</v>
      </c>
      <c r="D11454" t="s">
        <v>3433</v>
      </c>
      <c r="E11454">
        <v>1</v>
      </c>
      <c r="F11454" t="s">
        <v>1711</v>
      </c>
      <c r="G11454" t="s">
        <v>266</v>
      </c>
      <c r="H11454" t="s">
        <v>3620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2946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2682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3216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3628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3629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3627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3626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3625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261</v>
      </c>
      <c r="D11469" t="s">
        <v>3513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261</v>
      </c>
      <c r="D11470" t="s">
        <v>3513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261</v>
      </c>
      <c r="D11471" t="s">
        <v>3513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261</v>
      </c>
      <c r="D11472" t="s">
        <v>3513</v>
      </c>
      <c r="E11472">
        <v>1</v>
      </c>
      <c r="F11472" t="s">
        <v>42</v>
      </c>
      <c r="G11472" t="s">
        <v>702</v>
      </c>
      <c r="H11472" t="s">
        <v>3630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261</v>
      </c>
      <c r="D11473" t="s">
        <v>2938</v>
      </c>
      <c r="E11473">
        <v>50</v>
      </c>
      <c r="F11473" t="s">
        <v>677</v>
      </c>
      <c r="G11473" t="s">
        <v>2938</v>
      </c>
      <c r="H11473" t="s">
        <v>3419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261</v>
      </c>
      <c r="D11474" t="s">
        <v>2938</v>
      </c>
      <c r="E11474">
        <v>50</v>
      </c>
      <c r="F11474" t="s">
        <v>3631</v>
      </c>
      <c r="G11474" t="s">
        <v>2938</v>
      </c>
      <c r="H11474" t="s">
        <v>3631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3031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2451</v>
      </c>
      <c r="K11483" t="s">
        <v>3730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2873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3587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261</v>
      </c>
      <c r="D11503" t="s">
        <v>3120</v>
      </c>
      <c r="E11503">
        <v>10</v>
      </c>
      <c r="F11503" t="s">
        <v>3120</v>
      </c>
      <c r="G11503" t="s">
        <v>721</v>
      </c>
      <c r="H11503" t="s">
        <v>3636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261</v>
      </c>
      <c r="D11504" t="s">
        <v>3120</v>
      </c>
      <c r="E11504">
        <v>15</v>
      </c>
      <c r="F11504" t="s">
        <v>3120</v>
      </c>
      <c r="G11504" t="s">
        <v>794</v>
      </c>
      <c r="H11504" t="s">
        <v>3637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261</v>
      </c>
      <c r="D11505" t="s">
        <v>3120</v>
      </c>
      <c r="E11505">
        <v>7</v>
      </c>
      <c r="F11505" t="s">
        <v>3634</v>
      </c>
      <c r="G11505" t="s">
        <v>266</v>
      </c>
      <c r="H11505" t="s">
        <v>3635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261</v>
      </c>
      <c r="D11506" t="s">
        <v>3513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261</v>
      </c>
      <c r="D11507" t="s">
        <v>3513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261</v>
      </c>
      <c r="D11508" t="s">
        <v>3513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261</v>
      </c>
      <c r="D11509" t="s">
        <v>2440</v>
      </c>
      <c r="E11509">
        <v>4</v>
      </c>
      <c r="F11509" t="s">
        <v>2514</v>
      </c>
      <c r="G11509" t="s">
        <v>266</v>
      </c>
      <c r="H11509" t="s">
        <v>3639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261</v>
      </c>
      <c r="D11510" t="s">
        <v>2440</v>
      </c>
      <c r="E11510">
        <v>5</v>
      </c>
      <c r="F11510" t="s">
        <v>2514</v>
      </c>
      <c r="G11510" t="s">
        <v>266</v>
      </c>
      <c r="H11510" t="s">
        <v>3638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2503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2946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3196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3548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2968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3645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260</v>
      </c>
      <c r="D11531" t="s">
        <v>332</v>
      </c>
      <c r="E11531">
        <v>1</v>
      </c>
      <c r="F11531" t="s">
        <v>3120</v>
      </c>
      <c r="G11531" t="s">
        <v>794</v>
      </c>
      <c r="H11531" t="s">
        <v>3646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3446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3165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261</v>
      </c>
      <c r="D11555" t="s">
        <v>3433</v>
      </c>
      <c r="E11555">
        <v>2</v>
      </c>
      <c r="F11555" t="s">
        <v>586</v>
      </c>
      <c r="G11555" t="s">
        <v>273</v>
      </c>
      <c r="H11555" t="s">
        <v>470</v>
      </c>
      <c r="J11555" t="s">
        <v>3647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261</v>
      </c>
      <c r="D11556" t="s">
        <v>3433</v>
      </c>
      <c r="E11556">
        <v>3</v>
      </c>
      <c r="F11556" t="s">
        <v>891</v>
      </c>
      <c r="G11556" t="s">
        <v>284</v>
      </c>
      <c r="H11556" t="s">
        <v>573</v>
      </c>
      <c r="J11556" t="s">
        <v>2954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261</v>
      </c>
      <c r="D11557" t="s">
        <v>3433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261</v>
      </c>
      <c r="D11558" t="s">
        <v>3433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261</v>
      </c>
      <c r="D11559" t="s">
        <v>3433</v>
      </c>
      <c r="E11559">
        <v>1</v>
      </c>
      <c r="F11559" t="s">
        <v>224</v>
      </c>
      <c r="G11559" t="s">
        <v>263</v>
      </c>
      <c r="H11559" t="s">
        <v>2946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261</v>
      </c>
      <c r="D11560" t="s">
        <v>3433</v>
      </c>
      <c r="E11560">
        <v>3</v>
      </c>
      <c r="F11560" t="s">
        <v>15</v>
      </c>
      <c r="G11560" t="s">
        <v>3648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261</v>
      </c>
      <c r="D11561" t="s">
        <v>3433</v>
      </c>
      <c r="E11561">
        <v>3</v>
      </c>
      <c r="F11561" t="s">
        <v>15</v>
      </c>
      <c r="G11561" t="s">
        <v>3648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3526</v>
      </c>
      <c r="H11563" t="s">
        <v>3165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3649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3538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3275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260</v>
      </c>
      <c r="D11573" t="s">
        <v>332</v>
      </c>
      <c r="E11573">
        <v>1</v>
      </c>
      <c r="F11573" t="s">
        <v>2574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3651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3565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3565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2742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3579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3216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3168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260</v>
      </c>
      <c r="D11609" t="s">
        <v>332</v>
      </c>
      <c r="E11609">
        <v>1</v>
      </c>
      <c r="F11609" t="s">
        <v>3615</v>
      </c>
      <c r="G11609" t="s">
        <v>266</v>
      </c>
      <c r="H11609" t="s">
        <v>3652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3446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3505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2855</v>
      </c>
      <c r="J11622" t="s">
        <v>3655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3656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3657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260</v>
      </c>
      <c r="D11633" t="s">
        <v>3695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260</v>
      </c>
      <c r="D11634" t="s">
        <v>3695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2867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2799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2743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260</v>
      </c>
      <c r="D11644" t="s">
        <v>332</v>
      </c>
      <c r="E11644">
        <v>1</v>
      </c>
      <c r="F11644" t="s">
        <v>3204</v>
      </c>
      <c r="G11644" t="s">
        <v>2662</v>
      </c>
      <c r="H11644" t="s">
        <v>3333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260</v>
      </c>
      <c r="D11645" t="s">
        <v>332</v>
      </c>
      <c r="E11645">
        <v>1</v>
      </c>
      <c r="F11645" t="s">
        <v>2669</v>
      </c>
      <c r="G11645" t="s">
        <v>2662</v>
      </c>
      <c r="H11645" t="s">
        <v>3463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3068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3659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3378</v>
      </c>
      <c r="J11653" t="s">
        <v>3661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260</v>
      </c>
      <c r="D11657" t="s">
        <v>332</v>
      </c>
      <c r="E11657">
        <v>1</v>
      </c>
      <c r="F11657" t="s">
        <v>3465</v>
      </c>
      <c r="G11657" t="s">
        <v>266</v>
      </c>
      <c r="H11657" t="s">
        <v>3465</v>
      </c>
      <c r="J11657" t="s">
        <v>3520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3192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260</v>
      </c>
      <c r="D11667" t="s">
        <v>332</v>
      </c>
      <c r="E11667">
        <v>1</v>
      </c>
      <c r="F11667" t="s">
        <v>3615</v>
      </c>
      <c r="G11667" t="s">
        <v>266</v>
      </c>
      <c r="H11667" t="s">
        <v>3615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261</v>
      </c>
      <c r="D11671" t="s">
        <v>3433</v>
      </c>
      <c r="E11671">
        <v>5</v>
      </c>
      <c r="F11671" t="s">
        <v>224</v>
      </c>
      <c r="G11671" t="s">
        <v>860</v>
      </c>
      <c r="H11671" t="s">
        <v>3662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261</v>
      </c>
      <c r="D11672" t="s">
        <v>3433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261</v>
      </c>
      <c r="D11673" t="s">
        <v>3433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261</v>
      </c>
      <c r="D11674" t="s">
        <v>3433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260</v>
      </c>
      <c r="D11678" t="s">
        <v>332</v>
      </c>
      <c r="E11678">
        <v>1</v>
      </c>
      <c r="F11678" t="s">
        <v>2349</v>
      </c>
      <c r="G11678" t="s">
        <v>266</v>
      </c>
      <c r="H11678" t="s">
        <v>3527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3378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3215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3538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3665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3357</v>
      </c>
      <c r="H11713" t="s">
        <v>3358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3666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260</v>
      </c>
      <c r="D11719" t="s">
        <v>332</v>
      </c>
      <c r="E11719">
        <v>1</v>
      </c>
      <c r="F11719" t="s">
        <v>3615</v>
      </c>
      <c r="G11719" t="s">
        <v>266</v>
      </c>
      <c r="H11719" t="s">
        <v>3615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2951</v>
      </c>
      <c r="J11724" t="s">
        <v>2839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3667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3668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3669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3275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260</v>
      </c>
      <c r="D11747" t="s">
        <v>332</v>
      </c>
      <c r="E11747">
        <v>1</v>
      </c>
      <c r="F11747" t="s">
        <v>3615</v>
      </c>
      <c r="G11747" t="s">
        <v>266</v>
      </c>
      <c r="H11747" t="s">
        <v>3615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3030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2989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260</v>
      </c>
      <c r="D11758" t="s">
        <v>332</v>
      </c>
      <c r="E11758">
        <v>1</v>
      </c>
      <c r="F11758" t="s">
        <v>3120</v>
      </c>
      <c r="G11758" t="s">
        <v>721</v>
      </c>
      <c r="H11758" t="s">
        <v>3671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3066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3026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3216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3505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261</v>
      </c>
      <c r="D11777" t="s">
        <v>3513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261</v>
      </c>
      <c r="D11778" t="s">
        <v>3513</v>
      </c>
      <c r="E11778">
        <v>1</v>
      </c>
      <c r="F11778" t="s">
        <v>198</v>
      </c>
      <c r="G11778" t="s">
        <v>266</v>
      </c>
      <c r="H11778" t="s">
        <v>3674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261</v>
      </c>
      <c r="D11779" t="s">
        <v>3513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3538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261</v>
      </c>
      <c r="D11781" t="s">
        <v>1767</v>
      </c>
      <c r="E11781">
        <v>1</v>
      </c>
      <c r="F11781" t="s">
        <v>3675</v>
      </c>
      <c r="G11781" t="s">
        <v>266</v>
      </c>
      <c r="H11781" t="s">
        <v>3676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260</v>
      </c>
      <c r="D11793" t="s">
        <v>332</v>
      </c>
      <c r="E11793">
        <v>1</v>
      </c>
      <c r="F11793" t="s">
        <v>3631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260</v>
      </c>
      <c r="D11794" t="s">
        <v>332</v>
      </c>
      <c r="E11794">
        <v>1</v>
      </c>
      <c r="F11794" t="s">
        <v>3615</v>
      </c>
      <c r="G11794" t="s">
        <v>263</v>
      </c>
      <c r="H11794" t="s">
        <v>3678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3677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3679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3088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3680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3681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2873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260</v>
      </c>
      <c r="D11820" t="s">
        <v>332</v>
      </c>
      <c r="E11820">
        <v>1</v>
      </c>
      <c r="F11820" t="s">
        <v>3120</v>
      </c>
      <c r="G11820" t="s">
        <v>721</v>
      </c>
      <c r="H11820" t="s">
        <v>3682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3095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3095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3683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260</v>
      </c>
      <c r="D11825" t="s">
        <v>3684</v>
      </c>
      <c r="E11825">
        <v>1</v>
      </c>
      <c r="F11825" t="s">
        <v>2134</v>
      </c>
      <c r="G11825" t="s">
        <v>266</v>
      </c>
      <c r="H11825" t="s">
        <v>3685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2873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260</v>
      </c>
      <c r="D11830" t="s">
        <v>332</v>
      </c>
      <c r="E11830">
        <v>1</v>
      </c>
      <c r="F11830" t="s">
        <v>3686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3683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3687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3688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3689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3683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260</v>
      </c>
      <c r="D11837" t="s">
        <v>332</v>
      </c>
      <c r="E11837">
        <v>1</v>
      </c>
      <c r="F11837" t="s">
        <v>2514</v>
      </c>
      <c r="G11837" t="s">
        <v>1202</v>
      </c>
      <c r="H11837" t="s">
        <v>3683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260</v>
      </c>
      <c r="D11838" t="s">
        <v>332</v>
      </c>
      <c r="E11838">
        <v>1</v>
      </c>
      <c r="F11838" t="s">
        <v>3686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2773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260</v>
      </c>
      <c r="D11843" t="s">
        <v>332</v>
      </c>
      <c r="E11843">
        <v>1</v>
      </c>
      <c r="F11843" t="s">
        <v>3686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3548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3538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3538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260</v>
      </c>
      <c r="D11859" t="s">
        <v>332</v>
      </c>
      <c r="E11859">
        <v>1</v>
      </c>
      <c r="F11859" t="s">
        <v>3686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3690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3667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260</v>
      </c>
      <c r="D11866" t="s">
        <v>332</v>
      </c>
      <c r="E11866">
        <v>1</v>
      </c>
      <c r="F11866" t="s">
        <v>3686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3526</v>
      </c>
      <c r="H11871" t="s">
        <v>3165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2691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 t="s">
        <v>1952</v>
      </c>
      <c r="J11875" t="s">
        <v>3030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261</v>
      </c>
      <c r="D11877" t="s">
        <v>3513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 t="s">
        <v>3216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3692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3693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2989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2742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3694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3088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260</v>
      </c>
      <c r="D11892" t="s">
        <v>332</v>
      </c>
      <c r="E11892">
        <v>1</v>
      </c>
      <c r="F11892" t="s">
        <v>15</v>
      </c>
      <c r="G11892" t="s">
        <v>266</v>
      </c>
      <c r="H11892" t="s">
        <v>2818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260</v>
      </c>
      <c r="D11893" t="s">
        <v>332</v>
      </c>
      <c r="E11893">
        <v>1</v>
      </c>
      <c r="F11893" t="s">
        <v>116</v>
      </c>
      <c r="G11893" t="s">
        <v>347</v>
      </c>
      <c r="H11893" t="s">
        <v>518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260</v>
      </c>
      <c r="D11894" t="s">
        <v>332</v>
      </c>
      <c r="E11894">
        <v>1</v>
      </c>
      <c r="F11894" t="s">
        <v>224</v>
      </c>
      <c r="G11894" t="s">
        <v>272</v>
      </c>
      <c r="H11894" t="s">
        <v>423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260</v>
      </c>
      <c r="D11895" t="s">
        <v>332</v>
      </c>
      <c r="E11895">
        <v>1</v>
      </c>
      <c r="F11895" t="s">
        <v>677</v>
      </c>
      <c r="G11895" t="s">
        <v>272</v>
      </c>
      <c r="H11895" t="s">
        <v>423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260</v>
      </c>
      <c r="D11896" t="s">
        <v>332</v>
      </c>
      <c r="E11896">
        <v>1</v>
      </c>
      <c r="F11896" t="s">
        <v>342</v>
      </c>
      <c r="G11896" t="s">
        <v>499</v>
      </c>
      <c r="H11896" t="s">
        <v>3289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260</v>
      </c>
      <c r="D11897" t="s">
        <v>332</v>
      </c>
      <c r="E11897">
        <v>1</v>
      </c>
      <c r="F11897" t="s">
        <v>116</v>
      </c>
      <c r="G11897" t="s">
        <v>347</v>
      </c>
      <c r="H11897" t="s">
        <v>518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260</v>
      </c>
      <c r="D11898" t="s">
        <v>332</v>
      </c>
      <c r="E11898">
        <v>1</v>
      </c>
      <c r="F11898" t="s">
        <v>116</v>
      </c>
      <c r="G11898" t="s">
        <v>347</v>
      </c>
      <c r="H11898" t="s">
        <v>518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260</v>
      </c>
      <c r="D11899" t="s">
        <v>332</v>
      </c>
      <c r="E11899">
        <v>1</v>
      </c>
      <c r="F11899" t="s">
        <v>116</v>
      </c>
      <c r="G11899" t="s">
        <v>347</v>
      </c>
      <c r="H11899" t="s">
        <v>519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260</v>
      </c>
      <c r="D11900" t="s">
        <v>332</v>
      </c>
      <c r="E11900">
        <v>1</v>
      </c>
      <c r="F11900" t="s">
        <v>116</v>
      </c>
      <c r="G11900" t="s">
        <v>347</v>
      </c>
      <c r="H11900" t="s">
        <v>519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260</v>
      </c>
      <c r="D11901" t="s">
        <v>332</v>
      </c>
      <c r="E11901">
        <v>1</v>
      </c>
      <c r="F11901" t="s">
        <v>458</v>
      </c>
      <c r="G11901" t="s">
        <v>284</v>
      </c>
      <c r="H11901" t="s">
        <v>3696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260</v>
      </c>
      <c r="D11902" t="s">
        <v>332</v>
      </c>
      <c r="E11902">
        <v>1</v>
      </c>
      <c r="F11902" t="s">
        <v>26</v>
      </c>
      <c r="G11902" t="s">
        <v>264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260</v>
      </c>
      <c r="D11903" t="s">
        <v>332</v>
      </c>
      <c r="E11903">
        <v>1</v>
      </c>
      <c r="F11903" t="s">
        <v>848</v>
      </c>
      <c r="G11903" t="s">
        <v>727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260</v>
      </c>
      <c r="D11904" t="s">
        <v>332</v>
      </c>
      <c r="E11904">
        <v>1</v>
      </c>
      <c r="F11904" t="s">
        <v>116</v>
      </c>
      <c r="G11904" t="s">
        <v>347</v>
      </c>
      <c r="H11904" t="s">
        <v>518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260</v>
      </c>
      <c r="D11905" t="s">
        <v>332</v>
      </c>
      <c r="E11905">
        <v>1</v>
      </c>
      <c r="F11905" t="s">
        <v>586</v>
      </c>
      <c r="G11905" t="s">
        <v>272</v>
      </c>
      <c r="H11905" t="s">
        <v>2718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260</v>
      </c>
      <c r="D11906" t="s">
        <v>332</v>
      </c>
      <c r="E11906">
        <v>1</v>
      </c>
      <c r="F11906" t="s">
        <v>26</v>
      </c>
      <c r="G11906" t="s">
        <v>333</v>
      </c>
      <c r="H11906" t="s">
        <v>3243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260</v>
      </c>
      <c r="D11907" t="s">
        <v>332</v>
      </c>
      <c r="E11907">
        <v>1</v>
      </c>
      <c r="F11907" t="s">
        <v>116</v>
      </c>
      <c r="G11907" t="s">
        <v>347</v>
      </c>
      <c r="H11907" t="s">
        <v>518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260</v>
      </c>
      <c r="D11908" t="s">
        <v>332</v>
      </c>
      <c r="E11908">
        <v>1</v>
      </c>
      <c r="F11908" t="s">
        <v>116</v>
      </c>
      <c r="G11908" t="s">
        <v>347</v>
      </c>
      <c r="H11908" t="s">
        <v>518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260</v>
      </c>
      <c r="D11909" t="s">
        <v>332</v>
      </c>
      <c r="E11909">
        <v>1</v>
      </c>
      <c r="F11909" t="s">
        <v>771</v>
      </c>
      <c r="G11909" t="s">
        <v>794</v>
      </c>
      <c r="H11909" t="s">
        <v>1984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260</v>
      </c>
      <c r="D11910" t="s">
        <v>332</v>
      </c>
      <c r="E11910">
        <v>1</v>
      </c>
      <c r="F11910" t="s">
        <v>214</v>
      </c>
      <c r="G11910" t="s">
        <v>721</v>
      </c>
      <c r="H11910" t="s">
        <v>1795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260</v>
      </c>
      <c r="D11911" t="s">
        <v>332</v>
      </c>
      <c r="E11911">
        <v>1</v>
      </c>
      <c r="F11911" t="s">
        <v>225</v>
      </c>
      <c r="G11911" t="s">
        <v>262</v>
      </c>
      <c r="H11911" t="s">
        <v>299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260</v>
      </c>
      <c r="D11912" t="s">
        <v>332</v>
      </c>
      <c r="E11912">
        <v>1</v>
      </c>
      <c r="F11912" t="s">
        <v>15</v>
      </c>
      <c r="G11912" t="s">
        <v>273</v>
      </c>
      <c r="H11912" t="s">
        <v>561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260</v>
      </c>
      <c r="D11913" t="s">
        <v>332</v>
      </c>
      <c r="E11913">
        <v>1</v>
      </c>
      <c r="F11913" t="s">
        <v>677</v>
      </c>
      <c r="G11913" t="s">
        <v>263</v>
      </c>
      <c r="H11913" t="s">
        <v>3228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260</v>
      </c>
      <c r="D11914" t="s">
        <v>332</v>
      </c>
      <c r="E11914">
        <v>1</v>
      </c>
      <c r="F11914" t="s">
        <v>225</v>
      </c>
      <c r="G11914" t="s">
        <v>272</v>
      </c>
      <c r="H11914" t="s">
        <v>309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260</v>
      </c>
      <c r="D11915" t="s">
        <v>332</v>
      </c>
      <c r="E11915">
        <v>1</v>
      </c>
      <c r="F11915" t="s">
        <v>365</v>
      </c>
      <c r="G11915" t="s">
        <v>366</v>
      </c>
      <c r="H11915" t="s">
        <v>370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260</v>
      </c>
      <c r="D11916" t="s">
        <v>332</v>
      </c>
      <c r="E11916">
        <v>1</v>
      </c>
      <c r="F11916" t="s">
        <v>3686</v>
      </c>
      <c r="G11916" t="s">
        <v>382</v>
      </c>
      <c r="H11916" t="s">
        <v>514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260</v>
      </c>
      <c r="D11917" t="s">
        <v>332</v>
      </c>
      <c r="E11917">
        <v>1</v>
      </c>
      <c r="F11917" t="s">
        <v>26</v>
      </c>
      <c r="G11917" t="s">
        <v>264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260</v>
      </c>
      <c r="D11918" t="s">
        <v>332</v>
      </c>
      <c r="E11918">
        <v>1</v>
      </c>
      <c r="F11918" t="s">
        <v>26</v>
      </c>
      <c r="G11918" t="s">
        <v>603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260</v>
      </c>
      <c r="D11919" t="s">
        <v>332</v>
      </c>
      <c r="E11919">
        <v>1</v>
      </c>
      <c r="F11919" t="s">
        <v>15</v>
      </c>
      <c r="G11919" t="s">
        <v>266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260</v>
      </c>
      <c r="D11920" t="s">
        <v>332</v>
      </c>
      <c r="E11920">
        <v>1</v>
      </c>
      <c r="F11920" t="s">
        <v>116</v>
      </c>
      <c r="G11920" t="s">
        <v>347</v>
      </c>
      <c r="H11920" t="s">
        <v>518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260</v>
      </c>
      <c r="D11921" t="s">
        <v>332</v>
      </c>
      <c r="E11921">
        <v>1</v>
      </c>
      <c r="F11921" t="s">
        <v>3686</v>
      </c>
      <c r="G11921" t="s">
        <v>382</v>
      </c>
      <c r="H11921" t="s">
        <v>514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260</v>
      </c>
      <c r="D11922" t="s">
        <v>332</v>
      </c>
      <c r="E11922">
        <v>1</v>
      </c>
      <c r="F11922" t="s">
        <v>532</v>
      </c>
      <c r="G11922" t="s">
        <v>273</v>
      </c>
      <c r="H11922" t="s">
        <v>552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260</v>
      </c>
      <c r="D11923" t="s">
        <v>332</v>
      </c>
      <c r="E11923">
        <v>1</v>
      </c>
      <c r="F11923" t="s">
        <v>532</v>
      </c>
      <c r="G11923" t="s">
        <v>273</v>
      </c>
      <c r="H11923" t="s">
        <v>552</v>
      </c>
      <c r="J11923" t="s">
        <v>928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260</v>
      </c>
      <c r="D11924" t="s">
        <v>332</v>
      </c>
      <c r="E11924">
        <v>1</v>
      </c>
      <c r="F11924" t="s">
        <v>532</v>
      </c>
      <c r="G11924" t="s">
        <v>266</v>
      </c>
      <c r="H11924" t="s">
        <v>1591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260</v>
      </c>
      <c r="D11925" t="s">
        <v>332</v>
      </c>
      <c r="E11925">
        <v>1</v>
      </c>
      <c r="F11925" t="s">
        <v>224</v>
      </c>
      <c r="G11925" t="s">
        <v>499</v>
      </c>
      <c r="H11925" t="s">
        <v>2005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260</v>
      </c>
      <c r="D11926" t="s">
        <v>332</v>
      </c>
      <c r="E11926">
        <v>1</v>
      </c>
      <c r="F11926" t="s">
        <v>3686</v>
      </c>
      <c r="G11926" t="s">
        <v>382</v>
      </c>
      <c r="H11926" t="s">
        <v>514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260</v>
      </c>
      <c r="D11927" t="s">
        <v>332</v>
      </c>
      <c r="E11927">
        <v>1</v>
      </c>
      <c r="F11927" t="s">
        <v>1958</v>
      </c>
      <c r="G11927" t="s">
        <v>273</v>
      </c>
      <c r="H11927" t="s">
        <v>2697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260</v>
      </c>
      <c r="D11928" t="s">
        <v>332</v>
      </c>
      <c r="E11928">
        <v>1</v>
      </c>
      <c r="F11928" t="s">
        <v>455</v>
      </c>
      <c r="G11928" t="s">
        <v>347</v>
      </c>
      <c r="H11928" t="s">
        <v>456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260</v>
      </c>
      <c r="D11929" t="s">
        <v>332</v>
      </c>
      <c r="E11929">
        <v>1</v>
      </c>
      <c r="F11929" t="s">
        <v>586</v>
      </c>
      <c r="G11929" t="s">
        <v>273</v>
      </c>
      <c r="H11929" t="s">
        <v>2378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260</v>
      </c>
      <c r="D11930" t="s">
        <v>332</v>
      </c>
      <c r="E11930">
        <v>1</v>
      </c>
      <c r="F11930" t="s">
        <v>15</v>
      </c>
      <c r="G11930" t="s">
        <v>266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260</v>
      </c>
      <c r="D11931" t="s">
        <v>332</v>
      </c>
      <c r="E11931">
        <v>1</v>
      </c>
      <c r="F11931" t="s">
        <v>116</v>
      </c>
      <c r="G11931" t="s">
        <v>347</v>
      </c>
      <c r="H11931" t="s">
        <v>518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260</v>
      </c>
      <c r="D11932" t="s">
        <v>332</v>
      </c>
      <c r="E11932">
        <v>1</v>
      </c>
      <c r="F11932" t="s">
        <v>2078</v>
      </c>
      <c r="G11932" t="s">
        <v>272</v>
      </c>
      <c r="H11932" t="s">
        <v>253</v>
      </c>
      <c r="J11932" t="s">
        <v>2873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260</v>
      </c>
      <c r="D11933" t="s">
        <v>332</v>
      </c>
      <c r="E11933">
        <v>1</v>
      </c>
      <c r="F11933" t="s">
        <v>26</v>
      </c>
      <c r="G11933" t="s">
        <v>264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260</v>
      </c>
      <c r="D11934" t="s">
        <v>332</v>
      </c>
      <c r="E11934">
        <v>1</v>
      </c>
      <c r="F11934" t="s">
        <v>225</v>
      </c>
      <c r="G11934" t="s">
        <v>272</v>
      </c>
      <c r="H11934" t="s">
        <v>253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260</v>
      </c>
      <c r="D11935" t="s">
        <v>332</v>
      </c>
      <c r="E11935">
        <v>1</v>
      </c>
      <c r="F11935" t="s">
        <v>719</v>
      </c>
      <c r="G11935" t="s">
        <v>727</v>
      </c>
      <c r="H11935" t="s">
        <v>726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260</v>
      </c>
      <c r="D11936" t="s">
        <v>332</v>
      </c>
      <c r="E11936">
        <v>1</v>
      </c>
      <c r="F11936" t="s">
        <v>21</v>
      </c>
      <c r="G11936" t="s">
        <v>272</v>
      </c>
      <c r="H11936" t="s">
        <v>1522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260</v>
      </c>
      <c r="D11937" t="s">
        <v>332</v>
      </c>
      <c r="E11937">
        <v>1</v>
      </c>
      <c r="F11937" t="s">
        <v>225</v>
      </c>
      <c r="G11937" t="s">
        <v>612</v>
      </c>
      <c r="H11937" t="s">
        <v>3708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260</v>
      </c>
      <c r="D11938" t="s">
        <v>332</v>
      </c>
      <c r="E11938">
        <v>1</v>
      </c>
      <c r="F11938" t="s">
        <v>116</v>
      </c>
      <c r="G11938" t="s">
        <v>347</v>
      </c>
      <c r="H11938" t="s">
        <v>518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260</v>
      </c>
      <c r="D11939" t="s">
        <v>332</v>
      </c>
      <c r="E11939">
        <v>1</v>
      </c>
      <c r="F11939" t="s">
        <v>3686</v>
      </c>
      <c r="G11939" t="s">
        <v>382</v>
      </c>
      <c r="H11939" t="s">
        <v>514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260</v>
      </c>
      <c r="D11940" t="s">
        <v>332</v>
      </c>
      <c r="E11940">
        <v>1</v>
      </c>
      <c r="F11940" t="s">
        <v>116</v>
      </c>
      <c r="G11940" t="s">
        <v>347</v>
      </c>
      <c r="H11940" t="s">
        <v>518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260</v>
      </c>
      <c r="D11941" t="s">
        <v>332</v>
      </c>
      <c r="E11941">
        <v>1</v>
      </c>
      <c r="F11941" t="s">
        <v>677</v>
      </c>
      <c r="G11941" t="s">
        <v>860</v>
      </c>
      <c r="H11941" t="s">
        <v>3662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260</v>
      </c>
      <c r="D11942" t="s">
        <v>332</v>
      </c>
      <c r="E11942">
        <v>1</v>
      </c>
      <c r="F11942" t="s">
        <v>116</v>
      </c>
      <c r="G11942" t="s">
        <v>347</v>
      </c>
      <c r="H11942" t="s">
        <v>518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260</v>
      </c>
      <c r="D11943" t="s">
        <v>332</v>
      </c>
      <c r="E11943">
        <v>1</v>
      </c>
      <c r="F11943" t="s">
        <v>116</v>
      </c>
      <c r="G11943" t="s">
        <v>347</v>
      </c>
      <c r="H11943" t="s">
        <v>518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260</v>
      </c>
      <c r="D11944" t="s">
        <v>332</v>
      </c>
      <c r="E11944">
        <v>1</v>
      </c>
      <c r="F11944" t="s">
        <v>455</v>
      </c>
      <c r="G11944" t="s">
        <v>382</v>
      </c>
      <c r="H11944" t="s">
        <v>509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260</v>
      </c>
      <c r="D11945" t="s">
        <v>332</v>
      </c>
      <c r="E11945">
        <v>1</v>
      </c>
      <c r="F11945" t="s">
        <v>3686</v>
      </c>
      <c r="G11945" t="s">
        <v>382</v>
      </c>
      <c r="H11945" t="s">
        <v>514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260</v>
      </c>
      <c r="D11946" t="s">
        <v>332</v>
      </c>
      <c r="E11946">
        <v>1</v>
      </c>
      <c r="F11946" t="s">
        <v>116</v>
      </c>
      <c r="G11946" t="s">
        <v>347</v>
      </c>
      <c r="H11946" t="s">
        <v>518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260</v>
      </c>
      <c r="D11947" t="s">
        <v>332</v>
      </c>
      <c r="E11947">
        <v>1</v>
      </c>
      <c r="F11947" t="s">
        <v>458</v>
      </c>
      <c r="G11947" t="s">
        <v>604</v>
      </c>
      <c r="H11947" t="s">
        <v>3709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260</v>
      </c>
      <c r="D11948" t="s">
        <v>3074</v>
      </c>
      <c r="E11948">
        <v>1</v>
      </c>
      <c r="F11948" t="s">
        <v>458</v>
      </c>
      <c r="G11948" t="s">
        <v>262</v>
      </c>
      <c r="H11948" t="s">
        <v>3711</v>
      </c>
      <c r="K11948" t="s">
        <v>3730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260</v>
      </c>
      <c r="D11949" t="s">
        <v>3074</v>
      </c>
      <c r="E11949">
        <v>1</v>
      </c>
      <c r="F11949" t="s">
        <v>458</v>
      </c>
      <c r="G11949" t="s">
        <v>263</v>
      </c>
      <c r="H11949" t="s">
        <v>3710</v>
      </c>
      <c r="K11949" t="s">
        <v>3730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260</v>
      </c>
      <c r="D11950" t="s">
        <v>332</v>
      </c>
      <c r="E11950">
        <v>1</v>
      </c>
      <c r="F11950" t="s">
        <v>3686</v>
      </c>
      <c r="G11950" t="s">
        <v>382</v>
      </c>
      <c r="H11950" t="s">
        <v>514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260</v>
      </c>
      <c r="D11951" t="s">
        <v>332</v>
      </c>
      <c r="E11951">
        <v>1</v>
      </c>
      <c r="F11951" t="s">
        <v>21</v>
      </c>
      <c r="G11951" t="s">
        <v>272</v>
      </c>
      <c r="H11951" t="s">
        <v>1522</v>
      </c>
      <c r="J11951" t="s">
        <v>3712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260</v>
      </c>
      <c r="D11952" t="s">
        <v>332</v>
      </c>
      <c r="E11952">
        <v>1</v>
      </c>
      <c r="F11952" t="s">
        <v>21</v>
      </c>
      <c r="G11952" t="s">
        <v>272</v>
      </c>
      <c r="H11952" t="s">
        <v>1522</v>
      </c>
      <c r="J11952" t="s">
        <v>2839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260</v>
      </c>
      <c r="D11953" t="s">
        <v>3714</v>
      </c>
      <c r="E11953">
        <v>1</v>
      </c>
      <c r="F11953" t="s">
        <v>386</v>
      </c>
      <c r="G11953" t="s">
        <v>262</v>
      </c>
      <c r="H11953" t="s">
        <v>3713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260</v>
      </c>
      <c r="D11954" t="s">
        <v>3714</v>
      </c>
      <c r="E11954">
        <v>1</v>
      </c>
      <c r="F11954" t="s">
        <v>1192</v>
      </c>
      <c r="G11954" t="s">
        <v>262</v>
      </c>
      <c r="H11954" t="s">
        <v>3713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260</v>
      </c>
      <c r="D11955" t="s">
        <v>3714</v>
      </c>
      <c r="E11955">
        <v>1</v>
      </c>
      <c r="F11955" t="s">
        <v>225</v>
      </c>
      <c r="G11955" t="s">
        <v>262</v>
      </c>
      <c r="H11955" t="s">
        <v>3713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260</v>
      </c>
      <c r="D11956" t="s">
        <v>3714</v>
      </c>
      <c r="E11956">
        <v>1</v>
      </c>
      <c r="F11956" t="s">
        <v>3686</v>
      </c>
      <c r="G11956" t="s">
        <v>382</v>
      </c>
      <c r="H11956" t="s">
        <v>514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260</v>
      </c>
      <c r="D11957" t="s">
        <v>332</v>
      </c>
      <c r="E11957">
        <v>1</v>
      </c>
      <c r="F11957" t="s">
        <v>116</v>
      </c>
      <c r="G11957" t="s">
        <v>347</v>
      </c>
      <c r="H11957" t="s">
        <v>518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260</v>
      </c>
      <c r="D11958" t="s">
        <v>332</v>
      </c>
      <c r="E11958">
        <v>1</v>
      </c>
      <c r="F11958" t="s">
        <v>224</v>
      </c>
      <c r="G11958" t="s">
        <v>263</v>
      </c>
      <c r="H11958" t="s">
        <v>2946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260</v>
      </c>
      <c r="D11959" t="s">
        <v>332</v>
      </c>
      <c r="E11959">
        <v>1</v>
      </c>
      <c r="F11959" t="s">
        <v>677</v>
      </c>
      <c r="G11959" t="s">
        <v>263</v>
      </c>
      <c r="H11959" t="s">
        <v>2946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260</v>
      </c>
      <c r="D11960" t="s">
        <v>332</v>
      </c>
      <c r="E11960">
        <v>1</v>
      </c>
      <c r="F11960" t="s">
        <v>116</v>
      </c>
      <c r="G11960" t="s">
        <v>347</v>
      </c>
      <c r="H11960" t="s">
        <v>518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260</v>
      </c>
      <c r="D11961" t="s">
        <v>332</v>
      </c>
      <c r="E11961">
        <v>1</v>
      </c>
      <c r="F11961" t="s">
        <v>224</v>
      </c>
      <c r="G11961" t="s">
        <v>272</v>
      </c>
      <c r="H11961" t="s">
        <v>252</v>
      </c>
      <c r="J11961" t="s">
        <v>1078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260</v>
      </c>
      <c r="D11962" t="s">
        <v>332</v>
      </c>
      <c r="E11962">
        <v>1</v>
      </c>
      <c r="F11962" t="s">
        <v>224</v>
      </c>
      <c r="G11962" t="s">
        <v>262</v>
      </c>
      <c r="H11962" t="s">
        <v>575</v>
      </c>
      <c r="J11962" t="s">
        <v>927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260</v>
      </c>
      <c r="D11963" t="s">
        <v>332</v>
      </c>
      <c r="E11963">
        <v>1</v>
      </c>
      <c r="F11963" t="s">
        <v>586</v>
      </c>
      <c r="G11963" t="s">
        <v>284</v>
      </c>
      <c r="H11963" t="s">
        <v>294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260</v>
      </c>
      <c r="D11964" t="s">
        <v>332</v>
      </c>
      <c r="E11964">
        <v>1</v>
      </c>
      <c r="F11964" t="s">
        <v>891</v>
      </c>
      <c r="G11964" t="s">
        <v>284</v>
      </c>
      <c r="H11964" t="s">
        <v>3715</v>
      </c>
      <c r="J11964" t="s">
        <v>3467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260</v>
      </c>
      <c r="D11965" t="s">
        <v>332</v>
      </c>
      <c r="E11965">
        <v>1</v>
      </c>
      <c r="F11965" t="s">
        <v>386</v>
      </c>
      <c r="G11965" t="s">
        <v>263</v>
      </c>
      <c r="H11965" t="s">
        <v>1018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260</v>
      </c>
      <c r="D11966" t="s">
        <v>332</v>
      </c>
      <c r="E11966">
        <v>1</v>
      </c>
      <c r="F11966" t="s">
        <v>224</v>
      </c>
      <c r="G11966" t="s">
        <v>272</v>
      </c>
      <c r="H11966" t="s">
        <v>252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260</v>
      </c>
      <c r="D11967" t="s">
        <v>332</v>
      </c>
      <c r="E11967">
        <v>1</v>
      </c>
      <c r="F11967" t="s">
        <v>342</v>
      </c>
      <c r="G11967" t="s">
        <v>263</v>
      </c>
      <c r="H11967" t="s">
        <v>3716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260</v>
      </c>
      <c r="D11968" t="s">
        <v>332</v>
      </c>
      <c r="E11968">
        <v>1</v>
      </c>
      <c r="F11968" t="s">
        <v>532</v>
      </c>
      <c r="G11968" t="s">
        <v>266</v>
      </c>
      <c r="H11968" t="s">
        <v>3578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260</v>
      </c>
      <c r="D11969" t="s">
        <v>332</v>
      </c>
      <c r="E11969">
        <v>1</v>
      </c>
      <c r="F11969" t="s">
        <v>116</v>
      </c>
      <c r="G11969" t="s">
        <v>347</v>
      </c>
      <c r="H11969" t="s">
        <v>518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260</v>
      </c>
      <c r="D11970" t="s">
        <v>332</v>
      </c>
      <c r="E11970">
        <v>1</v>
      </c>
      <c r="F11970" t="s">
        <v>116</v>
      </c>
      <c r="G11970" t="s">
        <v>347</v>
      </c>
      <c r="H11970" t="s">
        <v>518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260</v>
      </c>
      <c r="D11971" t="s">
        <v>332</v>
      </c>
      <c r="E11971">
        <v>1</v>
      </c>
      <c r="F11971" t="s">
        <v>21</v>
      </c>
      <c r="G11971" t="s">
        <v>272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260</v>
      </c>
      <c r="D11972" t="s">
        <v>332</v>
      </c>
      <c r="E11972">
        <v>1</v>
      </c>
      <c r="F11972" t="s">
        <v>116</v>
      </c>
      <c r="G11972" t="s">
        <v>347</v>
      </c>
      <c r="H11972" t="s">
        <v>519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260</v>
      </c>
      <c r="D11973" t="s">
        <v>332</v>
      </c>
      <c r="E11973">
        <v>1</v>
      </c>
      <c r="F11973" t="s">
        <v>365</v>
      </c>
      <c r="G11973" t="s">
        <v>943</v>
      </c>
      <c r="H11973" t="s">
        <v>1617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260</v>
      </c>
      <c r="D11974" t="s">
        <v>3717</v>
      </c>
      <c r="E11974">
        <v>1</v>
      </c>
      <c r="F11974" t="s">
        <v>365</v>
      </c>
      <c r="G11974" t="s">
        <v>366</v>
      </c>
      <c r="H11974" t="s">
        <v>370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260</v>
      </c>
      <c r="D11975" t="s">
        <v>3717</v>
      </c>
      <c r="E11975">
        <v>1</v>
      </c>
      <c r="F11975" t="s">
        <v>458</v>
      </c>
      <c r="G11975" t="s">
        <v>266</v>
      </c>
      <c r="H11975" t="s">
        <v>1657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260</v>
      </c>
      <c r="D11976" t="s">
        <v>350</v>
      </c>
      <c r="E11976">
        <v>1</v>
      </c>
      <c r="F11976" t="s">
        <v>455</v>
      </c>
      <c r="G11976" t="s">
        <v>349</v>
      </c>
      <c r="H11976" t="s">
        <v>457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260</v>
      </c>
      <c r="D11977" t="s">
        <v>350</v>
      </c>
      <c r="E11977">
        <v>1</v>
      </c>
      <c r="F11977" t="s">
        <v>116</v>
      </c>
      <c r="G11977" t="s">
        <v>349</v>
      </c>
      <c r="H11977" t="s">
        <v>568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260</v>
      </c>
      <c r="D11978" t="s">
        <v>332</v>
      </c>
      <c r="E11978">
        <v>1</v>
      </c>
      <c r="F11978" t="s">
        <v>677</v>
      </c>
      <c r="G11978" t="s">
        <v>263</v>
      </c>
      <c r="H11978" t="s">
        <v>3677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260</v>
      </c>
      <c r="D11979" t="s">
        <v>332</v>
      </c>
      <c r="E11979">
        <v>1</v>
      </c>
      <c r="F11979" t="s">
        <v>3631</v>
      </c>
      <c r="G11979" t="s">
        <v>263</v>
      </c>
      <c r="H11979" t="s">
        <v>672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260</v>
      </c>
      <c r="D11980" t="s">
        <v>332</v>
      </c>
      <c r="E11980">
        <v>1</v>
      </c>
      <c r="F11980" t="s">
        <v>3615</v>
      </c>
      <c r="G11980" t="s">
        <v>263</v>
      </c>
      <c r="H11980" t="s">
        <v>3678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260</v>
      </c>
      <c r="D11981" t="s">
        <v>3718</v>
      </c>
      <c r="E11981">
        <v>1</v>
      </c>
      <c r="F11981" t="s">
        <v>386</v>
      </c>
      <c r="G11981" t="s">
        <v>272</v>
      </c>
      <c r="H11981" t="s">
        <v>2968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260</v>
      </c>
      <c r="D11982" t="s">
        <v>332</v>
      </c>
      <c r="E11982">
        <v>1</v>
      </c>
      <c r="F11982" t="s">
        <v>891</v>
      </c>
      <c r="G11982" t="s">
        <v>284</v>
      </c>
      <c r="H11982" t="s">
        <v>1015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260</v>
      </c>
      <c r="D11983" t="s">
        <v>332</v>
      </c>
      <c r="E11983">
        <v>1</v>
      </c>
      <c r="F11983" t="s">
        <v>48</v>
      </c>
      <c r="G11983" t="s">
        <v>197</v>
      </c>
      <c r="H11983" t="s">
        <v>1288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260</v>
      </c>
      <c r="D11984" t="s">
        <v>332</v>
      </c>
      <c r="E11984">
        <v>1</v>
      </c>
      <c r="F11984" t="s">
        <v>225</v>
      </c>
      <c r="G11984" t="s">
        <v>263</v>
      </c>
      <c r="H11984" t="s">
        <v>672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260</v>
      </c>
      <c r="D11985" t="s">
        <v>332</v>
      </c>
      <c r="E11985">
        <v>1</v>
      </c>
      <c r="F11985" t="s">
        <v>3686</v>
      </c>
      <c r="G11985" t="s">
        <v>382</v>
      </c>
      <c r="H11985" t="s">
        <v>514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260</v>
      </c>
      <c r="D11986" t="s">
        <v>332</v>
      </c>
      <c r="E11986">
        <v>1</v>
      </c>
      <c r="F11986" t="s">
        <v>586</v>
      </c>
      <c r="G11986" t="s">
        <v>263</v>
      </c>
      <c r="H11986" t="s">
        <v>672</v>
      </c>
      <c r="L11986" t="s">
        <v>3719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260</v>
      </c>
      <c r="D11987" t="s">
        <v>332</v>
      </c>
      <c r="E11987">
        <v>1</v>
      </c>
      <c r="F11987" t="s">
        <v>116</v>
      </c>
      <c r="G11987" t="s">
        <v>347</v>
      </c>
      <c r="H11987" t="s">
        <v>518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260</v>
      </c>
      <c r="D11988" t="s">
        <v>332</v>
      </c>
      <c r="E11988">
        <v>1</v>
      </c>
      <c r="F11988" t="s">
        <v>116</v>
      </c>
      <c r="G11988" t="s">
        <v>349</v>
      </c>
      <c r="H11988" t="s">
        <v>515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260</v>
      </c>
      <c r="D11989" t="s">
        <v>332</v>
      </c>
      <c r="E11989">
        <v>1</v>
      </c>
      <c r="F11989" t="s">
        <v>225</v>
      </c>
      <c r="G11989" t="s">
        <v>284</v>
      </c>
      <c r="H11989" t="s">
        <v>1394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260</v>
      </c>
      <c r="D11990" t="s">
        <v>332</v>
      </c>
      <c r="E11990">
        <v>1</v>
      </c>
      <c r="F11990" t="s">
        <v>891</v>
      </c>
      <c r="G11990" t="s">
        <v>284</v>
      </c>
      <c r="H11990" t="s">
        <v>1394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260</v>
      </c>
      <c r="D11991" t="s">
        <v>332</v>
      </c>
      <c r="E11991">
        <v>1</v>
      </c>
      <c r="F11991" t="s">
        <v>116</v>
      </c>
      <c r="G11991" t="s">
        <v>382</v>
      </c>
      <c r="H11991" t="s">
        <v>514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260</v>
      </c>
      <c r="D11992" t="s">
        <v>332</v>
      </c>
      <c r="E11992">
        <v>1</v>
      </c>
      <c r="F11992" t="s">
        <v>224</v>
      </c>
      <c r="G11992" t="s">
        <v>284</v>
      </c>
      <c r="H11992" t="s">
        <v>3720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260</v>
      </c>
      <c r="D11993" t="s">
        <v>332</v>
      </c>
      <c r="E11993">
        <v>1</v>
      </c>
      <c r="F11993" t="s">
        <v>225</v>
      </c>
      <c r="G11993" t="s">
        <v>284</v>
      </c>
      <c r="H11993" t="s">
        <v>907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260</v>
      </c>
      <c r="D11994" t="s">
        <v>332</v>
      </c>
      <c r="E11994">
        <v>1</v>
      </c>
      <c r="F11994" t="s">
        <v>116</v>
      </c>
      <c r="G11994" t="s">
        <v>347</v>
      </c>
      <c r="H11994" t="s">
        <v>518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260</v>
      </c>
      <c r="D11995" t="s">
        <v>332</v>
      </c>
      <c r="E11995">
        <v>1</v>
      </c>
      <c r="F11995" t="s">
        <v>116</v>
      </c>
      <c r="G11995" t="s">
        <v>347</v>
      </c>
      <c r="H11995" t="s">
        <v>518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260</v>
      </c>
      <c r="D11996" t="s">
        <v>332</v>
      </c>
      <c r="E11996">
        <v>1</v>
      </c>
      <c r="F11996" t="s">
        <v>116</v>
      </c>
      <c r="G11996" t="s">
        <v>600</v>
      </c>
      <c r="H11996" t="s">
        <v>565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260</v>
      </c>
      <c r="D11997" t="s">
        <v>332</v>
      </c>
      <c r="E11997">
        <v>1</v>
      </c>
      <c r="F11997" t="s">
        <v>365</v>
      </c>
      <c r="G11997" t="s">
        <v>366</v>
      </c>
      <c r="H11997" t="s">
        <v>367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260</v>
      </c>
      <c r="D11998" t="s">
        <v>332</v>
      </c>
      <c r="E11998">
        <v>1</v>
      </c>
      <c r="F11998" t="s">
        <v>21</v>
      </c>
      <c r="G11998" t="s">
        <v>272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260</v>
      </c>
      <c r="D11999" t="s">
        <v>332</v>
      </c>
      <c r="E11999">
        <v>1</v>
      </c>
      <c r="F11999" t="s">
        <v>1102</v>
      </c>
      <c r="G11999" t="s">
        <v>266</v>
      </c>
      <c r="H11999" t="s">
        <v>3206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260</v>
      </c>
      <c r="D12000" t="s">
        <v>332</v>
      </c>
      <c r="E12000">
        <v>1</v>
      </c>
      <c r="F12000" t="s">
        <v>224</v>
      </c>
      <c r="G12000" t="s">
        <v>262</v>
      </c>
      <c r="H12000" t="s">
        <v>407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260</v>
      </c>
      <c r="D12001" t="s">
        <v>332</v>
      </c>
      <c r="E12001">
        <v>1</v>
      </c>
      <c r="F12001" t="s">
        <v>21</v>
      </c>
      <c r="G12001" t="s">
        <v>272</v>
      </c>
      <c r="H12001" t="s">
        <v>1522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260</v>
      </c>
      <c r="D12002" t="s">
        <v>332</v>
      </c>
      <c r="E12002">
        <v>1</v>
      </c>
      <c r="F12002" t="s">
        <v>3204</v>
      </c>
      <c r="G12002" t="s">
        <v>266</v>
      </c>
      <c r="H12002" t="s">
        <v>3205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260</v>
      </c>
      <c r="D12003" t="s">
        <v>332</v>
      </c>
      <c r="E12003">
        <v>1</v>
      </c>
      <c r="F12003" t="s">
        <v>21</v>
      </c>
      <c r="G12003" t="s">
        <v>272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260</v>
      </c>
      <c r="D12004" t="s">
        <v>332</v>
      </c>
      <c r="E12004">
        <v>1</v>
      </c>
      <c r="F12004" t="s">
        <v>116</v>
      </c>
      <c r="G12004" t="s">
        <v>347</v>
      </c>
      <c r="H12004" t="s">
        <v>518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260</v>
      </c>
      <c r="D12005" t="s">
        <v>332</v>
      </c>
      <c r="E12005">
        <v>1</v>
      </c>
      <c r="F12005" t="s">
        <v>116</v>
      </c>
      <c r="G12005" t="s">
        <v>347</v>
      </c>
      <c r="H12005" t="s">
        <v>518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260</v>
      </c>
      <c r="D12006" t="s">
        <v>332</v>
      </c>
      <c r="E12006">
        <v>1</v>
      </c>
      <c r="F12006" t="s">
        <v>116</v>
      </c>
      <c r="G12006" t="s">
        <v>347</v>
      </c>
      <c r="H12006" t="s">
        <v>518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260</v>
      </c>
      <c r="D12007" t="s">
        <v>332</v>
      </c>
      <c r="E12007">
        <v>1</v>
      </c>
      <c r="F12007" t="s">
        <v>21</v>
      </c>
      <c r="G12007" t="s">
        <v>272</v>
      </c>
      <c r="H12007" t="s">
        <v>1522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260</v>
      </c>
      <c r="D12008" t="s">
        <v>332</v>
      </c>
      <c r="E12008">
        <v>1</v>
      </c>
      <c r="F12008" t="s">
        <v>21</v>
      </c>
      <c r="G12008" t="s">
        <v>272</v>
      </c>
      <c r="H12008" t="s">
        <v>1522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260</v>
      </c>
      <c r="D12009" t="s">
        <v>332</v>
      </c>
      <c r="E12009">
        <v>1</v>
      </c>
      <c r="F12009" t="s">
        <v>116</v>
      </c>
      <c r="G12009" t="s">
        <v>347</v>
      </c>
      <c r="H12009" t="s">
        <v>519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260</v>
      </c>
      <c r="D12010" t="s">
        <v>332</v>
      </c>
      <c r="E12010">
        <v>1</v>
      </c>
      <c r="F12010" t="s">
        <v>458</v>
      </c>
      <c r="G12010" t="s">
        <v>263</v>
      </c>
      <c r="H12010" t="s">
        <v>3722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260</v>
      </c>
      <c r="D12011" t="s">
        <v>332</v>
      </c>
      <c r="E12011">
        <v>1</v>
      </c>
      <c r="F12011" t="s">
        <v>116</v>
      </c>
      <c r="G12011" t="s">
        <v>347</v>
      </c>
      <c r="H12011" t="s">
        <v>518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260</v>
      </c>
      <c r="D12012" t="s">
        <v>332</v>
      </c>
      <c r="E12012">
        <v>1</v>
      </c>
      <c r="F12012" t="s">
        <v>116</v>
      </c>
      <c r="G12012" t="s">
        <v>382</v>
      </c>
      <c r="H12012" t="s">
        <v>514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260</v>
      </c>
      <c r="D12013" t="s">
        <v>332</v>
      </c>
      <c r="E12013">
        <v>1</v>
      </c>
      <c r="F12013" t="s">
        <v>116</v>
      </c>
      <c r="G12013" t="s">
        <v>347</v>
      </c>
      <c r="H12013" t="s">
        <v>518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260</v>
      </c>
      <c r="D12014" t="s">
        <v>3724</v>
      </c>
      <c r="E12014">
        <v>1</v>
      </c>
      <c r="F12014" t="s">
        <v>458</v>
      </c>
      <c r="G12014" t="s">
        <v>266</v>
      </c>
      <c r="H12014" t="s">
        <v>3723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260</v>
      </c>
      <c r="D12015" t="s">
        <v>332</v>
      </c>
      <c r="E12015">
        <v>1</v>
      </c>
      <c r="F12015" t="s">
        <v>225</v>
      </c>
      <c r="G12015" t="s">
        <v>284</v>
      </c>
      <c r="H12015" t="s">
        <v>1394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260</v>
      </c>
      <c r="D12016" t="s">
        <v>3725</v>
      </c>
      <c r="E12016">
        <v>1</v>
      </c>
      <c r="F12016" t="s">
        <v>891</v>
      </c>
      <c r="G12016" t="s">
        <v>272</v>
      </c>
      <c r="H12016" t="s">
        <v>806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260</v>
      </c>
      <c r="D12017" t="s">
        <v>3725</v>
      </c>
      <c r="E12017">
        <v>1</v>
      </c>
      <c r="F12017" t="s">
        <v>225</v>
      </c>
      <c r="G12017" t="s">
        <v>272</v>
      </c>
      <c r="H12017" t="s">
        <v>806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260</v>
      </c>
      <c r="D12018" t="s">
        <v>332</v>
      </c>
      <c r="E12018">
        <v>1</v>
      </c>
      <c r="F12018" t="s">
        <v>26</v>
      </c>
      <c r="G12018" t="s">
        <v>727</v>
      </c>
      <c r="H12018" t="s">
        <v>3471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260</v>
      </c>
      <c r="D12019" t="s">
        <v>332</v>
      </c>
      <c r="E12019">
        <v>1</v>
      </c>
      <c r="F12019" t="s">
        <v>116</v>
      </c>
      <c r="G12019" t="s">
        <v>347</v>
      </c>
      <c r="H12019" t="s">
        <v>518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260</v>
      </c>
      <c r="D12020" t="s">
        <v>332</v>
      </c>
      <c r="E12020">
        <v>1</v>
      </c>
      <c r="F12020" t="s">
        <v>116</v>
      </c>
      <c r="G12020" t="s">
        <v>347</v>
      </c>
      <c r="H12020" t="s">
        <v>518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260</v>
      </c>
      <c r="D12021" t="s">
        <v>332</v>
      </c>
      <c r="E12021">
        <v>1</v>
      </c>
      <c r="F12021" t="s">
        <v>458</v>
      </c>
      <c r="G12021" t="s">
        <v>272</v>
      </c>
      <c r="H12021" t="s">
        <v>3726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260</v>
      </c>
      <c r="D12022" t="s">
        <v>332</v>
      </c>
      <c r="E12022">
        <v>1</v>
      </c>
      <c r="F12022" t="s">
        <v>26</v>
      </c>
      <c r="G12022" t="s">
        <v>264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260</v>
      </c>
      <c r="D12023" t="s">
        <v>332</v>
      </c>
      <c r="E12023">
        <v>1</v>
      </c>
      <c r="F12023" t="s">
        <v>15</v>
      </c>
      <c r="G12023" t="s">
        <v>266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260</v>
      </c>
      <c r="D12024" t="s">
        <v>332</v>
      </c>
      <c r="E12024">
        <v>1</v>
      </c>
      <c r="F12024" t="s">
        <v>116</v>
      </c>
      <c r="G12024" t="s">
        <v>347</v>
      </c>
      <c r="H12024" t="s">
        <v>518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260</v>
      </c>
      <c r="D12025" t="s">
        <v>332</v>
      </c>
      <c r="E12025">
        <v>1</v>
      </c>
      <c r="F12025" t="s">
        <v>1152</v>
      </c>
      <c r="G12025" t="s">
        <v>272</v>
      </c>
      <c r="H12025" t="s">
        <v>806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260</v>
      </c>
      <c r="D12026" t="s">
        <v>332</v>
      </c>
      <c r="E12026">
        <v>1</v>
      </c>
      <c r="F12026" t="s">
        <v>458</v>
      </c>
      <c r="G12026" t="s">
        <v>272</v>
      </c>
      <c r="H12026" t="s">
        <v>3727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260</v>
      </c>
      <c r="D12027" t="s">
        <v>332</v>
      </c>
      <c r="E12027">
        <v>1</v>
      </c>
      <c r="F12027" t="s">
        <v>21</v>
      </c>
      <c r="G12027" t="s">
        <v>272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261</v>
      </c>
      <c r="D12028" t="s">
        <v>3433</v>
      </c>
      <c r="E12028">
        <v>12</v>
      </c>
      <c r="F12028" t="s">
        <v>891</v>
      </c>
      <c r="G12028" t="s">
        <v>589</v>
      </c>
      <c r="H12028" t="s">
        <v>1173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261</v>
      </c>
      <c r="D12029" t="s">
        <v>3433</v>
      </c>
      <c r="E12029">
        <v>2</v>
      </c>
      <c r="F12029" t="s">
        <v>1174</v>
      </c>
      <c r="G12029" t="s">
        <v>284</v>
      </c>
      <c r="H12029" t="s">
        <v>250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261</v>
      </c>
      <c r="D12030" t="s">
        <v>3433</v>
      </c>
      <c r="E12030">
        <v>1</v>
      </c>
      <c r="F12030" t="s">
        <v>532</v>
      </c>
      <c r="G12030" t="s">
        <v>266</v>
      </c>
      <c r="H12030" t="s">
        <v>3578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261</v>
      </c>
      <c r="D12031" t="s">
        <v>3433</v>
      </c>
      <c r="E12031">
        <v>1</v>
      </c>
      <c r="F12031" t="s">
        <v>532</v>
      </c>
      <c r="G12031" t="s">
        <v>266</v>
      </c>
      <c r="H12031" t="s">
        <v>3454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261</v>
      </c>
      <c r="D12032" t="s">
        <v>3433</v>
      </c>
      <c r="E12032">
        <v>8</v>
      </c>
      <c r="F12032" t="s">
        <v>586</v>
      </c>
      <c r="G12032" t="s">
        <v>589</v>
      </c>
      <c r="H12032" t="s">
        <v>1173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261</v>
      </c>
      <c r="D12033" t="s">
        <v>3433</v>
      </c>
      <c r="E12033">
        <v>4</v>
      </c>
      <c r="F12033" t="s">
        <v>224</v>
      </c>
      <c r="G12033" t="s">
        <v>273</v>
      </c>
      <c r="H12033" t="s">
        <v>1425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261</v>
      </c>
      <c r="D12034" t="s">
        <v>3433</v>
      </c>
      <c r="E12034">
        <v>2</v>
      </c>
      <c r="F12034" t="s">
        <v>224</v>
      </c>
      <c r="G12034" t="s">
        <v>589</v>
      </c>
      <c r="H12034" t="s">
        <v>3728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261</v>
      </c>
      <c r="D12035" t="s">
        <v>3433</v>
      </c>
      <c r="E12035">
        <v>16</v>
      </c>
      <c r="F12035" t="s">
        <v>224</v>
      </c>
      <c r="G12035" t="s">
        <v>589</v>
      </c>
      <c r="H12035" t="s">
        <v>1173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261</v>
      </c>
      <c r="D12036" t="s">
        <v>3433</v>
      </c>
      <c r="E12036">
        <v>2</v>
      </c>
      <c r="F12036" t="s">
        <v>224</v>
      </c>
      <c r="G12036" t="s">
        <v>273</v>
      </c>
      <c r="H12036" t="s">
        <v>1425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261</v>
      </c>
      <c r="D12037" t="s">
        <v>1767</v>
      </c>
      <c r="E12037">
        <v>3</v>
      </c>
      <c r="F12037" t="s">
        <v>526</v>
      </c>
      <c r="G12037" t="s">
        <v>266</v>
      </c>
      <c r="H12037" t="s">
        <v>3538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261</v>
      </c>
      <c r="D12038" t="s">
        <v>1767</v>
      </c>
      <c r="E12038">
        <v>1</v>
      </c>
      <c r="F12038" t="s">
        <v>3204</v>
      </c>
      <c r="G12038" t="s">
        <v>266</v>
      </c>
      <c r="H12038" t="s">
        <v>3205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261</v>
      </c>
      <c r="D12039" t="s">
        <v>1767</v>
      </c>
      <c r="E12039">
        <v>1</v>
      </c>
      <c r="F12039" t="s">
        <v>103</v>
      </c>
      <c r="G12039" t="s">
        <v>1765</v>
      </c>
      <c r="H12039" t="s">
        <v>3729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261</v>
      </c>
      <c r="D12040" t="s">
        <v>3513</v>
      </c>
      <c r="E12040">
        <v>1</v>
      </c>
      <c r="F12040" t="s">
        <v>532</v>
      </c>
      <c r="G12040" t="s">
        <v>273</v>
      </c>
      <c r="H12040" t="s">
        <v>552</v>
      </c>
      <c r="J12040" t="s">
        <v>3712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261</v>
      </c>
      <c r="D12041" t="s">
        <v>3513</v>
      </c>
      <c r="E12041">
        <v>2</v>
      </c>
      <c r="F12041" t="s">
        <v>214</v>
      </c>
      <c r="G12041" t="s">
        <v>721</v>
      </c>
      <c r="H12041" t="s">
        <v>1795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261</v>
      </c>
      <c r="D12042" t="s">
        <v>3513</v>
      </c>
      <c r="E12042">
        <v>10</v>
      </c>
      <c r="F12042" t="s">
        <v>719</v>
      </c>
      <c r="G12042" t="s">
        <v>794</v>
      </c>
      <c r="H12042" t="s">
        <v>726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261</v>
      </c>
      <c r="D12043" t="s">
        <v>892</v>
      </c>
      <c r="E12043">
        <v>1</v>
      </c>
      <c r="F12043" t="s">
        <v>386</v>
      </c>
      <c r="G12043" t="s">
        <v>1202</v>
      </c>
      <c r="H12043" t="s">
        <v>1689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260</v>
      </c>
      <c r="D12044" t="s">
        <v>332</v>
      </c>
      <c r="E12044">
        <v>1</v>
      </c>
      <c r="F12044" t="s">
        <v>224</v>
      </c>
      <c r="G12044" t="s">
        <v>263</v>
      </c>
      <c r="H12044" t="s">
        <v>672</v>
      </c>
      <c r="J12044" t="s">
        <v>3712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260</v>
      </c>
      <c r="D12045" t="s">
        <v>332</v>
      </c>
      <c r="E12045">
        <v>1</v>
      </c>
      <c r="F12045" t="s">
        <v>225</v>
      </c>
      <c r="G12045" t="s">
        <v>263</v>
      </c>
      <c r="H12045" t="s">
        <v>672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260</v>
      </c>
      <c r="D12046" t="s">
        <v>332</v>
      </c>
      <c r="E12046">
        <v>1</v>
      </c>
      <c r="F12046" t="s">
        <v>21</v>
      </c>
      <c r="G12046" t="s">
        <v>272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260</v>
      </c>
      <c r="D12047" t="s">
        <v>332</v>
      </c>
      <c r="E12047">
        <v>1</v>
      </c>
      <c r="F12047" t="s">
        <v>586</v>
      </c>
      <c r="G12047" t="s">
        <v>499</v>
      </c>
      <c r="H12047" t="s">
        <v>3289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260</v>
      </c>
      <c r="D12048" t="s">
        <v>332</v>
      </c>
      <c r="E12048">
        <v>1</v>
      </c>
      <c r="F12048" t="s">
        <v>116</v>
      </c>
      <c r="G12048" t="s">
        <v>382</v>
      </c>
      <c r="H12048" t="s">
        <v>514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260</v>
      </c>
      <c r="D12049" t="s">
        <v>332</v>
      </c>
      <c r="E12049">
        <v>1</v>
      </c>
      <c r="F12049" t="s">
        <v>116</v>
      </c>
      <c r="G12049" t="s">
        <v>382</v>
      </c>
      <c r="H12049" t="s">
        <v>514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260</v>
      </c>
      <c r="D12050" t="s">
        <v>332</v>
      </c>
      <c r="E12050">
        <v>1</v>
      </c>
      <c r="F12050" t="s">
        <v>3594</v>
      </c>
      <c r="G12050" t="s">
        <v>266</v>
      </c>
      <c r="H12050" t="s">
        <v>1826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260</v>
      </c>
      <c r="D12051" t="s">
        <v>332</v>
      </c>
      <c r="E12051">
        <v>1</v>
      </c>
      <c r="F12051" t="s">
        <v>891</v>
      </c>
      <c r="G12051" t="s">
        <v>263</v>
      </c>
      <c r="H12051" t="s">
        <v>281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260</v>
      </c>
      <c r="D12052" t="s">
        <v>332</v>
      </c>
      <c r="E12052">
        <v>1</v>
      </c>
      <c r="F12052" t="s">
        <v>891</v>
      </c>
      <c r="G12052" t="s">
        <v>272</v>
      </c>
      <c r="H12052" t="s">
        <v>3196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260</v>
      </c>
      <c r="D12053" t="s">
        <v>332</v>
      </c>
      <c r="E12053">
        <v>1</v>
      </c>
      <c r="F12053" t="s">
        <v>21</v>
      </c>
      <c r="G12053" t="s">
        <v>266</v>
      </c>
      <c r="H12053" t="s">
        <v>2063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260</v>
      </c>
      <c r="D12054" t="s">
        <v>332</v>
      </c>
      <c r="E12054">
        <v>1</v>
      </c>
      <c r="F12054" t="s">
        <v>21</v>
      </c>
      <c r="G12054" t="s">
        <v>272</v>
      </c>
      <c r="H12054" t="s">
        <v>1522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260</v>
      </c>
      <c r="D12055" t="s">
        <v>332</v>
      </c>
      <c r="E12055">
        <v>1</v>
      </c>
      <c r="F12055" t="s">
        <v>586</v>
      </c>
      <c r="G12055" t="s">
        <v>273</v>
      </c>
      <c r="H12055" t="s">
        <v>3731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260</v>
      </c>
      <c r="D12056" t="s">
        <v>332</v>
      </c>
      <c r="E12056">
        <v>1</v>
      </c>
      <c r="F12056" t="s">
        <v>224</v>
      </c>
      <c r="G12056" t="s">
        <v>272</v>
      </c>
      <c r="H12056" t="s">
        <v>1717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260</v>
      </c>
      <c r="D12057" t="s">
        <v>332</v>
      </c>
      <c r="E12057">
        <v>1</v>
      </c>
      <c r="F12057" t="s">
        <v>26</v>
      </c>
      <c r="G12057" t="s">
        <v>264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260</v>
      </c>
      <c r="D12058" t="s">
        <v>332</v>
      </c>
      <c r="E12058">
        <v>1</v>
      </c>
      <c r="F12058" t="s">
        <v>214</v>
      </c>
      <c r="G12058" t="s">
        <v>721</v>
      </c>
      <c r="H12058" t="s">
        <v>216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260</v>
      </c>
      <c r="D12059" t="s">
        <v>332</v>
      </c>
      <c r="E12059">
        <v>1</v>
      </c>
      <c r="F12059" t="s">
        <v>116</v>
      </c>
      <c r="G12059" t="s">
        <v>347</v>
      </c>
      <c r="H12059" t="s">
        <v>519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260</v>
      </c>
      <c r="D12060" t="s">
        <v>332</v>
      </c>
      <c r="E12060">
        <v>1</v>
      </c>
      <c r="F12060" t="s">
        <v>116</v>
      </c>
      <c r="G12060" t="s">
        <v>382</v>
      </c>
      <c r="H12060" t="s">
        <v>514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260</v>
      </c>
      <c r="D12061" t="s">
        <v>332</v>
      </c>
      <c r="E12061">
        <v>1</v>
      </c>
      <c r="F12061" t="s">
        <v>224</v>
      </c>
      <c r="G12061" t="s">
        <v>272</v>
      </c>
      <c r="H12061" t="s">
        <v>2179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260</v>
      </c>
      <c r="D12062" t="s">
        <v>332</v>
      </c>
      <c r="E12062">
        <v>1</v>
      </c>
      <c r="F12062" t="s">
        <v>225</v>
      </c>
      <c r="G12062" t="s">
        <v>272</v>
      </c>
      <c r="H12062" t="s">
        <v>2179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260</v>
      </c>
      <c r="D12063" t="s">
        <v>332</v>
      </c>
      <c r="E12063">
        <v>1</v>
      </c>
      <c r="F12063" t="s">
        <v>588</v>
      </c>
      <c r="G12063" t="s">
        <v>284</v>
      </c>
      <c r="H12063" t="s">
        <v>2508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260</v>
      </c>
      <c r="D12064" t="s">
        <v>332</v>
      </c>
      <c r="E12064">
        <v>1</v>
      </c>
      <c r="F12064" t="s">
        <v>116</v>
      </c>
      <c r="G12064" t="s">
        <v>347</v>
      </c>
      <c r="H12064" t="s">
        <v>518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260</v>
      </c>
      <c r="D12065" t="s">
        <v>332</v>
      </c>
      <c r="E12065">
        <v>1</v>
      </c>
      <c r="F12065" t="s">
        <v>586</v>
      </c>
      <c r="G12065" t="s">
        <v>273</v>
      </c>
      <c r="H12065" t="s">
        <v>3607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260</v>
      </c>
      <c r="D12066" t="s">
        <v>332</v>
      </c>
      <c r="E12066">
        <v>1</v>
      </c>
      <c r="F12066" t="s">
        <v>116</v>
      </c>
      <c r="G12066" t="s">
        <v>347</v>
      </c>
      <c r="H12066" t="s">
        <v>518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260</v>
      </c>
      <c r="D12067" t="s">
        <v>332</v>
      </c>
      <c r="E12067">
        <v>1</v>
      </c>
      <c r="F12067" t="s">
        <v>116</v>
      </c>
      <c r="G12067" t="s">
        <v>349</v>
      </c>
      <c r="H12067" t="s">
        <v>515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260</v>
      </c>
      <c r="D12068" t="s">
        <v>332</v>
      </c>
      <c r="E12068">
        <v>1</v>
      </c>
      <c r="F12068" t="s">
        <v>483</v>
      </c>
      <c r="G12068" t="s">
        <v>266</v>
      </c>
      <c r="H12068" t="s">
        <v>3304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260</v>
      </c>
      <c r="D12069" t="s">
        <v>332</v>
      </c>
      <c r="E12069">
        <v>1</v>
      </c>
      <c r="F12069" t="s">
        <v>848</v>
      </c>
      <c r="G12069" t="s">
        <v>727</v>
      </c>
      <c r="H12069" t="s">
        <v>853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260</v>
      </c>
      <c r="D12070" t="s">
        <v>332</v>
      </c>
      <c r="E12070">
        <v>1</v>
      </c>
      <c r="F12070" t="s">
        <v>26</v>
      </c>
      <c r="G12070" t="s">
        <v>1032</v>
      </c>
      <c r="H12070" t="s">
        <v>3370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260</v>
      </c>
      <c r="D12071" t="s">
        <v>332</v>
      </c>
      <c r="E12071">
        <v>1</v>
      </c>
      <c r="F12071" t="s">
        <v>3453</v>
      </c>
      <c r="G12071" t="s">
        <v>273</v>
      </c>
      <c r="H12071" t="s">
        <v>1279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260</v>
      </c>
      <c r="D12072" t="s">
        <v>332</v>
      </c>
      <c r="E12072">
        <v>1</v>
      </c>
      <c r="F12072" t="s">
        <v>21</v>
      </c>
      <c r="G12072" t="s">
        <v>263</v>
      </c>
      <c r="H12072" t="s">
        <v>3602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260</v>
      </c>
      <c r="D12073" t="s">
        <v>332</v>
      </c>
      <c r="E12073">
        <v>1</v>
      </c>
      <c r="F12073" t="s">
        <v>21</v>
      </c>
      <c r="G12073" t="s">
        <v>272</v>
      </c>
      <c r="H12073" t="s">
        <v>1522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260</v>
      </c>
      <c r="D12074" t="s">
        <v>332</v>
      </c>
      <c r="E12074">
        <v>1</v>
      </c>
      <c r="F12074" t="s">
        <v>116</v>
      </c>
      <c r="G12074" t="s">
        <v>382</v>
      </c>
      <c r="H12074" t="s">
        <v>514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260</v>
      </c>
      <c r="D12075" t="s">
        <v>332</v>
      </c>
      <c r="E12075">
        <v>1</v>
      </c>
      <c r="F12075" t="s">
        <v>3207</v>
      </c>
      <c r="G12075" t="s">
        <v>2662</v>
      </c>
      <c r="H12075" t="s">
        <v>3208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260</v>
      </c>
      <c r="D12076" t="s">
        <v>332</v>
      </c>
      <c r="E12076">
        <v>1</v>
      </c>
      <c r="F12076" t="s">
        <v>224</v>
      </c>
      <c r="G12076" t="s">
        <v>272</v>
      </c>
      <c r="H12076" t="s">
        <v>2718</v>
      </c>
      <c r="J12076" t="s">
        <v>1078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260</v>
      </c>
      <c r="D12077" t="s">
        <v>332</v>
      </c>
      <c r="E12077">
        <v>1</v>
      </c>
      <c r="F12077" t="s">
        <v>116</v>
      </c>
      <c r="G12077" t="s">
        <v>347</v>
      </c>
      <c r="H12077" t="s">
        <v>518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260</v>
      </c>
      <c r="D12078" t="s">
        <v>332</v>
      </c>
      <c r="E12078">
        <v>1</v>
      </c>
      <c r="F12078" t="s">
        <v>116</v>
      </c>
      <c r="G12078" t="s">
        <v>347</v>
      </c>
      <c r="H12078" t="s">
        <v>518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260</v>
      </c>
      <c r="D12079" t="s">
        <v>332</v>
      </c>
      <c r="E12079">
        <v>1</v>
      </c>
      <c r="F12079" t="s">
        <v>128</v>
      </c>
      <c r="G12079" t="s">
        <v>266</v>
      </c>
      <c r="H12079" t="s">
        <v>2085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260</v>
      </c>
      <c r="D12080" t="s">
        <v>332</v>
      </c>
      <c r="E12080">
        <v>1</v>
      </c>
      <c r="F12080" t="s">
        <v>224</v>
      </c>
      <c r="G12080" t="s">
        <v>262</v>
      </c>
      <c r="H12080" t="s">
        <v>301</v>
      </c>
      <c r="J12080" t="s">
        <v>927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260</v>
      </c>
      <c r="D12081" t="s">
        <v>332</v>
      </c>
      <c r="E12081">
        <v>1</v>
      </c>
      <c r="F12081" t="s">
        <v>116</v>
      </c>
      <c r="G12081" t="s">
        <v>347</v>
      </c>
      <c r="H12081" t="s">
        <v>518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260</v>
      </c>
      <c r="D12082" t="s">
        <v>332</v>
      </c>
      <c r="E12082">
        <v>1</v>
      </c>
      <c r="F12082" t="s">
        <v>1174</v>
      </c>
      <c r="G12082" t="s">
        <v>284</v>
      </c>
      <c r="H12082" t="s">
        <v>1195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260</v>
      </c>
      <c r="D12083" t="s">
        <v>332</v>
      </c>
      <c r="E12083">
        <v>1</v>
      </c>
      <c r="F12083" t="s">
        <v>3465</v>
      </c>
      <c r="G12083" t="s">
        <v>266</v>
      </c>
      <c r="H12083" t="s">
        <v>3465</v>
      </c>
      <c r="J12083" t="s">
        <v>1195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260</v>
      </c>
      <c r="D12084" t="s">
        <v>332</v>
      </c>
      <c r="E12084">
        <v>1</v>
      </c>
      <c r="F12084" t="s">
        <v>116</v>
      </c>
      <c r="G12084" t="s">
        <v>347</v>
      </c>
      <c r="H12084" t="s">
        <v>518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260</v>
      </c>
      <c r="D12085" t="s">
        <v>332</v>
      </c>
      <c r="E12085">
        <v>1</v>
      </c>
      <c r="F12085" t="s">
        <v>21</v>
      </c>
      <c r="G12085" t="s">
        <v>272</v>
      </c>
      <c r="H12085" t="s">
        <v>1522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260</v>
      </c>
      <c r="D12086" t="s">
        <v>332</v>
      </c>
      <c r="E12086">
        <v>1</v>
      </c>
      <c r="F12086" t="s">
        <v>116</v>
      </c>
      <c r="G12086" t="s">
        <v>347</v>
      </c>
      <c r="H12086" t="s">
        <v>518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260</v>
      </c>
      <c r="D12087" t="s">
        <v>332</v>
      </c>
      <c r="E12087">
        <v>1</v>
      </c>
      <c r="F12087" t="s">
        <v>224</v>
      </c>
      <c r="G12087" t="s">
        <v>263</v>
      </c>
      <c r="H12087" t="s">
        <v>3732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260</v>
      </c>
      <c r="D12088" t="s">
        <v>332</v>
      </c>
      <c r="E12088">
        <v>1</v>
      </c>
      <c r="F12088" t="s">
        <v>214</v>
      </c>
      <c r="G12088" t="s">
        <v>721</v>
      </c>
      <c r="H12088" t="s">
        <v>774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260</v>
      </c>
      <c r="D12089" t="s">
        <v>809</v>
      </c>
      <c r="E12089">
        <v>1</v>
      </c>
      <c r="F12089" t="s">
        <v>3204</v>
      </c>
      <c r="G12089" t="s">
        <v>266</v>
      </c>
      <c r="H12089" t="s">
        <v>3205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260</v>
      </c>
      <c r="D12090" t="s">
        <v>332</v>
      </c>
      <c r="E12090">
        <v>1</v>
      </c>
      <c r="F12090" t="s">
        <v>225</v>
      </c>
      <c r="G12090" t="s">
        <v>263</v>
      </c>
      <c r="H12090" t="s">
        <v>281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260</v>
      </c>
      <c r="D12091" t="s">
        <v>332</v>
      </c>
      <c r="E12091">
        <v>1</v>
      </c>
      <c r="F12091" t="s">
        <v>2688</v>
      </c>
      <c r="G12091" t="s">
        <v>263</v>
      </c>
      <c r="H12091" t="s">
        <v>3618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260</v>
      </c>
      <c r="D12092" t="s">
        <v>384</v>
      </c>
      <c r="E12092">
        <v>1</v>
      </c>
      <c r="F12092" t="s">
        <v>720</v>
      </c>
      <c r="G12092" t="s">
        <v>727</v>
      </c>
      <c r="H12092" t="s">
        <v>723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260</v>
      </c>
      <c r="D12093" t="s">
        <v>332</v>
      </c>
      <c r="E12093">
        <v>1</v>
      </c>
      <c r="F12093" t="s">
        <v>677</v>
      </c>
      <c r="G12093" t="s">
        <v>2303</v>
      </c>
      <c r="H12093" t="s">
        <v>576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260</v>
      </c>
      <c r="D12094" t="s">
        <v>332</v>
      </c>
      <c r="E12094">
        <v>1</v>
      </c>
      <c r="F12094" t="s">
        <v>225</v>
      </c>
      <c r="G12094" t="s">
        <v>284</v>
      </c>
      <c r="H12094" t="s">
        <v>1524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260</v>
      </c>
      <c r="D12095" t="s">
        <v>332</v>
      </c>
      <c r="E12095">
        <v>1</v>
      </c>
      <c r="F12095" t="s">
        <v>224</v>
      </c>
      <c r="G12095" t="s">
        <v>263</v>
      </c>
      <c r="H12095" t="s">
        <v>496</v>
      </c>
      <c r="J12095" t="s">
        <v>651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260</v>
      </c>
      <c r="D12096" t="s">
        <v>332</v>
      </c>
      <c r="E12096">
        <v>1</v>
      </c>
      <c r="F12096" t="s">
        <v>225</v>
      </c>
      <c r="G12096" t="s">
        <v>263</v>
      </c>
      <c r="H12096" t="s">
        <v>496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260</v>
      </c>
      <c r="D12097" t="s">
        <v>332</v>
      </c>
      <c r="E12097">
        <v>1</v>
      </c>
      <c r="F12097" t="s">
        <v>116</v>
      </c>
      <c r="G12097" t="s">
        <v>347</v>
      </c>
      <c r="H12097" t="s">
        <v>518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260</v>
      </c>
      <c r="D12098" t="s">
        <v>332</v>
      </c>
      <c r="E12098">
        <v>1</v>
      </c>
      <c r="F12098" t="s">
        <v>26</v>
      </c>
      <c r="G12098" t="s">
        <v>264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260</v>
      </c>
      <c r="D12099" t="s">
        <v>332</v>
      </c>
      <c r="E12099">
        <v>1</v>
      </c>
      <c r="F12099" t="s">
        <v>677</v>
      </c>
      <c r="G12099" t="s">
        <v>262</v>
      </c>
      <c r="H12099" t="s">
        <v>1517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260</v>
      </c>
      <c r="D12100" t="s">
        <v>332</v>
      </c>
      <c r="E12100">
        <v>1</v>
      </c>
      <c r="F12100" t="s">
        <v>224</v>
      </c>
      <c r="G12100" t="s">
        <v>273</v>
      </c>
      <c r="H12100" t="s">
        <v>470</v>
      </c>
      <c r="J12100" t="s">
        <v>1078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260</v>
      </c>
      <c r="D12101" t="s">
        <v>332</v>
      </c>
      <c r="E12101">
        <v>1</v>
      </c>
      <c r="F12101" t="s">
        <v>116</v>
      </c>
      <c r="G12101" t="s">
        <v>347</v>
      </c>
      <c r="H12101" t="s">
        <v>518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260</v>
      </c>
      <c r="D12102" t="s">
        <v>332</v>
      </c>
      <c r="E12102">
        <v>1</v>
      </c>
      <c r="F12102" t="s">
        <v>458</v>
      </c>
      <c r="G12102" t="s">
        <v>272</v>
      </c>
      <c r="H12102" t="s">
        <v>2746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260</v>
      </c>
      <c r="D12103" t="s">
        <v>332</v>
      </c>
      <c r="E12103">
        <v>1</v>
      </c>
      <c r="F12103" t="s">
        <v>116</v>
      </c>
      <c r="G12103" t="s">
        <v>347</v>
      </c>
      <c r="H12103" t="s">
        <v>518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260</v>
      </c>
      <c r="D12104" t="s">
        <v>332</v>
      </c>
      <c r="E12104">
        <v>1</v>
      </c>
      <c r="F12104" t="s">
        <v>116</v>
      </c>
      <c r="G12104" t="s">
        <v>382</v>
      </c>
      <c r="H12104" t="s">
        <v>514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260</v>
      </c>
      <c r="D12105" t="s">
        <v>332</v>
      </c>
      <c r="E12105">
        <v>1</v>
      </c>
      <c r="F12105" t="s">
        <v>116</v>
      </c>
      <c r="G12105" t="s">
        <v>647</v>
      </c>
      <c r="H12105" t="s">
        <v>668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260</v>
      </c>
      <c r="D12106" t="s">
        <v>332</v>
      </c>
      <c r="E12106">
        <v>1</v>
      </c>
      <c r="F12106" t="s">
        <v>116</v>
      </c>
      <c r="G12106" t="s">
        <v>600</v>
      </c>
      <c r="H12106" t="s">
        <v>565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260</v>
      </c>
      <c r="D12107" t="s">
        <v>332</v>
      </c>
      <c r="E12107">
        <v>1</v>
      </c>
      <c r="F12107" t="s">
        <v>586</v>
      </c>
      <c r="G12107" t="s">
        <v>263</v>
      </c>
      <c r="H12107" t="s">
        <v>672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260</v>
      </c>
      <c r="D12108" t="s">
        <v>332</v>
      </c>
      <c r="E12108">
        <v>1</v>
      </c>
      <c r="F12108" t="s">
        <v>458</v>
      </c>
      <c r="G12108" t="s">
        <v>284</v>
      </c>
      <c r="H12108" t="s">
        <v>3733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260</v>
      </c>
      <c r="D12109" t="s">
        <v>332</v>
      </c>
      <c r="E12109">
        <v>1</v>
      </c>
      <c r="F12109" t="s">
        <v>677</v>
      </c>
      <c r="G12109" t="s">
        <v>263</v>
      </c>
      <c r="H12109" t="s">
        <v>599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260</v>
      </c>
      <c r="D12110" t="s">
        <v>332</v>
      </c>
      <c r="E12110">
        <v>1</v>
      </c>
      <c r="F12110" t="s">
        <v>116</v>
      </c>
      <c r="G12110" t="s">
        <v>382</v>
      </c>
      <c r="H12110" t="s">
        <v>514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260</v>
      </c>
      <c r="D12111" t="s">
        <v>332</v>
      </c>
      <c r="E12111">
        <v>1</v>
      </c>
      <c r="F12111" t="s">
        <v>586</v>
      </c>
      <c r="G12111" t="s">
        <v>284</v>
      </c>
      <c r="H12111" t="s">
        <v>1076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260</v>
      </c>
      <c r="D12112" t="s">
        <v>332</v>
      </c>
      <c r="E12112">
        <v>1</v>
      </c>
      <c r="F12112" t="s">
        <v>3615</v>
      </c>
      <c r="G12112" t="s">
        <v>266</v>
      </c>
      <c r="H12112" t="s">
        <v>3631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260</v>
      </c>
      <c r="D12113" t="s">
        <v>332</v>
      </c>
      <c r="E12113">
        <v>1</v>
      </c>
      <c r="F12113" t="s">
        <v>677</v>
      </c>
      <c r="G12113" t="s">
        <v>284</v>
      </c>
      <c r="H12113" t="s">
        <v>3677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260</v>
      </c>
      <c r="D12114" t="s">
        <v>332</v>
      </c>
      <c r="E12114">
        <v>1</v>
      </c>
      <c r="F12114" t="s">
        <v>3631</v>
      </c>
      <c r="G12114" t="s">
        <v>284</v>
      </c>
      <c r="H12114" t="s">
        <v>3579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260</v>
      </c>
      <c r="D12115" t="s">
        <v>332</v>
      </c>
      <c r="E12115">
        <v>1</v>
      </c>
      <c r="F12115" t="s">
        <v>586</v>
      </c>
      <c r="G12115" t="s">
        <v>284</v>
      </c>
      <c r="H12115" t="s">
        <v>3579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260</v>
      </c>
      <c r="D12116" t="s">
        <v>332</v>
      </c>
      <c r="E12116">
        <v>1</v>
      </c>
      <c r="F12116" t="s">
        <v>225</v>
      </c>
      <c r="G12116" t="s">
        <v>284</v>
      </c>
      <c r="H12116" t="s">
        <v>3579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260</v>
      </c>
      <c r="D12117" t="s">
        <v>556</v>
      </c>
      <c r="E12117">
        <v>1</v>
      </c>
      <c r="F12117" t="s">
        <v>3615</v>
      </c>
      <c r="G12117" t="s">
        <v>266</v>
      </c>
      <c r="H12117" t="s">
        <v>3734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260</v>
      </c>
      <c r="D12118" t="s">
        <v>332</v>
      </c>
      <c r="E12118">
        <v>1</v>
      </c>
      <c r="F12118" t="s">
        <v>15</v>
      </c>
      <c r="G12118" t="s">
        <v>266</v>
      </c>
      <c r="H12118" t="s">
        <v>2818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260</v>
      </c>
      <c r="D12119" t="s">
        <v>332</v>
      </c>
      <c r="E12119">
        <v>1</v>
      </c>
      <c r="F12119" t="s">
        <v>26</v>
      </c>
      <c r="G12119" t="s">
        <v>603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260</v>
      </c>
      <c r="D12120" t="s">
        <v>332</v>
      </c>
      <c r="E12120">
        <v>1</v>
      </c>
      <c r="F12120" t="s">
        <v>26</v>
      </c>
      <c r="G12120" t="s">
        <v>1412</v>
      </c>
      <c r="H12120" t="s">
        <v>2903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260</v>
      </c>
      <c r="D12121" t="s">
        <v>332</v>
      </c>
      <c r="E12121">
        <v>1</v>
      </c>
      <c r="F12121" t="s">
        <v>21</v>
      </c>
      <c r="G12121" t="s">
        <v>272</v>
      </c>
      <c r="H12121" t="s">
        <v>1522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260</v>
      </c>
      <c r="D12122" t="s">
        <v>332</v>
      </c>
      <c r="E12122">
        <v>1</v>
      </c>
      <c r="F12122" t="s">
        <v>21</v>
      </c>
      <c r="G12122" t="s">
        <v>272</v>
      </c>
      <c r="H12122" t="s">
        <v>1522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260</v>
      </c>
      <c r="D12123" t="s">
        <v>332</v>
      </c>
      <c r="E12123">
        <v>1</v>
      </c>
      <c r="F12123" t="s">
        <v>455</v>
      </c>
      <c r="G12123" t="s">
        <v>347</v>
      </c>
      <c r="H12123" t="s">
        <v>456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260</v>
      </c>
      <c r="D12124" t="s">
        <v>332</v>
      </c>
      <c r="E12124">
        <v>1</v>
      </c>
      <c r="F12124" t="s">
        <v>455</v>
      </c>
      <c r="G12124" t="s">
        <v>382</v>
      </c>
      <c r="H12124" t="s">
        <v>514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260</v>
      </c>
      <c r="D12125" t="s">
        <v>332</v>
      </c>
      <c r="E12125">
        <v>1</v>
      </c>
      <c r="F12125" t="s">
        <v>127</v>
      </c>
      <c r="G12125" t="s">
        <v>266</v>
      </c>
      <c r="H12125" t="s">
        <v>3446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260</v>
      </c>
      <c r="D12126" t="s">
        <v>332</v>
      </c>
      <c r="E12126">
        <v>1</v>
      </c>
      <c r="F12126" t="s">
        <v>386</v>
      </c>
      <c r="G12126" t="s">
        <v>284</v>
      </c>
      <c r="H12126" t="s">
        <v>1394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260</v>
      </c>
      <c r="D12127" t="s">
        <v>332</v>
      </c>
      <c r="E12127">
        <v>1</v>
      </c>
      <c r="F12127" t="s">
        <v>225</v>
      </c>
      <c r="G12127" t="s">
        <v>262</v>
      </c>
      <c r="H12127" t="s">
        <v>2152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260</v>
      </c>
      <c r="D12128" t="s">
        <v>332</v>
      </c>
      <c r="E12128">
        <v>1</v>
      </c>
      <c r="F12128" t="s">
        <v>225</v>
      </c>
      <c r="G12128" t="s">
        <v>272</v>
      </c>
      <c r="H12128" t="s">
        <v>255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260</v>
      </c>
      <c r="D12129" t="s">
        <v>332</v>
      </c>
      <c r="E12129">
        <v>1</v>
      </c>
      <c r="F12129" t="s">
        <v>21</v>
      </c>
      <c r="G12129" t="s">
        <v>272</v>
      </c>
      <c r="H12129" t="s">
        <v>1522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260</v>
      </c>
      <c r="D12130" t="s">
        <v>332</v>
      </c>
      <c r="E12130">
        <v>1</v>
      </c>
      <c r="F12130" t="s">
        <v>677</v>
      </c>
      <c r="G12130" t="s">
        <v>272</v>
      </c>
      <c r="H12130" t="s">
        <v>3735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260</v>
      </c>
      <c r="D12131" t="s">
        <v>332</v>
      </c>
      <c r="E12131">
        <v>1</v>
      </c>
      <c r="F12131" t="s">
        <v>116</v>
      </c>
      <c r="G12131" t="s">
        <v>347</v>
      </c>
      <c r="H12131" t="s">
        <v>519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260</v>
      </c>
      <c r="D12132" t="s">
        <v>332</v>
      </c>
      <c r="E12132">
        <v>1</v>
      </c>
      <c r="F12132" t="s">
        <v>891</v>
      </c>
      <c r="G12132" t="s">
        <v>284</v>
      </c>
      <c r="H12132" t="s">
        <v>3095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260</v>
      </c>
      <c r="D12133" t="s">
        <v>332</v>
      </c>
      <c r="E12133">
        <v>1</v>
      </c>
      <c r="F12133" t="s">
        <v>1102</v>
      </c>
      <c r="G12133" t="s">
        <v>3526</v>
      </c>
      <c r="H12133" t="s">
        <v>3165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260</v>
      </c>
      <c r="D12134" t="s">
        <v>332</v>
      </c>
      <c r="E12134">
        <v>1</v>
      </c>
      <c r="F12134" t="s">
        <v>44</v>
      </c>
      <c r="G12134" t="s">
        <v>1996</v>
      </c>
      <c r="H12134" t="s">
        <v>1997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260</v>
      </c>
      <c r="D12135" t="s">
        <v>332</v>
      </c>
      <c r="E12135">
        <v>1</v>
      </c>
      <c r="F12135" t="s">
        <v>26</v>
      </c>
      <c r="G12135" t="s">
        <v>333</v>
      </c>
      <c r="H12135" t="s">
        <v>3243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260</v>
      </c>
      <c r="D12136" t="s">
        <v>332</v>
      </c>
      <c r="E12136">
        <v>1</v>
      </c>
      <c r="F12136" t="s">
        <v>48</v>
      </c>
      <c r="G12136" t="s">
        <v>1301</v>
      </c>
      <c r="H12136" t="s">
        <v>3163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260</v>
      </c>
      <c r="D12137" t="s">
        <v>332</v>
      </c>
      <c r="E12137">
        <v>1</v>
      </c>
      <c r="F12137" t="s">
        <v>734</v>
      </c>
      <c r="G12137" t="s">
        <v>735</v>
      </c>
      <c r="H12137" t="s">
        <v>858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260</v>
      </c>
      <c r="D12138" t="s">
        <v>332</v>
      </c>
      <c r="E12138">
        <v>1</v>
      </c>
      <c r="F12138" t="s">
        <v>3120</v>
      </c>
      <c r="G12138" t="s">
        <v>721</v>
      </c>
      <c r="H12138" t="s">
        <v>3736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260</v>
      </c>
      <c r="D12139" t="s">
        <v>332</v>
      </c>
      <c r="E12139">
        <v>1</v>
      </c>
      <c r="F12139" t="s">
        <v>3120</v>
      </c>
      <c r="G12139" t="s">
        <v>721</v>
      </c>
      <c r="H12139" t="s">
        <v>3737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260</v>
      </c>
      <c r="D12140" t="s">
        <v>332</v>
      </c>
      <c r="E12140">
        <v>1</v>
      </c>
      <c r="F12140" t="s">
        <v>116</v>
      </c>
      <c r="G12140" t="s">
        <v>347</v>
      </c>
      <c r="H12140" t="s">
        <v>518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260</v>
      </c>
      <c r="D12141" t="s">
        <v>332</v>
      </c>
      <c r="E12141">
        <v>1</v>
      </c>
      <c r="F12141" t="s">
        <v>116</v>
      </c>
      <c r="G12141" t="s">
        <v>347</v>
      </c>
      <c r="H12141" t="s">
        <v>518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260</v>
      </c>
      <c r="D12142" t="s">
        <v>332</v>
      </c>
      <c r="E12142">
        <v>1</v>
      </c>
      <c r="F12142" t="s">
        <v>44</v>
      </c>
      <c r="G12142" t="s">
        <v>702</v>
      </c>
      <c r="H12142" t="s">
        <v>2673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260</v>
      </c>
      <c r="D12143" t="s">
        <v>332</v>
      </c>
      <c r="E12143">
        <v>1</v>
      </c>
      <c r="F12143" t="s">
        <v>26</v>
      </c>
      <c r="G12143" t="s">
        <v>264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260</v>
      </c>
      <c r="D12144" t="s">
        <v>332</v>
      </c>
      <c r="E12144">
        <v>1</v>
      </c>
      <c r="F12144" t="s">
        <v>48</v>
      </c>
      <c r="G12144" t="s">
        <v>1765</v>
      </c>
      <c r="H12144" t="s">
        <v>2670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260</v>
      </c>
      <c r="D12145" t="s">
        <v>332</v>
      </c>
      <c r="E12145">
        <v>1</v>
      </c>
      <c r="F12145" t="s">
        <v>848</v>
      </c>
      <c r="G12145" t="s">
        <v>727</v>
      </c>
      <c r="H12145" t="s">
        <v>853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260</v>
      </c>
      <c r="D12146" t="s">
        <v>332</v>
      </c>
      <c r="E12146">
        <v>1</v>
      </c>
      <c r="F12146" t="s">
        <v>26</v>
      </c>
      <c r="G12146" t="s">
        <v>264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260</v>
      </c>
      <c r="D12147" t="s">
        <v>332</v>
      </c>
      <c r="E12147">
        <v>1</v>
      </c>
      <c r="F12147" t="s">
        <v>2669</v>
      </c>
      <c r="G12147" t="s">
        <v>2662</v>
      </c>
      <c r="H12147" t="s">
        <v>3588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260</v>
      </c>
      <c r="D12148" t="s">
        <v>332</v>
      </c>
      <c r="E12148">
        <v>1</v>
      </c>
      <c r="F12148" t="s">
        <v>586</v>
      </c>
      <c r="G12148" t="s">
        <v>263</v>
      </c>
      <c r="H12148" t="s">
        <v>672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260</v>
      </c>
      <c r="D12149" t="s">
        <v>332</v>
      </c>
      <c r="E12149">
        <v>1</v>
      </c>
      <c r="F12149" t="s">
        <v>2134</v>
      </c>
      <c r="G12149" t="s">
        <v>266</v>
      </c>
      <c r="H12149" t="s">
        <v>3738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260</v>
      </c>
      <c r="D12150" t="s">
        <v>332</v>
      </c>
      <c r="E12150">
        <v>1</v>
      </c>
      <c r="F12150" t="s">
        <v>891</v>
      </c>
      <c r="G12150" t="s">
        <v>272</v>
      </c>
      <c r="H12150" t="s">
        <v>255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260</v>
      </c>
      <c r="D12151" t="s">
        <v>332</v>
      </c>
      <c r="E12151">
        <v>1</v>
      </c>
      <c r="F12151" t="s">
        <v>386</v>
      </c>
      <c r="G12151" t="s">
        <v>263</v>
      </c>
      <c r="H12151" t="s">
        <v>3739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260</v>
      </c>
      <c r="D12152" t="s">
        <v>332</v>
      </c>
      <c r="E12152">
        <v>1</v>
      </c>
      <c r="F12152" t="s">
        <v>455</v>
      </c>
      <c r="G12152" t="s">
        <v>347</v>
      </c>
      <c r="H12152" t="s">
        <v>456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260</v>
      </c>
      <c r="D12153" t="s">
        <v>332</v>
      </c>
      <c r="E12153">
        <v>1</v>
      </c>
      <c r="F12153" t="s">
        <v>225</v>
      </c>
      <c r="G12153" t="s">
        <v>263</v>
      </c>
      <c r="H12153" t="s">
        <v>473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260</v>
      </c>
      <c r="D12154" t="s">
        <v>332</v>
      </c>
      <c r="E12154">
        <v>1</v>
      </c>
      <c r="F12154" t="s">
        <v>21</v>
      </c>
      <c r="G12154" t="s">
        <v>272</v>
      </c>
      <c r="H12154" t="s">
        <v>1522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260</v>
      </c>
      <c r="D12155" t="s">
        <v>332</v>
      </c>
      <c r="E12155">
        <v>1</v>
      </c>
      <c r="F12155" t="s">
        <v>455</v>
      </c>
      <c r="G12155" t="s">
        <v>349</v>
      </c>
      <c r="H12155" t="s">
        <v>457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260</v>
      </c>
      <c r="D12156" t="s">
        <v>332</v>
      </c>
      <c r="E12156">
        <v>1</v>
      </c>
      <c r="F12156" t="s">
        <v>455</v>
      </c>
      <c r="G12156" t="s">
        <v>349</v>
      </c>
      <c r="H12156" t="s">
        <v>457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260</v>
      </c>
      <c r="D12157" t="s">
        <v>332</v>
      </c>
      <c r="E12157">
        <v>1</v>
      </c>
      <c r="F12157" t="s">
        <v>225</v>
      </c>
      <c r="G12157" t="s">
        <v>263</v>
      </c>
      <c r="H12157" t="s">
        <v>478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260</v>
      </c>
      <c r="D12158" t="s">
        <v>332</v>
      </c>
      <c r="E12158">
        <v>1</v>
      </c>
      <c r="F12158" t="s">
        <v>116</v>
      </c>
      <c r="G12158" t="s">
        <v>347</v>
      </c>
      <c r="H12158" t="s">
        <v>518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260</v>
      </c>
      <c r="D12159" t="s">
        <v>332</v>
      </c>
      <c r="E12159">
        <v>1</v>
      </c>
      <c r="F12159" t="s">
        <v>116</v>
      </c>
      <c r="G12159" t="s">
        <v>347</v>
      </c>
      <c r="H12159" t="s">
        <v>518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260</v>
      </c>
      <c r="D12160" t="s">
        <v>332</v>
      </c>
      <c r="E12160">
        <v>1</v>
      </c>
      <c r="F12160" t="s">
        <v>116</v>
      </c>
      <c r="G12160" t="s">
        <v>347</v>
      </c>
      <c r="H12160" t="s">
        <v>518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260</v>
      </c>
      <c r="D12161" t="s">
        <v>332</v>
      </c>
      <c r="E12161">
        <v>1</v>
      </c>
      <c r="F12161" t="s">
        <v>116</v>
      </c>
      <c r="G12161" t="s">
        <v>347</v>
      </c>
      <c r="H12161" t="s">
        <v>518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260</v>
      </c>
      <c r="D12162" t="s">
        <v>332</v>
      </c>
      <c r="E12162">
        <v>1</v>
      </c>
      <c r="F12162" t="s">
        <v>225</v>
      </c>
      <c r="G12162" t="s">
        <v>860</v>
      </c>
      <c r="H12162" t="s">
        <v>3740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260</v>
      </c>
      <c r="D12163" t="s">
        <v>332</v>
      </c>
      <c r="E12163">
        <v>1</v>
      </c>
      <c r="F12163" t="s">
        <v>225</v>
      </c>
      <c r="G12163" t="s">
        <v>263</v>
      </c>
      <c r="H12163" t="s">
        <v>1018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260</v>
      </c>
      <c r="D12164" t="s">
        <v>332</v>
      </c>
      <c r="E12164">
        <v>1</v>
      </c>
      <c r="F12164" t="s">
        <v>342</v>
      </c>
      <c r="G12164" t="s">
        <v>273</v>
      </c>
      <c r="H12164" t="s">
        <v>963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260</v>
      </c>
      <c r="D12165" t="s">
        <v>332</v>
      </c>
      <c r="E12165">
        <v>1</v>
      </c>
      <c r="F12165" t="s">
        <v>526</v>
      </c>
      <c r="G12165" t="s">
        <v>266</v>
      </c>
      <c r="H12165" t="s">
        <v>3538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260</v>
      </c>
      <c r="D12166" t="s">
        <v>332</v>
      </c>
      <c r="E12166">
        <v>1</v>
      </c>
      <c r="F12166" t="s">
        <v>1867</v>
      </c>
      <c r="G12166" t="s">
        <v>273</v>
      </c>
      <c r="H12166" t="s">
        <v>3741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260</v>
      </c>
      <c r="D12167" t="s">
        <v>332</v>
      </c>
      <c r="E12167">
        <v>1</v>
      </c>
      <c r="F12167" t="s">
        <v>116</v>
      </c>
      <c r="G12167" t="s">
        <v>347</v>
      </c>
      <c r="H12167" t="s">
        <v>518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260</v>
      </c>
      <c r="D12168" t="s">
        <v>332</v>
      </c>
      <c r="E12168">
        <v>1</v>
      </c>
      <c r="F12168" t="s">
        <v>891</v>
      </c>
      <c r="G12168" t="s">
        <v>272</v>
      </c>
      <c r="H12168" t="s">
        <v>252</v>
      </c>
      <c r="J12168" t="s">
        <v>3742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260</v>
      </c>
      <c r="D12169" t="s">
        <v>332</v>
      </c>
      <c r="E12169">
        <v>1</v>
      </c>
      <c r="F12169" t="s">
        <v>116</v>
      </c>
      <c r="G12169" t="s">
        <v>347</v>
      </c>
      <c r="H12169" t="s">
        <v>518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260</v>
      </c>
      <c r="D12170" t="s">
        <v>332</v>
      </c>
      <c r="E12170">
        <v>1</v>
      </c>
      <c r="F12170" t="s">
        <v>225</v>
      </c>
      <c r="G12170" t="s">
        <v>263</v>
      </c>
      <c r="H12170" t="s">
        <v>3743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260</v>
      </c>
      <c r="D12171" t="s">
        <v>332</v>
      </c>
      <c r="E12171">
        <v>1</v>
      </c>
      <c r="F12171" t="s">
        <v>458</v>
      </c>
      <c r="G12171" t="s">
        <v>262</v>
      </c>
      <c r="H12171" t="s">
        <v>3744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260</v>
      </c>
      <c r="D12172" t="s">
        <v>332</v>
      </c>
      <c r="E12172">
        <v>1</v>
      </c>
      <c r="F12172" t="s">
        <v>224</v>
      </c>
      <c r="G12172" t="s">
        <v>263</v>
      </c>
      <c r="H12172" t="s">
        <v>473</v>
      </c>
      <c r="J12172" t="s">
        <v>1078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260</v>
      </c>
      <c r="D12173" t="s">
        <v>332</v>
      </c>
      <c r="E12173">
        <v>1</v>
      </c>
      <c r="F12173" t="s">
        <v>891</v>
      </c>
      <c r="G12173" t="s">
        <v>272</v>
      </c>
      <c r="H12173" t="s">
        <v>355</v>
      </c>
      <c r="J12173" t="s">
        <v>3742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260</v>
      </c>
      <c r="D12174" t="s">
        <v>332</v>
      </c>
      <c r="E12174">
        <v>1</v>
      </c>
      <c r="F12174" t="s">
        <v>224</v>
      </c>
      <c r="G12174" t="s">
        <v>273</v>
      </c>
      <c r="H12174" t="s">
        <v>3745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260</v>
      </c>
      <c r="D12175" t="s">
        <v>332</v>
      </c>
      <c r="E12175">
        <v>1</v>
      </c>
      <c r="F12175" t="s">
        <v>891</v>
      </c>
      <c r="G12175" t="s">
        <v>263</v>
      </c>
      <c r="H12175" t="s">
        <v>1234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260</v>
      </c>
      <c r="D12176" t="s">
        <v>332</v>
      </c>
      <c r="E12176">
        <v>1</v>
      </c>
      <c r="F12176" t="s">
        <v>225</v>
      </c>
      <c r="G12176" t="s">
        <v>273</v>
      </c>
      <c r="H12176" t="s">
        <v>1279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260</v>
      </c>
      <c r="D12177" t="s">
        <v>332</v>
      </c>
      <c r="E12177">
        <v>1</v>
      </c>
      <c r="F12177" t="s">
        <v>458</v>
      </c>
      <c r="G12177" t="s">
        <v>263</v>
      </c>
      <c r="H12177" t="s">
        <v>3746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260</v>
      </c>
      <c r="D12178" t="s">
        <v>332</v>
      </c>
      <c r="E12178">
        <v>1</v>
      </c>
      <c r="F12178" t="s">
        <v>386</v>
      </c>
      <c r="G12178" t="s">
        <v>272</v>
      </c>
      <c r="H12178" t="s">
        <v>252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260</v>
      </c>
      <c r="D12179" t="s">
        <v>332</v>
      </c>
      <c r="E12179">
        <v>1</v>
      </c>
      <c r="F12179" t="s">
        <v>224</v>
      </c>
      <c r="G12179" t="s">
        <v>272</v>
      </c>
      <c r="H12179" t="s">
        <v>252</v>
      </c>
      <c r="J12179" t="s">
        <v>17</v>
      </c>
      <c r="L12179" t="s">
        <v>2368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260</v>
      </c>
      <c r="D12180" t="s">
        <v>332</v>
      </c>
      <c r="E12180">
        <v>1</v>
      </c>
      <c r="F12180" t="s">
        <v>225</v>
      </c>
      <c r="G12180" t="s">
        <v>272</v>
      </c>
      <c r="H12180" t="s">
        <v>252</v>
      </c>
      <c r="L12180" t="s">
        <v>2368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260</v>
      </c>
      <c r="D12181" t="s">
        <v>332</v>
      </c>
      <c r="E12181">
        <v>1</v>
      </c>
      <c r="F12181" t="s">
        <v>116</v>
      </c>
      <c r="G12181" t="s">
        <v>939</v>
      </c>
      <c r="H12181" t="s">
        <v>3498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260</v>
      </c>
      <c r="D12182" t="s">
        <v>332</v>
      </c>
      <c r="E12182">
        <v>1</v>
      </c>
      <c r="F12182" t="s">
        <v>225</v>
      </c>
      <c r="G12182" t="s">
        <v>273</v>
      </c>
      <c r="H12182" t="s">
        <v>3745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260</v>
      </c>
      <c r="D12183" t="s">
        <v>332</v>
      </c>
      <c r="E12183">
        <v>1</v>
      </c>
      <c r="F12183" t="s">
        <v>26</v>
      </c>
      <c r="G12183" t="s">
        <v>266</v>
      </c>
      <c r="H12183" t="s">
        <v>3321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260</v>
      </c>
      <c r="D12184" t="s">
        <v>332</v>
      </c>
      <c r="E12184">
        <v>1</v>
      </c>
      <c r="F12184" t="s">
        <v>116</v>
      </c>
      <c r="G12184" t="s">
        <v>347</v>
      </c>
      <c r="H12184" t="s">
        <v>518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260</v>
      </c>
      <c r="D12185" t="s">
        <v>332</v>
      </c>
      <c r="E12185">
        <v>1</v>
      </c>
      <c r="F12185" t="s">
        <v>116</v>
      </c>
      <c r="G12185" t="s">
        <v>347</v>
      </c>
      <c r="H12185" t="s">
        <v>518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260</v>
      </c>
      <c r="D12186" t="s">
        <v>332</v>
      </c>
      <c r="E12186">
        <v>1</v>
      </c>
      <c r="F12186" t="s">
        <v>2134</v>
      </c>
      <c r="G12186" t="s">
        <v>266</v>
      </c>
      <c r="H12186" t="s">
        <v>3747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260</v>
      </c>
      <c r="D12187" t="s">
        <v>332</v>
      </c>
      <c r="E12187">
        <v>1</v>
      </c>
      <c r="F12187" t="s">
        <v>526</v>
      </c>
      <c r="G12187" t="s">
        <v>266</v>
      </c>
      <c r="H12187" t="s">
        <v>3538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260</v>
      </c>
      <c r="D12188" t="s">
        <v>332</v>
      </c>
      <c r="E12188">
        <v>1</v>
      </c>
      <c r="F12188" t="s">
        <v>2134</v>
      </c>
      <c r="G12188" t="s">
        <v>266</v>
      </c>
      <c r="H12188" t="s">
        <v>3736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260</v>
      </c>
      <c r="D12189" t="s">
        <v>332</v>
      </c>
      <c r="E12189">
        <v>1</v>
      </c>
      <c r="F12189" t="s">
        <v>225</v>
      </c>
      <c r="G12189" t="s">
        <v>284</v>
      </c>
      <c r="H12189" t="s">
        <v>250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260</v>
      </c>
      <c r="D12190" t="s">
        <v>332</v>
      </c>
      <c r="E12190">
        <v>1</v>
      </c>
      <c r="F12190" t="s">
        <v>21</v>
      </c>
      <c r="G12190" t="s">
        <v>998</v>
      </c>
      <c r="H12190" t="s">
        <v>3327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260</v>
      </c>
      <c r="D12191" t="s">
        <v>332</v>
      </c>
      <c r="E12191">
        <v>1</v>
      </c>
      <c r="F12191" t="s">
        <v>21</v>
      </c>
      <c r="G12191" t="s">
        <v>272</v>
      </c>
      <c r="H12191" t="s">
        <v>1522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260</v>
      </c>
      <c r="D12192" t="s">
        <v>332</v>
      </c>
      <c r="E12192">
        <v>1</v>
      </c>
      <c r="F12192" t="s">
        <v>201</v>
      </c>
      <c r="G12192" t="s">
        <v>623</v>
      </c>
      <c r="H12192" t="s">
        <v>202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260</v>
      </c>
      <c r="D12193" t="s">
        <v>332</v>
      </c>
      <c r="E12193">
        <v>1</v>
      </c>
      <c r="F12193" t="s">
        <v>116</v>
      </c>
      <c r="G12193" t="s">
        <v>347</v>
      </c>
      <c r="H12193" t="s">
        <v>518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260</v>
      </c>
      <c r="D12194" t="s">
        <v>332</v>
      </c>
      <c r="E12194">
        <v>1</v>
      </c>
      <c r="F12194" t="s">
        <v>458</v>
      </c>
      <c r="G12194" t="s">
        <v>263</v>
      </c>
      <c r="H12194" t="s">
        <v>3755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260</v>
      </c>
      <c r="D12195" t="s">
        <v>332</v>
      </c>
      <c r="E12195">
        <v>1</v>
      </c>
      <c r="F12195" t="s">
        <v>455</v>
      </c>
      <c r="G12195" t="s">
        <v>347</v>
      </c>
      <c r="H12195" t="s">
        <v>456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260</v>
      </c>
      <c r="D12196" t="s">
        <v>332</v>
      </c>
      <c r="E12196">
        <v>1</v>
      </c>
      <c r="F12196" t="s">
        <v>127</v>
      </c>
      <c r="G12196" t="s">
        <v>266</v>
      </c>
      <c r="H12196" t="s">
        <v>3446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260</v>
      </c>
      <c r="D12197" t="s">
        <v>332</v>
      </c>
      <c r="E12197">
        <v>1</v>
      </c>
      <c r="F12197" t="s">
        <v>458</v>
      </c>
      <c r="G12197" t="s">
        <v>262</v>
      </c>
      <c r="H12197" t="s">
        <v>989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260</v>
      </c>
      <c r="D12198" t="s">
        <v>332</v>
      </c>
      <c r="E12198">
        <v>1</v>
      </c>
      <c r="F12198" t="s">
        <v>458</v>
      </c>
      <c r="G12198" t="s">
        <v>262</v>
      </c>
      <c r="H12198" t="s">
        <v>3756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260</v>
      </c>
      <c r="D12199" t="s">
        <v>332</v>
      </c>
      <c r="E12199">
        <v>1</v>
      </c>
      <c r="F12199" t="s">
        <v>3120</v>
      </c>
      <c r="G12199" t="s">
        <v>721</v>
      </c>
      <c r="H12199" t="s">
        <v>3757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260</v>
      </c>
      <c r="D12200" t="s">
        <v>332</v>
      </c>
      <c r="E12200">
        <v>1</v>
      </c>
      <c r="F12200" t="s">
        <v>365</v>
      </c>
      <c r="G12200" t="s">
        <v>366</v>
      </c>
      <c r="H12200" t="s">
        <v>371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260</v>
      </c>
      <c r="D12201" t="s">
        <v>332</v>
      </c>
      <c r="E12201">
        <v>1</v>
      </c>
      <c r="F12201" t="s">
        <v>26</v>
      </c>
      <c r="G12201" t="s">
        <v>264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260</v>
      </c>
      <c r="D12202" t="s">
        <v>332</v>
      </c>
      <c r="E12202">
        <v>1</v>
      </c>
      <c r="F12202" t="s">
        <v>1174</v>
      </c>
      <c r="G12202" t="s">
        <v>263</v>
      </c>
      <c r="H12202" t="s">
        <v>3743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45124</v>
      </c>
      <c r="C12203" t="s">
        <v>261</v>
      </c>
      <c r="D12203" t="s">
        <v>3754</v>
      </c>
      <c r="E12203">
        <v>1</v>
      </c>
      <c r="F12203" t="s">
        <v>2651</v>
      </c>
      <c r="G12203" t="s">
        <v>266</v>
      </c>
      <c r="H12203" t="s">
        <v>3759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17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45124</v>
      </c>
      <c r="C12204" t="s">
        <v>261</v>
      </c>
      <c r="D12204" t="s">
        <v>3754</v>
      </c>
      <c r="E12204">
        <v>1</v>
      </c>
      <c r="F12204" t="s">
        <v>214</v>
      </c>
      <c r="G12204" t="s">
        <v>721</v>
      </c>
      <c r="H12204" t="s">
        <v>216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17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260</v>
      </c>
      <c r="D12205" t="s">
        <v>332</v>
      </c>
      <c r="E12205">
        <v>1</v>
      </c>
      <c r="F12205" t="s">
        <v>21</v>
      </c>
      <c r="G12205" t="s">
        <v>272</v>
      </c>
      <c r="H12205" t="s">
        <v>1522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260</v>
      </c>
      <c r="D12206" t="s">
        <v>332</v>
      </c>
      <c r="E12206">
        <v>1</v>
      </c>
      <c r="F12206" t="s">
        <v>15</v>
      </c>
      <c r="G12206" t="s">
        <v>266</v>
      </c>
      <c r="H12206" t="s">
        <v>3761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260</v>
      </c>
      <c r="D12207" t="s">
        <v>332</v>
      </c>
      <c r="E12207">
        <v>1</v>
      </c>
      <c r="F12207" t="s">
        <v>458</v>
      </c>
      <c r="G12207" t="s">
        <v>266</v>
      </c>
      <c r="H12207" t="s">
        <v>3760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260</v>
      </c>
      <c r="D12208" t="s">
        <v>332</v>
      </c>
      <c r="E12208">
        <v>1</v>
      </c>
      <c r="F12208" t="s">
        <v>225</v>
      </c>
      <c r="G12208" t="s">
        <v>263</v>
      </c>
      <c r="H12208" t="s">
        <v>282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260</v>
      </c>
      <c r="D12209" t="s">
        <v>332</v>
      </c>
      <c r="E12209">
        <v>1</v>
      </c>
      <c r="F12209" t="s">
        <v>458</v>
      </c>
      <c r="G12209" t="s">
        <v>777</v>
      </c>
      <c r="H12209" t="s">
        <v>3762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25" workbookViewId="0">
      <selection activeCell="A52" sqref="A52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2467</v>
      </c>
      <c r="D1" t="s">
        <v>179</v>
      </c>
      <c r="F1" t="s">
        <v>2470</v>
      </c>
      <c r="G1" t="s">
        <v>2471</v>
      </c>
      <c r="H1" t="s">
        <v>2472</v>
      </c>
      <c r="I1" t="s">
        <v>2473</v>
      </c>
      <c r="J1" t="s">
        <v>2474</v>
      </c>
      <c r="K1" t="s">
        <v>2471</v>
      </c>
      <c r="L1" t="s">
        <v>2476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2468</v>
      </c>
      <c r="G2" t="str">
        <f>Tabla5[[#This Row],[Nombre]]</f>
        <v>Valuntech 60</v>
      </c>
      <c r="H2" t="s">
        <v>2468</v>
      </c>
      <c r="I2" t="s">
        <v>2469</v>
      </c>
      <c r="J2" t="s">
        <v>1124</v>
      </c>
      <c r="K2">
        <f>Tabla5[[#This Row],[Columna1]]</f>
        <v>1</v>
      </c>
      <c r="L2" t="s">
        <v>2475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2468</v>
      </c>
      <c r="G3" t="str">
        <f>Tabla5[[#This Row],[Nombre]]</f>
        <v>Sebastian</v>
      </c>
      <c r="H3" t="s">
        <v>2468</v>
      </c>
      <c r="I3" t="s">
        <v>2469</v>
      </c>
      <c r="J3" t="s">
        <v>1124</v>
      </c>
      <c r="K3">
        <f>Tabla5[[#This Row],[Columna1]]</f>
        <v>2</v>
      </c>
      <c r="L3" t="s">
        <v>2475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2468</v>
      </c>
      <c r="G4" t="str">
        <f>Tabla5[[#This Row],[Nombre]]</f>
        <v>Smart Plus</v>
      </c>
      <c r="H4" t="s">
        <v>2468</v>
      </c>
      <c r="I4" t="s">
        <v>2469</v>
      </c>
      <c r="J4" t="s">
        <v>1124</v>
      </c>
      <c r="K4">
        <f>Tabla5[[#This Row],[Columna1]]</f>
        <v>3</v>
      </c>
      <c r="L4" t="s">
        <v>2475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2468</v>
      </c>
      <c r="G5" t="str">
        <f>Tabla5[[#This Row],[Nombre]]</f>
        <v>Rubiani</v>
      </c>
      <c r="H5" t="s">
        <v>2468</v>
      </c>
      <c r="I5" t="s">
        <v>2469</v>
      </c>
      <c r="J5" t="s">
        <v>1124</v>
      </c>
      <c r="K5">
        <f>Tabla5[[#This Row],[Columna1]]</f>
        <v>4</v>
      </c>
      <c r="L5" t="s">
        <v>2475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2468</v>
      </c>
      <c r="G6" t="str">
        <f>Tabla5[[#This Row],[Nombre]]</f>
        <v>JOMA</v>
      </c>
      <c r="H6" t="s">
        <v>2468</v>
      </c>
      <c r="I6" t="s">
        <v>2469</v>
      </c>
      <c r="J6" t="s">
        <v>1124</v>
      </c>
      <c r="K6">
        <f>Tabla5[[#This Row],[Columna1]]</f>
        <v>5</v>
      </c>
      <c r="L6" t="s">
        <v>2475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2468</v>
      </c>
      <c r="G7" t="str">
        <f>Tabla5[[#This Row],[Nombre]]</f>
        <v>Ovidio</v>
      </c>
      <c r="H7" t="s">
        <v>2468</v>
      </c>
      <c r="I7" t="s">
        <v>2469</v>
      </c>
      <c r="J7" t="s">
        <v>1124</v>
      </c>
      <c r="K7">
        <f>Tabla5[[#This Row],[Columna1]]</f>
        <v>6</v>
      </c>
      <c r="L7" t="s">
        <v>2475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2468</v>
      </c>
      <c r="G8" t="str">
        <f>Tabla5[[#This Row],[Nombre]]</f>
        <v>AtrasPR</v>
      </c>
      <c r="H8" t="s">
        <v>2468</v>
      </c>
      <c r="I8" t="s">
        <v>2469</v>
      </c>
      <c r="J8" t="s">
        <v>1124</v>
      </c>
      <c r="K8">
        <f>Tabla5[[#This Row],[Columna1]]</f>
        <v>7</v>
      </c>
      <c r="L8" t="s">
        <v>2475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2468</v>
      </c>
      <c r="G9" t="str">
        <f>Tabla5[[#This Row],[Nombre]]</f>
        <v>PR95</v>
      </c>
      <c r="H9" t="s">
        <v>2468</v>
      </c>
      <c r="I9" t="s">
        <v>2469</v>
      </c>
      <c r="J9" t="s">
        <v>1124</v>
      </c>
      <c r="K9">
        <f>Tabla5[[#This Row],[Columna1]]</f>
        <v>8</v>
      </c>
      <c r="L9" t="s">
        <v>2475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2468</v>
      </c>
      <c r="G10" t="str">
        <f>Tabla5[[#This Row],[Nombre]]</f>
        <v>Controles</v>
      </c>
      <c r="H10" t="s">
        <v>2468</v>
      </c>
      <c r="I10" t="s">
        <v>2469</v>
      </c>
      <c r="J10" t="s">
        <v>1124</v>
      </c>
      <c r="K10">
        <f>Tabla5[[#This Row],[Columna1]]</f>
        <v>9</v>
      </c>
      <c r="L10" t="s">
        <v>2475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2468</v>
      </c>
      <c r="G11" t="str">
        <f>Tabla5[[#This Row],[Nombre]]</f>
        <v>El Huracan</v>
      </c>
      <c r="H11" t="s">
        <v>2468</v>
      </c>
      <c r="I11" t="s">
        <v>2469</v>
      </c>
      <c r="J11" t="s">
        <v>1124</v>
      </c>
      <c r="K11">
        <f>Tabla5[[#This Row],[Columna1]]</f>
        <v>10</v>
      </c>
      <c r="L11" t="s">
        <v>2475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2468</v>
      </c>
      <c r="G12" t="str">
        <f>Tabla5[[#This Row],[Nombre]]</f>
        <v>El surtidor</v>
      </c>
      <c r="H12" t="s">
        <v>2468</v>
      </c>
      <c r="I12" t="s">
        <v>2469</v>
      </c>
      <c r="J12" t="s">
        <v>1124</v>
      </c>
      <c r="K12">
        <f>Tabla5[[#This Row],[Columna1]]</f>
        <v>11</v>
      </c>
      <c r="L12" t="s">
        <v>2475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2468</v>
      </c>
      <c r="G13" t="str">
        <f>Tabla5[[#This Row],[Nombre]]</f>
        <v>Batri Mundotech</v>
      </c>
      <c r="H13" t="s">
        <v>2468</v>
      </c>
      <c r="I13" t="s">
        <v>2469</v>
      </c>
      <c r="J13" t="s">
        <v>1124</v>
      </c>
      <c r="K13">
        <f>Tabla5[[#This Row],[Columna1]]</f>
        <v>12</v>
      </c>
      <c r="L13" t="s">
        <v>2475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2468</v>
      </c>
      <c r="G14" t="str">
        <f>Tabla5[[#This Row],[Nombre]]</f>
        <v>VJ</v>
      </c>
      <c r="H14" t="s">
        <v>2468</v>
      </c>
      <c r="I14" t="s">
        <v>2469</v>
      </c>
      <c r="J14" t="s">
        <v>1124</v>
      </c>
      <c r="K14">
        <f>Tabla5[[#This Row],[Columna1]]</f>
        <v>13</v>
      </c>
      <c r="L14" t="s">
        <v>2475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2468</v>
      </c>
      <c r="G15" t="str">
        <f>Tabla5[[#This Row],[Nombre]]</f>
        <v>Yolima Tecno One</v>
      </c>
      <c r="H15" t="s">
        <v>2468</v>
      </c>
      <c r="I15" t="s">
        <v>2469</v>
      </c>
      <c r="J15" t="s">
        <v>1124</v>
      </c>
      <c r="K15">
        <f>Tabla5[[#This Row],[Columna1]]</f>
        <v>14</v>
      </c>
      <c r="L15" t="s">
        <v>2475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2468</v>
      </c>
      <c r="G16" t="str">
        <f>Tabla5[[#This Row],[Nombre]]</f>
        <v>WOM</v>
      </c>
      <c r="H16" t="s">
        <v>2468</v>
      </c>
      <c r="I16" t="s">
        <v>2469</v>
      </c>
      <c r="J16" t="s">
        <v>1124</v>
      </c>
      <c r="K16">
        <f>Tabla5[[#This Row],[Columna1]]</f>
        <v>15</v>
      </c>
      <c r="L16" t="s">
        <v>2475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2468</v>
      </c>
      <c r="G17" t="str">
        <f>Tabla5[[#This Row],[Nombre]]</f>
        <v>Claro</v>
      </c>
      <c r="H17" t="s">
        <v>2468</v>
      </c>
      <c r="I17" t="s">
        <v>2469</v>
      </c>
      <c r="J17" t="s">
        <v>1124</v>
      </c>
      <c r="K17">
        <f>Tabla5[[#This Row],[Columna1]]</f>
        <v>16</v>
      </c>
      <c r="L17" t="s">
        <v>2475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2468</v>
      </c>
      <c r="G18" t="str">
        <f>Tabla5[[#This Row],[Nombre]]</f>
        <v>Movistar</v>
      </c>
      <c r="H18" t="s">
        <v>2468</v>
      </c>
      <c r="I18" t="s">
        <v>2469</v>
      </c>
      <c r="J18" t="s">
        <v>1124</v>
      </c>
      <c r="K18">
        <f>Tabla5[[#This Row],[Columna1]]</f>
        <v>17</v>
      </c>
      <c r="L18" t="s">
        <v>2475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2468</v>
      </c>
      <c r="G19" t="str">
        <f>Tabla5[[#This Row],[Nombre]]</f>
        <v>Tigo</v>
      </c>
      <c r="H19" t="s">
        <v>2468</v>
      </c>
      <c r="I19" t="s">
        <v>2469</v>
      </c>
      <c r="J19" t="s">
        <v>1124</v>
      </c>
      <c r="K19">
        <f>Tabla5[[#This Row],[Columna1]]</f>
        <v>18</v>
      </c>
      <c r="L19" t="s">
        <v>2475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2468</v>
      </c>
      <c r="G20" t="str">
        <f>Tabla5[[#This Row],[Nombre]]</f>
        <v>Container</v>
      </c>
      <c r="H20" t="s">
        <v>2468</v>
      </c>
      <c r="I20" t="s">
        <v>2469</v>
      </c>
      <c r="J20" t="s">
        <v>1124</v>
      </c>
      <c r="K20">
        <f>Tabla5[[#This Row],[Columna1]]</f>
        <v>19</v>
      </c>
      <c r="L20" t="s">
        <v>2475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2468</v>
      </c>
      <c r="G21" t="str">
        <f>Tabla5[[#This Row],[Nombre]]</f>
        <v>Andres Capital</v>
      </c>
      <c r="H21" t="s">
        <v>2468</v>
      </c>
      <c r="I21" t="s">
        <v>2469</v>
      </c>
      <c r="J21" t="s">
        <v>1124</v>
      </c>
      <c r="K21">
        <f>Tabla5[[#This Row],[Columna1]]</f>
        <v>20</v>
      </c>
      <c r="L21" t="s">
        <v>2475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2468</v>
      </c>
      <c r="G22" t="str">
        <f>Tabla5[[#This Row],[Nombre]]</f>
        <v>Dream Games</v>
      </c>
      <c r="H22" t="s">
        <v>2468</v>
      </c>
      <c r="I22" t="s">
        <v>2469</v>
      </c>
      <c r="J22" t="s">
        <v>1124</v>
      </c>
      <c r="K22">
        <f>Tabla5[[#This Row],[Columna1]]</f>
        <v>21</v>
      </c>
      <c r="L22" t="s">
        <v>2475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2468</v>
      </c>
      <c r="G23" t="str">
        <f>Tabla5[[#This Row],[Nombre]]</f>
        <v>VPG Sas</v>
      </c>
      <c r="H23" t="s">
        <v>2468</v>
      </c>
      <c r="I23" t="s">
        <v>2469</v>
      </c>
      <c r="J23" t="s">
        <v>1124</v>
      </c>
      <c r="K23">
        <f>Tabla5[[#This Row],[Columna1]]</f>
        <v>22</v>
      </c>
      <c r="L23" t="s">
        <v>2475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2468</v>
      </c>
      <c r="G24" t="str">
        <f>Tabla5[[#This Row],[Nombre]]</f>
        <v>JOP</v>
      </c>
      <c r="H24" t="s">
        <v>2468</v>
      </c>
      <c r="I24" t="s">
        <v>2469</v>
      </c>
      <c r="J24" t="s">
        <v>1124</v>
      </c>
      <c r="K24">
        <f>Tabla5[[#This Row],[Columna1]]</f>
        <v>23</v>
      </c>
      <c r="L24" t="s">
        <v>2475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2468</v>
      </c>
      <c r="G25" t="str">
        <f>Tabla5[[#This Row],[Nombre]]</f>
        <v>Gama Case</v>
      </c>
      <c r="H25" t="s">
        <v>2468</v>
      </c>
      <c r="I25" t="s">
        <v>2469</v>
      </c>
      <c r="J25" t="s">
        <v>1124</v>
      </c>
      <c r="K25">
        <f>Tabla5[[#This Row],[Columna1]]</f>
        <v>24</v>
      </c>
      <c r="L25" t="s">
        <v>2475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2468</v>
      </c>
      <c r="G26" t="str">
        <f>Tabla5[[#This Row],[Nombre]]</f>
        <v>L&amp;M</v>
      </c>
      <c r="H26" t="s">
        <v>2468</v>
      </c>
      <c r="I26" t="s">
        <v>2469</v>
      </c>
      <c r="J26" t="s">
        <v>1124</v>
      </c>
      <c r="K26">
        <f>Tabla5[[#This Row],[Columna1]]</f>
        <v>25</v>
      </c>
      <c r="L26" t="s">
        <v>2475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2468</v>
      </c>
      <c r="G27" t="str">
        <f>Tabla5[[#This Row],[Nombre]]</f>
        <v>RACO</v>
      </c>
      <c r="H27" t="s">
        <v>2468</v>
      </c>
      <c r="I27" t="s">
        <v>2469</v>
      </c>
      <c r="J27" t="s">
        <v>1124</v>
      </c>
      <c r="K27">
        <f>Tabla5[[#This Row],[Columna1]]</f>
        <v>26</v>
      </c>
      <c r="L27" t="s">
        <v>2475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2468</v>
      </c>
      <c r="G28" t="str">
        <f>Tabla5[[#This Row],[Nombre]]</f>
        <v>Memorias Musica</v>
      </c>
      <c r="H28" t="s">
        <v>2468</v>
      </c>
      <c r="I28" t="s">
        <v>2469</v>
      </c>
      <c r="J28" t="s">
        <v>1124</v>
      </c>
      <c r="K28">
        <f>Tabla5[[#This Row],[Columna1]]</f>
        <v>27</v>
      </c>
      <c r="L28" t="s">
        <v>2475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2468</v>
      </c>
      <c r="G29" t="str">
        <f>Tabla5[[#This Row],[Nombre]]</f>
        <v>Chocolocell</v>
      </c>
      <c r="H29" t="s">
        <v>2468</v>
      </c>
      <c r="I29" t="s">
        <v>2469</v>
      </c>
      <c r="J29" t="s">
        <v>1124</v>
      </c>
      <c r="K29">
        <f>Tabla5[[#This Row],[Columna1]]</f>
        <v>28</v>
      </c>
      <c r="L29" t="s">
        <v>2475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2468</v>
      </c>
      <c r="G30" t="str">
        <f>Tabla5[[#This Row],[Nombre]]</f>
        <v>Frente Smart Plus</v>
      </c>
      <c r="H30" t="s">
        <v>2468</v>
      </c>
      <c r="I30" t="s">
        <v>2469</v>
      </c>
      <c r="J30" t="s">
        <v>1124</v>
      </c>
      <c r="K30">
        <f>Tabla5[[#This Row],[Columna1]]</f>
        <v>29</v>
      </c>
      <c r="L30" t="s">
        <v>2475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2468</v>
      </c>
      <c r="G31" t="str">
        <f>Tabla5[[#This Row],[Nombre]]</f>
        <v>Safari</v>
      </c>
      <c r="H31" t="s">
        <v>2468</v>
      </c>
      <c r="I31" t="s">
        <v>2469</v>
      </c>
      <c r="J31" t="s">
        <v>1124</v>
      </c>
      <c r="K31">
        <f>Tabla5[[#This Row],[Columna1]]</f>
        <v>30</v>
      </c>
      <c r="L31" t="s">
        <v>2475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2468</v>
      </c>
      <c r="G32" t="str">
        <f>Tabla5[[#This Row],[Nombre]]</f>
        <v>ALG</v>
      </c>
      <c r="H32" t="s">
        <v>2468</v>
      </c>
      <c r="I32" t="s">
        <v>2469</v>
      </c>
      <c r="J32" t="s">
        <v>1124</v>
      </c>
      <c r="K32">
        <f>Tabla5[[#This Row],[Columna1]]</f>
        <v>31</v>
      </c>
      <c r="L32" t="s">
        <v>2475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2468</v>
      </c>
      <c r="G33" t="str">
        <f>Tabla5[[#This Row],[Nombre]]</f>
        <v>Pompas</v>
      </c>
      <c r="H33" t="s">
        <v>2468</v>
      </c>
      <c r="I33" t="s">
        <v>2469</v>
      </c>
      <c r="J33" t="s">
        <v>1124</v>
      </c>
      <c r="K33">
        <f>Tabla5[[#This Row],[Columna1]]</f>
        <v>32</v>
      </c>
      <c r="L33" t="s">
        <v>2475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2468</v>
      </c>
      <c r="G34" t="str">
        <f>Tabla5[[#This Row],[Nombre]]</f>
        <v>110-Chicago</v>
      </c>
      <c r="H34" t="s">
        <v>2468</v>
      </c>
      <c r="I34" t="s">
        <v>2469</v>
      </c>
      <c r="J34" t="s">
        <v>1124</v>
      </c>
      <c r="K34">
        <f>Tabla5[[#This Row],[Columna1]]</f>
        <v>33</v>
      </c>
      <c r="L34" t="s">
        <v>2475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2468</v>
      </c>
      <c r="G35" t="str">
        <f>Tabla5[[#This Row],[Nombre]]</f>
        <v>JVD</v>
      </c>
      <c r="H35" t="s">
        <v>2468</v>
      </c>
      <c r="I35" t="s">
        <v>2469</v>
      </c>
      <c r="J35" t="s">
        <v>1124</v>
      </c>
      <c r="K35">
        <f>Tabla5[[#This Row],[Columna1]]</f>
        <v>34</v>
      </c>
      <c r="L35" t="s">
        <v>2475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2468</v>
      </c>
      <c r="G36" t="str">
        <f>Tabla5[[#This Row],[Nombre]]</f>
        <v>EKADY</v>
      </c>
      <c r="H36" t="s">
        <v>2468</v>
      </c>
      <c r="I36" t="s">
        <v>2469</v>
      </c>
      <c r="J36" t="s">
        <v>1124</v>
      </c>
      <c r="K36">
        <f>Tabla5[[#This Row],[Columna1]]</f>
        <v>35</v>
      </c>
      <c r="L36" t="s">
        <v>2475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2468</v>
      </c>
      <c r="G37" t="str">
        <f>Tabla5[[#This Row],[Nombre]]</f>
        <v>TYD</v>
      </c>
      <c r="H37" t="s">
        <v>2468</v>
      </c>
      <c r="I37" t="s">
        <v>2469</v>
      </c>
      <c r="J37" t="s">
        <v>1124</v>
      </c>
      <c r="K37">
        <f>Tabla5[[#This Row],[Columna1]]</f>
        <v>36</v>
      </c>
      <c r="L37" t="s">
        <v>2475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2468</v>
      </c>
      <c r="G38" t="str">
        <f>Tabla5[[#This Row],[Nombre]]</f>
        <v>SD Tecnology</v>
      </c>
      <c r="H38" t="s">
        <v>2468</v>
      </c>
      <c r="I38" t="s">
        <v>2469</v>
      </c>
      <c r="J38" t="s">
        <v>1124</v>
      </c>
      <c r="K38">
        <f>Tabla5[[#This Row],[Columna1]]</f>
        <v>37</v>
      </c>
      <c r="L38" t="s">
        <v>2475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2468</v>
      </c>
      <c r="G39" t="str">
        <f>Tabla5[[#This Row],[Nombre]]</f>
        <v>Celuflex</v>
      </c>
      <c r="H39" t="s">
        <v>2468</v>
      </c>
      <c r="I39" t="s">
        <v>2469</v>
      </c>
      <c r="J39" t="s">
        <v>1124</v>
      </c>
      <c r="K39">
        <f>Tabla5[[#This Row],[Columna1]]</f>
        <v>38</v>
      </c>
      <c r="L39" t="s">
        <v>2475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2468</v>
      </c>
      <c r="G40" t="str">
        <f>Tabla5[[#This Row],[Nombre]]</f>
        <v>Global Importaciones</v>
      </c>
      <c r="H40" t="s">
        <v>2468</v>
      </c>
      <c r="I40" t="s">
        <v>2469</v>
      </c>
      <c r="J40" t="s">
        <v>1124</v>
      </c>
      <c r="K40">
        <f>Tabla5[[#This Row],[Columna1]]</f>
        <v>39</v>
      </c>
      <c r="L40" t="s">
        <v>2475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2468</v>
      </c>
      <c r="G41" t="str">
        <f>Tabla5[[#This Row],[Nombre]]</f>
        <v>Tigerss Nodo</v>
      </c>
      <c r="H41" t="s">
        <v>2468</v>
      </c>
      <c r="I41" t="s">
        <v>2469</v>
      </c>
      <c r="J41" t="s">
        <v>1124</v>
      </c>
      <c r="K41">
        <f>Tabla5[[#This Row],[Columna1]]</f>
        <v>40</v>
      </c>
      <c r="L41" t="s">
        <v>2475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2468</v>
      </c>
      <c r="G42" t="str">
        <f>Tabla5[[#This Row],[Nombre]]</f>
        <v>EG Accesorios</v>
      </c>
      <c r="H42" t="s">
        <v>2468</v>
      </c>
      <c r="I42" t="s">
        <v>2469</v>
      </c>
      <c r="J42" t="s">
        <v>1124</v>
      </c>
      <c r="K42">
        <f>Tabla5[[#This Row],[Columna1]]</f>
        <v>41</v>
      </c>
      <c r="L42" t="s">
        <v>2475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2468</v>
      </c>
      <c r="G43" t="str">
        <f>Tabla5[[#This Row],[Nombre]]</f>
        <v>Chicago 107</v>
      </c>
      <c r="H43" t="s">
        <v>2468</v>
      </c>
      <c r="I43" t="s">
        <v>2469</v>
      </c>
      <c r="J43" t="s">
        <v>1124</v>
      </c>
      <c r="K43">
        <f>Tabla5[[#This Row],[Columna1]]</f>
        <v>42</v>
      </c>
      <c r="L43" t="s">
        <v>2475</v>
      </c>
      <c r="N43" t="str">
        <f t="shared" si="0"/>
        <v>"chicago 107": 42,</v>
      </c>
    </row>
    <row r="44" spans="1:14" x14ac:dyDescent="0.2">
      <c r="A44">
        <v>43</v>
      </c>
      <c r="B44" t="s">
        <v>2338</v>
      </c>
      <c r="C44">
        <f>Tabla5[[#This Row],[ID]]</f>
        <v>43</v>
      </c>
      <c r="D44" t="s">
        <v>1638</v>
      </c>
      <c r="F44" t="s">
        <v>2468</v>
      </c>
      <c r="G44" t="str">
        <f>Tabla5[[#This Row],[Nombre]]</f>
        <v>FYR Flex</v>
      </c>
      <c r="H44" t="s">
        <v>2468</v>
      </c>
      <c r="I44" t="s">
        <v>2469</v>
      </c>
      <c r="J44" t="s">
        <v>1124</v>
      </c>
      <c r="K44">
        <f>Tabla5[[#This Row],[Columna1]]</f>
        <v>43</v>
      </c>
      <c r="L44" t="s">
        <v>2475</v>
      </c>
      <c r="N44" t="str">
        <f t="shared" si="0"/>
        <v>"fyr flex": 43,</v>
      </c>
    </row>
    <row r="45" spans="1:14" x14ac:dyDescent="0.2">
      <c r="A45">
        <v>44</v>
      </c>
      <c r="B45" t="s">
        <v>2440</v>
      </c>
      <c r="C45">
        <f>Tabla5[[#This Row],[ID]]</f>
        <v>44</v>
      </c>
      <c r="D45" t="s">
        <v>1638</v>
      </c>
      <c r="F45" t="s">
        <v>2468</v>
      </c>
      <c r="G45" t="str">
        <f>Tabla5[[#This Row],[Nombre]]</f>
        <v>Tablet Store</v>
      </c>
      <c r="H45" t="s">
        <v>2468</v>
      </c>
      <c r="I45" t="s">
        <v>2469</v>
      </c>
      <c r="J45" t="s">
        <v>1124</v>
      </c>
      <c r="K45">
        <f>Tabla5[[#This Row],[Columna1]]</f>
        <v>44</v>
      </c>
      <c r="L45" t="s">
        <v>2475</v>
      </c>
      <c r="N45" t="str">
        <f t="shared" si="0"/>
        <v>"tablet store": 44,</v>
      </c>
    </row>
    <row r="46" spans="1:14" x14ac:dyDescent="0.2">
      <c r="A46">
        <v>45</v>
      </c>
      <c r="B46" t="s">
        <v>2447</v>
      </c>
      <c r="C46">
        <f>Tabla5[[#This Row],[ID]]</f>
        <v>45</v>
      </c>
      <c r="D46" t="s">
        <v>2448</v>
      </c>
      <c r="F46" t="s">
        <v>2468</v>
      </c>
      <c r="G46" t="str">
        <f>Tabla5[[#This Row],[Nombre]]</f>
        <v>Tecno Game</v>
      </c>
      <c r="H46" t="s">
        <v>2468</v>
      </c>
      <c r="I46" t="s">
        <v>2469</v>
      </c>
      <c r="J46" t="s">
        <v>1124</v>
      </c>
      <c r="K46">
        <f>Tabla5[[#This Row],[Columna1]]</f>
        <v>45</v>
      </c>
      <c r="L46" t="s">
        <v>2475</v>
      </c>
      <c r="N46" t="str">
        <f t="shared" si="0"/>
        <v>"tecno game": 45,</v>
      </c>
    </row>
    <row r="47" spans="1:14" x14ac:dyDescent="0.2">
      <c r="A47">
        <v>46</v>
      </c>
      <c r="B47" t="s">
        <v>2780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3024</v>
      </c>
      <c r="C48">
        <f>Tabla5[[#This Row],[ID]]</f>
        <v>47</v>
      </c>
      <c r="D48" t="s">
        <v>2974</v>
      </c>
    </row>
    <row r="49" spans="1:10" x14ac:dyDescent="0.2">
      <c r="A49">
        <v>48</v>
      </c>
      <c r="B49" t="s">
        <v>3220</v>
      </c>
      <c r="C49">
        <f>Tabla5[[#This Row],[ID]]</f>
        <v>48</v>
      </c>
      <c r="D49" t="s">
        <v>3221</v>
      </c>
    </row>
    <row r="50" spans="1:10" x14ac:dyDescent="0.2">
      <c r="A50">
        <v>49</v>
      </c>
      <c r="B50" t="s">
        <v>3433</v>
      </c>
      <c r="C50">
        <f>Tabla5[[#This Row],[ID]]</f>
        <v>49</v>
      </c>
      <c r="D50" t="s">
        <v>3434</v>
      </c>
    </row>
    <row r="51" spans="1:10" x14ac:dyDescent="0.2">
      <c r="A51">
        <v>50</v>
      </c>
      <c r="B51" t="s">
        <v>3513</v>
      </c>
      <c r="C51">
        <f>Tabla5[[#This Row],[ID]]</f>
        <v>50</v>
      </c>
      <c r="D51" t="s">
        <v>3514</v>
      </c>
    </row>
    <row r="52" spans="1:10" x14ac:dyDescent="0.2">
      <c r="A52">
        <v>51</v>
      </c>
      <c r="B52" t="s">
        <v>3754</v>
      </c>
      <c r="C52" s="89">
        <f>Tabla5[[#This Row],[ID]]</f>
        <v>51</v>
      </c>
      <c r="D52" t="s">
        <v>1761</v>
      </c>
      <c r="J52" t="s">
        <v>2441</v>
      </c>
    </row>
    <row r="53" spans="1:10" x14ac:dyDescent="0.2">
      <c r="J53" t="s">
        <v>2442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2790</v>
      </c>
      <c r="D1" t="s">
        <v>2600</v>
      </c>
      <c r="E1" t="s">
        <v>2791</v>
      </c>
      <c r="F1" t="s">
        <v>2792</v>
      </c>
      <c r="G1" t="s">
        <v>1887</v>
      </c>
    </row>
    <row r="2" spans="1:7" x14ac:dyDescent="0.2">
      <c r="A2" t="s">
        <v>2783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2784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2785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2786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2787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2788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2789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4" t="s">
        <v>3125</v>
      </c>
      <c r="B62" s="54" t="s">
        <v>3126</v>
      </c>
      <c r="C62" s="54" t="s">
        <v>3127</v>
      </c>
      <c r="D62" s="54" t="s">
        <v>1845</v>
      </c>
      <c r="E62" s="54" t="s">
        <v>3128</v>
      </c>
      <c r="F62" s="54" t="s">
        <v>3129</v>
      </c>
      <c r="G62" s="54" t="s">
        <v>3130</v>
      </c>
      <c r="H62" s="54" t="s">
        <v>1844</v>
      </c>
      <c r="I62" s="54" t="s">
        <v>3131</v>
      </c>
      <c r="J62" s="54" t="s">
        <v>3132</v>
      </c>
      <c r="K62" s="43"/>
      <c r="L62" s="43"/>
      <c r="M62" s="43"/>
    </row>
    <row r="63" spans="1:13" ht="16" x14ac:dyDescent="0.2">
      <c r="A63" s="44">
        <v>2018</v>
      </c>
      <c r="B63" s="44" t="s">
        <v>3133</v>
      </c>
      <c r="C63" s="44">
        <v>2011</v>
      </c>
      <c r="D63" s="44" t="s">
        <v>3134</v>
      </c>
      <c r="E63" s="44" t="s">
        <v>3135</v>
      </c>
      <c r="F63" s="48" t="s">
        <v>3136</v>
      </c>
      <c r="G63" s="47">
        <v>31000</v>
      </c>
      <c r="H63" s="44">
        <v>18032040211</v>
      </c>
      <c r="I63" s="45">
        <v>31000</v>
      </c>
      <c r="J63" s="44">
        <v>21315635</v>
      </c>
      <c r="K63" s="46"/>
      <c r="L63" s="44"/>
      <c r="M63" s="44"/>
    </row>
    <row r="64" spans="1:13" ht="16" x14ac:dyDescent="0.2">
      <c r="A64" s="49">
        <v>2019</v>
      </c>
      <c r="B64" s="49" t="s">
        <v>3133</v>
      </c>
      <c r="C64" s="49">
        <v>2011</v>
      </c>
      <c r="D64" s="49" t="s">
        <v>3134</v>
      </c>
      <c r="E64" s="44" t="s">
        <v>3135</v>
      </c>
      <c r="F64" s="48" t="s">
        <v>3136</v>
      </c>
      <c r="G64" s="47">
        <v>30000</v>
      </c>
      <c r="H64" s="44">
        <v>19030887399</v>
      </c>
      <c r="I64" s="45">
        <v>30000</v>
      </c>
      <c r="J64" s="44">
        <v>21315635</v>
      </c>
      <c r="K64" s="46"/>
      <c r="L64" s="44"/>
      <c r="M64" s="44"/>
    </row>
    <row r="65" spans="1:13" ht="16" hidden="1" x14ac:dyDescent="0.2">
      <c r="A65" s="51">
        <v>2020</v>
      </c>
      <c r="B65" s="51" t="s">
        <v>3137</v>
      </c>
      <c r="C65" s="51">
        <v>2008</v>
      </c>
      <c r="D65" s="52" t="s">
        <v>3138</v>
      </c>
      <c r="E65" s="44" t="s">
        <v>3139</v>
      </c>
      <c r="F65" s="48" t="s">
        <v>3136</v>
      </c>
      <c r="G65" s="47">
        <v>149000</v>
      </c>
      <c r="H65" s="44">
        <v>20030964440</v>
      </c>
      <c r="I65" s="45">
        <v>149000</v>
      </c>
      <c r="J65" s="44">
        <v>21002181</v>
      </c>
      <c r="K65" s="46"/>
      <c r="L65" s="44"/>
      <c r="M65" s="44"/>
    </row>
    <row r="66" spans="1:13" ht="16" x14ac:dyDescent="0.2">
      <c r="A66" s="44">
        <v>2020</v>
      </c>
      <c r="B66" s="44" t="s">
        <v>3133</v>
      </c>
      <c r="C66" s="44">
        <v>2011</v>
      </c>
      <c r="D66" s="44" t="s">
        <v>3134</v>
      </c>
      <c r="E66" s="44" t="s">
        <v>3135</v>
      </c>
      <c r="F66" s="48" t="s">
        <v>3136</v>
      </c>
      <c r="G66" s="47">
        <v>31000</v>
      </c>
      <c r="H66" s="44">
        <v>20031975575</v>
      </c>
      <c r="I66" s="45">
        <v>31000</v>
      </c>
      <c r="J66" s="44">
        <v>21315635</v>
      </c>
      <c r="K66" s="46"/>
      <c r="L66" s="44"/>
      <c r="M66" s="44"/>
    </row>
    <row r="67" spans="1:13" ht="16" x14ac:dyDescent="0.2">
      <c r="A67" s="49">
        <v>2021</v>
      </c>
      <c r="B67" s="49" t="s">
        <v>3133</v>
      </c>
      <c r="C67" s="49">
        <v>2011</v>
      </c>
      <c r="D67" s="44" t="s">
        <v>3134</v>
      </c>
      <c r="E67" s="44" t="s">
        <v>3135</v>
      </c>
      <c r="F67" s="48" t="s">
        <v>3136</v>
      </c>
      <c r="G67" s="47">
        <v>41000</v>
      </c>
      <c r="H67" s="44">
        <v>21036759595</v>
      </c>
      <c r="I67" s="45">
        <v>41000</v>
      </c>
      <c r="J67" s="44">
        <v>21315635</v>
      </c>
      <c r="K67" s="46"/>
      <c r="L67" s="44"/>
      <c r="M67" s="44"/>
    </row>
    <row r="68" spans="1:13" ht="16" hidden="1" x14ac:dyDescent="0.2">
      <c r="A68" s="49">
        <v>2022</v>
      </c>
      <c r="B68" s="49" t="s">
        <v>3137</v>
      </c>
      <c r="C68" s="49">
        <v>2008</v>
      </c>
      <c r="D68" s="50" t="s">
        <v>3138</v>
      </c>
      <c r="E68" s="44" t="s">
        <v>3139</v>
      </c>
      <c r="F68" s="48" t="s">
        <v>3136</v>
      </c>
      <c r="G68" s="47">
        <v>236000</v>
      </c>
      <c r="H68" s="44">
        <v>22033772602</v>
      </c>
      <c r="I68" s="45">
        <v>236000</v>
      </c>
      <c r="J68" s="44">
        <v>21002181</v>
      </c>
      <c r="K68" s="46"/>
      <c r="L68" s="44"/>
      <c r="M68" s="44"/>
    </row>
    <row r="69" spans="1:13" ht="16" x14ac:dyDescent="0.2">
      <c r="A69" s="44">
        <v>2022</v>
      </c>
      <c r="B69" s="44" t="s">
        <v>3133</v>
      </c>
      <c r="C69" s="44">
        <v>2011</v>
      </c>
      <c r="D69" s="44" t="s">
        <v>3134</v>
      </c>
      <c r="E69" s="44" t="s">
        <v>3135</v>
      </c>
      <c r="F69" s="48" t="s">
        <v>3136</v>
      </c>
      <c r="G69" s="47">
        <v>98000</v>
      </c>
      <c r="H69" s="44">
        <v>22034406338</v>
      </c>
      <c r="I69" s="45">
        <v>98000</v>
      </c>
      <c r="J69" s="44">
        <v>21315635</v>
      </c>
      <c r="K69" s="46"/>
      <c r="L69" s="44"/>
      <c r="M69" s="44"/>
    </row>
    <row r="70" spans="1:13" ht="16" x14ac:dyDescent="0.2">
      <c r="A70" s="44"/>
      <c r="B70" s="44"/>
      <c r="C70" s="44"/>
      <c r="D70" s="44"/>
      <c r="E70" s="44"/>
      <c r="F70" s="48"/>
      <c r="G70" s="53">
        <f>SUBTOTAL(109,Tabla6[Obligación])</f>
        <v>231000</v>
      </c>
      <c r="H70" s="44"/>
      <c r="I70" s="45"/>
      <c r="J70" s="44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6"/>
  <sheetViews>
    <sheetView workbookViewId="0">
      <selection activeCell="I28" sqref="I2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3260</v>
      </c>
      <c r="C1" t="s">
        <v>3175</v>
      </c>
      <c r="D1" t="s">
        <v>3237</v>
      </c>
      <c r="F1" s="4" t="s">
        <v>3175</v>
      </c>
      <c r="G1" t="s">
        <v>3238</v>
      </c>
      <c r="L1" s="4" t="s">
        <v>1310</v>
      </c>
      <c r="M1" s="4" t="s">
        <v>3175</v>
      </c>
      <c r="N1" t="s">
        <v>3238</v>
      </c>
    </row>
    <row r="2" spans="1:14" x14ac:dyDescent="0.2">
      <c r="A2" s="1">
        <v>45046</v>
      </c>
      <c r="B2" s="1" t="s">
        <v>3261</v>
      </c>
      <c r="C2" t="s">
        <v>3239</v>
      </c>
      <c r="D2" s="36">
        <v>-45000</v>
      </c>
      <c r="F2" t="s">
        <v>3313</v>
      </c>
      <c r="G2" s="2">
        <v>0</v>
      </c>
      <c r="L2" s="1">
        <v>45046</v>
      </c>
      <c r="M2" t="s">
        <v>3239</v>
      </c>
      <c r="N2" s="2">
        <v>-45000</v>
      </c>
    </row>
    <row r="3" spans="1:14" x14ac:dyDescent="0.2">
      <c r="A3" s="1">
        <v>45046</v>
      </c>
      <c r="B3" s="1" t="s">
        <v>3261</v>
      </c>
      <c r="C3" t="s">
        <v>3173</v>
      </c>
      <c r="D3" s="36">
        <v>-60000</v>
      </c>
      <c r="F3" t="s">
        <v>1174</v>
      </c>
      <c r="G3" s="2">
        <v>0</v>
      </c>
      <c r="L3" s="1">
        <v>45046</v>
      </c>
      <c r="M3" t="s">
        <v>3176</v>
      </c>
      <c r="N3" s="2">
        <v>-15000</v>
      </c>
    </row>
    <row r="4" spans="1:14" x14ac:dyDescent="0.2">
      <c r="A4" s="1">
        <v>45046</v>
      </c>
      <c r="B4" s="1" t="s">
        <v>3261</v>
      </c>
      <c r="C4" t="s">
        <v>3176</v>
      </c>
      <c r="D4" s="36">
        <v>-15000</v>
      </c>
      <c r="F4" t="s">
        <v>3428</v>
      </c>
      <c r="G4" s="2">
        <v>0</v>
      </c>
      <c r="L4" s="1">
        <v>45046</v>
      </c>
      <c r="M4" t="s">
        <v>3174</v>
      </c>
      <c r="N4" s="2">
        <v>-3000</v>
      </c>
    </row>
    <row r="5" spans="1:14" x14ac:dyDescent="0.2">
      <c r="A5" s="1">
        <v>45046</v>
      </c>
      <c r="B5" s="1" t="s">
        <v>3261</v>
      </c>
      <c r="C5" t="s">
        <v>3174</v>
      </c>
      <c r="D5" s="36">
        <v>-3000</v>
      </c>
      <c r="F5" t="s">
        <v>3226</v>
      </c>
      <c r="G5" s="2">
        <v>0</v>
      </c>
      <c r="L5" s="1">
        <v>45046</v>
      </c>
      <c r="M5" t="s">
        <v>3173</v>
      </c>
      <c r="N5" s="2">
        <v>-60000</v>
      </c>
    </row>
    <row r="6" spans="1:14" x14ac:dyDescent="0.2">
      <c r="A6" s="1">
        <v>45049</v>
      </c>
      <c r="B6" s="1" t="s">
        <v>3262</v>
      </c>
      <c r="C6" t="s">
        <v>3176</v>
      </c>
      <c r="D6" s="36">
        <v>15000</v>
      </c>
      <c r="F6" t="s">
        <v>3333</v>
      </c>
      <c r="G6" s="2">
        <v>0</v>
      </c>
      <c r="L6" s="1">
        <v>45049</v>
      </c>
      <c r="M6" t="s">
        <v>3239</v>
      </c>
      <c r="N6" s="2">
        <v>45000</v>
      </c>
    </row>
    <row r="7" spans="1:14" x14ac:dyDescent="0.2">
      <c r="A7" s="1">
        <v>45049</v>
      </c>
      <c r="B7" s="1" t="s">
        <v>3262</v>
      </c>
      <c r="C7" t="s">
        <v>3239</v>
      </c>
      <c r="D7" s="36">
        <v>45000</v>
      </c>
      <c r="F7" t="s">
        <v>3176</v>
      </c>
      <c r="G7" s="2">
        <v>0</v>
      </c>
      <c r="L7" s="1">
        <v>45049</v>
      </c>
      <c r="M7" t="s">
        <v>3176</v>
      </c>
      <c r="N7" s="2">
        <v>15000</v>
      </c>
    </row>
    <row r="8" spans="1:14" x14ac:dyDescent="0.2">
      <c r="A8" s="1">
        <v>45049</v>
      </c>
      <c r="B8" s="1" t="s">
        <v>3261</v>
      </c>
      <c r="C8" t="s">
        <v>3173</v>
      </c>
      <c r="D8" s="36">
        <v>-60000</v>
      </c>
      <c r="F8" t="s">
        <v>3191</v>
      </c>
      <c r="G8" s="2">
        <v>0</v>
      </c>
      <c r="L8" s="1">
        <v>45049</v>
      </c>
      <c r="M8" t="s">
        <v>2659</v>
      </c>
      <c r="N8" s="2">
        <v>-90000</v>
      </c>
    </row>
    <row r="9" spans="1:14" x14ac:dyDescent="0.2">
      <c r="A9" s="1">
        <v>45049</v>
      </c>
      <c r="B9" s="1" t="s">
        <v>3261</v>
      </c>
      <c r="C9" t="s">
        <v>2659</v>
      </c>
      <c r="D9" s="36">
        <v>-90000</v>
      </c>
      <c r="F9" t="s">
        <v>3174</v>
      </c>
      <c r="G9" s="2">
        <v>0</v>
      </c>
      <c r="L9" s="1">
        <v>45049</v>
      </c>
      <c r="M9" t="s">
        <v>3173</v>
      </c>
      <c r="N9" s="2">
        <v>-60000</v>
      </c>
    </row>
    <row r="10" spans="1:14" x14ac:dyDescent="0.2">
      <c r="A10" s="1">
        <v>45049</v>
      </c>
      <c r="B10" s="1" t="s">
        <v>3261</v>
      </c>
      <c r="C10" t="s">
        <v>2660</v>
      </c>
      <c r="D10" s="36">
        <v>-90000</v>
      </c>
      <c r="F10" t="s">
        <v>3469</v>
      </c>
      <c r="G10" s="2">
        <v>0</v>
      </c>
      <c r="L10" s="1">
        <v>45049</v>
      </c>
      <c r="M10" t="s">
        <v>2660</v>
      </c>
      <c r="N10" s="2">
        <v>-90000</v>
      </c>
    </row>
    <row r="11" spans="1:14" x14ac:dyDescent="0.2">
      <c r="A11" s="1">
        <v>45052</v>
      </c>
      <c r="B11" s="1" t="s">
        <v>3261</v>
      </c>
      <c r="C11" t="s">
        <v>3226</v>
      </c>
      <c r="D11" s="36">
        <v>-90000</v>
      </c>
      <c r="F11" t="s">
        <v>2659</v>
      </c>
      <c r="G11" s="2">
        <v>0</v>
      </c>
      <c r="L11" s="1">
        <v>45052</v>
      </c>
      <c r="M11" t="s">
        <v>3226</v>
      </c>
      <c r="N11" s="2">
        <v>-90000</v>
      </c>
    </row>
    <row r="12" spans="1:14" x14ac:dyDescent="0.2">
      <c r="A12" s="1">
        <v>45053</v>
      </c>
      <c r="B12" s="1" t="s">
        <v>3262</v>
      </c>
      <c r="C12" t="s">
        <v>3226</v>
      </c>
      <c r="D12" s="36">
        <v>90000</v>
      </c>
      <c r="F12" t="s">
        <v>3551</v>
      </c>
      <c r="G12" s="2">
        <v>0</v>
      </c>
      <c r="L12" s="1">
        <v>45053</v>
      </c>
      <c r="M12" t="s">
        <v>3226</v>
      </c>
      <c r="N12" s="2">
        <v>90000</v>
      </c>
    </row>
    <row r="13" spans="1:14" x14ac:dyDescent="0.2">
      <c r="A13" s="1">
        <v>45053</v>
      </c>
      <c r="B13" s="1" t="s">
        <v>3262</v>
      </c>
      <c r="C13" t="s">
        <v>3173</v>
      </c>
      <c r="D13" s="36">
        <v>60000</v>
      </c>
      <c r="F13" t="s">
        <v>3173</v>
      </c>
      <c r="G13" s="2">
        <v>0</v>
      </c>
      <c r="L13" s="1">
        <v>45053</v>
      </c>
      <c r="M13" t="s">
        <v>3174</v>
      </c>
      <c r="N13" s="2">
        <v>3000</v>
      </c>
    </row>
    <row r="14" spans="1:14" x14ac:dyDescent="0.2">
      <c r="A14" s="1">
        <v>45053</v>
      </c>
      <c r="B14" s="1" t="s">
        <v>3262</v>
      </c>
      <c r="C14" t="s">
        <v>3174</v>
      </c>
      <c r="D14" s="36">
        <v>3000</v>
      </c>
      <c r="F14" t="s">
        <v>3298</v>
      </c>
      <c r="G14" s="2">
        <v>0</v>
      </c>
      <c r="L14" s="1">
        <v>45053</v>
      </c>
      <c r="M14" t="s">
        <v>3173</v>
      </c>
      <c r="N14" s="2">
        <v>60000</v>
      </c>
    </row>
    <row r="15" spans="1:14" x14ac:dyDescent="0.2">
      <c r="A15" s="1">
        <v>45055</v>
      </c>
      <c r="B15" s="1" t="s">
        <v>3261</v>
      </c>
      <c r="C15" t="s">
        <v>3258</v>
      </c>
      <c r="D15" s="36">
        <v>-95000</v>
      </c>
      <c r="F15" t="s">
        <v>2660</v>
      </c>
      <c r="G15" s="2">
        <v>0</v>
      </c>
      <c r="L15" s="1">
        <v>45054</v>
      </c>
      <c r="M15" t="s">
        <v>3259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3258</v>
      </c>
      <c r="D16" s="36">
        <v>95000</v>
      </c>
      <c r="F16" t="s">
        <v>3239</v>
      </c>
      <c r="G16" s="2">
        <v>0</v>
      </c>
      <c r="L16" s="1">
        <v>45055</v>
      </c>
      <c r="M16" t="s">
        <v>3258</v>
      </c>
      <c r="N16" s="2">
        <v>-95000</v>
      </c>
    </row>
    <row r="17" spans="1:14" x14ac:dyDescent="0.2">
      <c r="A17" s="1">
        <v>45054</v>
      </c>
      <c r="B17" s="1" t="s">
        <v>3262</v>
      </c>
      <c r="C17" t="s">
        <v>3259</v>
      </c>
      <c r="D17" s="36">
        <v>0</v>
      </c>
      <c r="F17" t="s">
        <v>3258</v>
      </c>
      <c r="G17" s="2">
        <v>0</v>
      </c>
      <c r="L17" s="1">
        <v>45056</v>
      </c>
      <c r="M17" t="s">
        <v>3258</v>
      </c>
      <c r="N17" s="2">
        <v>95000</v>
      </c>
    </row>
    <row r="18" spans="1:14" x14ac:dyDescent="0.2">
      <c r="A18" s="1">
        <v>45057</v>
      </c>
      <c r="B18" s="1" t="s">
        <v>3262</v>
      </c>
      <c r="C18" t="s">
        <v>3173</v>
      </c>
      <c r="D18" s="36">
        <v>60000</v>
      </c>
      <c r="F18" t="s">
        <v>3420</v>
      </c>
      <c r="G18" s="2">
        <v>0</v>
      </c>
      <c r="L18" s="1">
        <v>45057</v>
      </c>
      <c r="M18" t="s">
        <v>3173</v>
      </c>
      <c r="N18" s="2">
        <v>60000</v>
      </c>
    </row>
    <row r="19" spans="1:14" x14ac:dyDescent="0.2">
      <c r="A19" s="1">
        <v>45057</v>
      </c>
      <c r="B19" s="1" t="s">
        <v>3261</v>
      </c>
      <c r="C19" t="s">
        <v>2743</v>
      </c>
      <c r="D19" s="36">
        <v>-30000</v>
      </c>
      <c r="F19" t="s">
        <v>3259</v>
      </c>
      <c r="G19" s="2">
        <v>0</v>
      </c>
      <c r="L19" s="1">
        <v>45057</v>
      </c>
      <c r="M19" t="s">
        <v>2743</v>
      </c>
      <c r="N19" s="2">
        <v>-30000</v>
      </c>
    </row>
    <row r="20" spans="1:14" x14ac:dyDescent="0.2">
      <c r="A20" s="1">
        <v>45057</v>
      </c>
      <c r="B20" s="1" t="s">
        <v>3261</v>
      </c>
      <c r="C20" t="s">
        <v>3267</v>
      </c>
      <c r="D20" s="36">
        <v>-25000</v>
      </c>
      <c r="F20" t="s">
        <v>3335</v>
      </c>
      <c r="G20" s="2">
        <v>0</v>
      </c>
      <c r="L20" s="1">
        <v>45057</v>
      </c>
      <c r="M20" t="s">
        <v>3267</v>
      </c>
      <c r="N20" s="2">
        <v>-25000</v>
      </c>
    </row>
    <row r="21" spans="1:14" x14ac:dyDescent="0.2">
      <c r="A21" s="1">
        <v>45058</v>
      </c>
      <c r="B21" s="1" t="s">
        <v>3261</v>
      </c>
      <c r="C21" t="s">
        <v>3271</v>
      </c>
      <c r="D21" s="36">
        <v>-100000</v>
      </c>
      <c r="F21" t="s">
        <v>2743</v>
      </c>
      <c r="G21" s="2">
        <v>0</v>
      </c>
      <c r="L21" s="1">
        <v>45058</v>
      </c>
      <c r="M21" t="s">
        <v>3271</v>
      </c>
      <c r="N21" s="2">
        <v>-50000</v>
      </c>
    </row>
    <row r="22" spans="1:14" x14ac:dyDescent="0.2">
      <c r="A22" s="1">
        <v>45058</v>
      </c>
      <c r="B22" s="1" t="s">
        <v>3262</v>
      </c>
      <c r="C22" t="s">
        <v>3271</v>
      </c>
      <c r="D22" s="36">
        <v>50000</v>
      </c>
      <c r="F22" t="s">
        <v>3205</v>
      </c>
      <c r="G22" s="2">
        <v>0</v>
      </c>
      <c r="L22" s="1">
        <v>45058</v>
      </c>
      <c r="M22" t="s">
        <v>3298</v>
      </c>
      <c r="N22" s="2">
        <v>-6000</v>
      </c>
    </row>
    <row r="23" spans="1:14" x14ac:dyDescent="0.2">
      <c r="A23" s="1">
        <v>45059</v>
      </c>
      <c r="B23" s="1" t="s">
        <v>3262</v>
      </c>
      <c r="C23" t="s">
        <v>3271</v>
      </c>
      <c r="D23" s="36">
        <v>50000</v>
      </c>
      <c r="F23" t="s">
        <v>3267</v>
      </c>
      <c r="G23" s="2">
        <v>0</v>
      </c>
      <c r="L23" s="1">
        <v>45059</v>
      </c>
      <c r="M23" t="s">
        <v>3271</v>
      </c>
      <c r="N23" s="2">
        <v>50000</v>
      </c>
    </row>
    <row r="24" spans="1:14" x14ac:dyDescent="0.2">
      <c r="A24" s="1">
        <v>45059</v>
      </c>
      <c r="B24" s="1" t="s">
        <v>3261</v>
      </c>
      <c r="C24" t="s">
        <v>3275</v>
      </c>
      <c r="D24" s="36">
        <v>-10000</v>
      </c>
      <c r="F24" t="s">
        <v>3531</v>
      </c>
      <c r="G24" s="2">
        <v>0</v>
      </c>
      <c r="L24" s="1">
        <v>45059</v>
      </c>
      <c r="M24" t="s">
        <v>3275</v>
      </c>
      <c r="N24" s="2">
        <v>-40000</v>
      </c>
    </row>
    <row r="25" spans="1:14" x14ac:dyDescent="0.2">
      <c r="A25" s="1">
        <v>45059</v>
      </c>
      <c r="B25" s="1" t="s">
        <v>3261</v>
      </c>
      <c r="C25" t="s">
        <v>3275</v>
      </c>
      <c r="D25" s="36">
        <v>-10000</v>
      </c>
      <c r="F25" t="s">
        <v>3271</v>
      </c>
      <c r="G25" s="2">
        <v>0</v>
      </c>
      <c r="L25" s="1">
        <v>45059</v>
      </c>
      <c r="M25" t="s">
        <v>3276</v>
      </c>
      <c r="N25" s="2">
        <v>-70000</v>
      </c>
    </row>
    <row r="26" spans="1:14" x14ac:dyDescent="0.2">
      <c r="A26" s="1">
        <v>45059</v>
      </c>
      <c r="B26" s="1" t="s">
        <v>3261</v>
      </c>
      <c r="C26" t="s">
        <v>3275</v>
      </c>
      <c r="D26" s="36">
        <v>-10000</v>
      </c>
      <c r="F26" t="s">
        <v>3567</v>
      </c>
      <c r="G26" s="2">
        <v>0</v>
      </c>
      <c r="L26" s="1">
        <v>45061</v>
      </c>
      <c r="M26" t="s">
        <v>2659</v>
      </c>
      <c r="N26" s="2">
        <v>90000</v>
      </c>
    </row>
    <row r="27" spans="1:14" x14ac:dyDescent="0.2">
      <c r="A27" s="1">
        <v>45059</v>
      </c>
      <c r="B27" s="1" t="s">
        <v>3261</v>
      </c>
      <c r="C27" t="s">
        <v>3275</v>
      </c>
      <c r="D27" s="36">
        <v>-10000</v>
      </c>
      <c r="F27" t="s">
        <v>3275</v>
      </c>
      <c r="G27" s="2">
        <v>0</v>
      </c>
      <c r="L27" s="1">
        <v>45061</v>
      </c>
      <c r="M27" t="s">
        <v>3276</v>
      </c>
      <c r="N27" s="2">
        <v>50000</v>
      </c>
    </row>
    <row r="28" spans="1:14" x14ac:dyDescent="0.2">
      <c r="A28" s="1">
        <v>45059</v>
      </c>
      <c r="B28" s="1" t="s">
        <v>3261</v>
      </c>
      <c r="C28" t="s">
        <v>3276</v>
      </c>
      <c r="D28" s="36">
        <v>-70000</v>
      </c>
      <c r="F28" t="s">
        <v>3658</v>
      </c>
      <c r="G28" s="2">
        <v>0</v>
      </c>
      <c r="K28" t="s">
        <v>3186</v>
      </c>
      <c r="L28" s="1">
        <v>45062</v>
      </c>
      <c r="M28" t="s">
        <v>2659</v>
      </c>
      <c r="N28" s="2">
        <v>-90000</v>
      </c>
    </row>
    <row r="29" spans="1:14" x14ac:dyDescent="0.2">
      <c r="A29" s="1">
        <v>45061</v>
      </c>
      <c r="B29" s="1" t="s">
        <v>3261</v>
      </c>
      <c r="C29" t="s">
        <v>2659</v>
      </c>
      <c r="D29" s="36">
        <v>-90000</v>
      </c>
      <c r="F29" t="s">
        <v>3276</v>
      </c>
      <c r="G29" s="2">
        <v>0</v>
      </c>
      <c r="K29" t="s">
        <v>3187</v>
      </c>
      <c r="L29" s="1">
        <v>45062</v>
      </c>
      <c r="M29" t="s">
        <v>2660</v>
      </c>
      <c r="N29" s="2">
        <v>90000</v>
      </c>
    </row>
    <row r="30" spans="1:14" x14ac:dyDescent="0.2">
      <c r="A30" s="1">
        <v>45061</v>
      </c>
      <c r="B30" s="1" t="s">
        <v>3262</v>
      </c>
      <c r="C30" t="s">
        <v>2659</v>
      </c>
      <c r="D30" s="36">
        <v>90000</v>
      </c>
      <c r="F30" t="s">
        <v>3314</v>
      </c>
      <c r="G30" s="2">
        <v>0</v>
      </c>
      <c r="K30" t="s">
        <v>3188</v>
      </c>
      <c r="L30" s="1">
        <v>45062</v>
      </c>
      <c r="M30" t="s">
        <v>3267</v>
      </c>
      <c r="N30" s="2">
        <v>25000</v>
      </c>
    </row>
    <row r="31" spans="1:14" x14ac:dyDescent="0.2">
      <c r="A31" s="1">
        <v>45061</v>
      </c>
      <c r="B31" s="1" t="s">
        <v>3262</v>
      </c>
      <c r="C31" t="s">
        <v>2659</v>
      </c>
      <c r="D31" s="36">
        <v>90000</v>
      </c>
      <c r="F31" t="s">
        <v>3552</v>
      </c>
      <c r="G31" s="2">
        <v>-10000</v>
      </c>
      <c r="K31" t="s">
        <v>477</v>
      </c>
      <c r="L31" s="1">
        <v>45062</v>
      </c>
      <c r="M31" t="s">
        <v>3298</v>
      </c>
      <c r="N31" s="2">
        <v>3500</v>
      </c>
    </row>
    <row r="32" spans="1:14" x14ac:dyDescent="0.2">
      <c r="A32" s="1">
        <v>45061</v>
      </c>
      <c r="B32" s="1" t="s">
        <v>3291</v>
      </c>
      <c r="C32" t="s">
        <v>3276</v>
      </c>
      <c r="D32" s="36">
        <v>50000</v>
      </c>
      <c r="F32" t="s">
        <v>3427</v>
      </c>
      <c r="G32" s="2">
        <v>-22000</v>
      </c>
      <c r="K32" t="s">
        <v>281</v>
      </c>
      <c r="L32" s="1">
        <v>45064</v>
      </c>
      <c r="M32" t="s">
        <v>3313</v>
      </c>
      <c r="N32" s="2">
        <v>-34000</v>
      </c>
    </row>
    <row r="33" spans="1:14" x14ac:dyDescent="0.2">
      <c r="A33" s="1">
        <v>45062</v>
      </c>
      <c r="B33" s="1" t="s">
        <v>3261</v>
      </c>
      <c r="C33" t="s">
        <v>2659</v>
      </c>
      <c r="D33" s="36">
        <v>-90000</v>
      </c>
      <c r="F33" t="s">
        <v>3249</v>
      </c>
      <c r="G33" s="2">
        <v>-110000</v>
      </c>
      <c r="K33" t="s">
        <v>3189</v>
      </c>
      <c r="L33" s="1">
        <v>45064</v>
      </c>
      <c r="M33" t="s">
        <v>3314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3267</v>
      </c>
      <c r="D34" s="36">
        <v>25000</v>
      </c>
      <c r="F34" t="s">
        <v>3369</v>
      </c>
      <c r="G34" s="2">
        <v>-120000</v>
      </c>
      <c r="K34" t="s">
        <v>3190</v>
      </c>
      <c r="L34" s="1">
        <v>45065</v>
      </c>
      <c r="M34" t="s">
        <v>3313</v>
      </c>
      <c r="N34" s="2">
        <v>34000</v>
      </c>
    </row>
    <row r="35" spans="1:14" x14ac:dyDescent="0.2">
      <c r="A35" s="1">
        <v>45062</v>
      </c>
      <c r="B35" s="1" t="s">
        <v>3262</v>
      </c>
      <c r="C35" t="s">
        <v>2660</v>
      </c>
      <c r="D35" s="36">
        <v>90000</v>
      </c>
      <c r="F35" t="s">
        <v>245</v>
      </c>
      <c r="G35" s="2">
        <v>-262000</v>
      </c>
      <c r="K35" t="s">
        <v>313</v>
      </c>
      <c r="L35" s="1">
        <v>45069</v>
      </c>
      <c r="M35" t="s">
        <v>2659</v>
      </c>
      <c r="N35" s="2">
        <v>90000</v>
      </c>
    </row>
    <row r="36" spans="1:14" x14ac:dyDescent="0.2">
      <c r="A36" s="1">
        <v>45058</v>
      </c>
      <c r="B36" s="1" t="s">
        <v>3261</v>
      </c>
      <c r="C36" t="s">
        <v>3298</v>
      </c>
      <c r="D36" s="36">
        <v>-6000</v>
      </c>
      <c r="K36" t="s">
        <v>3005</v>
      </c>
      <c r="L36" s="1">
        <v>45069</v>
      </c>
      <c r="M36" t="s">
        <v>3276</v>
      </c>
      <c r="N36" s="2">
        <v>20000</v>
      </c>
    </row>
    <row r="37" spans="1:14" x14ac:dyDescent="0.2">
      <c r="A37" s="1">
        <v>45062</v>
      </c>
      <c r="B37" s="1" t="s">
        <v>3262</v>
      </c>
      <c r="C37" t="s">
        <v>3298</v>
      </c>
      <c r="D37" s="36">
        <v>3500</v>
      </c>
      <c r="L37" s="1">
        <v>45070</v>
      </c>
      <c r="M37" t="s">
        <v>3191</v>
      </c>
      <c r="N37" s="2">
        <v>-18000</v>
      </c>
    </row>
    <row r="38" spans="1:14" x14ac:dyDescent="0.2">
      <c r="A38" s="1">
        <v>45064</v>
      </c>
      <c r="B38" s="1" t="s">
        <v>3261</v>
      </c>
      <c r="C38" t="s">
        <v>3313</v>
      </c>
      <c r="D38" s="36">
        <v>-34000</v>
      </c>
      <c r="L38" s="1">
        <v>45070</v>
      </c>
      <c r="M38" t="s">
        <v>3369</v>
      </c>
      <c r="N38" s="2">
        <v>-250000</v>
      </c>
    </row>
    <row r="39" spans="1:14" x14ac:dyDescent="0.2">
      <c r="A39" s="1">
        <v>45064</v>
      </c>
      <c r="B39" s="1" t="s">
        <v>3261</v>
      </c>
      <c r="C39" t="s">
        <v>3314</v>
      </c>
      <c r="D39" s="36">
        <v>-29000</v>
      </c>
      <c r="L39" s="1">
        <v>45077</v>
      </c>
      <c r="M39" t="s">
        <v>3275</v>
      </c>
      <c r="N39" s="2">
        <v>10000</v>
      </c>
    </row>
    <row r="40" spans="1:14" x14ac:dyDescent="0.2">
      <c r="A40" s="1">
        <v>45065</v>
      </c>
      <c r="B40" s="1" t="s">
        <v>3262</v>
      </c>
      <c r="C40" t="s">
        <v>3313</v>
      </c>
      <c r="D40" s="36">
        <v>34000</v>
      </c>
      <c r="L40" s="1">
        <v>45077</v>
      </c>
      <c r="M40" t="s">
        <v>3314</v>
      </c>
      <c r="N40" s="2">
        <v>29000</v>
      </c>
    </row>
    <row r="41" spans="1:14" x14ac:dyDescent="0.2">
      <c r="A41" s="1">
        <v>45069</v>
      </c>
      <c r="B41" s="1" t="s">
        <v>3262</v>
      </c>
      <c r="C41" t="s">
        <v>3276</v>
      </c>
      <c r="D41" s="36">
        <v>20000</v>
      </c>
      <c r="L41" s="1">
        <v>45077</v>
      </c>
      <c r="M41" t="s">
        <v>3420</v>
      </c>
      <c r="N41" s="2">
        <v>0</v>
      </c>
    </row>
    <row r="42" spans="1:14" x14ac:dyDescent="0.2">
      <c r="A42" s="1">
        <v>45069</v>
      </c>
      <c r="B42" s="1" t="s">
        <v>3262</v>
      </c>
      <c r="C42" t="s">
        <v>2659</v>
      </c>
      <c r="D42" s="36">
        <v>90000</v>
      </c>
      <c r="L42" s="1">
        <v>45077</v>
      </c>
      <c r="M42" t="s">
        <v>3428</v>
      </c>
      <c r="N42" s="2">
        <v>0</v>
      </c>
    </row>
    <row r="43" spans="1:14" x14ac:dyDescent="0.2">
      <c r="A43" s="1">
        <v>45070</v>
      </c>
      <c r="B43" s="1" t="s">
        <v>3261</v>
      </c>
      <c r="C43" t="s">
        <v>3191</v>
      </c>
      <c r="D43" s="36">
        <v>-18000</v>
      </c>
      <c r="L43" s="1">
        <v>45078</v>
      </c>
      <c r="M43" t="s">
        <v>3335</v>
      </c>
      <c r="N43" s="2">
        <v>-22000</v>
      </c>
    </row>
    <row r="44" spans="1:14" x14ac:dyDescent="0.2">
      <c r="A44" s="1">
        <v>45070</v>
      </c>
      <c r="B44" s="1" t="s">
        <v>3261</v>
      </c>
      <c r="C44" t="s">
        <v>3369</v>
      </c>
      <c r="D44" s="36">
        <v>-250000</v>
      </c>
      <c r="L44" s="1">
        <v>45078</v>
      </c>
      <c r="M44" t="s">
        <v>3427</v>
      </c>
      <c r="N44" s="2">
        <v>-22000</v>
      </c>
    </row>
    <row r="45" spans="1:14" x14ac:dyDescent="0.2">
      <c r="A45" s="1">
        <v>45077</v>
      </c>
      <c r="B45" s="1" t="s">
        <v>3261</v>
      </c>
      <c r="C45" t="s">
        <v>3420</v>
      </c>
      <c r="D45" s="36">
        <v>-50000</v>
      </c>
      <c r="L45" s="1">
        <v>45080</v>
      </c>
      <c r="M45" t="s">
        <v>3469</v>
      </c>
      <c r="N45" s="2">
        <v>0</v>
      </c>
    </row>
    <row r="46" spans="1:14" x14ac:dyDescent="0.2">
      <c r="A46" s="1">
        <v>45077</v>
      </c>
      <c r="B46" s="1" t="s">
        <v>3262</v>
      </c>
      <c r="C46" t="s">
        <v>3420</v>
      </c>
      <c r="D46" s="36">
        <v>50000</v>
      </c>
      <c r="L46" s="1">
        <v>45082</v>
      </c>
      <c r="M46" t="s">
        <v>3298</v>
      </c>
      <c r="N46" s="2">
        <v>2500</v>
      </c>
    </row>
    <row r="47" spans="1:14" x14ac:dyDescent="0.2">
      <c r="A47" s="1">
        <v>45077</v>
      </c>
      <c r="B47" s="1" t="s">
        <v>3262</v>
      </c>
      <c r="C47" t="s">
        <v>3275</v>
      </c>
      <c r="D47" s="36">
        <v>10000</v>
      </c>
      <c r="L47" s="1">
        <v>45082</v>
      </c>
      <c r="M47" t="s">
        <v>3205</v>
      </c>
      <c r="N47" s="2">
        <v>0</v>
      </c>
    </row>
    <row r="48" spans="1:14" x14ac:dyDescent="0.2">
      <c r="A48" s="1">
        <v>45077</v>
      </c>
      <c r="B48" s="1" t="s">
        <v>3262</v>
      </c>
      <c r="C48" t="s">
        <v>3314</v>
      </c>
      <c r="D48" s="36">
        <v>29000</v>
      </c>
      <c r="L48" s="1">
        <v>45084</v>
      </c>
      <c r="M48" t="s">
        <v>3276</v>
      </c>
      <c r="N48" s="2">
        <v>-30000</v>
      </c>
    </row>
    <row r="49" spans="1:14" x14ac:dyDescent="0.2">
      <c r="A49" s="1">
        <v>45077</v>
      </c>
      <c r="B49" s="1" t="s">
        <v>3261</v>
      </c>
      <c r="C49" t="s">
        <v>3428</v>
      </c>
      <c r="D49" s="36">
        <v>-20000</v>
      </c>
      <c r="L49" s="1">
        <v>45085</v>
      </c>
      <c r="M49" t="s">
        <v>3335</v>
      </c>
      <c r="N49" s="2">
        <v>22000</v>
      </c>
    </row>
    <row r="50" spans="1:14" x14ac:dyDescent="0.2">
      <c r="A50" s="1">
        <v>45077</v>
      </c>
      <c r="B50" s="1" t="s">
        <v>3262</v>
      </c>
      <c r="C50" t="s">
        <v>3428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3261</v>
      </c>
      <c r="C51" t="s">
        <v>3335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3261</v>
      </c>
      <c r="C52" t="s">
        <v>3427</v>
      </c>
      <c r="D52" s="36">
        <v>-22000</v>
      </c>
      <c r="L52" s="1">
        <v>45092</v>
      </c>
      <c r="M52" t="s">
        <v>3275</v>
      </c>
      <c r="N52" s="2">
        <v>10000</v>
      </c>
    </row>
    <row r="53" spans="1:14" x14ac:dyDescent="0.2">
      <c r="A53" s="1">
        <v>45080</v>
      </c>
      <c r="B53" s="1" t="s">
        <v>3261</v>
      </c>
      <c r="C53" t="s">
        <v>3469</v>
      </c>
      <c r="D53" s="36">
        <v>-50000</v>
      </c>
      <c r="L53" s="1">
        <v>45092</v>
      </c>
      <c r="M53" t="s">
        <v>3369</v>
      </c>
      <c r="N53" s="2">
        <v>80000</v>
      </c>
    </row>
    <row r="54" spans="1:14" x14ac:dyDescent="0.2">
      <c r="A54" s="1">
        <v>45080</v>
      </c>
      <c r="B54" s="1" t="s">
        <v>3262</v>
      </c>
      <c r="C54" t="s">
        <v>3469</v>
      </c>
      <c r="D54" s="36">
        <v>50000</v>
      </c>
      <c r="L54" s="1">
        <v>45094</v>
      </c>
      <c r="M54" t="s">
        <v>3531</v>
      </c>
      <c r="N54" s="2">
        <v>-16000</v>
      </c>
    </row>
    <row r="55" spans="1:14" x14ac:dyDescent="0.2">
      <c r="A55" s="1">
        <v>45082</v>
      </c>
      <c r="B55" s="1" t="s">
        <v>3261</v>
      </c>
      <c r="C55" t="s">
        <v>3205</v>
      </c>
      <c r="D55" s="36">
        <v>-60000</v>
      </c>
      <c r="L55" s="1">
        <v>45095</v>
      </c>
      <c r="M55" t="s">
        <v>3275</v>
      </c>
      <c r="N55" s="2">
        <v>10000</v>
      </c>
    </row>
    <row r="56" spans="1:14" x14ac:dyDescent="0.2">
      <c r="A56" s="1">
        <v>45082</v>
      </c>
      <c r="B56" s="1" t="s">
        <v>3262</v>
      </c>
      <c r="C56" t="s">
        <v>3205</v>
      </c>
      <c r="D56" s="36">
        <v>60000</v>
      </c>
      <c r="L56" s="1">
        <v>45095</v>
      </c>
      <c r="M56" t="s">
        <v>3249</v>
      </c>
      <c r="N56" s="2">
        <v>-110000</v>
      </c>
    </row>
    <row r="57" spans="1:14" x14ac:dyDescent="0.2">
      <c r="A57" s="1">
        <v>45082</v>
      </c>
      <c r="B57" s="1" t="s">
        <v>3262</v>
      </c>
      <c r="C57" t="s">
        <v>3298</v>
      </c>
      <c r="D57" s="36">
        <v>2500</v>
      </c>
      <c r="L57" s="1">
        <v>45095</v>
      </c>
      <c r="M57" t="s">
        <v>3551</v>
      </c>
      <c r="N57" s="2">
        <v>-20000</v>
      </c>
    </row>
    <row r="58" spans="1:14" x14ac:dyDescent="0.2">
      <c r="A58" s="1">
        <v>45084</v>
      </c>
      <c r="B58" s="1" t="s">
        <v>3261</v>
      </c>
      <c r="C58" t="s">
        <v>3276</v>
      </c>
      <c r="D58" s="36">
        <v>-70000</v>
      </c>
      <c r="L58" s="1">
        <v>45095</v>
      </c>
      <c r="M58" t="s">
        <v>3552</v>
      </c>
      <c r="N58" s="2">
        <v>-10000</v>
      </c>
    </row>
    <row r="59" spans="1:14" x14ac:dyDescent="0.2">
      <c r="A59" s="1">
        <v>45084</v>
      </c>
      <c r="B59" s="1" t="s">
        <v>3262</v>
      </c>
      <c r="C59" t="s">
        <v>3276</v>
      </c>
      <c r="D59" s="36">
        <v>40000</v>
      </c>
      <c r="L59" s="1">
        <v>45098</v>
      </c>
      <c r="M59" t="s">
        <v>3275</v>
      </c>
      <c r="N59" s="2">
        <v>10000</v>
      </c>
    </row>
    <row r="60" spans="1:14" x14ac:dyDescent="0.2">
      <c r="A60" s="1">
        <v>45085</v>
      </c>
      <c r="B60" s="1" t="s">
        <v>3262</v>
      </c>
      <c r="C60" t="s">
        <v>3335</v>
      </c>
      <c r="D60" s="36">
        <v>22000</v>
      </c>
      <c r="L60" s="1">
        <v>45098</v>
      </c>
      <c r="M60" t="s">
        <v>3276</v>
      </c>
      <c r="N60" s="2">
        <v>30000</v>
      </c>
    </row>
    <row r="61" spans="1:14" x14ac:dyDescent="0.2">
      <c r="A61" s="1">
        <v>45085</v>
      </c>
      <c r="B61" s="1" t="s">
        <v>3261</v>
      </c>
      <c r="C61" t="s">
        <v>1174</v>
      </c>
      <c r="D61" s="36">
        <v>-12000</v>
      </c>
      <c r="L61" s="1">
        <v>45098</v>
      </c>
      <c r="M61" t="s">
        <v>3531</v>
      </c>
      <c r="N61" s="2">
        <v>16000</v>
      </c>
    </row>
    <row r="62" spans="1:14" x14ac:dyDescent="0.2">
      <c r="A62" s="1">
        <v>45086</v>
      </c>
      <c r="B62" s="1" t="s">
        <v>3262</v>
      </c>
      <c r="C62" t="s">
        <v>1174</v>
      </c>
      <c r="D62" s="36">
        <v>12000</v>
      </c>
      <c r="L62" s="1">
        <v>45098</v>
      </c>
      <c r="M62" t="s">
        <v>3567</v>
      </c>
      <c r="N62" s="2">
        <v>-55000</v>
      </c>
    </row>
    <row r="63" spans="1:14" x14ac:dyDescent="0.2">
      <c r="A63" s="1">
        <v>45092</v>
      </c>
      <c r="B63" s="1" t="s">
        <v>3262</v>
      </c>
      <c r="C63" t="s">
        <v>3275</v>
      </c>
      <c r="D63" s="36">
        <v>10000</v>
      </c>
      <c r="L63" s="1">
        <v>45099</v>
      </c>
      <c r="M63" t="s">
        <v>3191</v>
      </c>
      <c r="N63" s="2">
        <v>18000</v>
      </c>
    </row>
    <row r="64" spans="1:14" x14ac:dyDescent="0.2">
      <c r="A64" s="1">
        <v>45092</v>
      </c>
      <c r="B64" s="1" t="s">
        <v>3291</v>
      </c>
      <c r="C64" t="s">
        <v>3369</v>
      </c>
      <c r="D64" s="36">
        <v>80000</v>
      </c>
      <c r="L64" s="1">
        <v>45106</v>
      </c>
      <c r="M64" t="s">
        <v>3173</v>
      </c>
      <c r="N64" s="2">
        <v>0</v>
      </c>
    </row>
    <row r="65" spans="1:14" x14ac:dyDescent="0.2">
      <c r="A65" s="1">
        <v>45094</v>
      </c>
      <c r="B65" s="1" t="s">
        <v>3261</v>
      </c>
      <c r="C65" t="s">
        <v>3531</v>
      </c>
      <c r="D65" s="36">
        <v>-16000</v>
      </c>
      <c r="L65" s="1">
        <v>45106</v>
      </c>
      <c r="M65" t="s">
        <v>3551</v>
      </c>
      <c r="N65" s="2">
        <v>20000</v>
      </c>
    </row>
    <row r="66" spans="1:14" x14ac:dyDescent="0.2">
      <c r="A66" s="1">
        <v>45095</v>
      </c>
      <c r="B66" s="1" t="s">
        <v>3261</v>
      </c>
      <c r="C66" t="s">
        <v>3249</v>
      </c>
      <c r="D66" s="36">
        <v>-110000</v>
      </c>
      <c r="L66" s="1">
        <v>45108</v>
      </c>
      <c r="M66" t="s">
        <v>2743</v>
      </c>
      <c r="N66" s="2">
        <v>30000</v>
      </c>
    </row>
    <row r="67" spans="1:14" x14ac:dyDescent="0.2">
      <c r="A67" s="1">
        <v>45095</v>
      </c>
      <c r="B67" s="1" t="s">
        <v>3261</v>
      </c>
      <c r="C67" t="s">
        <v>3551</v>
      </c>
      <c r="D67" s="36">
        <v>-20000</v>
      </c>
      <c r="L67" s="1">
        <v>45108</v>
      </c>
      <c r="M67" t="s">
        <v>3567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3275</v>
      </c>
      <c r="D68" s="36">
        <v>10000</v>
      </c>
      <c r="L68" s="1">
        <v>45108</v>
      </c>
      <c r="M68" t="s">
        <v>3333</v>
      </c>
      <c r="N68" s="2">
        <v>0</v>
      </c>
    </row>
    <row r="69" spans="1:14" x14ac:dyDescent="0.2">
      <c r="A69" s="1">
        <v>45095</v>
      </c>
      <c r="B69" s="1" t="s">
        <v>3261</v>
      </c>
      <c r="C69" t="s">
        <v>3552</v>
      </c>
      <c r="D69" s="36">
        <v>-10000</v>
      </c>
      <c r="L69" s="1">
        <v>45108</v>
      </c>
      <c r="M69" t="s">
        <v>3658</v>
      </c>
      <c r="N69" s="2">
        <v>-10000</v>
      </c>
    </row>
    <row r="70" spans="1:14" x14ac:dyDescent="0.2">
      <c r="A70" s="1">
        <v>45098</v>
      </c>
      <c r="B70" s="1" t="s">
        <v>3262</v>
      </c>
      <c r="C70" t="s">
        <v>3276</v>
      </c>
      <c r="D70" s="36">
        <v>30000</v>
      </c>
      <c r="L70" s="1">
        <v>45109</v>
      </c>
      <c r="M70" t="s">
        <v>3658</v>
      </c>
      <c r="N70" s="2">
        <v>10000</v>
      </c>
    </row>
    <row r="71" spans="1:14" x14ac:dyDescent="0.2">
      <c r="A71" s="1">
        <v>45098</v>
      </c>
      <c r="B71" s="1" t="s">
        <v>3262</v>
      </c>
      <c r="C71" t="s">
        <v>3275</v>
      </c>
      <c r="D71" s="36">
        <v>10000</v>
      </c>
      <c r="L71" s="1">
        <v>45111</v>
      </c>
      <c r="M71" t="s">
        <v>3205</v>
      </c>
      <c r="N71" s="2">
        <v>-60000</v>
      </c>
    </row>
    <row r="72" spans="1:14" x14ac:dyDescent="0.2">
      <c r="A72" s="1">
        <v>45098</v>
      </c>
      <c r="B72" s="1" t="s">
        <v>3261</v>
      </c>
      <c r="C72" t="s">
        <v>3567</v>
      </c>
      <c r="D72" s="36">
        <v>-55000</v>
      </c>
      <c r="L72" s="1">
        <v>45122</v>
      </c>
      <c r="M72" t="s">
        <v>3369</v>
      </c>
      <c r="N72" s="2">
        <v>50000</v>
      </c>
    </row>
    <row r="73" spans="1:14" x14ac:dyDescent="0.2">
      <c r="A73" s="1">
        <v>45098</v>
      </c>
      <c r="B73" s="1" t="s">
        <v>3262</v>
      </c>
      <c r="C73" t="s">
        <v>3531</v>
      </c>
      <c r="D73" s="36">
        <v>16000</v>
      </c>
      <c r="L73" s="1">
        <v>45122</v>
      </c>
      <c r="M73" t="s">
        <v>3205</v>
      </c>
      <c r="N73" s="2">
        <v>60000</v>
      </c>
    </row>
    <row r="74" spans="1:14" x14ac:dyDescent="0.2">
      <c r="A74" s="1">
        <v>45099</v>
      </c>
      <c r="B74" s="1" t="s">
        <v>3262</v>
      </c>
      <c r="C74" t="s">
        <v>3191</v>
      </c>
      <c r="D74" s="36">
        <v>18000</v>
      </c>
      <c r="L74" s="1" t="s">
        <v>245</v>
      </c>
      <c r="N74" s="2">
        <v>-262000</v>
      </c>
    </row>
    <row r="75" spans="1:14" x14ac:dyDescent="0.2">
      <c r="A75" s="1">
        <v>45106</v>
      </c>
      <c r="B75" s="1" t="s">
        <v>3262</v>
      </c>
      <c r="C75" t="s">
        <v>3551</v>
      </c>
      <c r="D75" s="36">
        <v>20000</v>
      </c>
    </row>
    <row r="76" spans="1:14" x14ac:dyDescent="0.2">
      <c r="A76" s="1">
        <v>45106</v>
      </c>
      <c r="B76" s="1" t="s">
        <v>3261</v>
      </c>
      <c r="C76" t="s">
        <v>3173</v>
      </c>
      <c r="D76" s="36">
        <v>-60000</v>
      </c>
    </row>
    <row r="77" spans="1:14" x14ac:dyDescent="0.2">
      <c r="A77" s="1">
        <v>45106</v>
      </c>
      <c r="B77" s="1" t="s">
        <v>3262</v>
      </c>
      <c r="C77" t="s">
        <v>3173</v>
      </c>
      <c r="D77" s="36">
        <v>60000</v>
      </c>
    </row>
    <row r="78" spans="1:14" x14ac:dyDescent="0.2">
      <c r="A78" s="1">
        <v>45108</v>
      </c>
      <c r="B78" s="1" t="s">
        <v>3261</v>
      </c>
      <c r="C78" t="s">
        <v>3333</v>
      </c>
      <c r="D78" s="36">
        <v>-65000</v>
      </c>
    </row>
    <row r="79" spans="1:14" x14ac:dyDescent="0.2">
      <c r="A79" s="1">
        <v>45108</v>
      </c>
      <c r="B79" s="1" t="s">
        <v>3262</v>
      </c>
      <c r="C79" t="s">
        <v>2743</v>
      </c>
      <c r="D79" s="36">
        <v>30000</v>
      </c>
    </row>
    <row r="80" spans="1:14" x14ac:dyDescent="0.2">
      <c r="A80" s="1">
        <v>45108</v>
      </c>
      <c r="B80" s="1" t="s">
        <v>3262</v>
      </c>
      <c r="C80" t="s">
        <v>3567</v>
      </c>
      <c r="D80" s="36">
        <v>55000</v>
      </c>
    </row>
    <row r="81" spans="1:4" x14ac:dyDescent="0.2">
      <c r="A81" s="1">
        <v>45108</v>
      </c>
      <c r="B81" s="1" t="s">
        <v>3262</v>
      </c>
      <c r="C81" t="s">
        <v>3333</v>
      </c>
      <c r="D81" s="36">
        <v>65000</v>
      </c>
    </row>
    <row r="82" spans="1:4" x14ac:dyDescent="0.2">
      <c r="A82" s="1">
        <v>45108</v>
      </c>
      <c r="B82" s="1" t="s">
        <v>3261</v>
      </c>
      <c r="C82" t="s">
        <v>3658</v>
      </c>
      <c r="D82" s="36">
        <v>-10000</v>
      </c>
    </row>
    <row r="83" spans="1:4" x14ac:dyDescent="0.2">
      <c r="A83" s="1">
        <v>45109</v>
      </c>
      <c r="B83" s="1" t="s">
        <v>3262</v>
      </c>
      <c r="C83" t="s">
        <v>3658</v>
      </c>
      <c r="D83" s="36">
        <v>10000</v>
      </c>
    </row>
    <row r="84" spans="1:4" x14ac:dyDescent="0.2">
      <c r="A84" s="1">
        <v>45111</v>
      </c>
      <c r="B84" s="1" t="s">
        <v>3261</v>
      </c>
      <c r="C84" t="s">
        <v>3205</v>
      </c>
      <c r="D84" s="36">
        <v>-60000</v>
      </c>
    </row>
    <row r="85" spans="1:4" x14ac:dyDescent="0.2">
      <c r="A85" s="1">
        <v>45122</v>
      </c>
      <c r="B85" s="1" t="s">
        <v>3262</v>
      </c>
      <c r="C85" t="s">
        <v>3205</v>
      </c>
      <c r="D85" s="36">
        <v>60000</v>
      </c>
    </row>
    <row r="86" spans="1:4" x14ac:dyDescent="0.2">
      <c r="A86" s="1">
        <v>45122</v>
      </c>
      <c r="B86" s="1" t="s">
        <v>3291</v>
      </c>
      <c r="C86" t="s">
        <v>3369</v>
      </c>
      <c r="D86" s="36">
        <v>50000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53"/>
  <sheetViews>
    <sheetView showGridLines="0" tabSelected="1" zoomScaleNormal="100" workbookViewId="0">
      <selection activeCell="D29" sqref="D29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45125</v>
      </c>
      <c r="H1" s="4" t="s">
        <v>5</v>
      </c>
      <c r="I1" t="s">
        <v>548</v>
      </c>
      <c r="J1" s="7">
        <f>AA5</f>
        <v>2136938.333333333</v>
      </c>
      <c r="K1" s="7"/>
      <c r="M1" s="15" t="s">
        <v>692</v>
      </c>
      <c r="N1" s="13">
        <f>COUNTA(H6:H1048576)-2</f>
        <v>19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8</v>
      </c>
      <c r="Z1" s="17" t="s">
        <v>971</v>
      </c>
      <c r="AA1" s="19">
        <f>(COUNTA(U5:U1048576)-2)*AD2</f>
        <v>128000</v>
      </c>
      <c r="AC1" s="32" t="s">
        <v>2426</v>
      </c>
      <c r="AD1" s="32" t="s">
        <v>2604</v>
      </c>
      <c r="AG1" s="31" t="s">
        <v>815</v>
      </c>
      <c r="AH1" s="31" t="s">
        <v>2601</v>
      </c>
      <c r="AI1" s="31" t="s">
        <v>2600</v>
      </c>
      <c r="AJ1" s="31" t="s">
        <v>2602</v>
      </c>
      <c r="AK1" s="31" t="s">
        <v>2605</v>
      </c>
      <c r="AL1" s="31" t="s">
        <v>2606</v>
      </c>
      <c r="AM1" s="31" t="s">
        <v>2608</v>
      </c>
      <c r="AN1" s="31" t="s">
        <v>1883</v>
      </c>
      <c r="AO1" s="31" t="s">
        <v>273</v>
      </c>
      <c r="AP1" s="31" t="s">
        <v>2607</v>
      </c>
      <c r="AQ1" s="31" t="s">
        <v>2603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112470.43859649121</v>
      </c>
      <c r="K2" s="7"/>
      <c r="M2" s="15" t="s">
        <v>693</v>
      </c>
      <c r="N2" s="14">
        <f>GETPIVOTDATA("Utilidad",$H$4)/N1</f>
        <v>283073.57894736843</v>
      </c>
      <c r="P2" t="s">
        <v>1607</v>
      </c>
      <c r="Q2" s="2">
        <f>-(Q1-J2)</f>
        <v>62470.438596491207</v>
      </c>
      <c r="U2" s="4" t="s">
        <v>815</v>
      </c>
      <c r="V2" s="16">
        <v>7</v>
      </c>
      <c r="X2" s="17" t="s">
        <v>2600</v>
      </c>
      <c r="Y2" s="18">
        <v>1</v>
      </c>
      <c r="Z2" s="17" t="s">
        <v>971</v>
      </c>
      <c r="AA2" s="19">
        <f>_xlfn.XLOOKUP(H7,AG:AG,AQ:AQ,0)</f>
        <v>896793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3374113.1578947362</v>
      </c>
      <c r="K3" s="7"/>
      <c r="M3" s="15" t="s">
        <v>694</v>
      </c>
      <c r="N3" s="14">
        <f>N2*30</f>
        <v>8492207.3684210535</v>
      </c>
      <c r="P3" t="s">
        <v>1608</v>
      </c>
      <c r="Q3" s="2">
        <f>Q2*N1</f>
        <v>1186938.333333333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1266666.6666666667</v>
      </c>
      <c r="AC3" s="32" t="s">
        <v>3020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633333.33333333337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1024793</v>
      </c>
      <c r="X4" s="23" t="s">
        <v>1708</v>
      </c>
      <c r="AA4" s="19">
        <f>(1500000/30)*N1</f>
        <v>950000</v>
      </c>
      <c r="AC4" s="32" t="s">
        <v>3021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127</v>
      </c>
      <c r="B5" t="s">
        <v>3446</v>
      </c>
      <c r="C5" s="7">
        <v>5000</v>
      </c>
      <c r="D5" s="7">
        <v>2000</v>
      </c>
      <c r="E5" s="7">
        <v>3000</v>
      </c>
      <c r="M5" s="15" t="s">
        <v>1666</v>
      </c>
      <c r="N5" s="7">
        <f>N4-J1</f>
        <v>-1503604.9999999995</v>
      </c>
      <c r="Q5" s="2">
        <f>GETPIVOTDATA("Utilidad",$H$6)-AA1-AA2</f>
        <v>4353605</v>
      </c>
      <c r="U5" s="4" t="s">
        <v>700</v>
      </c>
      <c r="V5" t="s">
        <v>2878</v>
      </c>
      <c r="X5" s="17" t="s">
        <v>105</v>
      </c>
      <c r="Y5" s="22" t="str">
        <f>N1&amp;" Dias"</f>
        <v>19 Dias</v>
      </c>
      <c r="Z5" s="17" t="s">
        <v>971</v>
      </c>
      <c r="AA5" s="19">
        <f>GETPIVOTDATA("Utilidad",$H$4)-AA2-AA1-AA3-AA4</f>
        <v>2136938.333333333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201</v>
      </c>
      <c r="B6" t="s">
        <v>202</v>
      </c>
      <c r="C6" s="7">
        <v>62000</v>
      </c>
      <c r="D6" s="7">
        <v>38000</v>
      </c>
      <c r="E6" s="7">
        <v>24000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5</v>
      </c>
      <c r="U6" s="6">
        <v>45108</v>
      </c>
      <c r="V6" s="2">
        <v>-188600</v>
      </c>
      <c r="X6" s="23" t="s">
        <v>1211</v>
      </c>
      <c r="Y6" s="24">
        <f>J2</f>
        <v>112470.43859649121</v>
      </c>
      <c r="AC6" s="59" t="s">
        <v>3409</v>
      </c>
      <c r="AD6" s="60">
        <f>SUM(AA1:AA4)</f>
        <v>3241459.666666667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15</v>
      </c>
      <c r="B7" t="s">
        <v>3761</v>
      </c>
      <c r="C7" s="7">
        <v>5000</v>
      </c>
      <c r="D7" s="7">
        <v>0</v>
      </c>
      <c r="E7" s="7">
        <v>5000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-378398</v>
      </c>
      <c r="U7" s="6">
        <v>45109</v>
      </c>
      <c r="V7" s="2">
        <v>-352800</v>
      </c>
      <c r="X7" s="17" t="s">
        <v>974</v>
      </c>
      <c r="Y7" s="18">
        <f>AA5/50000</f>
        <v>42.738766666666663</v>
      </c>
      <c r="Z7" s="17" t="s">
        <v>973</v>
      </c>
      <c r="AA7" s="17" t="s">
        <v>1009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26</v>
      </c>
      <c r="B8" t="s">
        <v>20</v>
      </c>
      <c r="C8" s="7">
        <v>25000</v>
      </c>
      <c r="D8" s="7">
        <v>8500</v>
      </c>
      <c r="E8" s="7">
        <v>16500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3410</v>
      </c>
      <c r="AD8" s="62">
        <f>GETPIVOTDATA("Utilidad",$H$6)-AA1-AA2</f>
        <v>4353605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>SUM(AH8:AP8)</f>
        <v>896793</v>
      </c>
    </row>
    <row r="9" spans="1:43" x14ac:dyDescent="0.2">
      <c r="A9" t="s">
        <v>1174</v>
      </c>
      <c r="B9" t="s">
        <v>3743</v>
      </c>
      <c r="C9" s="7">
        <v>10000</v>
      </c>
      <c r="D9" s="7">
        <v>3800</v>
      </c>
      <c r="E9" s="7">
        <v>6200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2134</v>
      </c>
      <c r="B10" t="s">
        <v>951</v>
      </c>
      <c r="C10" s="7">
        <v>10000</v>
      </c>
      <c r="D10" s="7">
        <v>6000</v>
      </c>
      <c r="E10" s="7">
        <v>4000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21</v>
      </c>
      <c r="B11" t="s">
        <v>1522</v>
      </c>
      <c r="C11" s="7">
        <v>20000</v>
      </c>
      <c r="D11" s="7">
        <v>5200</v>
      </c>
      <c r="E11" s="7">
        <v>14800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21</v>
      </c>
      <c r="B12" t="s">
        <v>3327</v>
      </c>
      <c r="C12" s="7">
        <v>24000</v>
      </c>
      <c r="D12" s="7">
        <v>8000</v>
      </c>
      <c r="E12" s="7">
        <v>16000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6">
        <v>45118</v>
      </c>
      <c r="V12" s="2">
        <v>-662000</v>
      </c>
    </row>
    <row r="13" spans="1:43" x14ac:dyDescent="0.2">
      <c r="A13" t="s">
        <v>365</v>
      </c>
      <c r="B13" t="s">
        <v>371</v>
      </c>
      <c r="C13" s="7">
        <v>20000</v>
      </c>
      <c r="D13" s="7">
        <v>10000</v>
      </c>
      <c r="E13" s="7">
        <v>10000</v>
      </c>
      <c r="F13" s="7"/>
      <c r="H13" s="6">
        <v>45114</v>
      </c>
      <c r="I13" s="7">
        <v>389000</v>
      </c>
      <c r="J13" s="7">
        <v>175488</v>
      </c>
      <c r="K13" s="7">
        <v>213512</v>
      </c>
      <c r="U13" s="6">
        <v>45124</v>
      </c>
      <c r="V13" s="2">
        <v>-87000</v>
      </c>
    </row>
    <row r="14" spans="1:43" x14ac:dyDescent="0.2">
      <c r="A14" t="s">
        <v>116</v>
      </c>
      <c r="B14" t="s">
        <v>518</v>
      </c>
      <c r="C14" s="7">
        <v>6500</v>
      </c>
      <c r="D14" s="7">
        <v>6074</v>
      </c>
      <c r="E14" s="7">
        <v>426</v>
      </c>
      <c r="F14" s="7"/>
      <c r="H14" s="6">
        <v>45115</v>
      </c>
      <c r="I14" s="7">
        <v>581500</v>
      </c>
      <c r="J14" s="7">
        <v>258772</v>
      </c>
      <c r="K14" s="7">
        <v>322728</v>
      </c>
      <c r="U14" s="5" t="s">
        <v>245</v>
      </c>
      <c r="V14" s="2">
        <v>-3171100</v>
      </c>
    </row>
    <row r="15" spans="1:43" x14ac:dyDescent="0.2">
      <c r="A15" t="s">
        <v>458</v>
      </c>
      <c r="B15" t="s">
        <v>989</v>
      </c>
      <c r="C15" s="7">
        <v>30000</v>
      </c>
      <c r="D15" s="7">
        <v>0</v>
      </c>
      <c r="E15" s="7">
        <v>30000</v>
      </c>
      <c r="F15" s="7"/>
      <c r="H15" s="6">
        <v>45116</v>
      </c>
      <c r="I15" s="7">
        <v>179500</v>
      </c>
      <c r="J15" s="7">
        <v>66735</v>
      </c>
      <c r="K15" s="7">
        <v>112765</v>
      </c>
    </row>
    <row r="16" spans="1:43" x14ac:dyDescent="0.2">
      <c r="A16" t="s">
        <v>458</v>
      </c>
      <c r="B16" t="s">
        <v>3755</v>
      </c>
      <c r="C16" s="7">
        <v>15000</v>
      </c>
      <c r="D16" s="7">
        <v>0</v>
      </c>
      <c r="E16" s="7">
        <v>15000</v>
      </c>
      <c r="F16" s="7"/>
      <c r="H16" s="6">
        <v>45117</v>
      </c>
      <c r="I16" s="7">
        <v>611000</v>
      </c>
      <c r="J16" s="7">
        <v>261805</v>
      </c>
      <c r="K16" s="7">
        <v>349195</v>
      </c>
    </row>
    <row r="17" spans="1:11" x14ac:dyDescent="0.2">
      <c r="A17" t="s">
        <v>458</v>
      </c>
      <c r="B17" t="s">
        <v>3756</v>
      </c>
      <c r="C17" s="7">
        <v>15000</v>
      </c>
      <c r="D17" s="7">
        <v>0</v>
      </c>
      <c r="E17" s="7">
        <v>15000</v>
      </c>
      <c r="F17" s="7"/>
      <c r="H17" s="6">
        <v>45118</v>
      </c>
      <c r="I17" s="7">
        <v>271000</v>
      </c>
      <c r="J17" s="7">
        <v>121108</v>
      </c>
      <c r="K17" s="7">
        <v>149892</v>
      </c>
    </row>
    <row r="18" spans="1:11" x14ac:dyDescent="0.2">
      <c r="A18" t="s">
        <v>458</v>
      </c>
      <c r="B18" t="s">
        <v>3760</v>
      </c>
      <c r="C18" s="7">
        <v>1000</v>
      </c>
      <c r="D18" s="7">
        <v>0</v>
      </c>
      <c r="E18" s="7">
        <v>1000</v>
      </c>
      <c r="F18" s="7"/>
      <c r="H18" s="6">
        <v>45119</v>
      </c>
      <c r="I18" s="7">
        <v>288000</v>
      </c>
      <c r="J18" s="7">
        <v>136162</v>
      </c>
      <c r="K18" s="7">
        <v>151838</v>
      </c>
    </row>
    <row r="19" spans="1:11" x14ac:dyDescent="0.2">
      <c r="A19" t="s">
        <v>458</v>
      </c>
      <c r="B19" t="s">
        <v>3762</v>
      </c>
      <c r="C19" s="7">
        <v>5000</v>
      </c>
      <c r="D19" s="7">
        <v>0</v>
      </c>
      <c r="E19" s="7">
        <v>5000</v>
      </c>
      <c r="F19" s="7"/>
      <c r="H19" s="6">
        <v>45120</v>
      </c>
      <c r="I19" s="7">
        <v>287500</v>
      </c>
      <c r="J19" s="7">
        <v>86610</v>
      </c>
      <c r="K19" s="7">
        <v>200890</v>
      </c>
    </row>
    <row r="20" spans="1:11" x14ac:dyDescent="0.2">
      <c r="A20" t="s">
        <v>455</v>
      </c>
      <c r="B20" t="s">
        <v>456</v>
      </c>
      <c r="C20" s="7">
        <v>5000</v>
      </c>
      <c r="D20" s="7">
        <v>0</v>
      </c>
      <c r="E20" s="7">
        <v>5000</v>
      </c>
      <c r="F20" s="7"/>
      <c r="H20" s="6">
        <v>45121</v>
      </c>
      <c r="I20" s="7">
        <v>513000</v>
      </c>
      <c r="J20" s="7">
        <v>246932</v>
      </c>
      <c r="K20" s="7">
        <v>266068</v>
      </c>
    </row>
    <row r="21" spans="1:11" x14ac:dyDescent="0.2">
      <c r="A21" t="s">
        <v>3120</v>
      </c>
      <c r="B21" t="s">
        <v>3757</v>
      </c>
      <c r="C21" s="7">
        <v>7000</v>
      </c>
      <c r="D21" s="7">
        <v>2000</v>
      </c>
      <c r="E21" s="7">
        <v>5000</v>
      </c>
      <c r="F21" s="7"/>
      <c r="H21" s="6">
        <v>45122</v>
      </c>
      <c r="I21" s="7">
        <v>424500</v>
      </c>
      <c r="J21" s="7">
        <v>242345</v>
      </c>
      <c r="K21" s="7">
        <v>182155</v>
      </c>
    </row>
    <row r="22" spans="1:11" x14ac:dyDescent="0.2">
      <c r="A22" t="s">
        <v>225</v>
      </c>
      <c r="B22" t="s">
        <v>250</v>
      </c>
      <c r="C22" s="7">
        <v>10000</v>
      </c>
      <c r="D22" s="7">
        <v>3500</v>
      </c>
      <c r="E22" s="7">
        <v>6500</v>
      </c>
      <c r="F22" s="7"/>
      <c r="H22" s="6">
        <v>45123</v>
      </c>
      <c r="I22" s="7">
        <v>1590600</v>
      </c>
      <c r="J22" s="7">
        <v>770974</v>
      </c>
      <c r="K22" s="7">
        <v>819626</v>
      </c>
    </row>
    <row r="23" spans="1:11" x14ac:dyDescent="0.2">
      <c r="A23" t="s">
        <v>225</v>
      </c>
      <c r="B23" t="s">
        <v>282</v>
      </c>
      <c r="C23" s="7">
        <v>10000</v>
      </c>
      <c r="D23" s="7">
        <v>1100</v>
      </c>
      <c r="E23" s="7">
        <v>8900</v>
      </c>
      <c r="F23" s="7"/>
      <c r="H23" s="6">
        <v>45124</v>
      </c>
      <c r="I23" s="7">
        <v>479500</v>
      </c>
      <c r="J23" s="7">
        <v>226523</v>
      </c>
      <c r="K23" s="7">
        <v>252977</v>
      </c>
    </row>
    <row r="24" spans="1:11" x14ac:dyDescent="0.2">
      <c r="A24" t="s">
        <v>245</v>
      </c>
      <c r="C24" s="7">
        <v>285500</v>
      </c>
      <c r="D24" s="7">
        <v>94174</v>
      </c>
      <c r="E24" s="7">
        <v>191326</v>
      </c>
      <c r="F24" s="7"/>
      <c r="H24" s="6">
        <v>45125</v>
      </c>
      <c r="I24" s="7">
        <v>285500</v>
      </c>
      <c r="J24" s="7">
        <v>94174</v>
      </c>
      <c r="K24" s="7">
        <v>191326</v>
      </c>
    </row>
    <row r="25" spans="1:11" x14ac:dyDescent="0.2">
      <c r="H25" s="5" t="s">
        <v>245</v>
      </c>
      <c r="I25" s="7">
        <v>10278900</v>
      </c>
      <c r="J25" s="7">
        <v>4900502</v>
      </c>
      <c r="K25" s="7">
        <v>5378398</v>
      </c>
    </row>
    <row r="34" spans="6:11" x14ac:dyDescent="0.2">
      <c r="F34" s="63"/>
    </row>
    <row r="40" spans="6:11" ht="15" thickBot="1" x14ac:dyDescent="0.25">
      <c r="H40" s="74"/>
      <c r="I40" s="74"/>
      <c r="J40" s="74"/>
      <c r="K40" s="74"/>
    </row>
    <row r="41" spans="6:11" ht="15" thickTop="1" x14ac:dyDescent="0.2">
      <c r="H41" s="64" t="s">
        <v>3703</v>
      </c>
      <c r="I41" s="64" t="s">
        <v>3691</v>
      </c>
      <c r="J41" s="78" t="s">
        <v>3699</v>
      </c>
      <c r="K41" s="64" t="s">
        <v>3698</v>
      </c>
    </row>
    <row r="42" spans="6:11" x14ac:dyDescent="0.2">
      <c r="I42" s="77">
        <v>920500</v>
      </c>
      <c r="J42" t="s">
        <v>3721</v>
      </c>
      <c r="K42" s="39"/>
    </row>
    <row r="43" spans="6:11" ht="15" x14ac:dyDescent="0.2">
      <c r="H43" s="87"/>
      <c r="I43" s="66">
        <v>-16000</v>
      </c>
      <c r="J43" t="s">
        <v>3751</v>
      </c>
      <c r="K43" s="39"/>
    </row>
    <row r="44" spans="6:11" x14ac:dyDescent="0.2">
      <c r="H44" s="76"/>
      <c r="I44" s="66">
        <v>-12000</v>
      </c>
      <c r="J44" t="s">
        <v>3750</v>
      </c>
      <c r="K44" s="70"/>
    </row>
    <row r="45" spans="6:11" x14ac:dyDescent="0.2">
      <c r="H45" s="76"/>
      <c r="I45" s="66">
        <v>-2000</v>
      </c>
      <c r="J45" t="s">
        <v>3749</v>
      </c>
      <c r="K45" s="70"/>
    </row>
    <row r="46" spans="6:11" x14ac:dyDescent="0.2">
      <c r="H46" s="76"/>
      <c r="I46" s="66">
        <v>-3500</v>
      </c>
      <c r="J46" t="s">
        <v>3748</v>
      </c>
      <c r="K46" s="70"/>
    </row>
    <row r="47" spans="6:11" x14ac:dyDescent="0.2">
      <c r="H47" s="70"/>
      <c r="I47" s="66">
        <v>100000</v>
      </c>
      <c r="J47" t="s">
        <v>3752</v>
      </c>
      <c r="K47" s="70"/>
    </row>
    <row r="48" spans="6:11" x14ac:dyDescent="0.2">
      <c r="H48" s="70"/>
      <c r="I48" s="66">
        <v>-62000</v>
      </c>
      <c r="J48" t="s">
        <v>3753</v>
      </c>
      <c r="K48" s="70"/>
    </row>
    <row r="49" spans="8:11" x14ac:dyDescent="0.2">
      <c r="H49" s="70"/>
      <c r="I49" s="66">
        <v>-22000</v>
      </c>
      <c r="J49" t="s">
        <v>3758</v>
      </c>
      <c r="K49" s="70"/>
    </row>
    <row r="50" spans="8:11" x14ac:dyDescent="0.2">
      <c r="H50" s="70"/>
      <c r="I50" s="66"/>
      <c r="K50" s="70"/>
    </row>
    <row r="51" spans="8:11" ht="15" thickBot="1" x14ac:dyDescent="0.25">
      <c r="H51" s="79"/>
      <c r="I51" s="80"/>
      <c r="J51" s="81"/>
      <c r="K51" s="79"/>
    </row>
    <row r="52" spans="8:11" x14ac:dyDescent="0.2">
      <c r="I52" s="69">
        <f>SUM(I42:I51)</f>
        <v>903000</v>
      </c>
      <c r="J52" s="68" t="s">
        <v>3697</v>
      </c>
      <c r="K52" s="67">
        <f>-SUMIF(I44:I51,"&lt;0")</f>
        <v>101500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3701</v>
      </c>
      <c r="K54" s="75" t="s">
        <v>3702</v>
      </c>
    </row>
    <row r="55" spans="8:11" x14ac:dyDescent="0.2">
      <c r="I55">
        <v>100000</v>
      </c>
      <c r="J55" s="86"/>
      <c r="K55" s="66">
        <f>I55*J55</f>
        <v>0</v>
      </c>
    </row>
    <row r="56" spans="8:11" x14ac:dyDescent="0.2">
      <c r="I56">
        <v>50000</v>
      </c>
      <c r="J56" s="72">
        <v>1</v>
      </c>
      <c r="K56" s="66">
        <f t="shared" ref="K56:K66" si="1">I56*J56</f>
        <v>50000</v>
      </c>
    </row>
    <row r="57" spans="8:11" x14ac:dyDescent="0.2">
      <c r="I57">
        <v>20000</v>
      </c>
      <c r="J57" s="72">
        <v>5</v>
      </c>
      <c r="K57" s="66">
        <f t="shared" si="1"/>
        <v>100000</v>
      </c>
    </row>
    <row r="58" spans="8:11" x14ac:dyDescent="0.2">
      <c r="I58">
        <v>10000</v>
      </c>
      <c r="J58" s="72">
        <v>6</v>
      </c>
      <c r="K58" s="66">
        <f t="shared" si="1"/>
        <v>60000</v>
      </c>
    </row>
    <row r="59" spans="8:11" x14ac:dyDescent="0.2">
      <c r="I59">
        <v>5000</v>
      </c>
      <c r="J59" s="72">
        <v>8</v>
      </c>
      <c r="K59" s="66">
        <f t="shared" si="1"/>
        <v>40000</v>
      </c>
    </row>
    <row r="60" spans="8:11" x14ac:dyDescent="0.2">
      <c r="I60">
        <v>2000</v>
      </c>
      <c r="J60" s="72">
        <v>12</v>
      </c>
      <c r="K60" s="66">
        <f t="shared" si="1"/>
        <v>24000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5" thickTop="1" x14ac:dyDescent="0.2">
      <c r="I62" s="71" t="s">
        <v>3700</v>
      </c>
      <c r="J62" s="83" t="s">
        <v>3701</v>
      </c>
      <c r="K62" s="84"/>
    </row>
    <row r="63" spans="8:11" x14ac:dyDescent="0.2">
      <c r="I63" s="70">
        <v>10500</v>
      </c>
      <c r="J63" s="70">
        <v>1</v>
      </c>
      <c r="K63" s="65">
        <f t="shared" si="1"/>
        <v>10500</v>
      </c>
    </row>
    <row r="64" spans="8:11" x14ac:dyDescent="0.2">
      <c r="J64" t="s">
        <v>3704</v>
      </c>
      <c r="K64" s="85">
        <f>SUM(K55:K61)</f>
        <v>274000</v>
      </c>
    </row>
    <row r="65" spans="10:11" x14ac:dyDescent="0.2">
      <c r="J65" t="s">
        <v>3705</v>
      </c>
      <c r="K65" s="85">
        <f>K63</f>
        <v>10500</v>
      </c>
    </row>
    <row r="66" spans="10:11" ht="15" thickBot="1" x14ac:dyDescent="0.25">
      <c r="J66" s="79"/>
      <c r="K66" s="80">
        <f t="shared" si="1"/>
        <v>0</v>
      </c>
    </row>
    <row r="67" spans="10:11" x14ac:dyDescent="0.2">
      <c r="J67" t="s">
        <v>2603</v>
      </c>
      <c r="K67" s="2">
        <f>SUM(K64:K65)</f>
        <v>284500</v>
      </c>
    </row>
    <row r="68" spans="10:11" x14ac:dyDescent="0.2">
      <c r="J68" t="s">
        <v>1879</v>
      </c>
      <c r="K68" s="2">
        <f>GETPIVOTDATA("Ventas",$A$4)</f>
        <v>285500</v>
      </c>
    </row>
    <row r="69" spans="10:11" x14ac:dyDescent="0.2">
      <c r="J69" t="s">
        <v>3706</v>
      </c>
      <c r="K69" s="2">
        <f>K67-K68</f>
        <v>-1000</v>
      </c>
    </row>
    <row r="70" spans="10:11" x14ac:dyDescent="0.2">
      <c r="J70" t="s">
        <v>2366</v>
      </c>
    </row>
    <row r="71" spans="10:11" x14ac:dyDescent="0.2">
      <c r="J71" t="s">
        <v>2367</v>
      </c>
    </row>
    <row r="72" spans="10:11" ht="17" x14ac:dyDescent="0.2">
      <c r="J72" s="30" t="s">
        <v>2423</v>
      </c>
      <c r="K72" s="30"/>
    </row>
    <row r="75" spans="10:11" x14ac:dyDescent="0.2">
      <c r="J75" t="s">
        <v>2942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548</v>
      </c>
    </row>
    <row r="99" spans="1:4" x14ac:dyDescent="0.2">
      <c r="A99" s="4" t="s">
        <v>816</v>
      </c>
      <c r="B99" t="s">
        <v>548</v>
      </c>
    </row>
    <row r="100" spans="1:4" x14ac:dyDescent="0.2">
      <c r="A100" s="4" t="s">
        <v>815</v>
      </c>
      <c r="B100" t="s">
        <v>3117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6462500</v>
      </c>
      <c r="C104" s="7">
        <v>564500</v>
      </c>
      <c r="D104" s="7">
        <v>5898000</v>
      </c>
    </row>
    <row r="105" spans="1:4" x14ac:dyDescent="0.2">
      <c r="A105" t="s">
        <v>386</v>
      </c>
      <c r="B105" s="7">
        <v>13397000</v>
      </c>
      <c r="C105" s="7">
        <v>7575000</v>
      </c>
      <c r="D105" s="7">
        <v>5822000</v>
      </c>
    </row>
    <row r="106" spans="1:4" x14ac:dyDescent="0.2">
      <c r="A106" t="s">
        <v>224</v>
      </c>
      <c r="B106" s="7">
        <v>6483000</v>
      </c>
      <c r="C106" s="7">
        <v>2794900</v>
      </c>
      <c r="D106" s="7">
        <v>3688100</v>
      </c>
    </row>
    <row r="107" spans="1:4" x14ac:dyDescent="0.2">
      <c r="A107" t="s">
        <v>532</v>
      </c>
      <c r="B107" s="7">
        <v>7029500</v>
      </c>
      <c r="C107" s="7">
        <v>4006800</v>
      </c>
      <c r="D107" s="7">
        <v>3022700</v>
      </c>
    </row>
    <row r="108" spans="1:4" x14ac:dyDescent="0.2">
      <c r="A108" t="s">
        <v>26</v>
      </c>
      <c r="B108" s="7">
        <v>5253000</v>
      </c>
      <c r="C108" s="7">
        <v>2278300</v>
      </c>
      <c r="D108" s="7">
        <v>2974700</v>
      </c>
    </row>
    <row r="109" spans="1:4" x14ac:dyDescent="0.2">
      <c r="A109" t="s">
        <v>225</v>
      </c>
      <c r="B109" s="7">
        <v>2972500</v>
      </c>
      <c r="C109" s="7">
        <v>365800</v>
      </c>
      <c r="D109" s="7">
        <v>2606700</v>
      </c>
    </row>
    <row r="110" spans="1:4" x14ac:dyDescent="0.2">
      <c r="A110" t="s">
        <v>48</v>
      </c>
      <c r="B110" s="7">
        <v>7315000</v>
      </c>
      <c r="C110" s="7">
        <v>4943500</v>
      </c>
      <c r="D110" s="7">
        <v>2371500</v>
      </c>
    </row>
    <row r="111" spans="1:4" x14ac:dyDescent="0.2">
      <c r="A111" t="s">
        <v>21</v>
      </c>
      <c r="B111" s="7">
        <v>3078500</v>
      </c>
      <c r="C111" s="7">
        <v>1000400</v>
      </c>
      <c r="D111" s="7">
        <v>2078100</v>
      </c>
    </row>
    <row r="112" spans="1:4" x14ac:dyDescent="0.2">
      <c r="A112" t="s">
        <v>103</v>
      </c>
      <c r="B112" s="7">
        <v>3985000</v>
      </c>
      <c r="C112" s="7">
        <v>2003500</v>
      </c>
      <c r="D112" s="7">
        <v>1981500</v>
      </c>
    </row>
    <row r="113" spans="1:4" x14ac:dyDescent="0.2">
      <c r="A113" t="s">
        <v>15</v>
      </c>
      <c r="B113" s="7">
        <v>2293500</v>
      </c>
      <c r="C113" s="7">
        <v>733800</v>
      </c>
      <c r="D113" s="7">
        <v>1559700</v>
      </c>
    </row>
    <row r="114" spans="1:4" x14ac:dyDescent="0.2">
      <c r="A114" t="s">
        <v>677</v>
      </c>
      <c r="B114" s="7">
        <v>1769000</v>
      </c>
      <c r="C114" s="7">
        <v>285000</v>
      </c>
      <c r="D114" s="7">
        <v>1484000</v>
      </c>
    </row>
    <row r="115" spans="1:4" x14ac:dyDescent="0.2">
      <c r="A115" t="s">
        <v>342</v>
      </c>
      <c r="B115" s="7">
        <v>1300000</v>
      </c>
      <c r="C115" s="7">
        <v>139600</v>
      </c>
      <c r="D115" s="7">
        <v>1160400</v>
      </c>
    </row>
    <row r="116" spans="1:4" x14ac:dyDescent="0.2">
      <c r="A116" t="s">
        <v>891</v>
      </c>
      <c r="B116" s="7">
        <v>1280000</v>
      </c>
      <c r="C116" s="7">
        <v>454900</v>
      </c>
      <c r="D116" s="7">
        <v>825100</v>
      </c>
    </row>
    <row r="117" spans="1:4" x14ac:dyDescent="0.2">
      <c r="A117" t="s">
        <v>586</v>
      </c>
      <c r="B117" s="7">
        <v>1239500</v>
      </c>
      <c r="C117" s="7">
        <v>445500</v>
      </c>
      <c r="D117" s="7">
        <v>794000</v>
      </c>
    </row>
    <row r="118" spans="1:4" x14ac:dyDescent="0.2">
      <c r="A118" t="s">
        <v>1102</v>
      </c>
      <c r="B118" s="7">
        <v>1341000</v>
      </c>
      <c r="C118" s="7">
        <v>780000</v>
      </c>
      <c r="D118" s="7">
        <v>561000</v>
      </c>
    </row>
    <row r="119" spans="1:4" x14ac:dyDescent="0.2">
      <c r="A119" t="s">
        <v>455</v>
      </c>
      <c r="B119" s="7">
        <v>665000</v>
      </c>
      <c r="C119" s="7">
        <v>105700</v>
      </c>
      <c r="D119" s="7">
        <v>559300</v>
      </c>
    </row>
    <row r="120" spans="1:4" x14ac:dyDescent="0.2">
      <c r="A120" t="s">
        <v>214</v>
      </c>
      <c r="B120" s="7">
        <v>1319000</v>
      </c>
      <c r="C120" s="7">
        <v>819500</v>
      </c>
      <c r="D120" s="7">
        <v>499500</v>
      </c>
    </row>
    <row r="121" spans="1:4" x14ac:dyDescent="0.2">
      <c r="A121" t="s">
        <v>116</v>
      </c>
      <c r="B121" s="7">
        <v>7526600</v>
      </c>
      <c r="C121" s="7">
        <v>7032965</v>
      </c>
      <c r="D121" s="7">
        <v>493635</v>
      </c>
    </row>
    <row r="122" spans="1:4" x14ac:dyDescent="0.2">
      <c r="A122" t="s">
        <v>365</v>
      </c>
      <c r="B122" s="7">
        <v>947000</v>
      </c>
      <c r="C122" s="7">
        <v>477200</v>
      </c>
      <c r="D122" s="7">
        <v>469800</v>
      </c>
    </row>
    <row r="123" spans="1:4" x14ac:dyDescent="0.2">
      <c r="A123" t="s">
        <v>201</v>
      </c>
      <c r="B123" s="7">
        <v>1307000</v>
      </c>
      <c r="C123" s="7">
        <v>841000</v>
      </c>
      <c r="D123" s="7">
        <v>466000</v>
      </c>
    </row>
    <row r="124" spans="1:4" x14ac:dyDescent="0.2">
      <c r="A124" t="s">
        <v>617</v>
      </c>
      <c r="B124" s="7">
        <v>1557500</v>
      </c>
      <c r="C124" s="7">
        <v>1102500</v>
      </c>
      <c r="D124" s="7">
        <v>455000</v>
      </c>
    </row>
    <row r="125" spans="1:4" x14ac:dyDescent="0.2">
      <c r="A125" t="s">
        <v>44</v>
      </c>
      <c r="B125" s="7">
        <v>954000</v>
      </c>
      <c r="C125" s="7">
        <v>549000</v>
      </c>
      <c r="D125" s="7">
        <v>405000</v>
      </c>
    </row>
    <row r="126" spans="1:4" x14ac:dyDescent="0.2">
      <c r="A126" t="s">
        <v>42</v>
      </c>
      <c r="B126" s="7">
        <v>669000</v>
      </c>
      <c r="C126" s="7">
        <v>354000</v>
      </c>
      <c r="D126" s="7">
        <v>315000</v>
      </c>
    </row>
    <row r="127" spans="1:4" x14ac:dyDescent="0.2">
      <c r="A127" t="s">
        <v>127</v>
      </c>
      <c r="B127" s="7">
        <v>503000</v>
      </c>
      <c r="C127" s="7">
        <v>210200</v>
      </c>
      <c r="D127" s="7">
        <v>292800</v>
      </c>
    </row>
    <row r="128" spans="1:4" x14ac:dyDescent="0.2">
      <c r="A128" t="s">
        <v>526</v>
      </c>
      <c r="B128" s="7">
        <v>761000</v>
      </c>
      <c r="C128" s="7">
        <v>498000</v>
      </c>
      <c r="D128" s="7">
        <v>263000</v>
      </c>
    </row>
    <row r="129" spans="1:4" x14ac:dyDescent="0.2">
      <c r="A129" t="s">
        <v>1545</v>
      </c>
      <c r="B129" s="7">
        <v>462000</v>
      </c>
      <c r="C129" s="7">
        <v>200200</v>
      </c>
      <c r="D129" s="7">
        <v>261800</v>
      </c>
    </row>
    <row r="130" spans="1:4" x14ac:dyDescent="0.2">
      <c r="A130" t="s">
        <v>628</v>
      </c>
      <c r="B130" s="7">
        <v>595000</v>
      </c>
      <c r="C130" s="7">
        <v>335000</v>
      </c>
      <c r="D130" s="7">
        <v>260000</v>
      </c>
    </row>
    <row r="131" spans="1:4" x14ac:dyDescent="0.2">
      <c r="A131" t="s">
        <v>2852</v>
      </c>
      <c r="B131" s="7">
        <v>615000</v>
      </c>
      <c r="C131" s="7">
        <v>383000</v>
      </c>
      <c r="D131" s="7">
        <v>232000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1152</v>
      </c>
      <c r="B134" s="7">
        <v>304000</v>
      </c>
      <c r="C134" s="7">
        <v>131000</v>
      </c>
      <c r="D134" s="7">
        <v>173000</v>
      </c>
    </row>
    <row r="135" spans="1:4" x14ac:dyDescent="0.2">
      <c r="A135" t="s">
        <v>2736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2669</v>
      </c>
      <c r="B136" s="7">
        <v>284000</v>
      </c>
      <c r="C136" s="7">
        <v>132000</v>
      </c>
      <c r="D136" s="7">
        <v>152000</v>
      </c>
    </row>
    <row r="137" spans="1:4" x14ac:dyDescent="0.2">
      <c r="A137" t="s">
        <v>45</v>
      </c>
      <c r="B137" s="7">
        <v>296000</v>
      </c>
      <c r="C137" s="7">
        <v>154000</v>
      </c>
      <c r="D137" s="7">
        <v>142000</v>
      </c>
    </row>
    <row r="138" spans="1:4" x14ac:dyDescent="0.2">
      <c r="A138" t="s">
        <v>609</v>
      </c>
      <c r="B138" s="7">
        <v>610000</v>
      </c>
      <c r="C138" s="7">
        <v>475000</v>
      </c>
      <c r="D138" s="7">
        <v>135000</v>
      </c>
    </row>
    <row r="139" spans="1:4" x14ac:dyDescent="0.2">
      <c r="A139" t="s">
        <v>1763</v>
      </c>
      <c r="B139" s="7">
        <v>310000</v>
      </c>
      <c r="C139" s="7">
        <v>175000</v>
      </c>
      <c r="D139" s="7">
        <v>135000</v>
      </c>
    </row>
    <row r="140" spans="1:4" x14ac:dyDescent="0.2">
      <c r="A140" t="s">
        <v>734</v>
      </c>
      <c r="B140" s="7">
        <v>312000</v>
      </c>
      <c r="C140" s="7">
        <v>178000</v>
      </c>
      <c r="D140" s="7">
        <v>134000</v>
      </c>
    </row>
    <row r="141" spans="1:4" x14ac:dyDescent="0.2">
      <c r="A141" t="s">
        <v>929</v>
      </c>
      <c r="B141" s="7">
        <v>253000</v>
      </c>
      <c r="C141" s="7">
        <v>132500</v>
      </c>
      <c r="D141" s="7">
        <v>120500</v>
      </c>
    </row>
    <row r="142" spans="1:4" x14ac:dyDescent="0.2">
      <c r="A142" t="s">
        <v>1193</v>
      </c>
      <c r="B142" s="7">
        <v>155000</v>
      </c>
      <c r="C142" s="7">
        <v>37000</v>
      </c>
      <c r="D142" s="7">
        <v>118000</v>
      </c>
    </row>
    <row r="143" spans="1:4" x14ac:dyDescent="0.2">
      <c r="A143" t="s">
        <v>128</v>
      </c>
      <c r="B143" s="7">
        <v>240000</v>
      </c>
      <c r="C143" s="7">
        <v>129000</v>
      </c>
      <c r="D143" s="7">
        <v>111000</v>
      </c>
    </row>
    <row r="144" spans="1:4" x14ac:dyDescent="0.2">
      <c r="A144" t="s">
        <v>3204</v>
      </c>
      <c r="B144" s="7">
        <v>244000</v>
      </c>
      <c r="C144" s="7">
        <v>135000</v>
      </c>
      <c r="D144" s="7">
        <v>109000</v>
      </c>
    </row>
    <row r="145" spans="1:4" x14ac:dyDescent="0.2">
      <c r="A145" t="s">
        <v>831</v>
      </c>
      <c r="B145" s="7">
        <v>237500</v>
      </c>
      <c r="C145" s="7">
        <v>129000</v>
      </c>
      <c r="D145" s="7">
        <v>108500</v>
      </c>
    </row>
    <row r="146" spans="1:4" x14ac:dyDescent="0.2">
      <c r="A146" t="s">
        <v>3057</v>
      </c>
      <c r="B146" s="7">
        <v>279000</v>
      </c>
      <c r="C146" s="7">
        <v>171000</v>
      </c>
      <c r="D146" s="7">
        <v>108000</v>
      </c>
    </row>
    <row r="147" spans="1:4" x14ac:dyDescent="0.2">
      <c r="A147" t="s">
        <v>2769</v>
      </c>
      <c r="B147" s="7">
        <v>215000</v>
      </c>
      <c r="C147" s="7">
        <v>109000</v>
      </c>
      <c r="D147" s="7">
        <v>106000</v>
      </c>
    </row>
    <row r="148" spans="1:4" x14ac:dyDescent="0.2">
      <c r="A148" t="s">
        <v>3686</v>
      </c>
      <c r="B148" s="7">
        <v>104000</v>
      </c>
      <c r="C148" s="7">
        <v>0</v>
      </c>
      <c r="D148" s="7">
        <v>104000</v>
      </c>
    </row>
    <row r="149" spans="1:4" x14ac:dyDescent="0.2">
      <c r="A149" t="s">
        <v>2046</v>
      </c>
      <c r="B149" s="7">
        <v>214000</v>
      </c>
      <c r="C149" s="7">
        <v>115000</v>
      </c>
      <c r="D149" s="7">
        <v>99000</v>
      </c>
    </row>
    <row r="150" spans="1:4" x14ac:dyDescent="0.2">
      <c r="A150" t="s">
        <v>2663</v>
      </c>
      <c r="B150" s="7">
        <v>176000</v>
      </c>
      <c r="C150" s="7">
        <v>85000</v>
      </c>
      <c r="D150" s="7">
        <v>91000</v>
      </c>
    </row>
    <row r="151" spans="1:4" x14ac:dyDescent="0.2">
      <c r="A151" t="s">
        <v>3257</v>
      </c>
      <c r="B151" s="7">
        <v>120000</v>
      </c>
      <c r="C151" s="7">
        <v>34200</v>
      </c>
      <c r="D151" s="7">
        <v>85800</v>
      </c>
    </row>
    <row r="152" spans="1:4" x14ac:dyDescent="0.2">
      <c r="A152" t="s">
        <v>233</v>
      </c>
      <c r="B152" s="7">
        <v>120000</v>
      </c>
      <c r="C152" s="7">
        <v>36000</v>
      </c>
      <c r="D152" s="7">
        <v>84000</v>
      </c>
    </row>
    <row r="153" spans="1:4" x14ac:dyDescent="0.2">
      <c r="A153" t="s">
        <v>2078</v>
      </c>
      <c r="B153" s="7">
        <v>145000</v>
      </c>
      <c r="C153" s="7">
        <v>62000</v>
      </c>
      <c r="D153" s="7">
        <v>83000</v>
      </c>
    </row>
    <row r="154" spans="1:4" x14ac:dyDescent="0.2">
      <c r="A154" t="s">
        <v>771</v>
      </c>
      <c r="B154" s="7">
        <v>149000</v>
      </c>
      <c r="C154" s="7">
        <v>68000</v>
      </c>
      <c r="D154" s="7">
        <v>81000</v>
      </c>
    </row>
    <row r="155" spans="1:4" x14ac:dyDescent="0.2">
      <c r="A155" t="s">
        <v>475</v>
      </c>
      <c r="B155" s="7">
        <v>123000</v>
      </c>
      <c r="C155" s="7">
        <v>49000</v>
      </c>
      <c r="D155" s="7">
        <v>74000</v>
      </c>
    </row>
    <row r="156" spans="1:4" x14ac:dyDescent="0.2">
      <c r="A156" t="s">
        <v>1958</v>
      </c>
      <c r="B156" s="7">
        <v>146000</v>
      </c>
      <c r="C156" s="7">
        <v>72500</v>
      </c>
      <c r="D156" s="7">
        <v>73500</v>
      </c>
    </row>
    <row r="157" spans="1:4" x14ac:dyDescent="0.2">
      <c r="A157" t="s">
        <v>849</v>
      </c>
      <c r="B157" s="7">
        <v>257000</v>
      </c>
      <c r="C157" s="7">
        <v>185000</v>
      </c>
      <c r="D157" s="7">
        <v>72000</v>
      </c>
    </row>
    <row r="158" spans="1:4" x14ac:dyDescent="0.2">
      <c r="A158" t="s">
        <v>848</v>
      </c>
      <c r="B158" s="7">
        <v>94500</v>
      </c>
      <c r="C158" s="7">
        <v>25000</v>
      </c>
      <c r="D158" s="7">
        <v>69500</v>
      </c>
    </row>
    <row r="159" spans="1:4" x14ac:dyDescent="0.2">
      <c r="A159" t="s">
        <v>2134</v>
      </c>
      <c r="B159" s="7">
        <v>136000</v>
      </c>
      <c r="C159" s="7">
        <v>67500</v>
      </c>
      <c r="D159" s="7">
        <v>68500</v>
      </c>
    </row>
    <row r="160" spans="1:4" x14ac:dyDescent="0.2">
      <c r="A160" t="s">
        <v>1192</v>
      </c>
      <c r="B160" s="7">
        <v>134000</v>
      </c>
      <c r="C160" s="7">
        <v>66000</v>
      </c>
      <c r="D160" s="7">
        <v>68000</v>
      </c>
    </row>
    <row r="161" spans="1:4" x14ac:dyDescent="0.2">
      <c r="A161" t="s">
        <v>1213</v>
      </c>
      <c r="B161" s="7">
        <v>72000</v>
      </c>
      <c r="C161" s="7">
        <v>6500</v>
      </c>
      <c r="D161" s="7">
        <v>65500</v>
      </c>
    </row>
    <row r="162" spans="1:4" x14ac:dyDescent="0.2">
      <c r="A162" t="s">
        <v>588</v>
      </c>
      <c r="B162" s="7">
        <v>74000</v>
      </c>
      <c r="C162" s="7">
        <v>11500</v>
      </c>
      <c r="D162" s="7">
        <v>62500</v>
      </c>
    </row>
    <row r="163" spans="1:4" x14ac:dyDescent="0.2">
      <c r="A163" t="s">
        <v>510</v>
      </c>
      <c r="B163" s="7">
        <v>165000</v>
      </c>
      <c r="C163" s="7">
        <v>103000</v>
      </c>
      <c r="D163" s="7">
        <v>62000</v>
      </c>
    </row>
    <row r="164" spans="1:4" x14ac:dyDescent="0.2">
      <c r="A164" t="s">
        <v>761</v>
      </c>
      <c r="B164" s="7">
        <v>97500</v>
      </c>
      <c r="C164" s="7">
        <v>36000</v>
      </c>
      <c r="D164" s="7">
        <v>61500</v>
      </c>
    </row>
    <row r="165" spans="1:4" x14ac:dyDescent="0.2">
      <c r="A165" t="s">
        <v>2767</v>
      </c>
      <c r="B165" s="7">
        <v>110000</v>
      </c>
      <c r="C165" s="7">
        <v>51000</v>
      </c>
      <c r="D165" s="7">
        <v>59000</v>
      </c>
    </row>
    <row r="166" spans="1:4" x14ac:dyDescent="0.2">
      <c r="A166" t="s">
        <v>2363</v>
      </c>
      <c r="B166" s="7">
        <v>101000</v>
      </c>
      <c r="C166" s="7">
        <v>42000</v>
      </c>
      <c r="D166" s="7">
        <v>59000</v>
      </c>
    </row>
    <row r="167" spans="1:4" x14ac:dyDescent="0.2">
      <c r="A167" t="s">
        <v>1295</v>
      </c>
      <c r="B167" s="7">
        <v>121000</v>
      </c>
      <c r="C167" s="7">
        <v>64000</v>
      </c>
      <c r="D167" s="7">
        <v>57000</v>
      </c>
    </row>
    <row r="168" spans="1:4" x14ac:dyDescent="0.2">
      <c r="A168" t="s">
        <v>2627</v>
      </c>
      <c r="B168" s="7">
        <v>270000</v>
      </c>
      <c r="C168" s="7">
        <v>215000</v>
      </c>
      <c r="D168" s="7">
        <v>55000</v>
      </c>
    </row>
    <row r="169" spans="1:4" x14ac:dyDescent="0.2">
      <c r="A169" t="s">
        <v>1174</v>
      </c>
      <c r="B169" s="7">
        <v>100000</v>
      </c>
      <c r="C169" s="7">
        <v>45300</v>
      </c>
      <c r="D169" s="7">
        <v>54700</v>
      </c>
    </row>
    <row r="170" spans="1:4" x14ac:dyDescent="0.2">
      <c r="A170" t="s">
        <v>3120</v>
      </c>
      <c r="B170" s="7">
        <v>73000</v>
      </c>
      <c r="C170" s="7">
        <v>19400</v>
      </c>
      <c r="D170" s="7">
        <v>53600</v>
      </c>
    </row>
    <row r="171" spans="1:4" x14ac:dyDescent="0.2">
      <c r="A171" t="s">
        <v>483</v>
      </c>
      <c r="B171" s="7">
        <v>97000</v>
      </c>
      <c r="C171" s="7">
        <v>45000</v>
      </c>
      <c r="D171" s="7">
        <v>52000</v>
      </c>
    </row>
    <row r="172" spans="1:4" x14ac:dyDescent="0.2">
      <c r="A172" t="s">
        <v>47</v>
      </c>
      <c r="B172" s="7">
        <v>92000</v>
      </c>
      <c r="C172" s="7">
        <v>41000</v>
      </c>
      <c r="D172" s="7">
        <v>51000</v>
      </c>
    </row>
    <row r="173" spans="1:4" x14ac:dyDescent="0.2">
      <c r="A173" t="s">
        <v>2067</v>
      </c>
      <c r="B173" s="7">
        <v>100000</v>
      </c>
      <c r="C173" s="7">
        <v>50000</v>
      </c>
      <c r="D173" s="7">
        <v>50000</v>
      </c>
    </row>
    <row r="174" spans="1:4" x14ac:dyDescent="0.2">
      <c r="A174" t="s">
        <v>2514</v>
      </c>
      <c r="B174" s="7">
        <v>84000</v>
      </c>
      <c r="C174" s="7">
        <v>34000</v>
      </c>
      <c r="D174" s="7">
        <v>50000</v>
      </c>
    </row>
    <row r="175" spans="1:4" x14ac:dyDescent="0.2">
      <c r="A175" t="s">
        <v>30</v>
      </c>
      <c r="B175" s="7">
        <v>86000</v>
      </c>
      <c r="C175" s="7">
        <v>36100</v>
      </c>
      <c r="D175" s="7">
        <v>49900</v>
      </c>
    </row>
    <row r="176" spans="1:4" x14ac:dyDescent="0.2">
      <c r="A176" t="s">
        <v>2445</v>
      </c>
      <c r="B176" s="7">
        <v>60000</v>
      </c>
      <c r="C176" s="7">
        <v>10600</v>
      </c>
      <c r="D176" s="7">
        <v>49400</v>
      </c>
    </row>
    <row r="177" spans="1:4" x14ac:dyDescent="0.2">
      <c r="A177" t="s">
        <v>1969</v>
      </c>
      <c r="B177" s="7">
        <v>75000</v>
      </c>
      <c r="C177" s="7">
        <v>28000</v>
      </c>
      <c r="D177" s="7">
        <v>47000</v>
      </c>
    </row>
    <row r="178" spans="1:4" x14ac:dyDescent="0.2">
      <c r="A178" t="s">
        <v>2435</v>
      </c>
      <c r="B178" s="7">
        <v>71000</v>
      </c>
      <c r="C178" s="7">
        <v>24000</v>
      </c>
      <c r="D178" s="7">
        <v>47000</v>
      </c>
    </row>
    <row r="179" spans="1:4" x14ac:dyDescent="0.2">
      <c r="A179" t="s">
        <v>717</v>
      </c>
      <c r="B179" s="7">
        <v>85000</v>
      </c>
      <c r="C179" s="7">
        <v>38500</v>
      </c>
      <c r="D179" s="7">
        <v>46500</v>
      </c>
    </row>
    <row r="180" spans="1:4" x14ac:dyDescent="0.2">
      <c r="A180" t="s">
        <v>560</v>
      </c>
      <c r="B180" s="7">
        <v>86000</v>
      </c>
      <c r="C180" s="7">
        <v>40500</v>
      </c>
      <c r="D180" s="7">
        <v>45500</v>
      </c>
    </row>
    <row r="181" spans="1:4" x14ac:dyDescent="0.2">
      <c r="A181" t="s">
        <v>198</v>
      </c>
      <c r="B181" s="7">
        <v>110000</v>
      </c>
      <c r="C181" s="7">
        <v>67000</v>
      </c>
      <c r="D181" s="7">
        <v>43000</v>
      </c>
    </row>
    <row r="182" spans="1:4" x14ac:dyDescent="0.2">
      <c r="A182" t="s">
        <v>351</v>
      </c>
      <c r="B182" s="7">
        <v>89000</v>
      </c>
      <c r="C182" s="7">
        <v>48500</v>
      </c>
      <c r="D182" s="7">
        <v>40500</v>
      </c>
    </row>
    <row r="183" spans="1:4" x14ac:dyDescent="0.2">
      <c r="A183" t="s">
        <v>719</v>
      </c>
      <c r="B183" s="7">
        <v>54000</v>
      </c>
      <c r="C183" s="7">
        <v>13950</v>
      </c>
      <c r="D183" s="7">
        <v>40050</v>
      </c>
    </row>
    <row r="184" spans="1:4" x14ac:dyDescent="0.2">
      <c r="A184" t="s">
        <v>2889</v>
      </c>
      <c r="B184" s="7">
        <v>100000</v>
      </c>
      <c r="C184" s="7">
        <v>60000</v>
      </c>
      <c r="D184" s="7">
        <v>40000</v>
      </c>
    </row>
    <row r="185" spans="1:4" x14ac:dyDescent="0.2">
      <c r="A185" t="s">
        <v>2677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2807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720</v>
      </c>
      <c r="B189" s="7">
        <v>40000</v>
      </c>
      <c r="C189" s="7">
        <v>6300</v>
      </c>
      <c r="D189" s="7">
        <v>33700</v>
      </c>
    </row>
    <row r="190" spans="1:4" x14ac:dyDescent="0.2">
      <c r="A190" t="s">
        <v>1867</v>
      </c>
      <c r="B190" s="7">
        <v>53000</v>
      </c>
      <c r="C190" s="7">
        <v>20000</v>
      </c>
      <c r="D190" s="7">
        <v>33000</v>
      </c>
    </row>
    <row r="191" spans="1:4" x14ac:dyDescent="0.2">
      <c r="A191" t="s">
        <v>2888</v>
      </c>
      <c r="B191" s="7">
        <v>60000</v>
      </c>
      <c r="C191" s="7">
        <v>28000</v>
      </c>
      <c r="D191" s="7">
        <v>32000</v>
      </c>
    </row>
    <row r="192" spans="1:4" x14ac:dyDescent="0.2">
      <c r="A192" t="s">
        <v>2680</v>
      </c>
      <c r="B192" s="7">
        <v>45000</v>
      </c>
      <c r="C192" s="7">
        <v>14000</v>
      </c>
      <c r="D192" s="7">
        <v>31000</v>
      </c>
    </row>
    <row r="193" spans="1:4" x14ac:dyDescent="0.2">
      <c r="A193" t="s">
        <v>1028</v>
      </c>
      <c r="B193" s="7">
        <v>46000</v>
      </c>
      <c r="C193" s="7">
        <v>17400</v>
      </c>
      <c r="D193" s="7">
        <v>28600</v>
      </c>
    </row>
    <row r="194" spans="1:4" x14ac:dyDescent="0.2">
      <c r="A194" t="s">
        <v>3615</v>
      </c>
      <c r="B194" s="7">
        <v>28400</v>
      </c>
      <c r="C194" s="7">
        <v>0</v>
      </c>
      <c r="D194" s="7">
        <v>28400</v>
      </c>
    </row>
    <row r="195" spans="1:4" x14ac:dyDescent="0.2">
      <c r="A195" t="s">
        <v>2041</v>
      </c>
      <c r="B195" s="7">
        <v>47000</v>
      </c>
      <c r="C195" s="7">
        <v>22000</v>
      </c>
      <c r="D195" s="7">
        <v>25000</v>
      </c>
    </row>
    <row r="196" spans="1:4" x14ac:dyDescent="0.2">
      <c r="A196" t="s">
        <v>3385</v>
      </c>
      <c r="B196" s="7">
        <v>75000</v>
      </c>
      <c r="C196" s="7">
        <v>50000</v>
      </c>
      <c r="D196" s="7">
        <v>25000</v>
      </c>
    </row>
    <row r="197" spans="1:4" x14ac:dyDescent="0.2">
      <c r="A197" t="s">
        <v>3207</v>
      </c>
      <c r="B197" s="7">
        <v>45000</v>
      </c>
      <c r="C197" s="7">
        <v>20000</v>
      </c>
      <c r="D197" s="7">
        <v>25000</v>
      </c>
    </row>
    <row r="198" spans="1:4" x14ac:dyDescent="0.2">
      <c r="A198" t="s">
        <v>3465</v>
      </c>
      <c r="B198" s="7">
        <v>42000</v>
      </c>
      <c r="C198" s="7">
        <v>18000</v>
      </c>
      <c r="D198" s="7">
        <v>24000</v>
      </c>
    </row>
    <row r="199" spans="1:4" x14ac:dyDescent="0.2">
      <c r="A199" t="s">
        <v>2574</v>
      </c>
      <c r="B199" s="7">
        <v>40000</v>
      </c>
      <c r="C199" s="7">
        <v>16000</v>
      </c>
      <c r="D199" s="7">
        <v>24000</v>
      </c>
    </row>
    <row r="200" spans="1:4" x14ac:dyDescent="0.2">
      <c r="A200" t="s">
        <v>2187</v>
      </c>
      <c r="B200" s="7">
        <v>42000</v>
      </c>
      <c r="C200" s="7">
        <v>18000</v>
      </c>
      <c r="D200" s="7">
        <v>24000</v>
      </c>
    </row>
    <row r="201" spans="1:4" x14ac:dyDescent="0.2">
      <c r="A201" t="s">
        <v>1041</v>
      </c>
      <c r="B201" s="7">
        <v>39000</v>
      </c>
      <c r="C201" s="7">
        <v>17000</v>
      </c>
      <c r="D201" s="7">
        <v>22000</v>
      </c>
    </row>
    <row r="202" spans="1:4" x14ac:dyDescent="0.2">
      <c r="A202" t="s">
        <v>1515</v>
      </c>
      <c r="B202" s="7">
        <v>40000</v>
      </c>
      <c r="C202" s="7">
        <v>18000</v>
      </c>
      <c r="D202" s="7">
        <v>22000</v>
      </c>
    </row>
    <row r="203" spans="1:4" x14ac:dyDescent="0.2">
      <c r="A203" t="s">
        <v>1923</v>
      </c>
      <c r="B203" s="7">
        <v>49000</v>
      </c>
      <c r="C203" s="7">
        <v>28000</v>
      </c>
      <c r="D203" s="7">
        <v>21000</v>
      </c>
    </row>
    <row r="204" spans="1:4" x14ac:dyDescent="0.2">
      <c r="A204" t="s">
        <v>1711</v>
      </c>
      <c r="B204" s="7">
        <v>39000</v>
      </c>
      <c r="C204" s="7">
        <v>18000</v>
      </c>
      <c r="D204" s="7">
        <v>21000</v>
      </c>
    </row>
    <row r="205" spans="1:4" x14ac:dyDescent="0.2">
      <c r="A205" t="s">
        <v>1603</v>
      </c>
      <c r="B205" s="7">
        <v>45000</v>
      </c>
      <c r="C205" s="7">
        <v>25000</v>
      </c>
      <c r="D205" s="7">
        <v>20000</v>
      </c>
    </row>
    <row r="206" spans="1:4" x14ac:dyDescent="0.2">
      <c r="A206" t="s">
        <v>1532</v>
      </c>
      <c r="B206" s="7">
        <v>35000</v>
      </c>
      <c r="C206" s="7">
        <v>15000</v>
      </c>
      <c r="D206" s="7">
        <v>20000</v>
      </c>
    </row>
    <row r="207" spans="1:4" x14ac:dyDescent="0.2">
      <c r="A207" t="s">
        <v>545</v>
      </c>
      <c r="B207" s="7">
        <v>20000</v>
      </c>
      <c r="C207" s="7">
        <v>0</v>
      </c>
      <c r="D207" s="7">
        <v>20000</v>
      </c>
    </row>
    <row r="208" spans="1:4" x14ac:dyDescent="0.2">
      <c r="A208" t="s">
        <v>3226</v>
      </c>
      <c r="B208" s="7">
        <v>90000</v>
      </c>
      <c r="C208" s="7">
        <v>70000</v>
      </c>
      <c r="D208" s="7">
        <v>20000</v>
      </c>
    </row>
    <row r="209" spans="1:4" x14ac:dyDescent="0.2">
      <c r="A209" t="s">
        <v>2774</v>
      </c>
      <c r="B209" s="7">
        <v>52000</v>
      </c>
      <c r="C209" s="7">
        <v>32000</v>
      </c>
      <c r="D209" s="7">
        <v>20000</v>
      </c>
    </row>
    <row r="210" spans="1:4" x14ac:dyDescent="0.2">
      <c r="A210" t="s">
        <v>937</v>
      </c>
      <c r="B210" s="7">
        <v>68000</v>
      </c>
      <c r="C210" s="7">
        <v>49000</v>
      </c>
      <c r="D210" s="7">
        <v>19000</v>
      </c>
    </row>
    <row r="211" spans="1:4" x14ac:dyDescent="0.2">
      <c r="A211" t="s">
        <v>480</v>
      </c>
      <c r="B211" s="7">
        <v>329200</v>
      </c>
      <c r="C211" s="7">
        <v>310543</v>
      </c>
      <c r="D211" s="7">
        <v>18657</v>
      </c>
    </row>
    <row r="212" spans="1:4" x14ac:dyDescent="0.2">
      <c r="A212" t="s">
        <v>1261</v>
      </c>
      <c r="B212" s="7">
        <v>26000</v>
      </c>
      <c r="C212" s="7">
        <v>8000</v>
      </c>
      <c r="D212" s="7">
        <v>18000</v>
      </c>
    </row>
    <row r="213" spans="1:4" x14ac:dyDescent="0.2">
      <c r="A213" t="s">
        <v>2501</v>
      </c>
      <c r="B213" s="7">
        <v>40000</v>
      </c>
      <c r="C213" s="7">
        <v>22000</v>
      </c>
      <c r="D213" s="7">
        <v>18000</v>
      </c>
    </row>
    <row r="214" spans="1:4" x14ac:dyDescent="0.2">
      <c r="A214" t="s">
        <v>1487</v>
      </c>
      <c r="B214" s="7">
        <v>30000</v>
      </c>
      <c r="C214" s="7">
        <v>12000</v>
      </c>
      <c r="D214" s="7">
        <v>18000</v>
      </c>
    </row>
    <row r="215" spans="1:4" x14ac:dyDescent="0.2">
      <c r="A215" t="s">
        <v>2446</v>
      </c>
      <c r="B215" s="7">
        <v>25000</v>
      </c>
      <c r="C215" s="7">
        <v>7800</v>
      </c>
      <c r="D215" s="7">
        <v>17200</v>
      </c>
    </row>
    <row r="216" spans="1:4" x14ac:dyDescent="0.2">
      <c r="A216" t="s">
        <v>3324</v>
      </c>
      <c r="B216" s="7">
        <v>35000</v>
      </c>
      <c r="C216" s="7">
        <v>18000</v>
      </c>
      <c r="D216" s="7">
        <v>17000</v>
      </c>
    </row>
    <row r="217" spans="1:4" x14ac:dyDescent="0.2">
      <c r="A217" t="s">
        <v>474</v>
      </c>
      <c r="B217" s="7">
        <v>30000</v>
      </c>
      <c r="C217" s="7">
        <v>13000</v>
      </c>
      <c r="D217" s="7">
        <v>17000</v>
      </c>
    </row>
    <row r="218" spans="1:4" x14ac:dyDescent="0.2">
      <c r="A218" t="s">
        <v>1441</v>
      </c>
      <c r="B218" s="7">
        <v>30000</v>
      </c>
      <c r="C218" s="7">
        <v>14000</v>
      </c>
      <c r="D218" s="7">
        <v>16000</v>
      </c>
    </row>
    <row r="219" spans="1:4" x14ac:dyDescent="0.2">
      <c r="A219" t="s">
        <v>1934</v>
      </c>
      <c r="B219" s="7">
        <v>30000</v>
      </c>
      <c r="C219" s="7">
        <v>15000</v>
      </c>
      <c r="D219" s="7">
        <v>15000</v>
      </c>
    </row>
    <row r="220" spans="1:4" x14ac:dyDescent="0.2">
      <c r="A220" t="s">
        <v>2349</v>
      </c>
      <c r="B220" s="7">
        <v>30000</v>
      </c>
      <c r="C220" s="7">
        <v>15000</v>
      </c>
      <c r="D220" s="7">
        <v>15000</v>
      </c>
    </row>
    <row r="221" spans="1:4" x14ac:dyDescent="0.2">
      <c r="A221" t="s">
        <v>3631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238</v>
      </c>
      <c r="B222" s="7">
        <v>30000</v>
      </c>
      <c r="C222" s="7">
        <v>15000</v>
      </c>
      <c r="D222" s="7">
        <v>15000</v>
      </c>
    </row>
    <row r="223" spans="1:4" x14ac:dyDescent="0.2">
      <c r="A223" t="s">
        <v>922</v>
      </c>
      <c r="B223" s="7">
        <v>40000</v>
      </c>
      <c r="C223" s="7">
        <v>25000</v>
      </c>
      <c r="D223" s="7">
        <v>15000</v>
      </c>
    </row>
    <row r="224" spans="1:4" x14ac:dyDescent="0.2">
      <c r="A224" t="s">
        <v>3180</v>
      </c>
      <c r="B224" s="7">
        <v>20000</v>
      </c>
      <c r="C224" s="7">
        <v>5000</v>
      </c>
      <c r="D224" s="7">
        <v>15000</v>
      </c>
    </row>
    <row r="225" spans="1:4" x14ac:dyDescent="0.2">
      <c r="A225" t="s">
        <v>1945</v>
      </c>
      <c r="B225" s="7">
        <v>20000</v>
      </c>
      <c r="C225" s="7">
        <v>6000</v>
      </c>
      <c r="D225" s="7">
        <v>14000</v>
      </c>
    </row>
    <row r="226" spans="1:4" x14ac:dyDescent="0.2">
      <c r="A226" t="s">
        <v>3593</v>
      </c>
      <c r="B226" s="7">
        <v>20000</v>
      </c>
      <c r="C226" s="7">
        <v>6000</v>
      </c>
      <c r="D226" s="7">
        <v>14000</v>
      </c>
    </row>
    <row r="227" spans="1:4" x14ac:dyDescent="0.2">
      <c r="A227" t="s">
        <v>3014</v>
      </c>
      <c r="B227" s="7">
        <v>29000</v>
      </c>
      <c r="C227" s="7">
        <v>15000</v>
      </c>
      <c r="D227" s="7">
        <v>14000</v>
      </c>
    </row>
    <row r="228" spans="1:4" x14ac:dyDescent="0.2">
      <c r="A228" t="s">
        <v>1257</v>
      </c>
      <c r="B228" s="7">
        <v>22000</v>
      </c>
      <c r="C228" s="7">
        <v>9000</v>
      </c>
      <c r="D228" s="7">
        <v>13000</v>
      </c>
    </row>
    <row r="229" spans="1:4" x14ac:dyDescent="0.2">
      <c r="A229" t="s">
        <v>2509</v>
      </c>
      <c r="B229" s="7">
        <v>24000</v>
      </c>
      <c r="C229" s="7">
        <v>11000</v>
      </c>
      <c r="D229" s="7">
        <v>13000</v>
      </c>
    </row>
    <row r="230" spans="1:4" x14ac:dyDescent="0.2">
      <c r="A230" t="s">
        <v>1496</v>
      </c>
      <c r="B230" s="7">
        <v>25000</v>
      </c>
      <c r="C230" s="7">
        <v>12000</v>
      </c>
      <c r="D230" s="7">
        <v>13000</v>
      </c>
    </row>
    <row r="231" spans="1:4" x14ac:dyDescent="0.2">
      <c r="A231" t="s">
        <v>2674</v>
      </c>
      <c r="B231" s="7">
        <v>36000</v>
      </c>
      <c r="C231" s="7">
        <v>24000</v>
      </c>
      <c r="D231" s="7">
        <v>12000</v>
      </c>
    </row>
    <row r="232" spans="1:4" x14ac:dyDescent="0.2">
      <c r="A232" t="s">
        <v>1942</v>
      </c>
      <c r="B232" s="7">
        <v>19000</v>
      </c>
      <c r="C232" s="7">
        <v>7000</v>
      </c>
      <c r="D232" s="7">
        <v>12000</v>
      </c>
    </row>
    <row r="233" spans="1:4" x14ac:dyDescent="0.2">
      <c r="A233" t="s">
        <v>3453</v>
      </c>
      <c r="B233" s="7">
        <v>22000</v>
      </c>
      <c r="C233" s="7">
        <v>11000</v>
      </c>
      <c r="D233" s="7">
        <v>11000</v>
      </c>
    </row>
    <row r="234" spans="1:4" x14ac:dyDescent="0.2">
      <c r="A234" t="s">
        <v>3274</v>
      </c>
      <c r="B234" s="7">
        <v>18000</v>
      </c>
      <c r="C234" s="7">
        <v>7500</v>
      </c>
      <c r="D234" s="7">
        <v>10500</v>
      </c>
    </row>
    <row r="235" spans="1:4" x14ac:dyDescent="0.2">
      <c r="A235" t="s">
        <v>2260</v>
      </c>
      <c r="B235" s="7">
        <v>20000</v>
      </c>
      <c r="C235" s="7">
        <v>10000</v>
      </c>
      <c r="D235" s="7">
        <v>10000</v>
      </c>
    </row>
    <row r="236" spans="1:4" x14ac:dyDescent="0.2">
      <c r="A236" t="s">
        <v>3400</v>
      </c>
      <c r="B236" s="7">
        <v>20000</v>
      </c>
      <c r="C236" s="7">
        <v>10000</v>
      </c>
      <c r="D236" s="7">
        <v>10000</v>
      </c>
    </row>
    <row r="237" spans="1:4" x14ac:dyDescent="0.2">
      <c r="A237" t="s">
        <v>1787</v>
      </c>
      <c r="B237" s="7">
        <v>10000</v>
      </c>
      <c r="C237" s="7">
        <v>0</v>
      </c>
      <c r="D237" s="7">
        <v>10000</v>
      </c>
    </row>
    <row r="238" spans="1:4" x14ac:dyDescent="0.2">
      <c r="A238" t="s">
        <v>126</v>
      </c>
      <c r="B238" s="7">
        <v>15000</v>
      </c>
      <c r="C238" s="7">
        <v>5000</v>
      </c>
      <c r="D238" s="7">
        <v>10000</v>
      </c>
    </row>
    <row r="239" spans="1:4" x14ac:dyDescent="0.2">
      <c r="A239" t="s">
        <v>1326</v>
      </c>
      <c r="B239" s="7">
        <v>22000</v>
      </c>
      <c r="C239" s="7">
        <v>13000</v>
      </c>
      <c r="D239" s="7">
        <v>9000</v>
      </c>
    </row>
    <row r="240" spans="1:4" x14ac:dyDescent="0.2">
      <c r="A240" t="s">
        <v>112</v>
      </c>
      <c r="B240" s="7">
        <v>8000</v>
      </c>
      <c r="C240" s="7">
        <v>0</v>
      </c>
      <c r="D240" s="7">
        <v>8000</v>
      </c>
    </row>
    <row r="241" spans="1:4" x14ac:dyDescent="0.2">
      <c r="A241" t="s">
        <v>1166</v>
      </c>
      <c r="B241" s="7">
        <v>15000</v>
      </c>
      <c r="C241" s="7">
        <v>7500</v>
      </c>
      <c r="D241" s="7">
        <v>7500</v>
      </c>
    </row>
    <row r="242" spans="1:4" x14ac:dyDescent="0.2">
      <c r="A242" t="s">
        <v>682</v>
      </c>
      <c r="B242" s="7">
        <v>10000</v>
      </c>
      <c r="C242" s="7">
        <v>3500</v>
      </c>
      <c r="D242" s="7">
        <v>6500</v>
      </c>
    </row>
    <row r="243" spans="1:4" x14ac:dyDescent="0.2">
      <c r="A243" t="s">
        <v>1246</v>
      </c>
      <c r="B243" s="7">
        <v>12000</v>
      </c>
      <c r="C243" s="7">
        <v>6000</v>
      </c>
      <c r="D243" s="7">
        <v>6000</v>
      </c>
    </row>
    <row r="244" spans="1:4" x14ac:dyDescent="0.2">
      <c r="A244" t="s">
        <v>3425</v>
      </c>
      <c r="B244" s="7">
        <v>6000</v>
      </c>
      <c r="C244" s="7">
        <v>0</v>
      </c>
      <c r="D244" s="7">
        <v>6000</v>
      </c>
    </row>
    <row r="245" spans="1:4" x14ac:dyDescent="0.2">
      <c r="A245" t="s">
        <v>2217</v>
      </c>
      <c r="B245" s="7">
        <v>12000</v>
      </c>
      <c r="C245" s="7">
        <v>6000</v>
      </c>
      <c r="D245" s="7">
        <v>6000</v>
      </c>
    </row>
    <row r="246" spans="1:4" x14ac:dyDescent="0.2">
      <c r="A246" t="s">
        <v>2688</v>
      </c>
      <c r="B246" s="7">
        <v>10000</v>
      </c>
      <c r="C246" s="7">
        <v>4000</v>
      </c>
      <c r="D246" s="7">
        <v>6000</v>
      </c>
    </row>
    <row r="247" spans="1:4" x14ac:dyDescent="0.2">
      <c r="A247" t="s">
        <v>117</v>
      </c>
      <c r="B247" s="7">
        <v>5000</v>
      </c>
      <c r="C247" s="7">
        <v>0</v>
      </c>
      <c r="D247" s="7">
        <v>5000</v>
      </c>
    </row>
    <row r="248" spans="1:4" x14ac:dyDescent="0.2">
      <c r="A248" t="s">
        <v>246</v>
      </c>
      <c r="B248" s="7">
        <v>2000</v>
      </c>
      <c r="C248" s="7">
        <v>0</v>
      </c>
      <c r="D248" s="7">
        <v>2000</v>
      </c>
    </row>
    <row r="249" spans="1:4" x14ac:dyDescent="0.2">
      <c r="A249" t="s">
        <v>352</v>
      </c>
      <c r="B249" s="7">
        <v>3000</v>
      </c>
      <c r="C249" s="7">
        <v>1000</v>
      </c>
      <c r="D249" s="7">
        <v>2000</v>
      </c>
    </row>
    <row r="250" spans="1:4" x14ac:dyDescent="0.2">
      <c r="A250" t="s">
        <v>3594</v>
      </c>
      <c r="B250" s="7">
        <v>2000</v>
      </c>
      <c r="C250" s="7">
        <v>500</v>
      </c>
      <c r="D250" s="7">
        <v>1500</v>
      </c>
    </row>
    <row r="251" spans="1:4" x14ac:dyDescent="0.2">
      <c r="A251" t="s">
        <v>520</v>
      </c>
      <c r="B251" s="7">
        <v>1200</v>
      </c>
      <c r="C251" s="7">
        <v>0</v>
      </c>
      <c r="D251" s="7">
        <v>1200</v>
      </c>
    </row>
    <row r="252" spans="1:4" x14ac:dyDescent="0.2">
      <c r="A252" t="s">
        <v>1622</v>
      </c>
      <c r="B252" s="7">
        <v>0</v>
      </c>
      <c r="C252" s="7">
        <v>0</v>
      </c>
      <c r="D252" s="7">
        <v>0</v>
      </c>
    </row>
    <row r="253" spans="1:4" x14ac:dyDescent="0.2">
      <c r="A253" t="s">
        <v>245</v>
      </c>
      <c r="B253" s="7">
        <v>95589400</v>
      </c>
      <c r="C253" s="7">
        <v>48149858</v>
      </c>
      <c r="D253" s="7">
        <v>47439542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2419</v>
      </c>
      <c r="G50" s="27" t="s">
        <v>2420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2419</v>
      </c>
      <c r="G51" s="27" t="s">
        <v>2420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2419</v>
      </c>
      <c r="G52" s="27" t="s">
        <v>2420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2419</v>
      </c>
      <c r="G53" s="27" t="s">
        <v>2420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2438</v>
      </c>
      <c r="C56" s="1">
        <v>44954</v>
      </c>
      <c r="D56" t="s">
        <v>318</v>
      </c>
      <c r="E56" t="s">
        <v>272</v>
      </c>
      <c r="F56" s="27" t="s">
        <v>2419</v>
      </c>
      <c r="G56" s="27" t="s">
        <v>2420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2419</v>
      </c>
      <c r="G57" s="27" t="s">
        <v>2420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2419</v>
      </c>
      <c r="G58" s="27" t="s">
        <v>2420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2595</v>
      </c>
      <c r="G60" s="27" t="s">
        <v>2596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2595</v>
      </c>
      <c r="G61" s="27" t="s">
        <v>2596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2595</v>
      </c>
      <c r="G62" s="27" t="s">
        <v>2596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2595</v>
      </c>
      <c r="G63" s="27" t="s">
        <v>2596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2595</v>
      </c>
      <c r="G64" s="27" t="s">
        <v>2596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2595</v>
      </c>
      <c r="G65" s="27" t="s">
        <v>2596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2595</v>
      </c>
      <c r="G66" s="27" t="s">
        <v>2596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2595</v>
      </c>
      <c r="G67" s="27" t="s">
        <v>2596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3172</v>
      </c>
      <c r="E80" t="s">
        <v>272</v>
      </c>
      <c r="F80" s="27" t="s">
        <v>3391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3392</v>
      </c>
      <c r="G81" s="27" t="s">
        <v>3393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3172</v>
      </c>
      <c r="E82" t="s">
        <v>272</v>
      </c>
      <c r="F82" s="27" t="s">
        <v>3391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3172</v>
      </c>
      <c r="E83" t="s">
        <v>272</v>
      </c>
      <c r="F83" s="27" t="s">
        <v>3391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3432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3432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3432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3599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3392</v>
      </c>
      <c r="G91" s="27" t="s">
        <v>3393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3392</v>
      </c>
      <c r="G92" s="27" t="s">
        <v>3393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3392</v>
      </c>
      <c r="G93" s="27" t="s">
        <v>3393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3392</v>
      </c>
      <c r="G94" s="27" t="s">
        <v>3393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D9" sqref="D9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2894</v>
      </c>
      <c r="E4" t="s">
        <v>2757</v>
      </c>
      <c r="F4" t="s">
        <v>2758</v>
      </c>
    </row>
    <row r="5" spans="1:6" x14ac:dyDescent="0.2">
      <c r="A5" s="1">
        <v>44954</v>
      </c>
      <c r="B5" s="8" t="s">
        <v>261</v>
      </c>
      <c r="C5" t="s">
        <v>2495</v>
      </c>
      <c r="D5" s="7">
        <v>1</v>
      </c>
      <c r="E5" s="7">
        <v>70000</v>
      </c>
      <c r="F5" s="7">
        <v>130000</v>
      </c>
    </row>
    <row r="6" spans="1:6" x14ac:dyDescent="0.2">
      <c r="A6" s="1">
        <v>45038</v>
      </c>
      <c r="B6" s="8" t="s">
        <v>260</v>
      </c>
      <c r="C6" t="s">
        <v>2495</v>
      </c>
      <c r="D6" s="7">
        <v>1</v>
      </c>
      <c r="E6" s="7">
        <v>65000</v>
      </c>
      <c r="F6" s="7">
        <v>125000</v>
      </c>
    </row>
    <row r="7" spans="1:6" x14ac:dyDescent="0.2">
      <c r="A7" s="1">
        <v>45042</v>
      </c>
      <c r="B7" s="8" t="s">
        <v>261</v>
      </c>
      <c r="C7" t="s">
        <v>2495</v>
      </c>
      <c r="D7" s="7">
        <v>1</v>
      </c>
      <c r="E7" s="7">
        <v>63000</v>
      </c>
      <c r="F7" s="7">
        <v>125000</v>
      </c>
    </row>
    <row r="8" spans="1:6" x14ac:dyDescent="0.2">
      <c r="A8" s="1">
        <v>45077</v>
      </c>
      <c r="B8" s="8" t="s">
        <v>260</v>
      </c>
      <c r="C8" t="s">
        <v>2495</v>
      </c>
      <c r="D8" s="7">
        <v>1</v>
      </c>
      <c r="E8" s="7">
        <v>63000</v>
      </c>
      <c r="F8" s="7">
        <v>120000</v>
      </c>
    </row>
    <row r="9" spans="1:6" x14ac:dyDescent="0.2">
      <c r="A9" s="1">
        <v>45078</v>
      </c>
      <c r="B9" s="8" t="s">
        <v>261</v>
      </c>
      <c r="C9" t="s">
        <v>2495</v>
      </c>
      <c r="D9" s="7">
        <v>1</v>
      </c>
      <c r="E9" s="7">
        <v>65000</v>
      </c>
      <c r="F9" s="7">
        <v>125000</v>
      </c>
    </row>
    <row r="10" spans="1:6" x14ac:dyDescent="0.2">
      <c r="A10" s="1">
        <v>45085</v>
      </c>
      <c r="B10" s="8" t="s">
        <v>260</v>
      </c>
      <c r="C10" t="s">
        <v>2495</v>
      </c>
      <c r="D10" s="7">
        <v>1</v>
      </c>
      <c r="E10" s="7">
        <v>65000</v>
      </c>
      <c r="F10" s="7">
        <v>125000</v>
      </c>
    </row>
    <row r="11" spans="1:6" x14ac:dyDescent="0.2">
      <c r="A11" s="1">
        <v>45087</v>
      </c>
      <c r="B11" s="8" t="s">
        <v>261</v>
      </c>
      <c r="C11" t="s">
        <v>2495</v>
      </c>
      <c r="D11" s="7">
        <v>1</v>
      </c>
      <c r="E11" s="7">
        <v>65000</v>
      </c>
      <c r="F11" s="7">
        <v>125000</v>
      </c>
    </row>
    <row r="12" spans="1:6" x14ac:dyDescent="0.2">
      <c r="A12" s="1">
        <v>45098</v>
      </c>
      <c r="B12" s="8" t="s">
        <v>261</v>
      </c>
      <c r="C12" t="s">
        <v>2495</v>
      </c>
      <c r="D12" s="7">
        <v>1</v>
      </c>
      <c r="E12" s="7">
        <v>60000</v>
      </c>
      <c r="F12" s="7">
        <v>125000</v>
      </c>
    </row>
    <row r="13" spans="1:6" x14ac:dyDescent="0.2">
      <c r="A13" s="1" t="s">
        <v>245</v>
      </c>
      <c r="D13" s="7">
        <v>8</v>
      </c>
      <c r="E13" s="7">
        <v>64500</v>
      </c>
      <c r="F13" s="7">
        <v>125000</v>
      </c>
    </row>
    <row r="24" spans="8:21" x14ac:dyDescent="0.2">
      <c r="R24" s="88" t="s">
        <v>2806</v>
      </c>
      <c r="S24" s="88"/>
      <c r="T24" s="88"/>
      <c r="U24" s="88"/>
    </row>
    <row r="25" spans="8:21" x14ac:dyDescent="0.2">
      <c r="R25" s="33" t="s">
        <v>7</v>
      </c>
      <c r="S25" s="33" t="s">
        <v>2803</v>
      </c>
      <c r="T25" s="33" t="s">
        <v>2804</v>
      </c>
      <c r="U25" s="33" t="s">
        <v>2805</v>
      </c>
    </row>
    <row r="26" spans="8:21" x14ac:dyDescent="0.2">
      <c r="H26" t="s">
        <v>3110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3111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3112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3114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3113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9"/>
  <sheetViews>
    <sheetView workbookViewId="0">
      <selection activeCell="E13" sqref="E1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9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2757</v>
      </c>
      <c r="F4" t="s">
        <v>2758</v>
      </c>
    </row>
    <row r="5" spans="1:6" x14ac:dyDescent="0.2">
      <c r="A5" s="1">
        <v>44905</v>
      </c>
      <c r="B5" t="s">
        <v>892</v>
      </c>
      <c r="C5" s="8" t="s">
        <v>261</v>
      </c>
      <c r="D5" t="s">
        <v>934</v>
      </c>
      <c r="E5" s="7">
        <v>18000</v>
      </c>
      <c r="F5" s="7">
        <v>35000</v>
      </c>
    </row>
    <row r="6" spans="1:6" x14ac:dyDescent="0.2">
      <c r="A6" s="1">
        <v>44958</v>
      </c>
      <c r="B6" t="s">
        <v>892</v>
      </c>
      <c r="C6" s="8" t="s">
        <v>261</v>
      </c>
      <c r="D6" t="s">
        <v>934</v>
      </c>
      <c r="E6" s="7">
        <v>17000</v>
      </c>
      <c r="F6" s="7">
        <v>35000</v>
      </c>
    </row>
    <row r="7" spans="1:6" x14ac:dyDescent="0.2">
      <c r="A7" s="1">
        <v>45012</v>
      </c>
      <c r="B7" t="s">
        <v>892</v>
      </c>
      <c r="C7" s="8" t="s">
        <v>261</v>
      </c>
      <c r="D7" t="s">
        <v>934</v>
      </c>
      <c r="E7" s="7">
        <v>17000</v>
      </c>
      <c r="F7" s="7">
        <v>35000</v>
      </c>
    </row>
    <row r="8" spans="1:6" x14ac:dyDescent="0.2">
      <c r="A8" s="1">
        <v>45094</v>
      </c>
      <c r="B8" t="s">
        <v>892</v>
      </c>
      <c r="C8" s="8" t="s">
        <v>261</v>
      </c>
      <c r="D8" t="s">
        <v>934</v>
      </c>
      <c r="E8" s="7">
        <v>10000</v>
      </c>
      <c r="F8" s="7">
        <v>20000</v>
      </c>
    </row>
    <row r="9" spans="1:6" x14ac:dyDescent="0.2">
      <c r="A9" s="1" t="s">
        <v>245</v>
      </c>
      <c r="E9" s="7">
        <v>15800</v>
      </c>
      <c r="F9" s="7">
        <v>32000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7"/>
  <sheetViews>
    <sheetView workbookViewId="0">
      <selection activeCell="M25" sqref="M25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2757</v>
      </c>
      <c r="F4" t="s">
        <v>2758</v>
      </c>
    </row>
    <row r="5" spans="1:6" x14ac:dyDescent="0.2">
      <c r="A5" s="1">
        <v>44869</v>
      </c>
      <c r="B5" t="s">
        <v>1485</v>
      </c>
      <c r="C5" t="s">
        <v>806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45120</v>
      </c>
      <c r="B6" t="s">
        <v>332</v>
      </c>
      <c r="C6" t="s">
        <v>806</v>
      </c>
      <c r="D6" s="8" t="s">
        <v>260</v>
      </c>
      <c r="E6" s="7">
        <v>13000</v>
      </c>
      <c r="F6" s="7">
        <v>35000</v>
      </c>
    </row>
    <row r="7" spans="1:6" x14ac:dyDescent="0.2">
      <c r="A7" s="1" t="s">
        <v>245</v>
      </c>
      <c r="E7" s="7">
        <v>13000</v>
      </c>
      <c r="F7" s="7">
        <v>35000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2023-07-19T02:34:15Z</dcterms:modified>
</cp:coreProperties>
</file>