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1949CDB0-5CCE-4B4A-93C2-59307972E110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0" r:id="rId13"/>
    <pivotCache cacheId="1" r:id="rId14"/>
    <pivotCache cacheId="2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2954" i="1" l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F52" i="7"/>
  <c r="F51" i="7"/>
  <c r="F50" i="7"/>
  <c r="F49" i="7"/>
  <c r="F48" i="7"/>
  <c r="F47" i="7"/>
  <c r="F46" i="7"/>
  <c r="F45" i="7"/>
  <c r="F44" i="7"/>
  <c r="F43" i="7"/>
  <c r="F42" i="7"/>
  <c r="F41" i="7"/>
  <c r="F40" i="7"/>
  <c r="F39" i="7"/>
  <c r="F38" i="7"/>
  <c r="F37" i="7"/>
  <c r="F36" i="7"/>
  <c r="F35" i="7"/>
  <c r="F34" i="7"/>
  <c r="F33" i="7"/>
  <c r="F32" i="7"/>
  <c r="F31" i="7"/>
  <c r="F30" i="7"/>
  <c r="F29" i="7"/>
  <c r="F28" i="7"/>
  <c r="F27" i="7"/>
  <c r="F26" i="7"/>
  <c r="F25" i="7"/>
  <c r="F24" i="7"/>
  <c r="F23" i="7"/>
  <c r="F22" i="7"/>
  <c r="F21" i="7"/>
  <c r="F20" i="7"/>
  <c r="F19" i="7"/>
  <c r="F18" i="7"/>
  <c r="F17" i="7"/>
  <c r="F16" i="7"/>
  <c r="F15" i="7"/>
  <c r="F14" i="7"/>
  <c r="F13" i="7"/>
  <c r="F12" i="7"/>
  <c r="F11" i="7"/>
  <c r="F10" i="7"/>
  <c r="F9" i="7"/>
  <c r="F8" i="7"/>
  <c r="F7" i="7"/>
  <c r="F6" i="7"/>
  <c r="F5" i="7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K68" i="7"/>
  <c r="Q6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Q7" i="7"/>
  <c r="N2" i="7"/>
  <c r="Q5" i="7"/>
  <c r="K67" i="7" l="1"/>
  <c r="K69" i="7" s="1"/>
  <c r="V4" i="7"/>
  <c r="AD6" i="7"/>
  <c r="N3" i="7"/>
  <c r="AD8" i="7"/>
  <c r="AC10" i="7"/>
  <c r="AA5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<sst xmlns="http://schemas.openxmlformats.org/spreadsheetml/2006/main" count="68231" uniqueCount="3887">
  <si>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</si>
  <si>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</si>
  <si>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</si>
  <si>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</si>
  <si>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</si>
  <si>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</si>
  <si>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</si>
  <si>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</si>
  <si>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</si>
  <si>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</si>
  <si>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</si>
  <si>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</si>
  <si>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</si>
  <si>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</si>
  <si>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</si>
  <si>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</si>
  <si>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</si>
  <si>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</si>
  <si>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</si>
  <si>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</si>
  <si>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</si>
  <si>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</si>
  <si>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</si>
  <si>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</si>
  <si>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</si>
  <si>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</si>
  <si>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</si>
  <si>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</si>
  <si>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</si>
  <si>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</si>
  <si>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</si>
  <si>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</si>
  <si>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</si>
  <si>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</si>
  <si>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</si>
  <si>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</si>
  <si>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</si>
  <si>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</si>
  <si>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</si>
  <si>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</si>
  <si>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</si>
  <si>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</si>
  <si>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</si>
  <si>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</si>
  <si>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</si>
  <si>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</si>
  <si>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</si>
  <si>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</si>
  <si>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</si>
  <si>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</si>
  <si>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</si>
  <si>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</si>
  <si>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</si>
  <si>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</si>
  <si>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</si>
  <si>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</si>
  <si>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</si>
  <si>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</si>
  <si>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</si>
  <si>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</si>
  <si>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</si>
  <si>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</si>
  <si>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</si>
  <si>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</si>
  <si>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</si>
  <si>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</si>
  <si>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</si>
  <si>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</si>
  <si>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</si>
  <si>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</si>
  <si>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</si>
  <si>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</si>
  <si>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</si>
  <si>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</si>
  <si>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</si>
  <si>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</si>
  <si>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</si>
  <si>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</si>
  <si>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</si>
  <si>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</si>
  <si>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</si>
  <si>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</si>
  <si>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</si>
  <si>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</si>
  <si>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</si>
  <si>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</si>
  <si>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</si>
  <si>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</si>
  <si>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</si>
  <si>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</si>
  <si>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</si>
  <si>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</si>
  <si>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</si>
  <si>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</si>
  <si>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</si>
  <si>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</si>
  <si>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</si>
  <si>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</si>
  <si>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</si>
  <si>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</si>
  <si>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</si>
  <si>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</si>
  <si>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</si>
  <si>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</si>
  <si>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</si>
  <si>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</si>
  <si>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</si>
  <si>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</si>
  <si>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</si>
  <si>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</si>
  <si>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</si>
  <si>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</si>
  <si>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</si>
  <si>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</si>
  <si>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</si>
  <si>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</si>
  <si>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</si>
  <si>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</si>
  <si>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</si>
  <si>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</si>
  <si>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</si>
  <si>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</si>
  <si>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</si>
  <si>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</si>
  <si>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</si>
  <si>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</si>
  <si>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</si>
  <si>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</si>
  <si>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</si>
  <si>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</si>
  <si>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</si>
  <si>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</si>
  <si>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</si>
  <si>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</si>
  <si>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</si>
  <si>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</si>
  <si>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</si>
  <si>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</si>
  <si>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</si>
  <si>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</si>
  <si>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</si>
  <si>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</si>
  <si>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</si>
  <si>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</si>
  <si>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</si>
  <si>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</si>
  <si>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</si>
  <si>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</si>
  <si>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</si>
  <si>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</si>
  <si>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</si>
  <si>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</si>
  <si>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</si>
  <si>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</si>
  <si>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</si>
  <si>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</si>
  <si>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</si>
  <si>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</si>
  <si>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</si>
  <si>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</si>
  <si>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</si>
  <si>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</si>
  <si>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</si>
  <si>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</si>
  <si>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</si>
  <si>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</si>
  <si>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</si>
  <si>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</si>
  <si>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</si>
  <si>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</si>
  <si>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</si>
  <si>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</si>
  <si>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</si>
  <si>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</si>
  <si>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</si>
  <si>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</si>
  <si>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</si>
  <si>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</si>
  <si>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</si>
  <si>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</si>
  <si>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</si>
  <si>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</si>
  <si>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</si>
  <si>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</si>
  <si>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</si>
  <si>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</si>
  <si>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</si>
  <si>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</si>
  <si>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</si>
  <si>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</si>
  <si>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</si>
  <si>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</si>
  <si>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</si>
  <si>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</si>
  <si>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</si>
  <si>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</si>
  <si>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</si>
  <si>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</si>
  <si>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</si>
  <si>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</si>
  <si>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</si>
  <si>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</si>
  <si>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</si>
  <si>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</si>
  <si>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</si>
  <si>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</si>
  <si>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</si>
  <si>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</si>
  <si>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</si>
  <si>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</si>
  <si>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</si>
  <si>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</si>
  <si>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</si>
  <si>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</si>
  <si>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</si>
  <si>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</si>
  <si>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</si>
  <si>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</si>
  <si>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</si>
  <si>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</si>
  <si>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</si>
  <si>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</si>
  <si>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</si>
  <si>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</si>
  <si>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</si>
  <si>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</si>
  <si>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</si>
  <si>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</si>
  <si>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</si>
  <si>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</si>
  <si>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</si>
  <si>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</si>
  <si>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</si>
  <si>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</si>
  <si>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</si>
  <si>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</si>
  <si>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</si>
  <si>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</si>
  <si>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</si>
  <si>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</si>
  <si>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</si>
  <si>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</si>
  <si>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</si>
  <si>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</si>
  <si>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</si>
  <si>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</si>
  <si>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</si>
  <si>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</si>
  <si>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</si>
  <si>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</si>
  <si>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</si>
  <si>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</si>
  <si>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</si>
  <si>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</si>
  <si>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</si>
  <si>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</si>
  <si>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</si>
  <si>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</si>
  <si>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</si>
  <si>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</si>
  <si>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</si>
  <si>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</si>
  <si>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</si>
  <si>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</si>
  <si>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</si>
  <si>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</si>
  <si>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</si>
  <si>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</si>
  <si>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</si>
  <si>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</si>
  <si>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</si>
  <si>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</si>
  <si>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</si>
  <si>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</si>
  <si>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</si>
  <si>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</si>
  <si>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</si>
  <si>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</si>
  <si>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</si>
  <si>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</si>
  <si>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</si>
  <si>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</si>
  <si>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</si>
  <si>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</si>
  <si>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</si>
  <si>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</si>
  <si>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</si>
  <si>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</si>
  <si>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</si>
  <si>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</si>
  <si>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</si>
  <si>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</si>
  <si>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</si>
  <si>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</si>
  <si>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</si>
  <si>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</si>
  <si>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</si>
  <si>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</si>
  <si>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</si>
  <si>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</si>
  <si>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</si>
  <si>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</si>
  <si>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</si>
  <si>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</si>
  <si>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</si>
  <si>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</si>
  <si>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</si>
  <si>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</si>
  <si>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</si>
  <si>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</si>
  <si>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</si>
  <si>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</si>
  <si>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</si>
  <si>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</si>
  <si>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</si>
  <si>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</si>
  <si>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</si>
  <si>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</si>
  <si>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</si>
  <si>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</si>
  <si>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</si>
  <si>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</si>
  <si>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</si>
  <si>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</si>
  <si>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</si>
  <si>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</si>
  <si>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</si>
  <si>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</si>
  <si>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</si>
  <si>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</si>
  <si>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</si>
  <si>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</si>
  <si>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</si>
  <si>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</si>
  <si>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</si>
  <si>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</si>
  <si>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</si>
  <si>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</si>
  <si>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</si>
  <si>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</si>
  <si>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</si>
  <si>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</si>
  <si>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</si>
  <si>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</si>
  <si>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</si>
  <si>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</si>
  <si>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</si>
  <si>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</si>
  <si>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</si>
  <si>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</si>
  <si>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</si>
  <si>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</si>
  <si>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</si>
  <si>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</si>
  <si>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</si>
  <si>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</si>
  <si>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</si>
  <si>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</si>
  <si>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</si>
  <si>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</si>
  <si>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</si>
  <si>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</si>
  <si>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</si>
  <si>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</si>
  <si>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</si>
  <si>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</si>
  <si>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</si>
  <si>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</si>
  <si>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</si>
  <si>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</si>
  <si>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</si>
  <si>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</si>
  <si>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</si>
  <si>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</si>
  <si>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</si>
  <si>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</si>
  <si>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</si>
  <si>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</si>
  <si>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</si>
  <si>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</si>
  <si>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</si>
  <si>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</si>
  <si>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</si>
  <si>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</si>
  <si>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</si>
  <si>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</si>
  <si>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</si>
  <si>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</si>
  <si>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</si>
  <si>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</si>
  <si>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</si>
  <si>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</si>
  <si>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</si>
  <si>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</si>
  <si>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</si>
  <si>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</si>
  <si>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</si>
  <si>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</si>
  <si>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</si>
  <si>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</si>
  <si>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</si>
  <si>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</si>
  <si>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</si>
  <si>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</si>
  <si>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</si>
  <si>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</si>
  <si>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</si>
  <si>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</si>
  <si>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</si>
  <si>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</si>
  <si>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</si>
  <si>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</si>
  <si>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</si>
  <si>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</si>
  <si>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</si>
  <si>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</si>
  <si>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</si>
  <si>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</si>
  <si>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</si>
  <si>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</si>
  <si>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</si>
  <si>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</si>
  <si>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</si>
  <si>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</si>
  <si>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</si>
  <si>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</si>
  <si>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</si>
  <si>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</si>
  <si>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</si>
  <si>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</si>
  <si>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</si>
  <si>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</si>
  <si>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</si>
  <si>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</si>
  <si>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</si>
  <si>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</si>
  <si>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</si>
  <si>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</si>
  <si>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</si>
  <si>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</si>
  <si>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</si>
  <si>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</si>
  <si>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</si>
  <si>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</si>
  <si>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</si>
  <si>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</si>
  <si>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</si>
  <si>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</si>
  <si>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</si>
  <si>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</si>
  <si>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</si>
  <si>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</si>
  <si>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</si>
  <si>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</si>
  <si>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</si>
  <si>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</si>
  <si>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</si>
  <si>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</si>
  <si>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</si>
  <si>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</si>
  <si>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</si>
  <si>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</si>
  <si>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</si>
  <si>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</si>
  <si>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</si>
  <si>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</si>
  <si>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</si>
  <si>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</si>
  <si>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</si>
  <si>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</si>
  <si>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</si>
  <si>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</si>
  <si>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</si>
  <si>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</si>
  <si>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</si>
  <si>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</si>
  <si>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</si>
  <si>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</si>
  <si>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</si>
  <si>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</si>
  <si>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</si>
  <si>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</si>
  <si>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</si>
  <si>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</si>
  <si>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</si>
  <si>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</si>
  <si>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</si>
  <si>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</si>
  <si>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</si>
  <si>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</si>
  <si>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</si>
  <si>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</si>
  <si>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</si>
  <si>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</si>
  <si>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</si>
  <si>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</si>
  <si>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</si>
  <si>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</si>
  <si>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</si>
  <si>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</si>
  <si>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</si>
  <si>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</si>
  <si>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</si>
  <si>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</si>
  <si>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</si>
  <si>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</si>
  <si>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</si>
  <si>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</si>
  <si>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</si>
  <si>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</si>
  <si>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</si>
  <si>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</si>
  <si>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</si>
  <si>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</si>
  <si>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</si>
  <si>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</si>
  <si>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</si>
  <si>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</si>
  <si>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</si>
  <si>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</si>
  <si>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</si>
  <si>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</si>
  <si>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</si>
  <si>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</si>
  <si>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</si>
  <si>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</si>
  <si>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</si>
  <si>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</si>
  <si>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</si>
  <si>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</si>
  <si>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</si>
  <si>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</si>
  <si>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</si>
  <si>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</si>
  <si>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</si>
  <si>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</si>
  <si>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</si>
  <si>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</si>
  <si>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</si>
  <si>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</si>
  <si>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</si>
  <si>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</si>
  <si>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</si>
  <si>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</si>
  <si>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</si>
  <si>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</si>
  <si>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</si>
  <si>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</si>
  <si>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</si>
  <si>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</si>
  <si>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</si>
  <si>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</si>
  <si>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</si>
  <si>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</si>
  <si>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</si>
  <si>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</si>
  <si>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</si>
  <si>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</si>
  <si>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</si>
  <si>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</si>
  <si>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</si>
  <si>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</si>
  <si>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</si>
  <si>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</si>
  <si>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</si>
  <si>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</si>
  <si>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</si>
  <si>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</si>
  <si>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</si>
  <si>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</si>
  <si>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</si>
  <si>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</si>
  <si>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</si>
  <si>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</si>
  <si>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</si>
  <si>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</si>
  <si>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</si>
  <si>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</si>
  <si>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</si>
  <si>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</si>
  <si>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</si>
  <si>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</si>
  <si>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</si>
  <si>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</si>
  <si>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</si>
  <si>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</si>
  <si>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</si>
  <si>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</si>
  <si>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</si>
  <si>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</si>
  <si>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</si>
  <si>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</si>
  <si>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</si>
  <si>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</si>
  <si>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</si>
  <si>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</si>
  <si>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</si>
  <si>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</si>
  <si>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</si>
  <si>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</si>
  <si>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</si>
  <si>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</si>
  <si>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</si>
  <si>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</si>
  <si>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</si>
  <si>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</si>
  <si>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</si>
  <si>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</si>
  <si>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</si>
  <si>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</si>
  <si>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</si>
  <si>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</si>
  <si>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</si>
  <si>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</si>
  <si>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</si>
  <si>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</si>
  <si>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</si>
  <si>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</si>
  <si>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</si>
  <si>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</si>
  <si>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</si>
  <si>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</si>
  <si>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</si>
  <si>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</si>
  <si>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</si>
  <si>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</si>
  <si>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</si>
  <si>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</si>
  <si>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</si>
  <si>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</si>
  <si>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</si>
  <si>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</si>
  <si>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</si>
  <si>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</si>
  <si>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</si>
  <si>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</si>
  <si>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</si>
  <si>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</si>
  <si>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</si>
  <si>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</si>
  <si>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</si>
  <si>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</si>
  <si>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</si>
  <si>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</si>
  <si>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</si>
  <si>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</si>
  <si>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</si>
  <si>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</si>
  <si>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</si>
  <si>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</si>
  <si>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</si>
  <si>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</si>
  <si>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</si>
  <si>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</si>
  <si>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</si>
  <si>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</si>
  <si>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</si>
  <si>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</si>
  <si>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</si>
  <si>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</si>
  <si>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</si>
  <si>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</si>
  <si>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</si>
  <si>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</si>
  <si>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</si>
  <si>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</si>
  <si>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</si>
  <si>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</si>
  <si>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</si>
  <si>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</si>
  <si>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</si>
  <si>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</si>
  <si>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</si>
  <si>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</si>
  <si>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</si>
  <si>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</si>
  <si>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</si>
  <si>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</si>
  <si>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</si>
  <si>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</si>
  <si>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</si>
  <si>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</si>
  <si>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</si>
  <si>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</si>
  <si>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</si>
  <si>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</si>
  <si>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</si>
  <si>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</si>
  <si>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</si>
  <si>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</si>
  <si>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</si>
  <si>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</si>
  <si>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</si>
  <si>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</si>
  <si>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</si>
  <si>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</si>
  <si>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</si>
  <si>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</si>
  <si>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</si>
  <si>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</si>
  <si>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</si>
  <si>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</si>
  <si>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</si>
  <si>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</si>
  <si>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</si>
  <si>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</si>
  <si>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</si>
  <si>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</si>
  <si>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</si>
  <si>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</si>
  <si>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</si>
  <si>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</si>
  <si>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</si>
  <si>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</si>
  <si>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</si>
  <si>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</si>
  <si>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</si>
  <si>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</si>
  <si>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</si>
  <si>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</si>
  <si>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</si>
  <si>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</si>
  <si>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</si>
  <si>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</si>
  <si>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</si>
  <si>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</si>
  <si>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</si>
  <si>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</si>
  <si>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</si>
  <si>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</si>
  <si>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</si>
  <si>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</si>
  <si>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</si>
  <si>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</si>
  <si>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</si>
  <si>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</si>
  <si>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</si>
  <si>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</si>
  <si>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</si>
  <si>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</si>
  <si>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</si>
  <si>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</si>
  <si>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</si>
  <si>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</si>
  <si>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</si>
  <si>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</si>
  <si>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</si>
  <si>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</si>
  <si>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</si>
  <si>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</si>
  <si>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</si>
  <si>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</si>
  <si>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</si>
  <si>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</si>
  <si>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</si>
  <si>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</si>
  <si>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</si>
  <si>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</si>
  <si>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</si>
  <si>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</si>
  <si>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</si>
  <si>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</si>
  <si>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</si>
  <si>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</si>
  <si>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</si>
  <si>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</si>
  <si>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</si>
  <si>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</si>
  <si>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</si>
  <si>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</si>
  <si>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</si>
  <si>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</si>
  <si>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</si>
  <si>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</si>
  <si>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</si>
  <si>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</si>
  <si>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</si>
  <si>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</si>
  <si>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</si>
  <si>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</si>
  <si>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</si>
  <si>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</si>
  <si>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</si>
  <si>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</si>
  <si>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</si>
  <si>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</si>
  <si>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</si>
  <si>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</si>
  <si>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</si>
  <si>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</si>
  <si>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</si>
  <si>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</si>
  <si>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</si>
  <si>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</si>
  <si>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</si>
  <si>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</si>
  <si>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</si>
  <si>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</si>
  <si>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</si>
  <si>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</si>
  <si>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</si>
  <si>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</si>
  <si>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</si>
  <si>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</si>
  <si>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</si>
  <si>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</si>
  <si>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</si>
  <si>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</si>
  <si>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</si>
  <si>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</si>
  <si>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</si>
  <si>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</si>
  <si>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</si>
  <si>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</si>
  <si>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</si>
  <si>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</si>
  <si>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</si>
  <si>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</si>
  <si>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</si>
  <si>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</si>
  <si>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</si>
  <si>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</si>
  <si>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</si>
  <si>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</si>
  <si>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</si>
  <si>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</si>
  <si>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</si>
  <si>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</si>
  <si>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</si>
  <si>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</si>
  <si>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</si>
  <si>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</si>
  <si>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</si>
  <si>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</si>
  <si>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</si>
  <si>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</si>
  <si>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</si>
  <si>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</si>
  <si>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</si>
  <si>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</si>
  <si>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</si>
  <si>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</si>
  <si>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</si>
  <si>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</si>
  <si>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</si>
  <si>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</si>
  <si>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</si>
  <si>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</si>
  <si>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</si>
  <si>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</si>
  <si>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</si>
  <si>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</si>
  <si>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</si>
  <si>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</si>
  <si>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</si>
  <si>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</si>
  <si>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</si>
  <si>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</si>
  <si>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</si>
  <si>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</si>
  <si>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</si>
  <si>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</si>
  <si>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</si>
  <si>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</si>
  <si>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</si>
  <si>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</si>
  <si>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</si>
  <si>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</si>
  <si>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</si>
  <si>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</si>
  <si>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</si>
  <si>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</si>
  <si>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</si>
  <si>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</si>
  <si>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</si>
  <si>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</si>
  <si>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</si>
  <si>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</si>
  <si>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</si>
  <si>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</si>
  <si>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</si>
  <si>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</si>
  <si>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</si>
  <si>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</si>
  <si>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</si>
  <si>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</si>
  <si>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</si>
  <si>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</si>
  <si>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</si>
  <si>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</si>
  <si>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</si>
  <si>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</si>
  <si>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</si>
  <si>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</si>
  <si>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</si>
  <si>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</si>
  <si>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</si>
  <si>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</si>
  <si>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</si>
  <si>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</si>
  <si>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</si>
  <si>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</si>
  <si>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</si>
  <si>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</si>
  <si>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</si>
  <si>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</si>
  <si>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</si>
  <si>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</si>
  <si>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</si>
  <si>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</si>
  <si>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</si>
  <si>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</si>
  <si>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</si>
  <si>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</si>
  <si>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</si>
  <si>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</si>
  <si>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</si>
  <si>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</si>
  <si>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</si>
  <si>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</si>
  <si>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</si>
  <si>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</si>
  <si>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</si>
  <si>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</si>
  <si>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</si>
  <si>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</si>
  <si>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</si>
  <si>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</si>
  <si>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</si>
  <si>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</si>
  <si>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</si>
  <si>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</si>
  <si>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</si>
  <si>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</si>
  <si>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</si>
  <si>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</si>
  <si>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</si>
  <si>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</si>
  <si>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</si>
  <si>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</si>
  <si>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</si>
  <si>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</si>
  <si>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</si>
  <si>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</si>
  <si>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</si>
  <si>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</si>
  <si>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</si>
  <si>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</si>
  <si>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</si>
  <si>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</si>
  <si>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</si>
  <si>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</si>
  <si>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</si>
  <si>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</si>
  <si>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</si>
  <si>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</si>
  <si>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</si>
  <si>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</si>
  <si>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</si>
  <si>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</si>
  <si>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</si>
  <si>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</si>
  <si>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</si>
  <si>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</si>
  <si>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</si>
  <si>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</si>
  <si>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</si>
  <si>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</si>
  <si>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</si>
  <si>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</si>
  <si>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</si>
  <si>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</si>
  <si>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</si>
  <si>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</si>
  <si>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</si>
  <si>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</si>
  <si>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</si>
  <si>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</si>
  <si>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</si>
  <si>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</si>
  <si>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</si>
  <si>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</si>
  <si>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</si>
  <si>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</si>
  <si>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</si>
  <si>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</si>
  <si>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</si>
  <si>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</si>
  <si>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</si>
  <si>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</si>
  <si>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</si>
  <si>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</si>
  <si>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</si>
  <si>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</si>
  <si>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</si>
  <si>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</si>
  <si>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</si>
  <si>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</si>
  <si>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</si>
  <si>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</si>
  <si>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</si>
  <si>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</si>
  <si>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</si>
  <si>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</si>
  <si>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</si>
  <si>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</si>
  <si>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</si>
  <si>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</si>
  <si>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</si>
  <si>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</si>
  <si>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</si>
  <si>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</si>
  <si>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</si>
  <si>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</si>
  <si>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</si>
  <si>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</si>
  <si>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</si>
  <si>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</si>
  <si>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</si>
  <si>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</si>
  <si>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</si>
  <si>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</si>
  <si>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</si>
  <si>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</si>
  <si>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</si>
  <si>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</si>
  <si>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</si>
  <si>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</si>
  <si>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</si>
  <si>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</si>
  <si>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</si>
  <si>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</si>
  <si>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</si>
  <si>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</si>
  <si>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</si>
  <si>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</si>
  <si>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</si>
  <si>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</si>
  <si>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</si>
  <si>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</si>
  <si>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</si>
  <si>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</si>
  <si>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</si>
  <si>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</si>
  <si>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</si>
  <si>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</si>
  <si>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</si>
  <si>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</si>
  <si>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</si>
  <si>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</si>
  <si>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</si>
  <si>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</si>
  <si>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</si>
  <si>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</si>
  <si>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</si>
  <si>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</si>
  <si>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</si>
  <si>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</si>
  <si>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</si>
  <si>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</si>
  <si>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</si>
  <si>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</si>
  <si>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</si>
  <si>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</si>
  <si>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</si>
  <si>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</si>
  <si>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</si>
  <si>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</si>
  <si>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</si>
  <si>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</si>
  <si>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</si>
  <si>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</si>
  <si>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</si>
  <si>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</si>
  <si>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</si>
  <si>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</si>
  <si>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</si>
  <si>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</si>
  <si>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</si>
  <si>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</si>
  <si>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</si>
  <si>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</si>
  <si>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</si>
  <si>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</si>
  <si>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</si>
  <si>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</si>
  <si>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</si>
  <si>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</si>
  <si>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</si>
  <si>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</si>
  <si>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</si>
  <si>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</si>
  <si>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</si>
  <si>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</si>
  <si>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</si>
  <si>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</si>
  <si>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</si>
  <si>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</si>
  <si>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</si>
  <si>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</si>
  <si>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</si>
  <si>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</si>
  <si>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</si>
  <si>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</si>
  <si>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</si>
  <si>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</si>
  <si>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</si>
  <si>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</si>
  <si>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</si>
  <si>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</si>
  <si>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</si>
  <si>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</si>
  <si>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</si>
  <si>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</si>
  <si>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</si>
  <si>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</si>
  <si>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</si>
  <si>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</si>
  <si>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</si>
  <si>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</si>
  <si>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</si>
  <si>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</si>
  <si>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</si>
  <si>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</si>
  <si>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</si>
  <si>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</si>
  <si>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</si>
  <si>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</si>
  <si>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</si>
  <si>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</si>
  <si>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</si>
  <si>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</si>
  <si>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</si>
  <si>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</si>
  <si>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</si>
  <si>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</si>
  <si>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</si>
  <si>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</si>
  <si>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</si>
  <si>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</si>
  <si>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</si>
  <si>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</si>
  <si>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</si>
  <si>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</si>
  <si>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</si>
  <si>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</si>
  <si>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</si>
  <si>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</si>
  <si>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</si>
  <si>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</si>
  <si>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</si>
  <si>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</si>
  <si>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</si>
  <si>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</si>
  <si>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</si>
  <si>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</si>
  <si>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</si>
  <si>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</si>
  <si>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</si>
  <si>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</si>
  <si>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</si>
  <si>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</si>
  <si>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</si>
  <si>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</si>
  <si>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</si>
  <si>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</si>
  <si>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</si>
  <si>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</si>
  <si>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</si>
  <si>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</si>
  <si>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</si>
  <si>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</si>
  <si>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</si>
  <si>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</si>
  <si>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</si>
  <si>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</si>
  <si>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</si>
  <si>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</si>
  <si>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</si>
  <si>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</si>
  <si>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</si>
  <si>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</si>
  <si>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</si>
  <si>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</si>
  <si>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</si>
  <si>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</si>
  <si>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</si>
  <si>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</si>
  <si>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</si>
  <si>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</si>
  <si>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</si>
  <si>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</si>
  <si>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</si>
  <si>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</si>
  <si>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</si>
  <si>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</si>
  <si>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</si>
  <si>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</si>
  <si>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</si>
  <si>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</si>
  <si>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</si>
  <si>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</si>
  <si>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</si>
  <si>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</si>
  <si>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</si>
  <si>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</si>
  <si>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</si>
  <si>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</si>
  <si>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</si>
  <si>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</si>
  <si>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</si>
  <si>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</si>
  <si>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</si>
  <si>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</si>
  <si>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</si>
  <si>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</si>
  <si>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</si>
  <si>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</si>
  <si>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</si>
  <si>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</si>
  <si>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</si>
  <si>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</si>
  <si>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</si>
  <si>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</si>
  <si>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</si>
  <si>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</si>
  <si>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</si>
  <si>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</si>
  <si>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</si>
  <si>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</si>
  <si>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</si>
  <si>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</si>
  <si>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</si>
  <si>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</si>
  <si>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</si>
  <si>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</si>
  <si>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</si>
  <si>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</si>
  <si>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</si>
  <si>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</si>
  <si>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</si>
  <si>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</si>
  <si>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</si>
  <si>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</si>
  <si>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</si>
  <si>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</si>
  <si>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</si>
  <si>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</si>
  <si>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</si>
  <si>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</si>
  <si>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</si>
  <si>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</si>
  <si>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</si>
  <si>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</si>
  <si>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</si>
  <si>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</si>
  <si>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</si>
  <si>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</si>
  <si>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</si>
  <si>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</si>
  <si>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</si>
  <si>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</si>
  <si>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</si>
  <si>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</si>
  <si>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</si>
  <si>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</si>
  <si>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</si>
  <si>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</si>
  <si>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</si>
  <si>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</si>
  <si>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</si>
  <si>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</si>
  <si>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</si>
  <si>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</si>
  <si>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</si>
  <si>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</si>
  <si>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</si>
  <si>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</si>
  <si>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</si>
  <si>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</si>
  <si>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</si>
  <si>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</si>
  <si>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</si>
  <si>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</si>
  <si>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</si>
  <si>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</si>
  <si>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</si>
  <si>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</si>
  <si>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</si>
  <si>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</si>
  <si>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</si>
  <si>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</si>
  <si>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</si>
  <si>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</si>
  <si>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</si>
  <si>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</si>
  <si>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</si>
  <si>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</si>
  <si>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</si>
  <si>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</si>
  <si>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</si>
  <si>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</si>
  <si>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</si>
  <si>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</si>
  <si>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</si>
  <si>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</si>
  <si>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</si>
  <si>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</si>
  <si>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</si>
  <si>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</si>
  <si>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</si>
  <si>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</si>
  <si>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</si>
  <si>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</si>
  <si>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</si>
  <si>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</si>
  <si>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</si>
  <si>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</si>
  <si>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</si>
  <si>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</si>
  <si>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</si>
  <si>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</si>
  <si>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</si>
  <si>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</si>
  <si>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</si>
  <si>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</si>
  <si>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</si>
  <si>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</si>
  <si>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</si>
  <si>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</si>
  <si>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</si>
  <si>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</si>
  <si>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</si>
  <si>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</si>
  <si>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</si>
  <si>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</si>
  <si>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</si>
  <si>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</si>
  <si>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</si>
  <si>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</si>
  <si>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</si>
  <si>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</si>
  <si>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</si>
  <si>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</si>
  <si>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</si>
  <si>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</si>
  <si>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</si>
  <si>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</si>
  <si>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</si>
  <si>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</si>
  <si>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</si>
  <si>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</si>
  <si>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</si>
  <si>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</si>
  <si>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</si>
  <si>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</si>
  <si>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</si>
  <si>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</si>
  <si>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</si>
  <si>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</si>
  <si>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</si>
  <si>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</si>
  <si>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</si>
  <si>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</si>
  <si>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</si>
  <si>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</si>
  <si>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</si>
  <si>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</si>
  <si>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</si>
  <si>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</si>
  <si>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</si>
  <si>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</si>
  <si>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</si>
  <si>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</si>
  <si>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</si>
  <si>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</si>
  <si>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</si>
  <si>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</si>
  <si>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</si>
  <si>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</si>
  <si>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</si>
  <si>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</si>
  <si>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</si>
  <si>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</si>
  <si>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</si>
  <si>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</si>
  <si>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</si>
  <si>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</si>
  <si>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</si>
  <si>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</si>
  <si>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</si>
  <si>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</si>
  <si>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</si>
  <si>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</si>
  <si>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</si>
  <si>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</si>
  <si>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</si>
  <si>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</si>
  <si>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</si>
  <si>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</si>
  <si>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</si>
  <si>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</si>
  <si>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</si>
  <si>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</si>
  <si>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</si>
  <si>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</si>
  <si>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</si>
  <si>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</si>
  <si>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</si>
  <si>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</si>
  <si>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</si>
  <si>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</si>
  <si>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</si>
  <si>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</si>
  <si>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</si>
  <si>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</si>
  <si>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</si>
  <si>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</si>
  <si>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</si>
  <si>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</si>
  <si>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</si>
  <si>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</si>
  <si>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</si>
  <si>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</si>
  <si>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</si>
  <si>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</si>
  <si>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</si>
  <si>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</si>
  <si>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</si>
  <si>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</si>
  <si>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</si>
  <si>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</si>
  <si>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</si>
  <si>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</si>
  <si>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</si>
  <si>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</si>
  <si>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</si>
  <si>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</si>
  <si>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</si>
  <si>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</si>
  <si>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</si>
  <si>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</si>
  <si>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</si>
  <si>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</si>
  <si>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</si>
  <si>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</si>
  <si>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</si>
  <si>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</si>
  <si>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</si>
  <si>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</si>
  <si>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</si>
  <si>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</si>
  <si>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</si>
  <si>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</si>
  <si>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</si>
  <si>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</si>
  <si>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</si>
  <si>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</si>
  <si>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</si>
  <si>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</si>
  <si>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</si>
  <si>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</si>
  <si>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</si>
  <si>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</si>
  <si>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</si>
  <si>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</si>
  <si>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</si>
  <si>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</si>
  <si>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</si>
  <si>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</si>
  <si>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</si>
  <si>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</si>
  <si>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</si>
  <si>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</si>
  <si>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</si>
  <si>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</si>
  <si>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</si>
  <si>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</si>
  <si>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</si>
  <si>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</si>
  <si>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</si>
  <si>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</si>
  <si>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</si>
  <si>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</si>
  <si>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</si>
  <si>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</si>
  <si>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</si>
  <si>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</si>
  <si>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</si>
  <si>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</si>
  <si>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</si>
  <si>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</si>
  <si>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</si>
  <si>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</si>
  <si>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</si>
  <si>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</si>
  <si>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</si>
  <si>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</si>
  <si>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</si>
  <si>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</si>
  <si>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</si>
  <si>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</si>
  <si>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</si>
  <si>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</si>
  <si>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</si>
  <si>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</si>
  <si>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</si>
  <si>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</si>
  <si>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</si>
  <si>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</si>
  <si>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</si>
  <si>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</si>
  <si>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</si>
  <si>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</si>
  <si>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</si>
  <si>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</si>
  <si>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</si>
  <si>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</si>
  <si>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</si>
  <si>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</si>
  <si>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</si>
  <si>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</si>
  <si>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</si>
  <si>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</si>
  <si>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</si>
  <si>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</si>
  <si>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</si>
  <si>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</si>
  <si>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</si>
  <si>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</si>
  <si>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</si>
  <si>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</si>
  <si>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</si>
  <si>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</si>
  <si>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</si>
  <si>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</si>
  <si>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</si>
  <si>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</si>
  <si>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</si>
  <si>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</si>
  <si>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</si>
  <si>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</si>
  <si>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</si>
  <si>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</si>
  <si>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</si>
  <si>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</si>
  <si>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</si>
  <si>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</si>
  <si>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</si>
  <si>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</si>
  <si>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</si>
  <si>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</si>
  <si>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</si>
  <si>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</si>
  <si>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</si>
  <si>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</si>
  <si>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</si>
  <si>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</si>
  <si>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</si>
  <si>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</si>
  <si>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</si>
  <si>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</si>
  <si>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</si>
  <si>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</si>
  <si>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</si>
  <si>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</si>
  <si>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</si>
  <si>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</si>
  <si>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</si>
  <si>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</si>
  <si>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</si>
  <si>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</si>
  <si>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</si>
  <si>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</si>
  <si>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</si>
  <si>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</si>
  <si>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</si>
  <si>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</si>
  <si>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</si>
  <si>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</si>
  <si>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</si>
  <si>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</si>
  <si>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</si>
  <si>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</si>
  <si>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</si>
  <si>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</si>
  <si>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</si>
  <si>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</si>
  <si>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</si>
  <si>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</si>
  <si>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</si>
  <si>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</si>
  <si>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</si>
  <si>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</si>
  <si>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</si>
  <si>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</si>
  <si>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</si>
  <si>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</si>
  <si>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</si>
  <si>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</si>
  <si>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</si>
  <si>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</si>
  <si>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</si>
  <si>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</si>
  <si>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</si>
  <si>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</si>
  <si>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</si>
  <si>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</si>
  <si>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</si>
  <si>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</si>
  <si>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</si>
  <si>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</si>
  <si>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</si>
  <si>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</si>
  <si>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</si>
  <si>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</si>
  <si>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</si>
  <si>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</si>
  <si>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</si>
  <si>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</si>
  <si>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</si>
  <si>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</si>
  <si>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</si>
  <si>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</si>
  <si>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</si>
  <si>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</si>
  <si>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</si>
  <si>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</si>
  <si>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</si>
  <si>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</si>
  <si>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</si>
  <si>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</si>
  <si>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</si>
  <si>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</si>
  <si>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</si>
  <si>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</si>
  <si>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</si>
  <si>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</si>
  <si>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</si>
  <si>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</si>
  <si>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</si>
  <si>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</si>
  <si>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</si>
  <si>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</si>
  <si>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</si>
  <si>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</si>
  <si>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</si>
  <si>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</si>
  <si>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</si>
  <si>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</si>
  <si>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</si>
  <si>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</si>
  <si>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</si>
  <si>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</si>
  <si>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</si>
  <si>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</si>
  <si>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</si>
  <si>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</si>
  <si>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</si>
  <si>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</si>
  <si>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</si>
  <si>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</si>
  <si>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</si>
  <si>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</si>
  <si>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</si>
  <si>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</si>
  <si>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</si>
  <si>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</si>
  <si>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</si>
  <si>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</si>
  <si>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</si>
  <si>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</si>
  <si>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</si>
  <si>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</si>
  <si>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</si>
  <si>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</si>
  <si>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</si>
  <si>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</si>
  <si>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</si>
  <si>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</si>
  <si>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</si>
  <si>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</si>
  <si>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</si>
  <si>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</si>
  <si>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</si>
  <si>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</si>
  <si>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</si>
  <si>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</si>
  <si>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</si>
  <si>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</si>
  <si>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</si>
  <si>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</si>
  <si>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</si>
  <si>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</si>
  <si>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</si>
  <si>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</si>
  <si>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</si>
  <si>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</si>
  <si>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</si>
  <si>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</si>
  <si>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</si>
  <si>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</si>
  <si>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</si>
  <si>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</si>
  <si>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</si>
  <si>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</si>
  <si>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</si>
  <si>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</si>
  <si>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</si>
  <si>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</si>
  <si>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</si>
  <si>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</si>
  <si>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</si>
  <si>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</si>
  <si>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</si>
  <si>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</si>
  <si>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</si>
  <si>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</si>
  <si>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</si>
  <si>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</si>
  <si>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</si>
  <si>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</si>
  <si>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</si>
  <si>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</si>
  <si>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</si>
  <si>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</si>
  <si>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</si>
  <si>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</si>
  <si>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</si>
  <si>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</si>
  <si>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</si>
  <si>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</si>
  <si>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</si>
  <si>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</si>
  <si>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</si>
  <si>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</si>
  <si>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</si>
  <si>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</si>
  <si>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</si>
  <si>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</si>
  <si>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</si>
  <si>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</si>
  <si>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</si>
  <si>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</si>
  <si>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</si>
  <si>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</si>
  <si>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</si>
  <si>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</si>
  <si>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</si>
  <si>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</si>
  <si>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</si>
  <si>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</si>
  <si>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</si>
  <si>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</si>
  <si>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</si>
  <si>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</si>
  <si>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</si>
  <si>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</si>
  <si>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</si>
  <si>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</si>
  <si>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</si>
  <si>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</si>
  <si>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</si>
  <si>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</si>
  <si>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</si>
  <si>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</si>
  <si>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</si>
  <si>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</si>
  <si>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</si>
  <si>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</si>
  <si>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</si>
  <si>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</si>
  <si>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</si>
  <si>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</si>
  <si>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</si>
  <si>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</si>
  <si>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</si>
  <si>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</si>
  <si>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</si>
  <si>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</si>
  <si>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</si>
  <si>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</si>
  <si>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</si>
  <si>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</si>
  <si>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</si>
  <si>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</si>
  <si>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</si>
  <si>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</si>
  <si>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</si>
  <si>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</si>
  <si>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</si>
  <si>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</si>
  <si>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</si>
  <si>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</si>
  <si>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</si>
  <si>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</si>
  <si>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</si>
  <si>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</si>
  <si>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</si>
  <si>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</si>
  <si>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</si>
  <si>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</si>
  <si>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</si>
  <si>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</si>
  <si>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</si>
  <si>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</si>
  <si>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</si>
  <si>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</si>
  <si>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</si>
  <si>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</si>
  <si>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</si>
  <si>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</si>
  <si>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</si>
  <si>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</si>
  <si>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</si>
  <si>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</si>
  <si>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</si>
  <si>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</si>
  <si>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</si>
  <si>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</si>
  <si>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</si>
  <si>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</si>
  <si>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</si>
  <si>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</si>
  <si>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</si>
  <si>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</si>
  <si>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</si>
  <si>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</si>
  <si>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</si>
  <si>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</si>
  <si>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</si>
  <si>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</si>
  <si>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</si>
  <si>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</si>
  <si>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</si>
  <si>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</si>
  <si>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</si>
  <si>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</si>
  <si>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</si>
  <si>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</si>
  <si>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</si>
  <si>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</si>
  <si>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</si>
  <si>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</si>
  <si>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</si>
  <si>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</si>
  <si>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</si>
  <si>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</si>
  <si>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</si>
  <si>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</si>
  <si>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</si>
  <si>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</si>
  <si>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</si>
  <si>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</si>
  <si>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</si>
  <si>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</si>
  <si>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</si>
  <si>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</si>
  <si>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</si>
  <si>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</si>
  <si>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</si>
  <si>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</si>
  <si>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</si>
  <si>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</si>
  <si>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</si>
  <si>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</si>
  <si>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</si>
  <si>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</si>
  <si>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</si>
  <si>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</si>
  <si>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</si>
  <si>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</si>
  <si>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</si>
  <si>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</si>
  <si>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</si>
  <si>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</si>
  <si>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</si>
  <si>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</si>
  <si>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</si>
  <si>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</si>
  <si>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</si>
  <si>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</si>
  <si>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</si>
  <si>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</si>
  <si>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</si>
  <si>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</si>
  <si>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</si>
  <si>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</si>
  <si>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</si>
  <si>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</si>
  <si>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</si>
  <si>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</si>
  <si>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</si>
  <si>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</si>
  <si>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</si>
  <si>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</si>
  <si>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</si>
  <si>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</si>
  <si>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</si>
  <si>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</si>
  <si>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</si>
  <si>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</si>
  <si>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</si>
  <si>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</si>
  <si>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</si>
  <si>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</si>
  <si>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</si>
  <si>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</si>
  <si>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</si>
  <si>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</si>
  <si>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</si>
  <si>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</si>
  <si>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</si>
  <si>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</si>
  <si>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</si>
  <si>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</si>
  <si>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</si>
  <si>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</si>
  <si>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</si>
  <si>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</si>
  <si>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</si>
  <si>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</si>
  <si>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</si>
  <si>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</si>
  <si>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</si>
  <si>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</si>
  <si>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</si>
  <si>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</si>
  <si>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</si>
  <si>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</si>
  <si>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</si>
  <si>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</si>
  <si>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</si>
  <si>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</si>
  <si>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</si>
  <si>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</si>
  <si>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</si>
  <si>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</si>
  <si>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</si>
  <si>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</si>
  <si>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</si>
  <si>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</si>
  <si>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</si>
  <si>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</si>
  <si>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</si>
  <si>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</si>
  <si>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</si>
  <si>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</si>
  <si>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</si>
  <si>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</si>
  <si>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</si>
  <si>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</si>
  <si>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</si>
  <si>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</si>
  <si>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</si>
  <si>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</si>
  <si>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</si>
  <si>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</si>
  <si>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</si>
  <si>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</si>
  <si>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</si>
  <si>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</si>
  <si>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</si>
  <si>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</si>
  <si>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</si>
  <si>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</si>
  <si>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</si>
  <si>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</si>
  <si>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</si>
  <si>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</si>
  <si>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</si>
  <si>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</si>
  <si>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</si>
  <si>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</si>
  <si>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</si>
  <si>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</si>
  <si>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</si>
  <si>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</si>
  <si>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</si>
  <si>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</si>
  <si>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</si>
  <si>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</si>
  <si>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</si>
  <si>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</si>
  <si>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</si>
  <si>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</si>
  <si>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</si>
  <si>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</si>
  <si>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</si>
  <si>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</si>
  <si>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</si>
  <si>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</si>
  <si>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</si>
  <si>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</si>
  <si>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</si>
  <si>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</si>
  <si>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</si>
  <si>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</si>
  <si>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</si>
  <si>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</si>
  <si>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</si>
  <si>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</si>
  <si>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</si>
  <si>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</si>
  <si>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</si>
  <si>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</si>
  <si>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</si>
  <si>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</si>
  <si>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</si>
  <si>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</si>
  <si>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</si>
  <si>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</si>
  <si>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</si>
  <si>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</si>
  <si>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</si>
  <si>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</si>
  <si>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</si>
  <si>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</si>
  <si>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</si>
  <si>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</si>
  <si>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</si>
  <si>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</si>
  <si>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</si>
  <si>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</si>
  <si>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</si>
  <si>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</si>
  <si>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</si>
  <si>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</si>
  <si>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</si>
  <si>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</si>
  <si>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</si>
  <si>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</si>
  <si>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</si>
  <si>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</si>
  <si>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</si>
  <si>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</si>
  <si>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</si>
  <si>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</si>
  <si>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</si>
  <si>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</si>
  <si>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</si>
  <si>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</si>
  <si>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</si>
  <si>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</si>
  <si>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</si>
  <si>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</si>
  <si>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</si>
  <si>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</si>
  <si>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</si>
  <si>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</si>
  <si>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</si>
  <si>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</si>
  <si>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</si>
  <si>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</si>
  <si>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</si>
  <si>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</si>
  <si>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</si>
  <si>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</si>
  <si>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</si>
  <si>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</si>
  <si>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</si>
  <si>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</si>
  <si>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</si>
  <si>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</si>
  <si>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</si>
  <si>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</si>
  <si>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</si>
  <si>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</si>
  <si>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</si>
  <si>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</si>
  <si>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</si>
  <si>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</si>
  <si>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</si>
  <si>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</si>
  <si>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</si>
  <si>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</si>
  <si>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</si>
  <si>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</si>
  <si>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</si>
  <si>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</si>
  <si>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</si>
  <si>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</si>
  <si>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</si>
  <si>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</si>
  <si>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</si>
  <si>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</si>
  <si>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</si>
  <si>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</si>
  <si>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</si>
  <si>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</si>
  <si>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</si>
  <si>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</si>
  <si>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</si>
  <si>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</si>
  <si>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</si>
  <si>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</si>
  <si>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</si>
  <si>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</si>
  <si>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</si>
  <si>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</si>
  <si>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</si>
  <si>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</si>
  <si>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</si>
  <si>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</si>
  <si>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</si>
  <si>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</si>
  <si>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</si>
  <si>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</si>
  <si>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</si>
  <si>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</si>
  <si>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</si>
  <si>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</si>
  <si>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</si>
  <si>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</si>
  <si>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</si>
  <si>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</si>
  <si>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</si>
  <si>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</si>
  <si>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</si>
  <si>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</si>
  <si>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</si>
  <si>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</si>
  <si>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</si>
  <si>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</si>
  <si>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</si>
  <si>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</si>
  <si>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</si>
  <si>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</si>
  <si>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</si>
  <si>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</si>
  <si>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</si>
  <si>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</si>
  <si>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</si>
  <si>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</si>
  <si>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</si>
  <si>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</si>
  <si>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</si>
  <si>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</si>
  <si>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</si>
  <si>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</si>
  <si>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</si>
  <si>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</si>
  <si>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</si>
  <si>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</si>
  <si>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</si>
  <si>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</si>
  <si>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</si>
  <si>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</si>
  <si>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</si>
  <si>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</si>
  <si>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</si>
  <si>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</si>
  <si>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</si>
  <si>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</si>
  <si>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</si>
  <si>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</si>
  <si>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</si>
  <si>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</si>
  <si>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</si>
  <si>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</si>
  <si>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</si>
  <si>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</si>
  <si>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</si>
  <si>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</si>
  <si>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</si>
  <si>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</si>
  <si>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</si>
  <si>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</si>
  <si>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</si>
  <si>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</si>
  <si>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</si>
  <si>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</si>
  <si>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</si>
  <si>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</si>
  <si>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</si>
  <si>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</si>
  <si>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</si>
  <si>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</si>
  <si>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</si>
  <si>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</si>
  <si>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</si>
  <si>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</si>
  <si>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</si>
  <si>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</si>
  <si>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</si>
  <si>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</si>
  <si>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</si>
  <si>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</si>
  <si>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</si>
  <si>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</si>
  <si>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</si>
  <si>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</si>
  <si>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</si>
  <si>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</si>
  <si>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</si>
  <si>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</si>
  <si>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</si>
  <si>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</si>
  <si>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</si>
  <si>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</si>
  <si>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</si>
  <si>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</si>
  <si>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</si>
  <si>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</si>
  <si>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</si>
  <si>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</si>
  <si>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</si>
  <si>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</si>
  <si>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</si>
  <si>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</si>
  <si>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</si>
  <si>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</si>
  <si>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</si>
  <si>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</si>
  <si>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</si>
  <si>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</si>
  <si>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</si>
  <si>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</si>
  <si>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</si>
  <si>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</si>
  <si>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</si>
  <si>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</si>
  <si>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</si>
  <si>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</si>
  <si>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</si>
  <si>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</si>
  <si>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</si>
  <si>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</si>
  <si>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</si>
  <si>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</si>
  <si>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</si>
  <si>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</si>
  <si>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</si>
  <si>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</si>
  <si>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</si>
  <si>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</si>
  <si>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</si>
  <si>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</si>
  <si>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</si>
  <si>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</si>
  <si>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</si>
  <si>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</si>
  <si>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</si>
  <si>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</si>
  <si>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</si>
  <si>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</si>
  <si>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</si>
  <si>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</si>
  <si>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</si>
  <si>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</si>
  <si>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</si>
  <si>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</si>
  <si>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</si>
  <si>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</si>
  <si>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</si>
  <si>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</si>
  <si>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</si>
  <si>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</si>
  <si>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</si>
  <si>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</si>
  <si>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</si>
  <si>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</si>
  <si>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</si>
  <si>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</si>
  <si>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</si>
  <si>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</si>
  <si>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</si>
  <si>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</si>
  <si>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</si>
  <si>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</si>
  <si>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</si>
  <si>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</si>
  <si>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</si>
  <si>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</si>
  <si>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</si>
  <si>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</si>
  <si>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</si>
  <si>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</si>
  <si>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</si>
  <si>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</si>
  <si>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</si>
  <si>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</si>
  <si>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</si>
  <si>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</si>
  <si>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</si>
  <si>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</si>
  <si>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</si>
  <si>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</si>
  <si>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</si>
  <si>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</si>
  <si>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</si>
  <si>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</si>
  <si>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</si>
  <si>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</si>
  <si>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</si>
  <si>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</si>
  <si>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</si>
  <si>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</si>
  <si>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</si>
  <si>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</si>
  <si>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</si>
  <si>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</si>
  <si>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</si>
  <si>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</si>
  <si>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</si>
  <si>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</si>
  <si>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</si>
  <si>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</si>
  <si>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</si>
  <si>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</si>
  <si>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</si>
  <si>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</si>
  <si>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</si>
  <si>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</si>
  <si>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</si>
  <si>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</si>
  <si>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</si>
  <si>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</si>
  <si>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</si>
  <si>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</si>
  <si>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</si>
  <si>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</si>
  <si>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</si>
  <si>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</si>
  <si>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</si>
  <si>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</si>
  <si>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</si>
  <si>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</si>
  <si>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</si>
  <si>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</si>
  <si>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</si>
  <si>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</si>
  <si>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</si>
  <si>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</si>
  <si>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</si>
  <si>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</si>
  <si>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</si>
  <si>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</si>
  <si>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</si>
  <si>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</si>
  <si>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</si>
  <si>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</si>
  <si>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</si>
  <si>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</si>
  <si>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</si>
  <si>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</si>
  <si>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</si>
  <si>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</si>
  <si>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</si>
  <si>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</si>
  <si>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</si>
  <si>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</si>
  <si>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</si>
  <si>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</si>
  <si>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</si>
  <si>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</si>
  <si>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</si>
  <si>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</si>
  <si>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</si>
  <si>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</si>
  <si>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</si>
  <si>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</si>
  <si>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</si>
  <si>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</si>
  <si>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</si>
  <si>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</si>
  <si>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</si>
  <si>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</si>
  <si>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</si>
  <si>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</si>
  <si>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</si>
  <si>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</si>
  <si>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</si>
  <si>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</si>
  <si>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</si>
  <si>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</si>
  <si>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</si>
  <si>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</si>
  <si>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</si>
  <si>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</si>
  <si>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</si>
  <si>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</si>
  <si>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</si>
  <si>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</si>
  <si>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</si>
  <si>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</si>
  <si>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</si>
  <si>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</si>
  <si>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</si>
  <si>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</si>
  <si>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</si>
  <si>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</si>
  <si>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</si>
  <si>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</si>
  <si>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</si>
  <si>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</si>
  <si>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</si>
  <si>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</si>
  <si>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</si>
  <si>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</si>
  <si>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</si>
  <si>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</si>
  <si>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</si>
  <si>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</si>
  <si>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</si>
  <si>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</si>
  <si>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</si>
  <si>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</si>
  <si>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</si>
  <si>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</si>
  <si>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</si>
  <si>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</si>
  <si>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</si>
  <si>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</si>
  <si>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</si>
  <si>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</si>
  <si>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</si>
  <si>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</si>
  <si>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</si>
  <si>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</si>
  <si>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</si>
  <si>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</si>
  <si>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</si>
  <si>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</si>
  <si>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</si>
  <si>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</si>
  <si>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</si>
  <si>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</si>
  <si>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</si>
  <si>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</si>
  <si>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</si>
  <si>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</si>
  <si>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</si>
  <si>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</si>
  <si>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</si>
  <si>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</si>
  <si>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</si>
  <si>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</si>
  <si>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</si>
  <si>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</si>
  <si>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</si>
  <si>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</si>
  <si>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</si>
  <si>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</si>
  <si>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</si>
  <si>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</si>
  <si>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</si>
  <si>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</si>
  <si>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</si>
  <si>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</si>
  <si>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</si>
  <si>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</si>
  <si>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</si>
  <si>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</si>
  <si>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</si>
  <si>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</si>
  <si>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</si>
  <si>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</si>
  <si>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</si>
  <si>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</si>
  <si>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</si>
  <si>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</si>
  <si>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</si>
  <si>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</si>
  <si>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</si>
  <si>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</si>
  <si>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</si>
  <si>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</si>
  <si>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</si>
  <si>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</si>
  <si>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</si>
  <si>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</si>
  <si>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</si>
  <si>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</si>
  <si>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</si>
  <si>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</si>
  <si>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</si>
  <si>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</si>
  <si>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</si>
  <si>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</si>
  <si>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</si>
  <si>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</si>
  <si>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</si>
  <si>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</si>
  <si>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</si>
  <si>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</si>
  <si>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</si>
  <si>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</si>
  <si>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</si>
  <si>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</si>
  <si>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</si>
  <si>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</si>
  <si>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</si>
  <si>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</si>
  <si>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</si>
  <si>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</si>
  <si>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</si>
  <si>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</si>
  <si>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</si>
  <si>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</si>
  <si>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</si>
  <si>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</si>
  <si>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</si>
  <si>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</si>
  <si>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</si>
  <si>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</si>
  <si>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</si>
  <si>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</si>
  <si>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</si>
  <si>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</si>
  <si>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</si>
  <si>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</si>
  <si>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</si>
  <si>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</si>
  <si>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</si>
  <si>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</si>
  <si>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</si>
  <si>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</si>
  <si>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</si>
  <si>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</si>
  <si>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</si>
  <si>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</si>
  <si>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</si>
  <si>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</si>
  <si>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</si>
  <si>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</si>
  <si>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</si>
  <si>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</si>
  <si>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</si>
  <si>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</si>
  <si>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</si>
  <si>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</si>
  <si>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</si>
  <si>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</si>
  <si>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</si>
  <si>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</si>
  <si>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</si>
  <si>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</si>
  <si>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</si>
  <si>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</si>
  <si>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</si>
  <si>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</si>
  <si>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</si>
  <si>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</si>
  <si>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</si>
  <si>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</si>
  <si>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</si>
  <si>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</si>
  <si>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</si>
  <si>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</si>
  <si>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</si>
  <si>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</si>
  <si>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</si>
  <si>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</si>
  <si>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</si>
  <si>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</si>
  <si>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</si>
  <si>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</si>
  <si>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</si>
  <si>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</si>
  <si>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</si>
  <si>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</si>
  <si>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</si>
  <si>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</si>
  <si>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</si>
  <si>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</si>
  <si>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</si>
  <si>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</si>
  <si>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</si>
  <si>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</si>
  <si>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</si>
  <si>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</si>
  <si>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</si>
  <si>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</si>
  <si>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</si>
  <si>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</si>
  <si>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</si>
  <si>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</si>
  <si>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</si>
  <si>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</si>
  <si>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</si>
  <si>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</si>
  <si>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</si>
  <si>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</si>
  <si>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</si>
  <si>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</si>
  <si>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</si>
  <si>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</si>
  <si>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</si>
  <si>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</si>
  <si>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</si>
  <si>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</si>
  <si>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</si>
  <si>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</si>
  <si>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</si>
  <si>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</si>
  <si>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</si>
  <si>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</si>
  <si>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</si>
  <si>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</si>
  <si>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</si>
  <si>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</si>
  <si>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</si>
  <si>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</si>
  <si>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</si>
  <si>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</si>
  <si>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</si>
  <si>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</si>
  <si>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</si>
  <si>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</si>
  <si>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</si>
  <si>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</si>
  <si>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</si>
  <si>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</si>
  <si>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</si>
  <si>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</si>
  <si>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</si>
  <si>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</si>
  <si>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</si>
  <si>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</si>
  <si>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</si>
  <si>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</si>
  <si>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</si>
  <si>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</si>
  <si>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</si>
  <si>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</si>
  <si>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</si>
  <si>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</si>
  <si>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</si>
  <si>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</si>
  <si>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</si>
  <si>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</si>
  <si>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</si>
  <si>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</si>
  <si>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</si>
  <si>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</si>
  <si>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</si>
  <si>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</si>
  <si>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</si>
  <si>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</si>
  <si>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</si>
  <si>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</si>
  <si>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</si>
  <si>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</si>
  <si>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</si>
  <si>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</si>
  <si>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</si>
  <si>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</si>
  <si>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</si>
  <si>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</si>
  <si>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</si>
  <si>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</si>
  <si>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</si>
  <si>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</si>
  <si>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</si>
  <si>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</si>
  <si>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</si>
  <si>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</si>
  <si>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</si>
  <si>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</si>
  <si>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</si>
  <si>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</si>
  <si>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</si>
  <si>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</si>
  <si>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</si>
  <si>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</si>
  <si>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</si>
  <si>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</si>
  <si>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</si>
  <si>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</si>
  <si>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</si>
  <si>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</si>
  <si>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</si>
  <si>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</si>
  <si>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</si>
  <si>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</si>
  <si>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</si>
  <si>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</si>
  <si>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</si>
  <si>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</si>
  <si>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</si>
  <si>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</si>
  <si>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</si>
  <si>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</si>
  <si>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</si>
  <si>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</si>
  <si>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</si>
  <si>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</si>
  <si>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</si>
  <si>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</si>
  <si>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</si>
  <si>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</si>
  <si>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</si>
  <si>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</si>
  <si>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</si>
  <si>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</si>
  <si>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</si>
  <si>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</si>
  <si>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</si>
  <si>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</si>
  <si>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</si>
  <si>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</si>
  <si>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</si>
  <si>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</si>
  <si>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</si>
  <si>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</si>
  <si>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</si>
  <si>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</si>
  <si>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</si>
  <si>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</si>
  <si>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</si>
  <si>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</si>
  <si>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</si>
  <si>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</si>
  <si>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</si>
  <si>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</si>
  <si>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</si>
  <si>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</si>
  <si>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</si>
  <si>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</si>
  <si>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</si>
  <si>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</si>
  <si>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</si>
  <si>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</si>
  <si>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</si>
  <si>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</si>
  <si>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</si>
  <si>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</si>
  <si>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</si>
  <si>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</si>
  <si>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</si>
  <si>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</si>
  <si>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</si>
  <si>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</si>
  <si>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</si>
  <si>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</si>
  <si>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</si>
  <si>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</si>
  <si>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</si>
  <si>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</si>
  <si>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</si>
  <si>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</si>
  <si>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</si>
  <si>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</si>
  <si>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</si>
  <si>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</si>
  <si>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</si>
  <si>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</si>
  <si>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</si>
  <si>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</si>
  <si>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</si>
  <si>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</si>
  <si>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</si>
  <si>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</si>
  <si>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</si>
  <si>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</si>
  <si>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</si>
  <si>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</si>
  <si>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</si>
  <si>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</si>
  <si>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</si>
  <si>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</si>
  <si>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</si>
  <si>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</si>
  <si>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</si>
  <si>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</si>
  <si>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</si>
  <si>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</si>
  <si>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</si>
  <si>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</si>
  <si>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</si>
  <si>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</si>
  <si>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</si>
  <si>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</si>
  <si>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</si>
  <si>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</si>
  <si>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</si>
  <si>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</si>
  <si>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</si>
  <si>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</si>
  <si>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</si>
  <si>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</si>
  <si>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</si>
  <si>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</si>
  <si>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</si>
  <si>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</si>
  <si>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</si>
  <si>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</si>
  <si>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</si>
  <si>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</si>
  <si>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</si>
  <si>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</si>
  <si>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</si>
  <si>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</si>
  <si>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</si>
  <si>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</si>
  <si>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</si>
  <si>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</si>
  <si>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</si>
  <si>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</si>
  <si>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</si>
  <si>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</si>
  <si>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</si>
  <si>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</si>
  <si>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</si>
  <si>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</si>
  <si>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</si>
  <si>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</si>
  <si>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</si>
  <si>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</si>
  <si>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</si>
  <si>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</si>
  <si>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</si>
  <si>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</si>
  <si>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</si>
  <si>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</si>
  <si>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</si>
  <si>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</si>
  <si>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</si>
  <si>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</si>
  <si>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</si>
  <si>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</si>
  <si>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</si>
  <si>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</si>
  <si>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</si>
  <si>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</si>
  <si>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</si>
  <si>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</si>
  <si>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</si>
  <si>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</si>
  <si>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</si>
  <si>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</si>
  <si>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</si>
  <si>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</si>
  <si>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</si>
  <si>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</si>
  <si>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</si>
  <si>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</si>
  <si>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</si>
  <si>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</si>
  <si>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</si>
  <si>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</si>
  <si>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</si>
  <si>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</si>
  <si>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</si>
  <si>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</si>
  <si>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</si>
  <si>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</si>
  <si>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</si>
  <si>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</si>
  <si>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</si>
  <si>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</si>
  <si>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</si>
  <si>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</si>
  <si>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</si>
  <si>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</si>
  <si>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</si>
  <si>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</si>
  <si>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</si>
  <si>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</si>
  <si>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</si>
  <si>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</si>
  <si>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</si>
  <si>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</si>
  <si>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</si>
  <si>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</si>
  <si>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</si>
  <si>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</si>
  <si>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</si>
  <si>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</si>
  <si>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</si>
  <si>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</si>
  <si>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</si>
  <si>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</si>
  <si>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</si>
  <si>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</si>
  <si>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</si>
  <si>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</si>
  <si>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</si>
  <si>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</si>
  <si>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</si>
  <si>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</si>
  <si>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</si>
  <si>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</si>
  <si>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</si>
  <si>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</si>
  <si>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</si>
  <si>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</si>
  <si>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</si>
  <si>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</si>
  <si>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</si>
  <si>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</si>
  <si>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</si>
  <si>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</si>
  <si>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</si>
  <si>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</si>
  <si>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</si>
  <si>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</si>
  <si>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</si>
  <si>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</si>
  <si>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</si>
  <si>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</si>
  <si>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</si>
  <si>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</si>
  <si>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</si>
  <si>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</si>
  <si>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</si>
  <si>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</si>
  <si>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</si>
  <si>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</si>
  <si>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</si>
  <si>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</si>
  <si>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</si>
  <si>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</si>
  <si>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</si>
  <si>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</si>
  <si>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</si>
  <si>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</si>
  <si>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</si>
  <si>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</si>
  <si>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</si>
  <si>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</si>
  <si>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</si>
  <si>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</si>
  <si>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</si>
  <si>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</si>
  <si>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</si>
  <si>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</si>
  <si>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</si>
  <si>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</si>
  <si>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</si>
  <si>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</si>
  <si>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</si>
  <si>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</si>
  <si>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</si>
  <si>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</si>
  <si>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</si>
  <si>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</si>
  <si>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</si>
  <si>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</si>
  <si>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</si>
  <si>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</si>
  <si>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</si>
  <si>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</si>
  <si>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</si>
  <si>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</si>
  <si>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</si>
  <si>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</si>
  <si>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</si>
  <si>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</si>
  <si>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</si>
  <si>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</si>
  <si>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</si>
  <si>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</si>
  <si>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</si>
  <si>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</si>
  <si>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</si>
  <si>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</si>
  <si>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</si>
  <si>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</si>
  <si>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</si>
  <si>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</si>
  <si>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</si>
  <si>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</si>
  <si>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</si>
  <si>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</si>
  <si>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</si>
  <si>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</si>
  <si>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</si>
  <si>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</si>
  <si>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</si>
  <si>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</si>
  <si>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</si>
  <si>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</si>
  <si>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</si>
  <si>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</si>
  <si>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</si>
  <si>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</si>
  <si>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</si>
  <si>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</si>
  <si>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</si>
  <si>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</si>
  <si>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</si>
  <si>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</si>
  <si>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</si>
  <si>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</si>
  <si>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</si>
  <si>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</si>
  <si>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</si>
  <si>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</si>
  <si>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</si>
  <si>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</si>
  <si>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</si>
  <si>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</si>
  <si>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</si>
  <si>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</si>
  <si>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</si>
  <si>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</si>
  <si>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</si>
  <si>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</si>
  <si>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</si>
  <si>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</si>
  <si>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</si>
  <si>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</si>
  <si>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</si>
  <si>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</si>
  <si>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</si>
  <si>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</si>
  <si>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</si>
  <si>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</si>
  <si>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</si>
  <si>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</si>
  <si>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</si>
  <si>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</si>
  <si>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</si>
  <si>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</si>
  <si>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</si>
  <si>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</si>
  <si>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</si>
  <si>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</si>
  <si>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</si>
  <si>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</si>
  <si>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</si>
  <si>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</si>
  <si>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</si>
  <si>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</si>
  <si>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</si>
  <si>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</si>
  <si>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</si>
  <si>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</si>
  <si>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</si>
  <si>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</si>
  <si>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</si>
  <si>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</si>
  <si>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</si>
  <si>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</si>
  <si>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</si>
  <si>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</si>
  <si>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</si>
  <si>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</si>
  <si>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</si>
  <si>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</si>
  <si>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</si>
  <si>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</si>
  <si>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</si>
  <si>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</si>
  <si>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</si>
  <si>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</si>
  <si>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</si>
  <si>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</si>
  <si>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</si>
  <si>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</si>
  <si>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</si>
  <si>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</si>
  <si>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</si>
  <si>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</si>
  <si>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</si>
  <si>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</si>
  <si>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</si>
  <si>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</si>
  <si>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</si>
  <si>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</si>
  <si>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</si>
  <si>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</si>
  <si>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</si>
  <si>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</si>
  <si>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</si>
  <si>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</si>
  <si>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</si>
  <si>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</si>
  <si>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</si>
  <si>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</si>
  <si>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</si>
  <si>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</si>
  <si>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</si>
  <si>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</si>
  <si>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</si>
  <si>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</si>
  <si>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</si>
  <si>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</si>
  <si>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</si>
  <si>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</si>
  <si>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</si>
  <si>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</si>
  <si>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</si>
  <si>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</si>
  <si>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</si>
  <si>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</si>
  <si>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</si>
  <si>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</si>
  <si>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</si>
  <si>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</si>
  <si>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</si>
  <si>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</si>
  <si>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</si>
  <si>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</si>
  <si>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</si>
  <si>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</si>
  <si>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</si>
  <si>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</si>
  <si>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</si>
  <si>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</si>
  <si>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</si>
  <si>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</si>
  <si>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</si>
  <si>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</si>
  <si>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</si>
  <si>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</si>
  <si>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</si>
  <si>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</si>
  <si>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</si>
  <si>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</si>
  <si>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</si>
  <si>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</si>
  <si>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</si>
  <si>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</si>
  <si>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</si>
  <si>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</si>
  <si>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</si>
  <si>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</si>
  <si>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</si>
  <si>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</si>
  <si>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</si>
  <si>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</si>
  <si>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</si>
  <si>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</si>
  <si>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</si>
  <si>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</si>
  <si>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</si>
  <si>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</si>
  <si>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</si>
  <si>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</si>
  <si>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</si>
  <si>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</si>
  <si>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</si>
  <si>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</si>
  <si>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</si>
  <si>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</si>
  <si>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</si>
  <si>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</si>
  <si>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</si>
  <si>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</si>
  <si>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</si>
  <si>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</si>
  <si>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</si>
  <si>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</si>
  <si>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</si>
  <si>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</si>
  <si>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</si>
  <si>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</si>
  <si>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</si>
  <si>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</si>
  <si>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</si>
  <si>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</si>
  <si>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</si>
  <si>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</si>
  <si>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</si>
  <si>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</si>
  <si>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</si>
  <si>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</si>
  <si>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</si>
  <si>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</si>
  <si>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</si>
  <si>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</si>
  <si>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</si>
  <si>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</si>
  <si>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</si>
  <si>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</si>
  <si>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</si>
  <si>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</si>
  <si>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</si>
  <si>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</si>
  <si>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</si>
  <si>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</si>
  <si>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</si>
  <si>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</si>
  <si>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</si>
  <si>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</si>
  <si>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</si>
  <si>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</si>
  <si>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</si>
  <si>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</si>
  <si>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</si>
  <si>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</si>
  <si>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</si>
  <si>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</si>
  <si>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</si>
  <si>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</si>
  <si>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</si>
  <si>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</si>
  <si>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</si>
  <si>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</si>
  <si>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</si>
  <si>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</si>
  <si>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</si>
  <si>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</si>
  <si>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</si>
  <si>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</si>
  <si>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</si>
  <si>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</si>
  <si>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</si>
  <si>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</si>
  <si>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</si>
  <si>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</si>
  <si>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</si>
  <si>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</si>
  <si>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</si>
  <si>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</si>
  <si>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</si>
  <si>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</si>
  <si>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</si>
  <si>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</si>
  <si>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</si>
  <si>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</si>
  <si>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</si>
  <si>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</si>
  <si>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</si>
  <si>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</si>
  <si>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</si>
  <si>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</si>
  <si>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</si>
  <si>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</si>
  <si>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</si>
  <si>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</si>
  <si>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</si>
  <si>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</si>
  <si>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</si>
  <si>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</si>
  <si>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</si>
  <si>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</si>
  <si>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</si>
  <si>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</si>
  <si>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</si>
  <si>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</si>
  <si>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</si>
  <si>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</si>
  <si>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</si>
  <si>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</si>
  <si>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</si>
  <si>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</si>
  <si>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</si>
  <si>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</si>
  <si>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</si>
  <si>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</si>
  <si>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</si>
  <si>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</si>
  <si>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</si>
  <si>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</si>
  <si>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</si>
  <si>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</si>
  <si>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</si>
  <si>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</si>
  <si>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</si>
  <si>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</si>
  <si>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</si>
  <si>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</si>
  <si>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</si>
  <si>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</si>
  <si>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</si>
  <si>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</si>
  <si>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</si>
  <si>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</si>
  <si>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</si>
  <si>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</si>
  <si>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</si>
  <si>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</si>
  <si>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</si>
  <si>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</si>
  <si>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</si>
  <si>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</si>
  <si>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</si>
  <si>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</si>
  <si>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</si>
  <si>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</si>
  <si>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</si>
  <si>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</si>
  <si>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</si>
  <si>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</si>
  <si>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</si>
  <si>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</si>
  <si>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</si>
  <si>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</si>
  <si>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</si>
  <si>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</si>
  <si>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</si>
  <si>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</si>
  <si>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</si>
  <si>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</si>
  <si>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</si>
  <si>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</si>
  <si>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</si>
  <si>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</si>
  <si>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</si>
  <si>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</si>
  <si>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</si>
  <si>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</si>
  <si>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</si>
  <si>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</si>
  <si>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</si>
  <si>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</si>
  <si>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</si>
  <si>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</si>
  <si>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</si>
  <si>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</si>
  <si>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</si>
  <si>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</si>
  <si>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</si>
  <si>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</si>
  <si>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</si>
  <si>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</si>
  <si>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</si>
  <si>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</si>
  <si>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</si>
  <si>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</si>
  <si>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</si>
  <si>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</si>
  <si>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</si>
  <si>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</si>
  <si>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</si>
  <si>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</si>
  <si>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</si>
  <si>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</si>
  <si>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</si>
  <si>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</si>
  <si>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</si>
  <si>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</si>
  <si>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</si>
  <si>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</si>
  <si>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</si>
  <si>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</si>
  <si>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</si>
  <si>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</si>
  <si>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</si>
  <si>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</si>
  <si>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</si>
  <si>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</si>
  <si>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</si>
  <si>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</si>
  <si>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</si>
  <si>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</si>
  <si>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</si>
  <si>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</si>
  <si>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</si>
  <si>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</si>
  <si>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</si>
  <si>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</si>
  <si>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</si>
  <si>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</si>
  <si>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</si>
  <si>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</si>
  <si>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</si>
  <si>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</si>
  <si>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</si>
  <si>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</si>
  <si>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</si>
  <si>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</si>
  <si>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</si>
  <si>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</si>
  <si>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</si>
  <si>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</si>
  <si>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</si>
  <si>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</si>
  <si>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</si>
  <si>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</si>
  <si>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</si>
  <si>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</si>
  <si>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</si>
  <si>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</si>
  <si>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</si>
  <si>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</si>
  <si>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</si>
  <si>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</si>
  <si>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</si>
  <si>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</si>
  <si>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</si>
  <si>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</si>
  <si>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</si>
  <si>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</si>
  <si>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</si>
  <si>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</si>
  <si>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</si>
  <si>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</si>
  <si>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</si>
  <si>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</si>
  <si>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</si>
  <si>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</si>
  <si>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</si>
  <si>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</si>
  <si>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</si>
  <si>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</si>
  <si>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</si>
  <si>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</si>
  <si>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</si>
  <si>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</si>
  <si>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</si>
  <si>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</si>
  <si>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</si>
  <si>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</si>
  <si>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</si>
  <si>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</si>
  <si>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</si>
  <si>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</si>
  <si>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</si>
  <si>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</si>
  <si>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</si>
  <si>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</si>
  <si>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</si>
  <si>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</si>
  <si>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</si>
  <si>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</si>
  <si>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</si>
  <si>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</si>
  <si>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</si>
  <si>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</si>
  <si>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</si>
  <si>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</si>
  <si>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</si>
  <si>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</si>
  <si>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</si>
  <si>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</si>
  <si>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</si>
  <si>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</si>
  <si>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</si>
  <si>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</si>
  <si>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</si>
  <si>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</si>
  <si>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</si>
  <si>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</si>
  <si>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</si>
  <si>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</si>
  <si>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</si>
  <si>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</si>
  <si>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</si>
  <si>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</si>
  <si>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</si>
  <si>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</si>
  <si>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</si>
  <si>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</si>
  <si>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</si>
  <si>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</si>
  <si>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</si>
  <si>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</si>
  <si>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</si>
  <si>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</si>
  <si>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</si>
  <si>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</si>
  <si>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</si>
  <si>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</si>
  <si>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</si>
  <si>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</si>
  <si>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</si>
  <si>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</si>
  <si>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</si>
  <si>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</si>
  <si>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</si>
  <si>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</si>
  <si>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</si>
  <si>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</si>
  <si>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</si>
  <si>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</si>
  <si>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</si>
  <si>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</si>
  <si>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</si>
  <si>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</si>
  <si>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</si>
  <si>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</si>
  <si>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</si>
  <si>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</si>
  <si>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</si>
  <si>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</si>
  <si>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</si>
  <si>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</si>
  <si>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</si>
  <si>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</si>
  <si>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</si>
  <si>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</si>
  <si>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</si>
  <si>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</si>
  <si>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</si>
  <si>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</si>
  <si>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</si>
  <si>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</si>
  <si>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</si>
  <si>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</si>
  <si>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</si>
  <si>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</si>
  <si>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</si>
  <si>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</si>
  <si>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</si>
  <si>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</si>
  <si>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</si>
  <si>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</si>
  <si>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</si>
  <si>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</si>
  <si>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</si>
  <si>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</si>
  <si>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</si>
  <si>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</si>
  <si>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</si>
  <si>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</si>
  <si>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</si>
  <si>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</si>
  <si>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</si>
  <si>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</si>
  <si>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</si>
  <si>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</si>
  <si>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</si>
  <si>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</si>
  <si>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</si>
  <si>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</si>
  <si>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</si>
  <si>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</si>
  <si>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</si>
  <si>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</si>
  <si>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</si>
  <si>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</si>
  <si>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</si>
  <si>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</si>
  <si>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</si>
  <si>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</si>
  <si>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</si>
  <si>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</si>
  <si>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</si>
  <si>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</si>
  <si>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</si>
  <si>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</si>
  <si>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</si>
  <si>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</si>
  <si>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</si>
  <si>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</si>
  <si>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</si>
  <si>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</si>
  <si>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</si>
  <si>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</si>
  <si>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</si>
  <si>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</si>
  <si>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</si>
  <si>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</si>
  <si>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</si>
  <si>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</si>
  <si>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</si>
  <si>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</si>
  <si>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</si>
  <si>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</si>
  <si>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</si>
  <si>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</si>
  <si>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</si>
  <si>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</si>
  <si>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</si>
  <si>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</si>
  <si>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</si>
  <si>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</si>
  <si>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</si>
  <si>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</si>
  <si>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</si>
  <si>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</si>
  <si>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</si>
  <si>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</si>
  <si>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</si>
  <si>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</si>
  <si>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</si>
  <si>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</si>
  <si>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</si>
  <si>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</si>
  <si>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</si>
  <si>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</si>
  <si>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</si>
  <si>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</si>
  <si>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</si>
  <si>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</si>
  <si>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</si>
  <si>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</si>
  <si>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</si>
  <si>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</si>
  <si>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</si>
  <si>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</si>
  <si>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</si>
  <si>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</si>
  <si>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</si>
  <si>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</si>
  <si>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</si>
  <si>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</si>
  <si>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</si>
  <si>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</si>
  <si>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</si>
  <si>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</si>
  <si>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</si>
  <si>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</si>
  <si>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</si>
  <si>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</si>
  <si>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</si>
  <si>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</si>
  <si>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</si>
  <si>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</si>
  <si>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</si>
  <si>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</si>
  <si>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</si>
  <si>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</si>
  <si>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</si>
  <si>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</si>
  <si>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</si>
  <si>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</si>
  <si>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</si>
  <si>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</si>
  <si>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</si>
  <si>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</si>
  <si>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</si>
  <si>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</si>
  <si>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</si>
  <si>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</si>
  <si>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</si>
  <si>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</si>
  <si>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</si>
  <si>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</si>
  <si>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</si>
  <si>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</si>
  <si>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</si>
  <si>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</si>
  <si>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</si>
  <si>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</si>
  <si>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</si>
  <si>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</si>
  <si>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</si>
  <si>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</si>
  <si>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</si>
  <si>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</si>
  <si>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</si>
  <si>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</si>
  <si>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</si>
  <si>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</si>
  <si>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</si>
  <si>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</si>
  <si>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</si>
  <si>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</si>
  <si>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</si>
  <si>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</si>
  <si>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</si>
  <si>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</si>
  <si>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</si>
  <si>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</si>
  <si>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</si>
  <si>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</si>
  <si>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</si>
  <si>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</si>
  <si>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</si>
  <si>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</si>
  <si>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</si>
  <si>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</si>
  <si>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</si>
  <si>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</si>
  <si>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</si>
  <si>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</si>
  <si>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</si>
  <si>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</si>
  <si>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</si>
  <si>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</si>
  <si>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</si>
  <si>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</si>
  <si>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</si>
  <si>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</si>
  <si>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</si>
  <si>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</si>
  <si>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</si>
  <si>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</si>
  <si>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</si>
  <si>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</si>
  <si>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</si>
  <si>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</si>
  <si>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</si>
  <si>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</si>
  <si>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</si>
  <si>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</si>
  <si>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</si>
  <si>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</si>
  <si>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</si>
  <si>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</si>
  <si>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</si>
  <si>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</si>
  <si>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</si>
  <si>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</si>
  <si>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</si>
  <si>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</si>
  <si>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</si>
  <si>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</si>
  <si>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</si>
  <si>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</si>
  <si>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</si>
  <si>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</si>
  <si>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</si>
  <si>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</si>
  <si>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</si>
  <si>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</si>
  <si>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</si>
  <si>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</si>
  <si>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</si>
  <si>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</si>
  <si>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</si>
  <si>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</si>
  <si>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</si>
  <si>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</si>
  <si>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</si>
  <si>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</si>
  <si>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</si>
  <si>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</si>
  <si>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</si>
  <si>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</si>
  <si>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</si>
  <si>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</si>
  <si>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</si>
  <si>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</si>
  <si>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</si>
  <si>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</si>
  <si>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</si>
  <si>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</si>
  <si>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</si>
  <si>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</si>
  <si>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</si>
  <si>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</si>
  <si>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</si>
  <si>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</si>
  <si>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</si>
  <si>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</si>
  <si>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</si>
  <si>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</si>
  <si>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</si>
  <si>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</si>
  <si>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</si>
  <si>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</si>
  <si>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</si>
  <si>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</si>
  <si>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</si>
  <si>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</si>
  <si>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</si>
  <si>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</si>
  <si>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</si>
  <si>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</si>
  <si>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</si>
  <si>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</si>
  <si>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</si>
  <si>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</si>
  <si>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</si>
  <si>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</si>
  <si>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</si>
  <si>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</si>
  <si>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</si>
  <si>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</si>
  <si>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</si>
  <si>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</si>
  <si>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</si>
  <si>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</si>
  <si>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</si>
  <si>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</si>
  <si>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</si>
  <si>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</si>
  <si>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</si>
  <si>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</si>
  <si>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</si>
  <si>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</si>
  <si>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</si>
  <si>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</si>
  <si>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</si>
  <si>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</si>
  <si>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</si>
  <si>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</si>
  <si>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</si>
  <si>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</si>
  <si>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</si>
  <si>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</si>
  <si>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</si>
  <si>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</si>
  <si>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</si>
  <si>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</si>
  <si>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</si>
  <si>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</si>
  <si>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</si>
  <si>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</si>
  <si>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</si>
  <si>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</si>
  <si>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</si>
  <si>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</si>
  <si>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</si>
  <si>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</si>
  <si>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</si>
  <si>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</si>
  <si>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</si>
  <si>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</si>
  <si>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</si>
  <si>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</si>
  <si>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</si>
  <si>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</si>
  <si>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</si>
  <si>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</si>
  <si>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</si>
  <si>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</si>
  <si>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</si>
  <si>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</si>
  <si>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</si>
  <si>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</si>
  <si>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</si>
  <si>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</si>
  <si>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</si>
  <si>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</si>
  <si>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</si>
  <si>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</si>
  <si>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</si>
  <si>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</si>
  <si>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</si>
  <si>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</si>
  <si>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</si>
  <si>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</si>
  <si>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</si>
  <si>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</si>
  <si>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</si>
  <si>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</si>
  <si>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</si>
  <si>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</si>
  <si>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</si>
  <si>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</si>
  <si>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</si>
  <si>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</si>
  <si>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</si>
  <si>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</si>
  <si>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</si>
  <si>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</si>
  <si>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</si>
  <si>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</si>
  <si>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</si>
  <si>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</si>
  <si>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</si>
  <si>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</si>
  <si>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</si>
  <si>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</si>
  <si>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</si>
  <si>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</si>
  <si>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</si>
  <si>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</si>
  <si>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</si>
  <si>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</si>
  <si>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</si>
  <si>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</si>
  <si>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</si>
  <si>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</si>
  <si>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</si>
  <si>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</si>
  <si>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</si>
  <si>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</si>
  <si>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</si>
  <si>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</si>
  <si>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</si>
  <si>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</si>
  <si>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recarga pdrn 16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</si>
  <si>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</si>
  <si>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</si>
  <si>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</si>
  <si>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</si>
  <si>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</si>
  <si>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</si>
  <si>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</si>
  <si>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</si>
  <si>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</si>
  <si>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</si>
  <si>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</si>
  <si>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</si>
  <si>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</si>
  <si>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</si>
  <si>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</si>
  <si>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</si>
  <si>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</si>
  <si>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</si>
  <si>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</si>
  <si>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</si>
  <si>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</si>
  <si>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</si>
  <si>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</si>
  <si>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</si>
  <si>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</si>
  <si>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</si>
  <si>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</si>
  <si>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</si>
  <si>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</si>
  <si>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Pacha y Vidrio M12</t>
  </si>
  <si>
    <t>monedas</t>
  </si>
  <si>
    <t>Limpiar Camara A30</t>
  </si>
  <si>
    <t>Señal A20s</t>
  </si>
  <si>
    <t>Despegar Pila Realme 7i</t>
  </si>
  <si>
    <t>controltv</t>
  </si>
  <si>
    <t>almuerzo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</si>
</sst>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5.877751967593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5.87775266204" createdVersion="8" refreshedVersion="8" minRefreshableVersion="3" recordCount="12953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2950"/>
    </cacheField>
    <cacheField name="Date" numFmtId="16">
      <sharedItems containsSemiMixedTypes="0" containsNonDate="0" containsDate="1" containsString="0" minDate="2022-03-16T00:00:00" maxDate="2023-08-08T00:00:00" count="438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199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1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3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Freefire" u="1"/>
      </sharedItems>
    </cacheField>
    <cacheField name="Ref" numFmtId="0">
      <sharedItems containsBlank="1" containsMixedTypes="1" containsNumber="1" containsInteger="1" minValue="257" maxValue="7711" count="2600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45.877762731485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953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8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98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1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2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3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3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3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4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4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4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4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4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4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4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4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4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4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4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4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4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4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4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4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5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5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4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4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4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4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4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4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4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4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4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6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6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6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3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3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3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4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4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5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5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5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4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4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4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4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4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4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3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6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6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3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7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6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6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4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4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4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4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4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4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4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4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6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6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6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6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8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8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8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6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6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6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79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79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4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4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4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4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4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4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4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0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0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4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4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4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4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3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6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6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6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1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6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2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2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2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2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3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3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4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5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6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6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4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4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4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4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4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4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4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4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4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6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6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6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7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7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8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8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3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6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6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6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6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6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6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6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6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4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4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4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89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89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0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1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89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2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3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3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4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5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5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5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5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5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5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5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5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5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4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4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4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4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4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4"/>
    <n v="2"/>
    <x v="0"/>
    <x v="6"/>
    <x v="440"/>
    <m/>
    <m/>
    <m/>
    <m/>
    <n v="2500"/>
    <n v="10000"/>
    <n v="-5000"/>
    <n v="2"/>
    <n v="5"/>
    <x v="3"/>
    <x v="1"/>
  </r>
  <r>
    <n v="12835"/>
    <x v="434"/>
    <x v="0"/>
    <x v="174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4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4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4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4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4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4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4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4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4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4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8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2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253"/>
        <item h="1" x="56"/>
        <item h="1" m="1" x="306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3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2"/>
        <item h="1" x="214"/>
        <item h="1" x="134"/>
        <item h="1" x="138"/>
        <item h="1" x="212"/>
        <item h="1" x="285"/>
        <item h="1" x="244"/>
        <item h="1" x="185"/>
        <item h="1" x="90"/>
        <item h="1" m="1" x="295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0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0"/>
        <item h="1" m="1" x="296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08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299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x="272"/>
        <item h="1" m="1" x="293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7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298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4"/>
        <item h="1" x="290"/>
        <item h="1" x="291"/>
        <item h="1" x="292"/>
        <item t="default"/>
      </items>
    </pivotField>
    <pivotField showAll="0"/>
    <pivotField axis="axisRow" showAll="0">
      <items count="2601">
        <item m="1" x="2597"/>
        <item m="1" x="2596"/>
        <item m="1" x="2599"/>
        <item m="1" x="2598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5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38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37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253"/>
        <item x="56"/>
        <item m="1" x="306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3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7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2"/>
        <item x="214"/>
        <item x="134"/>
        <item x="138"/>
        <item x="212"/>
        <item x="285"/>
        <item x="244"/>
        <item x="185"/>
        <item x="90"/>
        <item m="1" x="295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0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0"/>
        <item m="1" x="296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08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299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09"/>
        <item x="159"/>
        <item x="227"/>
        <item x="100"/>
        <item x="111"/>
        <item x="205"/>
        <item x="272"/>
        <item m="1" x="293"/>
        <item x="29"/>
        <item x="20"/>
        <item x="255"/>
        <item x="53"/>
        <item x="19"/>
        <item x="220"/>
        <item x="85"/>
        <item x="114"/>
        <item x="33"/>
        <item m="1" x="297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298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4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00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6"/>
        <item m="1" x="259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98"/>
        <item m="1" x="259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31">
    <i>
      <x v="1"/>
      <x v="120"/>
    </i>
    <i>
      <x v="8"/>
      <x v="338"/>
    </i>
    <i>
      <x v="65"/>
      <x v="2110"/>
    </i>
    <i>
      <x v="110"/>
      <x v="185"/>
    </i>
    <i>
      <x v="122"/>
      <x v="3"/>
    </i>
    <i>
      <x v="144"/>
      <x v="293"/>
    </i>
    <i r="1">
      <x v="1747"/>
    </i>
    <i>
      <x v="147"/>
      <x v="2518"/>
    </i>
    <i>
      <x v="169"/>
      <x v="2577"/>
    </i>
    <i>
      <x v="187"/>
      <x v="9"/>
    </i>
    <i r="1">
      <x v="1944"/>
    </i>
    <i>
      <x v="219"/>
      <x v="2206"/>
    </i>
    <i r="1">
      <x v="2218"/>
    </i>
    <i>
      <x v="230"/>
      <x v="312"/>
    </i>
    <i r="1">
      <x v="315"/>
    </i>
    <i>
      <x v="238"/>
      <x v="718"/>
    </i>
    <i r="1">
      <x v="2596"/>
    </i>
    <i r="1">
      <x v="2597"/>
    </i>
    <i r="1">
      <x v="2598"/>
    </i>
    <i r="1">
      <x v="2599"/>
    </i>
    <i>
      <x v="242"/>
      <x v="13"/>
    </i>
    <i r="1">
      <x v="1747"/>
    </i>
    <i>
      <x v="245"/>
      <x v="464"/>
    </i>
    <i>
      <x v="295"/>
      <x v="19"/>
    </i>
    <i>
      <x v="300"/>
      <x v="13"/>
    </i>
    <i r="1">
      <x v="185"/>
    </i>
    <i r="1">
      <x v="191"/>
    </i>
    <i r="1">
      <x v="320"/>
    </i>
    <i r="1">
      <x v="2550"/>
    </i>
    <i>
      <x v="304"/>
      <x v="1093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14" firstHeaderRow="0" firstDataRow="1" firstDataCol="1" rowPageCount="4" colPageCount="1"/>
  <pivotFields count="19">
    <pivotField showAll="0"/>
    <pivotField axis="axisRow" multipleItemSelectionAllowed="1" showAll="0" sortType="ascending">
      <items count="439">
        <item m="1" x="43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2">
        <item x="13"/>
        <item x="16"/>
        <item x="21"/>
        <item x="8"/>
        <item x="3"/>
        <item x="25"/>
        <item x="0"/>
        <item m="1" x="304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4"/>
        <item x="47"/>
        <item x="48"/>
        <item x="49"/>
        <item x="50"/>
        <item x="51"/>
        <item x="52"/>
        <item x="53"/>
        <item x="4"/>
        <item m="1" x="301"/>
        <item x="54"/>
        <item x="55"/>
        <item x="56"/>
        <item x="57"/>
        <item m="1" x="309"/>
        <item x="58"/>
        <item x="59"/>
        <item x="60"/>
        <item m="1" x="308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298"/>
        <item x="78"/>
        <item x="79"/>
        <item x="80"/>
        <item m="1" x="295"/>
        <item x="81"/>
        <item x="82"/>
        <item x="83"/>
        <item x="76"/>
        <item x="85"/>
        <item x="86"/>
        <item m="1" x="305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7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6"/>
        <item x="128"/>
        <item x="129"/>
        <item x="130"/>
        <item x="131"/>
        <item x="132"/>
        <item x="133"/>
        <item m="1" x="310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8">
    <i>
      <x v="431"/>
    </i>
    <i>
      <x v="432"/>
    </i>
    <i>
      <x v="433"/>
    </i>
    <i>
      <x v="434"/>
    </i>
    <i>
      <x v="435"/>
    </i>
    <i>
      <x v="436"/>
    </i>
    <i>
      <x v="43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5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38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1">
        <item m="1" x="301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4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5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0"/>
        <item m="1" x="296"/>
        <item x="1"/>
        <item x="116"/>
        <item x="35"/>
        <item x="61"/>
        <item m="1" x="308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00"/>
        <item x="111"/>
        <item x="29"/>
        <item x="20"/>
        <item x="53"/>
        <item x="19"/>
        <item x="85"/>
        <item x="114"/>
        <item x="33"/>
        <item m="1" x="297"/>
        <item x="66"/>
        <item x="26"/>
        <item x="37"/>
        <item x="137"/>
        <item x="73"/>
        <item x="59"/>
        <item x="60"/>
        <item x="34"/>
        <item x="45"/>
        <item x="62"/>
        <item m="1" x="298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4"/>
        <item x="148"/>
        <item x="149"/>
        <item x="150"/>
        <item x="151"/>
        <item m="1" x="307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3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2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124"/>
    </i>
    <i>
      <x v="30"/>
    </i>
    <i>
      <x v="5"/>
    </i>
    <i>
      <x v="114"/>
    </i>
    <i>
      <x v="107"/>
    </i>
    <i>
      <x v="75"/>
    </i>
    <i>
      <x v="128"/>
    </i>
    <i>
      <x v="10"/>
    </i>
    <i>
      <x v="250"/>
    </i>
    <i>
      <x v="9"/>
    </i>
    <i>
      <x v="140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28"/>
    </i>
    <i>
      <x v="29"/>
    </i>
    <i>
      <x v="4"/>
    </i>
    <i>
      <x v="138"/>
    </i>
    <i>
      <x v="270"/>
    </i>
    <i>
      <x v="110"/>
    </i>
    <i>
      <x v="264"/>
    </i>
    <i>
      <x v="189"/>
    </i>
    <i>
      <x v="246"/>
    </i>
    <i>
      <x v="305"/>
    </i>
    <i>
      <x v="185"/>
    </i>
    <i>
      <x v="222"/>
    </i>
    <i>
      <x v="151"/>
    </i>
    <i>
      <x v="234"/>
    </i>
    <i>
      <x v="60"/>
    </i>
    <i>
      <x v="139"/>
    </i>
    <i>
      <x v="137"/>
    </i>
    <i>
      <x v="278"/>
    </i>
    <i>
      <x v="154"/>
    </i>
    <i>
      <x v="174"/>
    </i>
    <i>
      <x v="34"/>
    </i>
    <i>
      <x v="102"/>
    </i>
    <i>
      <x v="11"/>
    </i>
    <i>
      <x v="101"/>
    </i>
    <i>
      <x v="126"/>
    </i>
    <i>
      <x v="266"/>
    </i>
    <i>
      <x v="196"/>
    </i>
    <i>
      <x v="103"/>
    </i>
    <i>
      <x v="76"/>
    </i>
    <i>
      <x v="115"/>
    </i>
    <i>
      <x v="43"/>
    </i>
    <i>
      <x v="136"/>
    </i>
    <i>
      <x v="32"/>
    </i>
    <i>
      <x v="247"/>
    </i>
    <i>
      <x v="214"/>
    </i>
    <i>
      <x v="231"/>
    </i>
    <i>
      <x v="133"/>
    </i>
    <i>
      <x v="62"/>
    </i>
    <i>
      <x v="188"/>
    </i>
    <i>
      <x v="117"/>
    </i>
    <i>
      <x v="227"/>
    </i>
    <i>
      <x v="86"/>
    </i>
    <i>
      <x v="221"/>
    </i>
    <i>
      <x v="257"/>
    </i>
    <i>
      <x v="13"/>
    </i>
    <i>
      <x v="98"/>
    </i>
    <i>
      <x v="96"/>
    </i>
    <i>
      <x v="3"/>
    </i>
    <i>
      <x v="252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251"/>
    </i>
    <i>
      <x v="296"/>
    </i>
    <i>
      <x v="170"/>
    </i>
    <i>
      <x v="241"/>
    </i>
    <i>
      <x v="79"/>
    </i>
    <i>
      <x v="155"/>
    </i>
    <i>
      <x v="306"/>
    </i>
    <i>
      <x v="134"/>
    </i>
    <i>
      <x v="81"/>
    </i>
    <i>
      <x v="183"/>
    </i>
    <i>
      <x v="289"/>
    </i>
    <i>
      <x v="271"/>
    </i>
    <i>
      <x v="230"/>
    </i>
    <i>
      <x v="153"/>
    </i>
    <i>
      <x v="45"/>
    </i>
    <i>
      <x v="147"/>
    </i>
    <i>
      <x v="89"/>
    </i>
    <i>
      <x v="59"/>
    </i>
    <i>
      <x v="163"/>
    </i>
    <i>
      <x v="274"/>
    </i>
    <i>
      <x v="248"/>
    </i>
    <i>
      <x v="8"/>
    </i>
    <i>
      <x v="172"/>
    </i>
    <i>
      <x v="88"/>
    </i>
    <i>
      <x v="41"/>
    </i>
    <i>
      <x v="225"/>
    </i>
    <i>
      <x v="223"/>
    </i>
    <i>
      <x v="17"/>
    </i>
    <i>
      <x v="159"/>
    </i>
    <i>
      <x v="213"/>
    </i>
    <i>
      <x v="304"/>
    </i>
    <i>
      <x v="171"/>
    </i>
    <i>
      <x v="53"/>
    </i>
    <i>
      <x v="268"/>
    </i>
    <i>
      <x v="299"/>
    </i>
    <i>
      <x v="173"/>
    </i>
    <i>
      <x v="262"/>
    </i>
    <i>
      <x v="226"/>
    </i>
    <i>
      <x v="94"/>
    </i>
    <i>
      <x v="236"/>
    </i>
    <i>
      <x v="150"/>
    </i>
    <i>
      <x v="294"/>
    </i>
    <i>
      <x v="279"/>
    </i>
    <i>
      <x v="205"/>
    </i>
    <i>
      <x v="161"/>
    </i>
    <i>
      <x v="82"/>
    </i>
    <i>
      <x v="291"/>
    </i>
    <i>
      <x v="91"/>
    </i>
    <i>
      <x v="37"/>
    </i>
    <i>
      <x v="129"/>
    </i>
    <i>
      <x v="112"/>
    </i>
    <i>
      <x v="307"/>
    </i>
    <i>
      <x v="67"/>
    </i>
    <i>
      <x v="48"/>
    </i>
    <i>
      <x v="242"/>
    </i>
    <i>
      <x v="204"/>
    </i>
    <i>
      <x v="292"/>
    </i>
    <i>
      <x v="207"/>
    </i>
    <i>
      <x v="302"/>
    </i>
    <i>
      <x v="298"/>
    </i>
    <i>
      <x v="95"/>
    </i>
    <i>
      <x v="143"/>
    </i>
    <i>
      <x v="68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7" firstHeaderRow="1" firstDataRow="1" firstDataCol="1" rowPageCount="3" colPageCount="1"/>
  <pivotFields count="19">
    <pivotField showAll="0"/>
    <pivotField axis="axisRow" showAll="0">
      <items count="439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37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2">
    <i>
      <x v="435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1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9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8">
        <item m="1" x="43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00">
        <item h="1" m="1" x="2597"/>
        <item h="1" m="1" x="2596"/>
        <item h="1" m="1" x="2599"/>
        <item h="1" m="1" x="2598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1633"/>
        <item h="1" x="345"/>
        <item h="1" x="2553"/>
        <item h="1" x="1594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x="367"/>
        <item h="1" x="2040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465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113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888"/>
        <item h="1" x="766"/>
        <item h="1" x="915"/>
        <item h="1" x="1806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15">
    <i>
      <x v="142"/>
      <x v="1"/>
      <x v="109"/>
    </i>
    <i>
      <x v="222"/>
      <x v="1"/>
      <x v="109"/>
    </i>
    <i>
      <x v="307"/>
      <x v="3"/>
      <x v="109"/>
    </i>
    <i>
      <x v="309"/>
      <x v="1"/>
      <x v="109"/>
    </i>
    <i>
      <x v="326"/>
      <x v="3"/>
      <x v="109"/>
    </i>
    <i>
      <x v="327"/>
      <x v="1"/>
      <x v="109"/>
    </i>
    <i>
      <x v="330"/>
      <x v="3"/>
      <x v="109"/>
    </i>
    <i>
      <x v="342"/>
      <x v="1"/>
      <x v="109"/>
    </i>
    <i>
      <x v="346"/>
      <x v="1"/>
      <x v="109"/>
    </i>
    <i r="1">
      <x v="3"/>
      <x v="109"/>
    </i>
    <i>
      <x v="351"/>
      <x v="3"/>
      <x v="109"/>
    </i>
    <i>
      <x v="353"/>
      <x v="1"/>
      <x v="109"/>
    </i>
    <i>
      <x v="389"/>
      <x v="1"/>
      <x v="109"/>
    </i>
    <i>
      <x v="437"/>
      <x v="1"/>
      <x v="109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9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8">
        <item m="1" x="43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1">
        <item m="1" x="301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4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7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5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0"/>
        <item m="1" x="296"/>
        <item x="155"/>
        <item x="148"/>
        <item x="167"/>
        <item x="188"/>
        <item x="177"/>
        <item x="1"/>
        <item x="116"/>
        <item x="35"/>
        <item x="61"/>
        <item m="1" x="308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5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09"/>
        <item x="159"/>
        <item x="227"/>
        <item x="100"/>
        <item x="111"/>
        <item x="205"/>
        <item m="1" x="293"/>
        <item x="29"/>
        <item x="20"/>
        <item x="53"/>
        <item x="19"/>
        <item x="220"/>
        <item x="85"/>
        <item x="114"/>
        <item x="33"/>
        <item m="1" x="297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298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4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3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2"/>
        <item x="263"/>
        <item x="264"/>
        <item x="265"/>
        <item x="266"/>
        <item x="267"/>
        <item x="269"/>
        <item x="270"/>
        <item m="1" x="306"/>
        <item x="271"/>
        <item x="272"/>
        <item x="273"/>
        <item x="274"/>
        <item x="275"/>
        <item x="276"/>
        <item m="1" x="299"/>
        <item x="277"/>
        <item x="278"/>
        <item x="280"/>
        <item x="281"/>
        <item m="1" x="300"/>
        <item x="283"/>
        <item x="285"/>
        <item x="286"/>
        <item x="284"/>
        <item x="287"/>
        <item x="288"/>
        <item x="289"/>
        <item x="290"/>
        <item x="291"/>
        <item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00">
        <item x="1541"/>
        <item x="1662"/>
        <item x="725"/>
        <item x="495"/>
        <item x="985"/>
        <item x="1829"/>
        <item x="484"/>
        <item x="611"/>
        <item x="649"/>
        <item x="132"/>
        <item x="1529"/>
        <item x="1679"/>
        <item x="1680"/>
        <item x="1681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982"/>
        <item x="98"/>
        <item x="1007"/>
        <item x="508"/>
        <item x="1549"/>
        <item x="444"/>
        <item x="1672"/>
        <item x="1299"/>
        <item x="1035"/>
        <item x="647"/>
        <item x="1327"/>
        <item x="202"/>
        <item x="1721"/>
        <item x="485"/>
        <item x="1270"/>
        <item x="1443"/>
        <item x="941"/>
        <item x="1593"/>
        <item x="1633"/>
        <item x="345"/>
        <item x="1594"/>
        <item x="347"/>
        <item x="944"/>
        <item x="1001"/>
        <item x="267"/>
        <item x="174"/>
        <item x="1080"/>
        <item x="534"/>
        <item x="1102"/>
        <item x="535"/>
        <item x="173"/>
        <item x="177"/>
        <item x="634"/>
        <item x="136"/>
        <item x="362"/>
        <item x="1432"/>
        <item x="1129"/>
        <item x="1130"/>
        <item x="762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69"/>
        <item x="176"/>
        <item x="590"/>
        <item x="1091"/>
        <item x="1101"/>
        <item x="431"/>
        <item x="621"/>
        <item x="175"/>
        <item x="470"/>
        <item x="181"/>
        <item x="1786"/>
        <item x="1614"/>
        <item x="1014"/>
        <item x="137"/>
        <item x="274"/>
        <item x="270"/>
        <item x="178"/>
        <item x="1110"/>
        <item x="141"/>
        <item x="272"/>
        <item x="889"/>
        <item x="961"/>
        <item x="239"/>
        <item x="799"/>
        <item x="1697"/>
        <item x="755"/>
        <item x="837"/>
        <item x="631"/>
        <item x="1093"/>
        <item x="756"/>
        <item x="1133"/>
        <item x="217"/>
        <item x="179"/>
        <item x="1644"/>
        <item x="1016"/>
        <item x="1825"/>
        <item x="512"/>
        <item x="1161"/>
        <item x="138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496"/>
        <item x="786"/>
        <item x="1111"/>
        <item x="184"/>
        <item x="241"/>
        <item x="224"/>
        <item x="911"/>
        <item x="180"/>
        <item x="1473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1548"/>
        <item x="68"/>
        <item x="1456"/>
        <item x="1569"/>
        <item x="1057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1309"/>
        <item x="436"/>
        <item x="1756"/>
        <item x="1367"/>
        <item x="219"/>
        <item x="220"/>
        <item x="1837"/>
        <item x="1300"/>
        <item x="1831"/>
        <item x="1120"/>
        <item x="1712"/>
        <item x="547"/>
        <item x="960"/>
        <item x="938"/>
        <item x="830"/>
        <item x="946"/>
        <item x="956"/>
        <item x="1718"/>
        <item x="1061"/>
        <item x="920"/>
        <item x="721"/>
        <item x="1426"/>
        <item x="1833"/>
        <item x="1782"/>
        <item x="1787"/>
        <item x="1259"/>
        <item x="957"/>
        <item x="971"/>
        <item x="1400"/>
        <item x="1319"/>
        <item x="1290"/>
        <item x="486"/>
        <item x="846"/>
        <item x="939"/>
        <item x="612"/>
        <item x="407"/>
        <item x="789"/>
        <item x="101"/>
        <item x="100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1598"/>
        <item x="1053"/>
        <item x="1740"/>
        <item x="1574"/>
        <item x="1054"/>
        <item x="1402"/>
        <item x="1403"/>
        <item x="1743"/>
        <item x="814"/>
        <item x="1857"/>
        <item x="753"/>
        <item x="1841"/>
        <item x="1283"/>
        <item x="1551"/>
        <item x="1580"/>
        <item x="831"/>
        <item x="835"/>
        <item x="892"/>
        <item x="893"/>
        <item x="1528"/>
        <item x="813"/>
        <item x="1776"/>
        <item x="1052"/>
        <item x="1242"/>
        <item x="1314"/>
        <item x="7"/>
        <item x="308"/>
        <item x="1500"/>
        <item x="1604"/>
        <item x="108"/>
        <item x="1323"/>
        <item x="1863"/>
        <item x="1256"/>
        <item x="1195"/>
        <item x="2"/>
        <item x="827"/>
        <item x="424"/>
        <item x="1557"/>
        <item x="980"/>
        <item x="1081"/>
        <item x="1338"/>
        <item x="663"/>
        <item x="1179"/>
        <item x="1536"/>
        <item x="679"/>
        <item x="1848"/>
        <item x="346"/>
        <item x="457"/>
        <item x="456"/>
        <item x="1801"/>
        <item x="1611"/>
        <item x="414"/>
        <item x="499"/>
        <item x="1123"/>
        <item x="1189"/>
        <item x="210"/>
        <item x="870"/>
        <item x="1322"/>
        <item x="895"/>
        <item x="1417"/>
        <item x="1373"/>
        <item x="1498"/>
        <item x="1650"/>
        <item x="1729"/>
        <item x="739"/>
        <item x="443"/>
        <item x="1504"/>
        <item x="1746"/>
        <item x="1572"/>
        <item x="986"/>
        <item x="877"/>
        <item x="788"/>
        <item x="1000"/>
        <item x="1846"/>
        <item x="1758"/>
        <item x="1817"/>
        <item x="599"/>
        <item x="1377"/>
        <item x="708"/>
        <item x="1378"/>
        <item x="1227"/>
        <item x="1060"/>
        <item x="931"/>
        <item x="23"/>
        <item x="22"/>
        <item x="833"/>
        <item x="650"/>
        <item x="1792"/>
        <item x="1690"/>
        <item x="962"/>
        <item x="1318"/>
        <item x="1677"/>
        <item x="1735"/>
        <item x="1488"/>
        <item x="1221"/>
        <item x="1861"/>
        <item x="597"/>
        <item x="596"/>
        <item x="1612"/>
        <item x="1772"/>
        <item x="552"/>
        <item x="1200"/>
        <item x="1222"/>
        <item x="1269"/>
        <item x="1033"/>
        <item x="1649"/>
        <item x="740"/>
        <item x="337"/>
        <item x="479"/>
        <item x="478"/>
        <item x="645"/>
        <item x="1150"/>
        <item x="1188"/>
        <item x="1238"/>
        <item x="1414"/>
        <item x="1415"/>
        <item x="1449"/>
        <item x="1036"/>
        <item x="422"/>
        <item x="1268"/>
        <item x="339"/>
        <item x="1477"/>
        <item x="503"/>
        <item x="78"/>
        <item x="460"/>
        <item x="712"/>
        <item x="722"/>
        <item x="58"/>
        <item x="1046"/>
        <item x="1620"/>
        <item x="1423"/>
        <item x="675"/>
        <item x="1686"/>
        <item x="636"/>
        <item x="1733"/>
        <item x="750"/>
        <item x="673"/>
        <item x="1088"/>
        <item x="672"/>
        <item x="1383"/>
        <item x="1030"/>
        <item x="1626"/>
        <item x="1802"/>
        <item x="1853"/>
        <item x="1390"/>
        <item x="335"/>
        <item x="782"/>
        <item x="1798"/>
        <item x="798"/>
        <item x="790"/>
        <item x="780"/>
        <item x="967"/>
        <item x="674"/>
        <item x="1339"/>
        <item x="925"/>
        <item x="1607"/>
        <item x="682"/>
        <item x="879"/>
        <item x="1068"/>
        <item x="1669"/>
        <item x="1076"/>
        <item x="953"/>
        <item x="394"/>
        <item x="751"/>
        <item x="498"/>
        <item x="1427"/>
        <item x="1159"/>
        <item x="477"/>
        <item x="1487"/>
        <item x="1032"/>
        <item x="1731"/>
        <item x="1567"/>
        <item x="1724"/>
        <item x="656"/>
        <item x="1505"/>
        <item x="1562"/>
        <item x="1209"/>
        <item x="1196"/>
        <item x="522"/>
        <item x="1276"/>
        <item x="1275"/>
        <item x="783"/>
        <item x="1705"/>
        <item x="1176"/>
        <item x="1248"/>
        <item x="67"/>
        <item x="734"/>
        <item x="462"/>
        <item x="463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674"/>
        <item x="510"/>
        <item x="767"/>
        <item x="332"/>
        <item x="976"/>
        <item x="1395"/>
        <item x="746"/>
        <item x="458"/>
        <item x="1736"/>
        <item x="601"/>
        <item x="306"/>
        <item x="302"/>
        <item x="553"/>
        <item x="865"/>
        <item x="1413"/>
        <item x="1352"/>
        <item x="1353"/>
        <item x="822"/>
        <item x="1211"/>
        <item x="325"/>
        <item x="600"/>
        <item x="1783"/>
        <item x="950"/>
        <item x="1470"/>
        <item x="155"/>
        <item x="1474"/>
        <item x="154"/>
        <item x="446"/>
        <item x="1493"/>
        <item x="1636"/>
        <item x="221"/>
        <item x="713"/>
        <item x="1180"/>
        <item x="128"/>
        <item x="1011"/>
        <item x="1579"/>
        <item x="1476"/>
        <item x="1291"/>
        <item x="127"/>
        <item x="417"/>
        <item x="1365"/>
        <item x="1345"/>
        <item x="1381"/>
        <item x="1555"/>
        <item x="1575"/>
        <item x="1728"/>
        <item x="1556"/>
        <item x="1773"/>
        <item x="1560"/>
        <item x="1312"/>
        <item x="1174"/>
        <item x="1194"/>
        <item x="119"/>
        <item x="411"/>
        <item x="410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418"/>
        <item x="330"/>
        <item x="1696"/>
        <item x="1162"/>
        <item x="923"/>
        <item x="1843"/>
        <item x="1768"/>
        <item x="1605"/>
        <item x="352"/>
        <item x="1374"/>
        <item x="1302"/>
        <item x="1450"/>
        <item x="852"/>
        <item x="1627"/>
        <item x="1726"/>
        <item x="1303"/>
        <item x="1689"/>
        <item x="1832"/>
        <item x="1452"/>
        <item x="1710"/>
        <item x="1670"/>
        <item x="1654"/>
        <item x="1747"/>
        <item x="1748"/>
        <item x="1862"/>
        <item x="1658"/>
        <item x="1657"/>
        <item x="823"/>
        <item x="724"/>
        <item x="968"/>
        <item x="797"/>
        <item x="1206"/>
        <item x="1616"/>
        <item x="1827"/>
        <item x="1483"/>
        <item x="1003"/>
        <item x="669"/>
        <item x="1154"/>
        <item x="662"/>
        <item x="1286"/>
        <item x="1559"/>
        <item x="1481"/>
        <item x="709"/>
        <item x="1262"/>
        <item x="1404"/>
        <item x="1737"/>
        <item x="1507"/>
        <item x="1472"/>
        <item x="954"/>
        <item x="490"/>
        <item x="1341"/>
        <item x="1834"/>
        <item x="819"/>
        <item x="1069"/>
        <item x="1258"/>
        <item x="1164"/>
        <item x="1039"/>
        <item x="432"/>
        <item x="1480"/>
        <item x="1503"/>
        <item x="433"/>
        <item x="918"/>
        <item x="1675"/>
        <item x="1723"/>
        <item x="1140"/>
        <item x="1637"/>
        <item x="1372"/>
        <item x="622"/>
        <item x="1169"/>
        <item x="1213"/>
        <item x="623"/>
        <item x="1508"/>
        <item x="638"/>
        <item x="761"/>
        <item x="1098"/>
        <item x="1168"/>
        <item x="1343"/>
        <item x="559"/>
        <item x="1578"/>
        <item x="1516"/>
        <item x="1070"/>
        <item x="598"/>
        <item x="928"/>
        <item x="216"/>
        <item x="1512"/>
        <item x="1628"/>
        <item x="556"/>
        <item x="1096"/>
        <item x="763"/>
        <item x="1561"/>
        <item x="1803"/>
        <item x="363"/>
        <item x="1315"/>
        <item x="164"/>
        <item x="874"/>
        <item x="153"/>
        <item x="847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1439"/>
        <item x="451"/>
        <item x="573"/>
        <item x="450"/>
        <item x="1047"/>
        <item x="504"/>
        <item x="505"/>
        <item x="665"/>
        <item x="322"/>
        <item x="206"/>
        <item x="207"/>
        <item x="1138"/>
        <item x="1518"/>
        <item x="1316"/>
        <item x="572"/>
        <item x="1097"/>
        <item x="1794"/>
        <item x="1086"/>
        <item x="66"/>
        <item x="575"/>
        <item x="576"/>
        <item x="421"/>
        <item x="1043"/>
        <item x="91"/>
        <item x="700"/>
        <item x="36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1244"/>
        <item x="1281"/>
        <item x="1634"/>
        <item x="47"/>
        <item x="842"/>
        <item x="1642"/>
        <item x="965"/>
        <item x="787"/>
        <item x="843"/>
        <item x="981"/>
        <item x="46"/>
        <item x="1845"/>
        <item x="609"/>
        <item x="99"/>
        <item x="103"/>
        <item x="104"/>
        <item x="885"/>
        <item x="37"/>
        <item x="1114"/>
        <item x="1113"/>
        <item x="717"/>
        <item x="720"/>
        <item x="1542"/>
        <item x="437"/>
        <item x="715"/>
        <item x="714"/>
        <item x="873"/>
        <item x="1015"/>
        <item x="525"/>
        <item x="803"/>
        <item x="688"/>
        <item x="34"/>
        <item x="983"/>
        <item x="50"/>
        <item x="1384"/>
        <item x="1349"/>
        <item x="1860"/>
        <item x="1822"/>
        <item x="1819"/>
        <item x="1727"/>
        <item x="1588"/>
        <item x="1589"/>
        <item x="1364"/>
        <item x="1576"/>
        <item x="1554"/>
        <item x="805"/>
        <item x="5"/>
        <item x="385"/>
        <item x="11"/>
        <item x="21"/>
        <item x="9"/>
        <item x="12"/>
        <item x="10"/>
        <item x="20"/>
        <item x="8"/>
        <item x="1397"/>
        <item x="578"/>
        <item x="73"/>
        <item x="628"/>
        <item x="571"/>
        <item x="1868"/>
        <item x="1867"/>
        <item x="518"/>
        <item x="1815"/>
        <item x="1515"/>
        <item x="215"/>
        <item x="429"/>
        <item x="771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1151"/>
        <item x="1071"/>
        <item x="1317"/>
        <item x="1183"/>
        <item x="1428"/>
        <item x="1020"/>
        <item x="1550"/>
        <item x="689"/>
        <item x="1486"/>
        <item x="287"/>
        <item x="312"/>
        <item x="289"/>
        <item x="311"/>
        <item x="288"/>
        <item x="1307"/>
        <item x="356"/>
        <item x="358"/>
        <item x="800"/>
        <item x="357"/>
        <item x="186"/>
        <item x="277"/>
        <item x="1331"/>
        <item x="383"/>
        <item x="1602"/>
        <item x="188"/>
        <item x="278"/>
        <item x="935"/>
        <item x="591"/>
        <item x="187"/>
        <item x="275"/>
        <item x="671"/>
        <item x="279"/>
        <item x="897"/>
        <item x="281"/>
        <item x="280"/>
        <item x="1073"/>
        <item x="973"/>
        <item x="1700"/>
        <item x="185"/>
        <item x="276"/>
        <item x="691"/>
        <item x="1199"/>
        <item x="1045"/>
        <item x="1629"/>
        <item x="651"/>
        <item x="791"/>
        <item x="793"/>
        <item x="1021"/>
        <item x="459"/>
        <item x="517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1623"/>
        <item x="1185"/>
        <item x="1187"/>
        <item x="1250"/>
        <item x="1436"/>
        <item x="1725"/>
        <item x="933"/>
        <item x="932"/>
        <item x="106"/>
        <item x="1774"/>
        <item x="203"/>
        <item x="105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711"/>
        <item x="1394"/>
        <item x="977"/>
        <item x="1118"/>
        <item x="1264"/>
        <item x="1228"/>
        <item x="131"/>
        <item x="1807"/>
        <item x="844"/>
        <item x="72"/>
        <item x="447"/>
        <item x="1249"/>
        <item x="586"/>
        <item x="969"/>
        <item x="1813"/>
        <item x="1051"/>
        <item x="937"/>
        <item x="1824"/>
        <item x="958"/>
        <item x="1495"/>
        <item x="1732"/>
        <item x="416"/>
        <item x="994"/>
        <item x="1010"/>
        <item x="913"/>
        <item x="124"/>
        <item x="1664"/>
        <item x="1665"/>
        <item x="997"/>
        <item x="1777"/>
        <item x="1778"/>
        <item x="13"/>
        <item x="627"/>
        <item x="1041"/>
        <item x="1719"/>
        <item x="1013"/>
        <item x="1484"/>
        <item x="735"/>
        <item x="908"/>
        <item x="1797"/>
        <item x="836"/>
        <item x="1173"/>
        <item x="1321"/>
        <item x="1789"/>
        <item x="1401"/>
        <item x="883"/>
        <item x="775"/>
        <item x="1738"/>
        <item x="1387"/>
        <item x="1263"/>
        <item x="615"/>
        <item x="614"/>
        <item x="613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506"/>
        <item x="1451"/>
        <item x="1335"/>
        <item x="1666"/>
        <item x="1828"/>
        <item x="1714"/>
        <item x="555"/>
        <item x="1715"/>
        <item x="1089"/>
        <item x="1139"/>
        <item x="1717"/>
        <item x="1246"/>
        <item x="1779"/>
        <item x="1208"/>
        <item x="1289"/>
        <item x="1308"/>
        <item x="1143"/>
        <item x="1563"/>
        <item x="1839"/>
        <item x="1490"/>
        <item x="393"/>
        <item x="402"/>
        <item x="515"/>
        <item x="554"/>
        <item x="635"/>
        <item x="1694"/>
        <item x="886"/>
        <item x="1855"/>
        <item x="1124"/>
        <item x="1513"/>
        <item x="1510"/>
        <item x="1785"/>
        <item x="247"/>
        <item x="1406"/>
        <item x="1121"/>
        <item x="487"/>
        <item x="963"/>
        <item x="144"/>
        <item x="292"/>
        <item x="146"/>
        <item x="872"/>
        <item x="147"/>
        <item x="1618"/>
        <item x="404"/>
        <item x="1467"/>
        <item x="1619"/>
        <item x="491"/>
        <item x="209"/>
        <item x="1596"/>
        <item x="227"/>
        <item x="225"/>
        <item x="232"/>
        <item x="226"/>
        <item x="1064"/>
        <item x="406"/>
        <item x="1851"/>
        <item x="840"/>
        <item x="1328"/>
        <item x="1306"/>
        <item x="475"/>
        <item x="542"/>
        <item x="1790"/>
        <item x="81"/>
        <item x="473"/>
        <item x="1210"/>
        <item x="341"/>
        <item x="648"/>
        <item x="1280"/>
        <item x="1370"/>
        <item x="1371"/>
        <item x="1325"/>
        <item x="1757"/>
        <item x="32"/>
        <item x="1597"/>
        <item x="527"/>
        <item x="1692"/>
        <item x="418"/>
        <item x="1775"/>
        <item x="263"/>
        <item x="1253"/>
        <item x="320"/>
        <item x="338"/>
        <item x="139"/>
        <item x="732"/>
        <item x="369"/>
        <item x="1494"/>
        <item x="681"/>
        <item x="140"/>
        <item x="1012"/>
        <item x="1358"/>
        <item x="768"/>
        <item x="536"/>
        <item x="1821"/>
        <item x="1478"/>
        <item x="1375"/>
        <item x="641"/>
        <item x="213"/>
        <item x="1085"/>
        <item x="1660"/>
        <item x="1109"/>
        <item x="1425"/>
        <item x="1606"/>
        <item x="1761"/>
        <item x="1639"/>
        <item x="1233"/>
        <item x="1207"/>
        <item x="533"/>
        <item x="729"/>
        <item x="919"/>
        <item x="569"/>
        <item x="570"/>
        <item x="1028"/>
        <item x="546"/>
        <item x="1231"/>
        <item x="1298"/>
        <item x="1002"/>
        <item x="853"/>
        <item x="390"/>
        <item x="1520"/>
        <item x="765"/>
        <item x="212"/>
        <item x="1708"/>
        <item x="876"/>
        <item x="252"/>
        <item x="955"/>
        <item x="259"/>
        <item x="264"/>
        <item x="742"/>
        <item x="1709"/>
        <item x="1652"/>
        <item x="1609"/>
        <item x="258"/>
        <item x="255"/>
        <item x="1820"/>
        <item x="254"/>
        <item x="1526"/>
        <item x="376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368"/>
        <item x="95"/>
        <item x="96"/>
        <item x="758"/>
        <item x="1535"/>
        <item x="1058"/>
        <item x="1363"/>
        <item x="1288"/>
        <item x="1122"/>
        <item x="565"/>
        <item x="772"/>
        <item x="59"/>
        <item x="834"/>
        <item x="1752"/>
        <item x="145"/>
        <item x="514"/>
        <item x="584"/>
        <item x="716"/>
        <item x="35"/>
        <item x="1136"/>
        <item x="1707"/>
        <item x="1437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184"/>
        <item x="1482"/>
        <item x="1203"/>
        <item x="686"/>
        <item x="135"/>
        <item x="293"/>
        <item x="549"/>
        <item x="550"/>
        <item x="149"/>
        <item x="644"/>
        <item x="430"/>
        <item x="291"/>
        <item x="757"/>
        <item x="130"/>
        <item x="1310"/>
        <item x="298"/>
        <item x="299"/>
        <item x="1429"/>
        <item x="1296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57"/>
        <item x="158"/>
        <item x="900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7"/>
        <item x="28"/>
        <item x="26"/>
        <item x="25"/>
        <item x="172"/>
        <item x="1293"/>
        <item x="171"/>
        <item x="243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1564"/>
        <item x="1420"/>
        <item x="461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1630"/>
        <item x="1087"/>
        <item x="1469"/>
        <item x="764"/>
        <item x="1540"/>
        <item x="480"/>
        <item x="706"/>
        <item x="33"/>
        <item x="1842"/>
        <item x="1784"/>
        <item x="1648"/>
        <item x="1653"/>
        <item x="1581"/>
        <item x="978"/>
        <item x="801"/>
        <item x="802"/>
        <item x="629"/>
        <item x="630"/>
        <item x="1703"/>
        <item x="524"/>
        <item x="966"/>
        <item x="1153"/>
        <item x="815"/>
        <item x="1216"/>
        <item x="1836"/>
        <item x="1793"/>
        <item x="1369"/>
        <item x="90"/>
        <item x="616"/>
        <item x="1676"/>
        <item x="1411"/>
        <item x="1410"/>
        <item x="1022"/>
        <item x="1704"/>
        <item x="1329"/>
        <item x="1072"/>
        <item x="1292"/>
        <item x="1025"/>
        <item x="1065"/>
        <item x="882"/>
        <item x="1502"/>
        <item x="683"/>
        <item x="1706"/>
        <item x="1635"/>
        <item x="1799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1808"/>
        <item x="1336"/>
        <item x="1167"/>
        <item x="1479"/>
        <item x="523"/>
        <item x="795"/>
        <item x="1037"/>
        <item x="998"/>
        <item x="926"/>
        <item x="1260"/>
        <item x="1872"/>
        <item x="1006"/>
        <item x="1148"/>
        <item x="1517"/>
        <item x="1621"/>
        <item x="999"/>
        <item x="1460"/>
        <item x="1031"/>
        <item x="1044"/>
        <item x="1155"/>
        <item x="1511"/>
        <item x="1004"/>
        <item x="752"/>
        <item x="1342"/>
        <item x="1235"/>
        <item x="1471"/>
        <item x="1796"/>
        <item x="1351"/>
        <item x="1132"/>
        <item x="1804"/>
        <item x="1295"/>
        <item x="1186"/>
        <item x="784"/>
        <item x="1284"/>
        <item x="88"/>
        <item x="1048"/>
        <item x="1304"/>
        <item x="1765"/>
        <item x="1766"/>
        <item x="990"/>
        <item x="1419"/>
        <item x="235"/>
        <item x="42"/>
        <item x="43"/>
        <item x="1547"/>
        <item x="123"/>
        <item x="76"/>
        <item x="77"/>
        <item x="829"/>
        <item x="304"/>
        <item x="1257"/>
        <item x="317"/>
        <item x="855"/>
        <item x="520"/>
        <item x="1108"/>
        <item x="1166"/>
        <item x="1191"/>
        <item x="1795"/>
        <item x="1711"/>
        <item x="1326"/>
        <item x="888"/>
        <item x="766"/>
        <item x="915"/>
        <item x="1806"/>
        <item x="1447"/>
        <item x="653"/>
        <item x="1753"/>
        <item x="1277"/>
        <item x="1684"/>
        <item x="1239"/>
        <item x="109"/>
        <item x="878"/>
        <item x="881"/>
        <item x="112"/>
        <item x="1333"/>
        <item x="1271"/>
        <item x="249"/>
        <item x="929"/>
        <item x="699"/>
        <item x="702"/>
        <item x="1205"/>
        <item x="1237"/>
        <item x="469"/>
        <item x="698"/>
        <item x="862"/>
        <item x="863"/>
        <item x="1702"/>
        <item x="864"/>
        <item x="657"/>
        <item x="1577"/>
        <item x="812"/>
        <item x="1313"/>
        <item x="1357"/>
        <item x="1624"/>
        <item x="481"/>
        <item x="1763"/>
        <item x="15"/>
        <item x="1172"/>
        <item x="927"/>
        <item x="1909"/>
        <item x="1254"/>
        <item x="1430"/>
        <item x="1214"/>
        <item x="1600"/>
        <item x="1599"/>
        <item x="150"/>
        <item x="294"/>
        <item x="589"/>
        <item x="218"/>
        <item x="449"/>
        <item x="1693"/>
        <item x="1762"/>
        <item x="1337"/>
        <item x="420"/>
        <item x="806"/>
        <item x="316"/>
        <item x="151"/>
        <item x="1475"/>
        <item x="237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1424"/>
        <item x="1287"/>
        <item x="521"/>
        <item x="133"/>
        <item x="594"/>
        <item x="561"/>
        <item x="297"/>
        <item x="319"/>
        <item x="467"/>
        <item x="468"/>
        <item x="605"/>
        <item x="1781"/>
        <item x="1215"/>
        <item x="1734"/>
        <item x="809"/>
        <item x="1128"/>
        <item x="1149"/>
        <item x="1301"/>
        <item x="1029"/>
        <item x="1849"/>
        <item x="492"/>
        <item x="388"/>
        <item x="222"/>
        <item x="1431"/>
        <item x="445"/>
        <item x="1835"/>
        <item x="1067"/>
        <item x="1514"/>
        <item x="922"/>
        <item x="1852"/>
        <item x="1212"/>
        <item x="1571"/>
        <item x="452"/>
        <item x="1673"/>
        <item x="1141"/>
        <item x="1126"/>
        <item x="747"/>
        <item x="1720"/>
        <item x="778"/>
        <item x="1858"/>
        <item x="1608"/>
        <item x="1780"/>
        <item x="17"/>
        <item x="343"/>
        <item x="528"/>
        <item x="397"/>
        <item x="40"/>
        <item x="1392"/>
        <item x="604"/>
        <item x="1800"/>
        <item x="1063"/>
        <item x="891"/>
        <item x="1651"/>
        <item x="350"/>
        <item x="31"/>
        <item x="633"/>
        <item x="482"/>
        <item x="667"/>
        <item x="661"/>
        <item x="1125"/>
        <item x="266"/>
        <item x="912"/>
        <item x="265"/>
        <item x="1116"/>
        <item x="1095"/>
        <item x="519"/>
        <item x="632"/>
        <item x="1181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1094"/>
        <item x="701"/>
        <item x="677"/>
        <item x="1716"/>
        <item x="975"/>
        <item x="972"/>
        <item x="1755"/>
        <item x="1078"/>
        <item x="1273"/>
        <item x="1379"/>
        <item x="1770"/>
        <item x="79"/>
        <item x="39"/>
        <item x="796"/>
        <item x="687"/>
        <item x="1691"/>
        <item x="1201"/>
        <item x="880"/>
        <item x="792"/>
        <item x="300"/>
        <item x="301"/>
        <item x="336"/>
        <item x="441"/>
        <item x="392"/>
        <item x="493"/>
        <item x="1501"/>
        <item x="1455"/>
        <item x="1744"/>
        <item x="1826"/>
        <item x="372"/>
        <item x="6"/>
        <item x="3"/>
        <item x="324"/>
        <item x="409"/>
        <item x="1759"/>
        <item x="1"/>
        <item x="0"/>
        <item x="387"/>
        <item x="509"/>
        <item x="984"/>
        <item x="1840"/>
        <item x="810"/>
        <item x="898"/>
        <item x="1421"/>
        <item x="850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1695"/>
        <item x="1453"/>
        <item x="1359"/>
        <item x="1491"/>
        <item x="867"/>
        <item x="1266"/>
        <item x="497"/>
        <item x="676"/>
        <item x="1667"/>
        <item x="1024"/>
        <item x="1023"/>
        <item x="1107"/>
        <item x="44"/>
        <item x="41"/>
        <item x="476"/>
        <item x="408"/>
        <item x="1137"/>
        <item x="1742"/>
        <item x="1245"/>
        <item x="474"/>
        <item x="544"/>
        <item x="948"/>
        <item x="1442"/>
        <item x="1127"/>
        <item x="204"/>
        <item x="741"/>
        <item x="995"/>
        <item x="733"/>
        <item x="654"/>
        <item x="1272"/>
        <item x="1601"/>
        <item x="1869"/>
        <item x="1160"/>
        <item x="530"/>
        <item x="531"/>
        <item x="19"/>
        <item x="1223"/>
        <item x="1409"/>
        <item x="745"/>
        <item x="1311"/>
        <item x="1119"/>
        <item x="1847"/>
        <item x="398"/>
        <item x="1814"/>
        <item x="1398"/>
        <item x="1362"/>
        <item x="1368"/>
        <item x="1380"/>
        <item x="1190"/>
        <item x="1347"/>
        <item x="1236"/>
        <item x="1730"/>
        <item x="959"/>
        <item x="987"/>
        <item x="684"/>
        <item x="56"/>
        <item x="55"/>
        <item x="1346"/>
        <item x="1197"/>
        <item x="1198"/>
        <item x="30"/>
        <item x="440"/>
        <item x="1865"/>
        <item x="1537"/>
        <item x="1422"/>
        <item x="1751"/>
        <item x="1646"/>
        <item x="1079"/>
        <item x="610"/>
        <item x="690"/>
        <item x="1661"/>
        <item x="719"/>
        <item x="718"/>
        <item x="1360"/>
        <item x="1019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1595"/>
        <item x="773"/>
        <item x="1056"/>
        <item x="875"/>
        <item x="1177"/>
        <item x="861"/>
        <item x="1587"/>
        <item x="1544"/>
        <item x="991"/>
        <item x="845"/>
        <item x="1713"/>
        <item x="1543"/>
        <item x="1157"/>
        <item x="1668"/>
        <item x="1545"/>
        <item x="1791"/>
        <item x="1243"/>
        <item x="943"/>
        <item x="723"/>
        <item x="16"/>
        <item x="18"/>
        <item x="303"/>
        <item x="754"/>
        <item x="4"/>
        <item x="759"/>
        <item x="624"/>
        <item x="620"/>
        <item x="1856"/>
        <item x="1459"/>
        <item x="24"/>
        <item x="1412"/>
        <item x="825"/>
        <item x="1117"/>
        <item x="118"/>
        <item x="884"/>
        <item x="541"/>
        <item x="1438"/>
        <item x="1816"/>
        <item x="1739"/>
        <item x="331"/>
        <item x="323"/>
        <item x="120"/>
        <item x="113"/>
        <item x="1603"/>
        <item x="1591"/>
        <item x="1592"/>
        <item x="121"/>
        <item x="1640"/>
        <item x="1585"/>
        <item x="1584"/>
        <item x="1586"/>
        <item x="1509"/>
        <item x="1687"/>
        <item x="777"/>
        <item x="1685"/>
        <item x="1583"/>
        <item x="1582"/>
        <item x="321"/>
        <item x="748"/>
        <item x="361"/>
        <item x="230"/>
        <item x="231"/>
        <item x="228"/>
        <item x="1749"/>
        <item x="1671"/>
        <item x="229"/>
        <item x="1534"/>
        <item x="1533"/>
        <item x="1532"/>
        <item x="832"/>
        <item x="1444"/>
        <item x="125"/>
        <item x="355"/>
        <item x="328"/>
        <item x="871"/>
        <item x="1147"/>
        <item x="1864"/>
        <item x="1750"/>
        <item x="1204"/>
        <item x="1463"/>
        <item x="1144"/>
        <item x="1145"/>
        <item x="389"/>
        <item x="1870"/>
        <item x="849"/>
        <item x="838"/>
        <item x="1146"/>
        <item x="678"/>
        <item x="1075"/>
        <item x="1074"/>
        <item x="1267"/>
        <item x="401"/>
        <item x="587"/>
        <item x="1416"/>
        <item x="69"/>
        <item x="70"/>
        <item x="71"/>
        <item x="102"/>
        <item x="738"/>
        <item x="668"/>
        <item x="1485"/>
        <item x="1610"/>
        <item x="1656"/>
        <item x="1655"/>
        <item x="824"/>
        <item x="848"/>
        <item x="1038"/>
        <item x="1027"/>
        <item x="942"/>
        <item x="1265"/>
        <item x="1683"/>
        <item x="87"/>
        <item x="1278"/>
        <item x="51"/>
        <item x="53"/>
        <item x="52"/>
        <item x="54"/>
        <item x="122"/>
        <item x="1332"/>
        <item x="45"/>
        <item x="1354"/>
        <item x="205"/>
        <item x="1468"/>
        <item x="860"/>
        <item x="442"/>
        <item x="413"/>
        <item x="405"/>
        <item x="1866"/>
        <item x="500"/>
        <item x="1178"/>
        <item x="110"/>
        <item x="466"/>
        <item x="501"/>
        <item x="992"/>
        <item x="1538"/>
        <item x="770"/>
        <item x="38"/>
        <item x="1062"/>
        <item x="1320"/>
        <item x="1859"/>
        <item x="1026"/>
        <item x="1112"/>
        <item x="223"/>
        <item x="1760"/>
        <item x="1524"/>
        <item x="921"/>
        <item x="1220"/>
        <item x="917"/>
        <item x="532"/>
        <item x="1251"/>
        <item x="329"/>
        <item x="472"/>
        <item x="974"/>
        <item x="730"/>
        <item x="167"/>
        <item x="244"/>
        <item x="558"/>
        <item x="166"/>
        <item x="1192"/>
        <item x="894"/>
        <item x="857"/>
        <item x="670"/>
        <item x="1527"/>
        <item x="246"/>
        <item x="165"/>
        <item x="245"/>
        <item x="655"/>
        <item x="1615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092"/>
        <item x="168"/>
        <item x="318"/>
        <item x="242"/>
        <item x="595"/>
        <item x="1018"/>
        <item x="1225"/>
        <item x="781"/>
        <item x="1638"/>
        <item x="1229"/>
        <item x="529"/>
        <item x="1386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596"/>
        <item m="1" x="2597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598"/>
        <item m="1" x="2599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5">
    <i>
      <x v="231"/>
      <x v="52"/>
      <x/>
      <x v="1138"/>
    </i>
    <i r="3">
      <x v="1407"/>
    </i>
    <i>
      <x v="288"/>
      <x v="52"/>
      <x/>
      <x v="1838"/>
    </i>
    <i>
      <x v="435"/>
      <x v="52"/>
      <x/>
      <x v="1838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48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38">
        <item m="1" x="437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99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197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196"/>
        <item x="165"/>
        <item x="166"/>
        <item x="167"/>
        <item x="168"/>
        <item x="169"/>
        <item x="170"/>
        <item x="171"/>
        <item x="172"/>
        <item m="1" x="198"/>
        <item x="173"/>
        <item x="174"/>
        <item x="175"/>
        <item x="176"/>
        <item x="177"/>
        <item x="178"/>
        <item x="179"/>
        <item x="181"/>
        <item x="180"/>
        <item x="182"/>
        <item x="183"/>
        <item x="184"/>
        <item x="185"/>
        <item x="186"/>
        <item x="187"/>
        <item x="188"/>
        <item x="189"/>
        <item x="191"/>
        <item x="192"/>
        <item x="193"/>
        <item x="194"/>
        <item x="195"/>
        <item x="19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1">
        <item h="1" m="1" x="301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4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7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5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0"/>
        <item h="1" m="1" x="296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08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5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09"/>
        <item h="1" x="159"/>
        <item h="1" x="227"/>
        <item h="1" x="100"/>
        <item h="1" x="111"/>
        <item h="1" x="205"/>
        <item h="1" m="1" x="293"/>
        <item h="1" x="29"/>
        <item h="1" x="20"/>
        <item h="1" x="53"/>
        <item h="1" x="19"/>
        <item h="1" x="220"/>
        <item h="1" x="85"/>
        <item h="1" x="114"/>
        <item h="1" x="33"/>
        <item h="1" m="1" x="297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298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4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3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2"/>
        <item h="1" x="263"/>
        <item h="1" x="264"/>
        <item h="1" x="265"/>
        <item h="1" x="266"/>
        <item h="1" x="267"/>
        <item h="1" x="269"/>
        <item h="1" x="270"/>
        <item h="1" m="1" x="306"/>
        <item h="1" x="271"/>
        <item h="1" x="272"/>
        <item h="1" x="273"/>
        <item h="1" x="274"/>
        <item h="1" x="275"/>
        <item h="1" x="276"/>
        <item h="1" m="1" x="299"/>
        <item h="1" x="277"/>
        <item h="1" x="278"/>
        <item h="1" x="280"/>
        <item h="1" x="281"/>
        <item h="1" m="1" x="300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3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2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00">
        <item m="1" x="2597"/>
        <item m="1" x="2596"/>
        <item m="1" x="2599"/>
        <item m="1" x="2598"/>
        <item x="1541"/>
        <item x="1393"/>
        <item x="914"/>
        <item x="1103"/>
        <item x="1662"/>
        <item x="1553"/>
        <item x="155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61"/>
        <item x="1679"/>
        <item x="1680"/>
        <item x="1681"/>
        <item x="62"/>
        <item x="63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60"/>
        <item x="1647"/>
        <item x="64"/>
        <item x="65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2553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256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745"/>
        <item x="2576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2558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2591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2560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564"/>
        <item x="2595"/>
        <item x="2207"/>
        <item x="302"/>
        <item x="1935"/>
        <item x="2442"/>
        <item x="553"/>
        <item x="865"/>
        <item x="2546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2552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571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2575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2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2559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2587"/>
        <item x="2588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2549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535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2544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585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2583"/>
        <item x="913"/>
        <item x="2375"/>
        <item x="124"/>
        <item x="1664"/>
        <item x="1665"/>
        <item x="997"/>
        <item x="1777"/>
        <item x="1778"/>
        <item x="2538"/>
        <item x="13"/>
        <item x="627"/>
        <item x="2593"/>
        <item x="2304"/>
        <item x="2542"/>
        <item x="2453"/>
        <item x="2082"/>
        <item x="1041"/>
        <item x="2563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2548"/>
        <item x="1568"/>
        <item x="804"/>
        <item x="1017"/>
        <item x="1232"/>
        <item x="970"/>
        <item x="1522"/>
        <item x="2555"/>
        <item x="14"/>
        <item x="1282"/>
        <item x="1388"/>
        <item x="2374"/>
        <item x="2550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2572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2561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2562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2540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2584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543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2581"/>
        <item x="258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554"/>
        <item x="2422"/>
        <item x="1808"/>
        <item x="1336"/>
        <item x="2573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592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2586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574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577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590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2582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2594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2541"/>
        <item x="867"/>
        <item x="1266"/>
        <item x="497"/>
        <item x="676"/>
        <item x="1667"/>
        <item x="2084"/>
        <item x="1024"/>
        <item x="2551"/>
        <item x="2189"/>
        <item x="1931"/>
        <item x="1023"/>
        <item x="2568"/>
        <item x="1107"/>
        <item x="2333"/>
        <item x="1989"/>
        <item x="2359"/>
        <item x="1366"/>
        <item x="44"/>
        <item x="41"/>
        <item x="93"/>
        <item x="2069"/>
        <item x="92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47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545"/>
        <item x="2557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2578"/>
        <item x="111"/>
        <item x="2579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2539"/>
        <item x="723"/>
        <item x="16"/>
        <item x="18"/>
        <item x="2117"/>
        <item x="2294"/>
        <item x="2062"/>
        <item x="2061"/>
        <item x="1944"/>
        <item x="303"/>
        <item x="754"/>
        <item x="2570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2589"/>
        <item x="1509"/>
        <item x="2565"/>
        <item x="256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2537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2566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44">
    <i>
      <x v="99"/>
      <x v="52"/>
      <x v="135"/>
      <x/>
    </i>
    <i>
      <x v="128"/>
      <x v="52"/>
      <x v="109"/>
      <x/>
    </i>
    <i r="2">
      <x v="151"/>
      <x/>
    </i>
    <i r="2">
      <x v="157"/>
      <x/>
    </i>
    <i>
      <x v="136"/>
      <x v="52"/>
      <x v="165"/>
      <x/>
    </i>
    <i>
      <x v="141"/>
      <x v="29"/>
      <x v="109"/>
      <x/>
    </i>
    <i r="1">
      <x v="125"/>
      <x v="109"/>
      <x v="2"/>
    </i>
    <i>
      <x v="143"/>
      <x v="15"/>
      <x v="162"/>
      <x/>
    </i>
    <i r="1">
      <x v="125"/>
      <x v="80"/>
      <x/>
    </i>
    <i r="2">
      <x v="114"/>
      <x/>
    </i>
    <i r="2">
      <x v="162"/>
      <x v="2"/>
    </i>
    <i>
      <x v="144"/>
      <x v="15"/>
      <x v="115"/>
      <x/>
    </i>
    <i r="2">
      <x v="164"/>
      <x/>
    </i>
    <i r="1">
      <x v="29"/>
      <x v="163"/>
      <x/>
    </i>
    <i>
      <x v="157"/>
      <x v="29"/>
      <x v="82"/>
      <x/>
    </i>
    <i r="2">
      <x v="140"/>
      <x/>
    </i>
    <i r="2">
      <x v="151"/>
      <x/>
    </i>
    <i>
      <x v="161"/>
      <x v="29"/>
      <x v="99"/>
      <x/>
    </i>
    <i>
      <x v="162"/>
      <x v="125"/>
      <x v="96"/>
      <x v="2"/>
    </i>
    <i>
      <x v="176"/>
      <x v="29"/>
      <x v="165"/>
      <x/>
    </i>
    <i>
      <x v="179"/>
      <x v="29"/>
      <x v="129"/>
      <x/>
    </i>
    <i>
      <x v="235"/>
      <x v="125"/>
      <x v="140"/>
      <x v="2"/>
    </i>
    <i>
      <x v="237"/>
      <x v="125"/>
      <x v="168"/>
      <x v="2"/>
    </i>
    <i>
      <x v="238"/>
      <x v="29"/>
      <x v="168"/>
      <x/>
    </i>
    <i>
      <x v="266"/>
      <x v="29"/>
      <x v="87"/>
      <x/>
    </i>
    <i>
      <x v="280"/>
      <x v="125"/>
      <x v="87"/>
      <x v="2"/>
    </i>
    <i>
      <x v="281"/>
      <x v="52"/>
      <x v="165"/>
      <x/>
    </i>
    <i r="1">
      <x v="125"/>
      <x v="165"/>
      <x v="2"/>
    </i>
    <i>
      <x v="282"/>
      <x v="52"/>
      <x v="133"/>
      <x/>
    </i>
    <i r="1">
      <x v="125"/>
      <x v="133"/>
      <x v="2"/>
    </i>
    <i>
      <x v="283"/>
      <x v="125"/>
      <x v="157"/>
      <x v="2"/>
    </i>
    <i>
      <x v="284"/>
      <x v="52"/>
      <x v="157"/>
      <x/>
    </i>
    <i>
      <x v="293"/>
      <x v="52"/>
      <x v="116"/>
      <x/>
    </i>
    <i>
      <x v="298"/>
      <x v="29"/>
      <x v="176"/>
      <x/>
    </i>
    <i>
      <x v="302"/>
      <x v="125"/>
      <x v="176"/>
      <x v="2"/>
    </i>
    <i>
      <x v="309"/>
      <x v="52"/>
      <x v="169"/>
      <x/>
    </i>
    <i>
      <x v="322"/>
      <x v="125"/>
      <x v="129"/>
      <x v="2"/>
    </i>
    <i>
      <x v="323"/>
      <x v="52"/>
      <x v="129"/>
      <x/>
    </i>
    <i>
      <x v="324"/>
      <x v="125"/>
      <x v="157"/>
      <x v="2"/>
    </i>
    <i>
      <x v="357"/>
      <x v="52"/>
      <x v="105"/>
      <x/>
    </i>
    <i>
      <x v="412"/>
      <x v="125"/>
      <x v="99"/>
      <x v="2"/>
    </i>
    <i>
      <x v="427"/>
      <x v="125"/>
      <x v="176"/>
      <x v="2"/>
    </i>
    <i>
      <x v="428"/>
      <x v="52"/>
      <x v="176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1">
        <i x="301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4" s="1"/>
        <i x="2" s="1"/>
        <i x="253" s="1"/>
        <i x="56" s="1"/>
        <i x="306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3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7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2" s="1"/>
        <i x="214" s="1"/>
        <i x="134" s="1"/>
        <i x="138" s="1"/>
        <i x="212" s="1"/>
        <i x="285" s="1"/>
        <i x="244" s="1"/>
        <i x="185" s="1"/>
        <i x="90" s="1"/>
        <i x="295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0" s="1"/>
        <i x="283" s="1"/>
        <i x="238" s="1"/>
        <i x="151" s="1"/>
        <i x="113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0" s="1"/>
        <i x="296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08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299" s="1"/>
        <i x="179" s="1"/>
        <i x="141" s="1"/>
        <i x="97" s="1"/>
        <i x="88" s="1"/>
        <i x="70" s="1"/>
        <i x="69" s="1"/>
        <i x="305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09" s="1"/>
        <i x="159" s="1"/>
        <i x="227" s="1"/>
        <i x="100" s="1"/>
        <i x="111" s="1"/>
        <i x="205" s="1"/>
        <i x="272" s="1"/>
        <i x="293" s="1"/>
        <i x="29" s="1"/>
        <i x="20" s="1"/>
        <i x="255" s="1"/>
        <i x="53" s="1"/>
        <i x="19" s="1"/>
        <i x="220" s="1"/>
        <i x="85" s="1"/>
        <i x="114" s="1"/>
        <i x="33" s="1"/>
        <i x="297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298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4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1">
        <i x="36"/>
        <i x="101"/>
        <i x="175"/>
        <i x="109"/>
        <i x="81"/>
        <i x="55"/>
        <i x="247"/>
        <i x="95"/>
        <i x="84" s="1"/>
        <i x="26"/>
        <i x="30"/>
        <i x="57"/>
        <i x="27"/>
        <i x="207"/>
        <i x="301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4" nd="1"/>
        <i x="2" nd="1"/>
        <i x="253" nd="1"/>
        <i x="56" nd="1"/>
        <i x="306" nd="1"/>
        <i x="192" nd="1"/>
        <i x="180" nd="1"/>
        <i x="115" nd="1"/>
        <i x="51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27" nd="1"/>
        <i x="160" nd="1"/>
        <i x="210" nd="1"/>
        <i x="215" nd="1"/>
        <i x="125" nd="1"/>
        <i x="189" nd="1"/>
        <i x="124" nd="1"/>
        <i x="289" nd="1"/>
        <i x="224" nd="1"/>
        <i x="123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298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108" nd="1"/>
        <i x="206" nd="1"/>
        <i x="67" nd="1"/>
        <i x="241" nd="1"/>
        <i x="104" nd="1"/>
        <i x="153" nd="1"/>
        <i x="251" nd="1"/>
        <i x="39" nd="1"/>
        <i x="198" nd="1"/>
        <i x="294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00">
        <i x="1001"/>
        <i x="174"/>
        <i x="1080"/>
        <i x="534"/>
        <i x="1102"/>
        <i x="2387"/>
        <i x="173"/>
        <i x="177"/>
        <i x="2410"/>
        <i x="762"/>
        <i x="2001"/>
        <i x="511"/>
        <i x="1643"/>
        <i x="360"/>
        <i x="367" s="1"/>
        <i x="431"/>
        <i x="1014"/>
        <i x="178"/>
        <i x="141"/>
        <i x="961"/>
        <i x="2296"/>
        <i x="1697"/>
        <i x="217"/>
        <i x="1573"/>
        <i x="1644"/>
        <i x="1016"/>
        <i x="512"/>
        <i x="2021"/>
        <i x="1590"/>
        <i x="200"/>
        <i x="1698"/>
        <i x="2264"/>
        <i x="786"/>
        <i x="2013"/>
        <i x="2305"/>
        <i x="2097"/>
        <i x="776"/>
        <i x="186"/>
        <i x="1331"/>
        <i x="188"/>
        <i x="187"/>
        <i x="2240"/>
        <i x="2219"/>
        <i x="2298"/>
        <i x="897"/>
        <i x="280"/>
        <i x="973"/>
        <i x="185"/>
        <i x="2245"/>
        <i x="2597" nd="1"/>
        <i x="2596" nd="1"/>
        <i x="2599" nd="1"/>
        <i x="2598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1633" nd="1"/>
        <i x="345" nd="1"/>
        <i x="2553" nd="1"/>
        <i x="1594" nd="1"/>
        <i x="347" nd="1"/>
        <i x="1893" nd="1"/>
        <i x="944" nd="1"/>
        <i x="267" nd="1"/>
        <i x="535" nd="1"/>
        <i x="634" nd="1"/>
        <i x="136" nd="1"/>
        <i x="362" nd="1"/>
        <i x="1432" nd="1"/>
        <i x="1927" nd="1"/>
        <i x="1129" nd="1"/>
        <i x="1130" nd="1"/>
        <i x="183" nd="1"/>
        <i x="268" nd="1"/>
        <i x="384" nd="1"/>
        <i x="1230" nd="1"/>
        <i x="890" nd="1"/>
        <i x="148" nd="1"/>
        <i x="271" nd="1"/>
        <i x="642" nd="1"/>
        <i x="2040" nd="1"/>
        <i x="269" nd="1"/>
        <i x="176" nd="1"/>
        <i x="590" nd="1"/>
        <i x="1091" nd="1"/>
        <i x="1101" nd="1"/>
        <i x="621" nd="1"/>
        <i x="175" nd="1"/>
        <i x="470" nd="1"/>
        <i x="2105" nd="1"/>
        <i x="2363" nd="1"/>
        <i x="2475" nd="1"/>
        <i x="2509" nd="1"/>
        <i x="181" nd="1"/>
        <i x="1786" nd="1"/>
        <i x="2430" nd="1"/>
        <i x="1614" nd="1"/>
        <i x="2288" nd="1"/>
        <i x="137" nd="1"/>
        <i x="274" nd="1"/>
        <i x="270" nd="1"/>
        <i x="1110" nd="1"/>
        <i x="272" nd="1"/>
        <i x="889" nd="1"/>
        <i x="909" nd="1"/>
        <i x="239" nd="1"/>
        <i x="799" nd="1"/>
        <i x="755" nd="1"/>
        <i x="837" nd="1"/>
        <i x="631" nd="1"/>
        <i x="2250" nd="1"/>
        <i x="1093" nd="1"/>
        <i x="756" nd="1"/>
        <i x="1133" nd="1"/>
        <i x="179" nd="1"/>
        <i x="1825" nd="1"/>
        <i x="1161" nd="1"/>
        <i x="138" nd="1"/>
        <i x="1090" nd="1"/>
        <i x="1099" nd="1"/>
        <i x="1100" nd="1"/>
        <i x="489" nd="1"/>
        <i x="142" nd="1"/>
        <i x="488" nd="1"/>
        <i x="273" nd="1"/>
        <i x="910" nd="1"/>
        <i x="496" nd="1"/>
        <i x="2033" nd="1"/>
        <i x="2222" nd="1"/>
        <i x="1111" nd="1"/>
        <i x="184" nd="1"/>
        <i x="241" nd="1"/>
        <i x="224" nd="1"/>
        <i x="911" nd="1"/>
        <i x="180" nd="1"/>
        <i x="1473" nd="1"/>
        <i x="2258" nd="1"/>
        <i x="1261" nd="1"/>
        <i x="182" nd="1"/>
        <i x="1082" nd="1"/>
        <i x="1165" nd="1"/>
        <i x="947" nd="1"/>
        <i x="1305" nd="1"/>
        <i x="49" nd="1"/>
        <i x="1182" nd="1"/>
        <i x="539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465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2095" nd="1"/>
        <i x="277" nd="1"/>
        <i x="1964" nd="1"/>
        <i x="383" nd="1"/>
        <i x="1602" nd="1"/>
        <i x="278" nd="1"/>
        <i x="935" nd="1"/>
        <i x="591" nd="1"/>
        <i x="2345" nd="1"/>
        <i x="275" nd="1"/>
        <i x="671" nd="1"/>
        <i x="279" nd="1"/>
        <i x="281" nd="1"/>
        <i x="1073" nd="1"/>
        <i x="1700" nd="1"/>
        <i x="276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113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888" nd="1"/>
        <i x="766" nd="1"/>
        <i x="915" nd="1"/>
        <i x="1806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1095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00">
        <i x="298" s="1"/>
        <i x="1850" s="1"/>
        <i x="237" s="1"/>
        <i x="2597" s="1" nd="1"/>
        <i x="2596" s="1" nd="1"/>
        <i x="2599" s="1" nd="1"/>
        <i x="259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74" s="1" nd="1"/>
        <i x="1080" s="1" nd="1"/>
        <i x="534" s="1" nd="1"/>
        <i x="1102" s="1" nd="1"/>
        <i x="2387" s="1" nd="1"/>
        <i x="535" s="1" nd="1"/>
        <i x="173" s="1" nd="1"/>
        <i x="177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762" s="1" nd="1"/>
        <i x="2001" s="1" nd="1"/>
        <i x="183" s="1" nd="1"/>
        <i x="511" s="1" nd="1"/>
        <i x="268" s="1" nd="1"/>
        <i x="384" s="1" nd="1"/>
        <i x="1230" s="1" nd="1"/>
        <i x="890" s="1" nd="1"/>
        <i x="1643" s="1" nd="1"/>
        <i x="360" s="1" nd="1"/>
        <i x="148" s="1" nd="1"/>
        <i x="271" s="1" nd="1"/>
        <i x="642" s="1" nd="1"/>
        <i x="367" s="1" nd="1"/>
        <i x="2040" s="1" nd="1"/>
        <i x="269" s="1" nd="1"/>
        <i x="176" s="1" nd="1"/>
        <i x="590" s="1" nd="1"/>
        <i x="1091" s="1" nd="1"/>
        <i x="1101" s="1" nd="1"/>
        <i x="431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014" s="1" nd="1"/>
        <i x="137" s="1" nd="1"/>
        <i x="274" s="1" nd="1"/>
        <i x="270" s="1" nd="1"/>
        <i x="178" s="1" nd="1"/>
        <i x="1110" s="1" nd="1"/>
        <i x="141" s="1" nd="1"/>
        <i x="272" s="1" nd="1"/>
        <i x="889" s="1" nd="1"/>
        <i x="909" s="1" nd="1"/>
        <i x="961" s="1" nd="1"/>
        <i x="239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217" s="1" nd="1"/>
        <i x="179" s="1" nd="1"/>
        <i x="1573" s="1" nd="1"/>
        <i x="1644" s="1" nd="1"/>
        <i x="1016" s="1" nd="1"/>
        <i x="1825" s="1" nd="1"/>
        <i x="512" s="1" nd="1"/>
        <i x="1161" s="1" nd="1"/>
        <i x="138" s="1" nd="1"/>
        <i x="2021" s="1" nd="1"/>
        <i x="1590" s="1" nd="1"/>
        <i x="1090" s="1" nd="1"/>
        <i x="1099" s="1" nd="1"/>
        <i x="1100" s="1" nd="1"/>
        <i x="200" s="1" nd="1"/>
        <i x="1698" s="1" nd="1"/>
        <i x="489" s="1" nd="1"/>
        <i x="142" s="1" nd="1"/>
        <i x="488" s="1" nd="1"/>
        <i x="273" s="1" nd="1"/>
        <i x="910" s="1" nd="1"/>
        <i x="2264" s="1" nd="1"/>
        <i x="496" s="1" nd="1"/>
        <i x="2033" s="1" nd="1"/>
        <i x="2222" s="1" nd="1"/>
        <i x="786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319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1">
        <i x="118"/>
        <i x="4"/>
        <i x="105" s="1"/>
        <i x="233"/>
        <i x="281"/>
        <i x="0"/>
        <i x="2"/>
        <i x="51"/>
        <i x="119"/>
        <i x="101"/>
        <i x="127"/>
        <i x="175"/>
        <i x="215"/>
        <i x="81"/>
        <i x="223"/>
        <i x="225"/>
        <i x="55"/>
        <i x="146"/>
        <i x="95"/>
        <i x="1"/>
        <i x="116"/>
        <i x="84"/>
        <i x="46"/>
        <i x="100"/>
        <i x="26"/>
        <i x="59"/>
        <i x="234"/>
        <i x="236"/>
        <i x="103"/>
        <i x="268"/>
        <i x="40"/>
        <i x="30"/>
        <i x="27"/>
        <i x="104"/>
        <i x="39"/>
        <i x="301" nd="1"/>
        <i x="13" nd="1"/>
        <i x="142" nd="1"/>
        <i x="191" nd="1"/>
        <i x="16" nd="1"/>
        <i x="228" nd="1"/>
        <i x="21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77" nd="1"/>
        <i x="106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115" nd="1"/>
        <i x="254" nd="1"/>
        <i x="36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269" nd="1"/>
        <i x="149" nd="1"/>
        <i x="157" nd="1"/>
        <i x="44" nd="1"/>
        <i x="181" nd="1"/>
        <i x="160" nd="1"/>
        <i x="210" nd="1"/>
        <i x="125" nd="1"/>
        <i x="189" nd="1"/>
        <i x="124" nd="1"/>
        <i x="289" nd="1"/>
        <i x="224" nd="1"/>
        <i x="123" nd="1"/>
        <i x="109" nd="1"/>
        <i x="136" nd="1"/>
        <i x="139" nd="1"/>
        <i x="278" nd="1"/>
        <i x="273" nd="1"/>
        <i x="164" nd="1"/>
        <i x="194" nd="1"/>
        <i x="211" nd="1"/>
        <i x="292" nd="1"/>
        <i x="222" nd="1"/>
        <i x="275" nd="1"/>
        <i x="107" nd="1"/>
        <i x="83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13" nd="1"/>
        <i x="243" nd="1"/>
        <i x="63" nd="1"/>
        <i x="10" nd="1"/>
        <i x="171" nd="1"/>
        <i x="247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77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33" nd="1"/>
        <i x="297" nd="1"/>
        <i x="266" nd="1"/>
        <i x="66" nd="1"/>
        <i x="37" nd="1"/>
        <i x="137" nd="1"/>
        <i x="73" nd="1"/>
        <i x="193" nd="1"/>
        <i x="60" nd="1"/>
        <i x="34" nd="1"/>
        <i x="45" nd="1"/>
        <i x="186" nd="1"/>
        <i x="62" nd="1"/>
        <i x="298" nd="1"/>
        <i x="165" nd="1"/>
        <i x="18" nd="1"/>
        <i x="235" nd="1"/>
        <i x="76" nd="1"/>
        <i x="49" nd="1"/>
        <i x="174" nd="1"/>
        <i x="263" nd="1"/>
        <i x="50" nd="1"/>
        <i x="170" nd="1"/>
        <i x="96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57" nd="1"/>
        <i x="108" nd="1"/>
        <i x="206" nd="1"/>
        <i x="207" nd="1"/>
        <i x="67" nd="1"/>
        <i x="241" nd="1"/>
        <i x="153" nd="1"/>
        <i x="251" nd="1"/>
        <i x="198" nd="1"/>
        <i x="294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00">
        <i x="174" s="1"/>
        <i x="534" s="1"/>
        <i x="177" s="1"/>
        <i x="762" s="1"/>
        <i x="511" s="1"/>
        <i x="360" s="1"/>
        <i x="367" s="1"/>
        <i x="1091" s="1"/>
        <i x="1101" s="1"/>
        <i x="431" s="1"/>
        <i x="1014" s="1"/>
        <i x="178" s="1"/>
        <i x="141" s="1"/>
        <i x="239" s="1"/>
        <i x="217" s="1"/>
        <i x="512" s="1"/>
        <i x="1090" s="1"/>
        <i x="1099" s="1"/>
        <i x="1100" s="1"/>
        <i x="200" s="1"/>
        <i x="142" s="1"/>
        <i x="488" s="1"/>
        <i x="786" s="1"/>
        <i x="2597" s="1" nd="1"/>
        <i x="2596" s="1" nd="1"/>
        <i x="2599" s="1" nd="1"/>
        <i x="2598" s="1" nd="1"/>
        <i x="1541" s="1" nd="1"/>
        <i x="1393" s="1" nd="1"/>
        <i x="914" s="1" nd="1"/>
        <i x="1103" s="1" nd="1"/>
        <i x="1662" s="1" nd="1"/>
        <i x="1553" s="1" nd="1"/>
        <i x="1552" s="1" nd="1"/>
        <i x="2524" s="1" nd="1"/>
        <i x="725" s="1" nd="1"/>
        <i x="495" s="1" nd="1"/>
        <i x="985" s="1" nd="1"/>
        <i x="1829" s="1" nd="1"/>
        <i x="484" s="1" nd="1"/>
        <i x="611" s="1" nd="1"/>
        <i x="2262" s="1" nd="1"/>
        <i x="2395" s="1" nd="1"/>
        <i x="649" s="1" nd="1"/>
        <i x="132" s="1" nd="1"/>
        <i x="1892" s="1" nd="1"/>
        <i x="1529" s="1" nd="1"/>
        <i x="61" s="1" nd="1"/>
        <i x="1679" s="1" nd="1"/>
        <i x="1680" s="1" nd="1"/>
        <i x="1681" s="1" nd="1"/>
        <i x="62" s="1" nd="1"/>
        <i x="63" s="1" nd="1"/>
        <i x="1994" s="1" nd="1"/>
        <i x="618" s="1" nd="1"/>
        <i x="774" s="1" nd="1"/>
        <i x="1396" s="1" nd="1"/>
        <i x="1663" s="1" nd="1"/>
        <i x="464" s="1" nd="1"/>
        <i x="211" s="1" nd="1"/>
        <i x="97" s="1" nd="1"/>
        <i x="1008" s="1" nd="1"/>
        <i x="465" s="1" nd="1"/>
        <i x="1818" s="1" nd="1"/>
        <i x="60" s="1" nd="1"/>
        <i x="1647" s="1" nd="1"/>
        <i x="64" s="1" nd="1"/>
        <i x="65" s="1" nd="1"/>
        <i x="2488" s="1" nd="1"/>
        <i x="2390" s="1" nd="1"/>
        <i x="2048" s="1" nd="1"/>
        <i x="982" s="1" nd="1"/>
        <i x="2070" s="1" nd="1"/>
        <i x="98" s="1" nd="1"/>
        <i x="1007" s="1" nd="1"/>
        <i x="508" s="1" nd="1"/>
        <i x="1549" s="1" nd="1"/>
        <i x="444" s="1" nd="1"/>
        <i x="1672" s="1" nd="1"/>
        <i x="1299" s="1" nd="1"/>
        <i x="1035" s="1" nd="1"/>
        <i x="1991" s="1" nd="1"/>
        <i x="647" s="1" nd="1"/>
        <i x="2146" s="1" nd="1"/>
        <i x="1327" s="1" nd="1"/>
        <i x="202" s="1" nd="1"/>
        <i x="1721" s="1" nd="1"/>
        <i x="307" s="1" nd="1"/>
        <i x="485" s="1" nd="1"/>
        <i x="1270" s="1" nd="1"/>
        <i x="1443" s="1" nd="1"/>
        <i x="1894" s="1" nd="1"/>
        <i x="941" s="1" nd="1"/>
        <i x="1593" s="1" nd="1"/>
        <i x="1633" s="1" nd="1"/>
        <i x="345" s="1" nd="1"/>
        <i x="2553" s="1" nd="1"/>
        <i x="1594" s="1" nd="1"/>
        <i x="347" s="1" nd="1"/>
        <i x="1893" s="1" nd="1"/>
        <i x="944" s="1" nd="1"/>
        <i x="1001" s="1" nd="1"/>
        <i x="267" s="1" nd="1"/>
        <i x="1080" s="1" nd="1"/>
        <i x="1102" s="1" nd="1"/>
        <i x="2387" s="1" nd="1"/>
        <i x="535" s="1" nd="1"/>
        <i x="173" s="1" nd="1"/>
        <i x="634" s="1" nd="1"/>
        <i x="136" s="1" nd="1"/>
        <i x="362" s="1" nd="1"/>
        <i x="2410" s="1" nd="1"/>
        <i x="1432" s="1" nd="1"/>
        <i x="1927" s="1" nd="1"/>
        <i x="1129" s="1" nd="1"/>
        <i x="1130" s="1" nd="1"/>
        <i x="2001" s="1" nd="1"/>
        <i x="183" s="1" nd="1"/>
        <i x="268" s="1" nd="1"/>
        <i x="384" s="1" nd="1"/>
        <i x="1230" s="1" nd="1"/>
        <i x="890" s="1" nd="1"/>
        <i x="1643" s="1" nd="1"/>
        <i x="148" s="1" nd="1"/>
        <i x="271" s="1" nd="1"/>
        <i x="642" s="1" nd="1"/>
        <i x="2040" s="1" nd="1"/>
        <i x="269" s="1" nd="1"/>
        <i x="176" s="1" nd="1"/>
        <i x="590" s="1" nd="1"/>
        <i x="621" s="1" nd="1"/>
        <i x="175" s="1" nd="1"/>
        <i x="470" s="1" nd="1"/>
        <i x="2105" s="1" nd="1"/>
        <i x="2363" s="1" nd="1"/>
        <i x="2475" s="1" nd="1"/>
        <i x="2509" s="1" nd="1"/>
        <i x="181" s="1" nd="1"/>
        <i x="1786" s="1" nd="1"/>
        <i x="2430" s="1" nd="1"/>
        <i x="1614" s="1" nd="1"/>
        <i x="2288" s="1" nd="1"/>
        <i x="137" s="1" nd="1"/>
        <i x="274" s="1" nd="1"/>
        <i x="270" s="1" nd="1"/>
        <i x="1110" s="1" nd="1"/>
        <i x="272" s="1" nd="1"/>
        <i x="889" s="1" nd="1"/>
        <i x="909" s="1" nd="1"/>
        <i x="961" s="1" nd="1"/>
        <i x="799" s="1" nd="1"/>
        <i x="2296" s="1" nd="1"/>
        <i x="1697" s="1" nd="1"/>
        <i x="755" s="1" nd="1"/>
        <i x="837" s="1" nd="1"/>
        <i x="631" s="1" nd="1"/>
        <i x="2250" s="1" nd="1"/>
        <i x="1093" s="1" nd="1"/>
        <i x="756" s="1" nd="1"/>
        <i x="1133" s="1" nd="1"/>
        <i x="179" s="1" nd="1"/>
        <i x="1573" s="1" nd="1"/>
        <i x="1644" s="1" nd="1"/>
        <i x="1016" s="1" nd="1"/>
        <i x="1825" s="1" nd="1"/>
        <i x="1161" s="1" nd="1"/>
        <i x="138" s="1" nd="1"/>
        <i x="2021" s="1" nd="1"/>
        <i x="1590" s="1" nd="1"/>
        <i x="1698" s="1" nd="1"/>
        <i x="489" s="1" nd="1"/>
        <i x="273" s="1" nd="1"/>
        <i x="910" s="1" nd="1"/>
        <i x="2264" s="1" nd="1"/>
        <i x="496" s="1" nd="1"/>
        <i x="2033" s="1" nd="1"/>
        <i x="2222" s="1" nd="1"/>
        <i x="1111" s="1" nd="1"/>
        <i x="184" s="1" nd="1"/>
        <i x="2013" s="1" nd="1"/>
        <i x="241" s="1" nd="1"/>
        <i x="224" s="1" nd="1"/>
        <i x="911" s="1" nd="1"/>
        <i x="2305" s="1" nd="1"/>
        <i x="180" s="1" nd="1"/>
        <i x="1473" s="1" nd="1"/>
        <i x="2258" s="1" nd="1"/>
        <i x="2097" s="1" nd="1"/>
        <i x="1261" s="1" nd="1"/>
        <i x="776" s="1" nd="1"/>
        <i x="182" s="1" nd="1"/>
        <i x="1082" s="1" nd="1"/>
        <i x="1165" s="1" nd="1"/>
        <i x="947" s="1" nd="1"/>
        <i x="1305" s="1" nd="1"/>
        <i x="49" s="1" nd="1"/>
        <i x="1182" s="1" nd="1"/>
        <i x="539" s="1" nd="1"/>
        <i x="617" s="1" nd="1"/>
        <i x="2256" s="1" nd="1"/>
        <i x="1548" s="1" nd="1"/>
        <i x="68" s="1" nd="1"/>
        <i x="1456" s="1" nd="1"/>
        <i x="2441" s="1" nd="1"/>
        <i x="1569" s="1" nd="1"/>
        <i x="1057" s="1" nd="1"/>
        <i x="1382" s="1" nd="1"/>
        <i x="1217" s="1" nd="1"/>
        <i x="1617" s="1" nd="1"/>
        <i x="2567" s="1" nd="1"/>
        <i x="858" s="1" nd="1"/>
        <i x="1361" s="1" nd="1"/>
        <i x="1348" s="1" nd="1"/>
        <i x="1688" s="1" nd="1"/>
        <i x="585" s="1" nd="1"/>
        <i x="1083" s="1" nd="1"/>
        <i x="351" s="1" nd="1"/>
        <i x="1391" s="1" nd="1"/>
        <i x="808" s="1" nd="1"/>
        <i x="1788" s="1" nd="1"/>
        <i x="2361" s="1" nd="1"/>
        <i x="2317" s="1" nd="1"/>
        <i x="1955" s="1" nd="1"/>
        <i x="2272" s="1" nd="1"/>
        <i x="2348" s="1" nd="1"/>
        <i x="1309" s="1" nd="1"/>
        <i x="436" s="1" nd="1"/>
        <i x="1756" s="1" nd="1"/>
        <i x="1367" s="1" nd="1"/>
        <i x="219" s="1" nd="1"/>
        <i x="220" s="1" nd="1"/>
        <i x="1837" s="1" nd="1"/>
        <i x="1300" s="1" nd="1"/>
        <i x="1831" s="1" nd="1"/>
        <i x="2354" s="1" nd="1"/>
        <i x="1120" s="1" nd="1"/>
        <i x="1712" s="1" nd="1"/>
        <i x="547" s="1" nd="1"/>
        <i x="960" s="1" nd="1"/>
        <i x="938" s="1" nd="1"/>
        <i x="830" s="1" nd="1"/>
        <i x="946" s="1" nd="1"/>
        <i x="2473" s="1" nd="1"/>
        <i x="956" s="1" nd="1"/>
        <i x="1718" s="1" nd="1"/>
        <i x="1061" s="1" nd="1"/>
        <i x="920" s="1" nd="1"/>
        <i x="721" s="1" nd="1"/>
        <i x="1426" s="1" nd="1"/>
        <i x="1833" s="1" nd="1"/>
        <i x="1879" s="1" nd="1"/>
        <i x="1782" s="1" nd="1"/>
        <i x="2134" s="1" nd="1"/>
        <i x="1787" s="1" nd="1"/>
        <i x="1259" s="1" nd="1"/>
        <i x="957" s="1" nd="1"/>
        <i x="971" s="1" nd="1"/>
        <i x="1400" s="1" nd="1"/>
        <i x="1319" s="1" nd="1"/>
        <i x="1290" s="1" nd="1"/>
        <i x="2125" s="1" nd="1"/>
        <i x="486" s="1" nd="1"/>
        <i x="2308" s="1" nd="1"/>
        <i x="846" s="1" nd="1"/>
        <i x="939" s="1" nd="1"/>
        <i x="2314" s="1" nd="1"/>
        <i x="2076" s="1" nd="1"/>
        <i x="2334" s="1" nd="1"/>
        <i x="612" s="1" nd="1"/>
        <i x="407" s="1" nd="1"/>
        <i x="789" s="1" nd="1"/>
        <i x="101" s="1" nd="1"/>
        <i x="100" s="1" nd="1"/>
        <i x="2051" s="1" nd="1"/>
        <i x="1324" s="1" nd="1"/>
        <i x="1464" s="1" nd="1"/>
        <i x="129" s="1" nd="1"/>
        <i x="126" s="1" nd="1"/>
        <i x="866" s="1" nd="1"/>
        <i x="1285" s="1" nd="1"/>
        <i x="1678" s="1" nd="1"/>
        <i x="1077" s="1" nd="1"/>
        <i x="916" s="1" nd="1"/>
        <i x="710" s="1" nd="1"/>
        <i x="1005" s="1" nd="1"/>
        <i x="607" s="1" nd="1"/>
        <i x="606" s="1" nd="1"/>
        <i x="608" s="1" nd="1"/>
        <i x="588" s="1" nd="1"/>
        <i x="80" s="1" nd="1"/>
        <i x="1871" s="1" nd="1"/>
        <i x="704" s="1" nd="1"/>
        <i x="1598" s="1" nd="1"/>
        <i x="1053" s="1" nd="1"/>
        <i x="2506" s="1" nd="1"/>
        <i x="1740" s="1" nd="1"/>
        <i x="1574" s="1" nd="1"/>
        <i x="1054" s="1" nd="1"/>
        <i x="1402" s="1" nd="1"/>
        <i x="1403" s="1" nd="1"/>
        <i x="1743" s="1" nd="1"/>
        <i x="2507" s="1" nd="1"/>
        <i x="814" s="1" nd="1"/>
        <i x="1857" s="1" nd="1"/>
        <i x="753" s="1" nd="1"/>
        <i x="2397" s="1" nd="1"/>
        <i x="1841" s="1" nd="1"/>
        <i x="1283" s="1" nd="1"/>
        <i x="2144" s="1" nd="1"/>
        <i x="2143" s="1" nd="1"/>
        <i x="1551" s="1" nd="1"/>
        <i x="1580" s="1" nd="1"/>
        <i x="831" s="1" nd="1"/>
        <i x="835" s="1" nd="1"/>
        <i x="2492" s="1" nd="1"/>
        <i x="892" s="1" nd="1"/>
        <i x="893" s="1" nd="1"/>
        <i x="1528" s="1" nd="1"/>
        <i x="813" s="1" nd="1"/>
        <i x="1776" s="1" nd="1"/>
        <i x="1933" s="1" nd="1"/>
        <i x="2246" s="1" nd="1"/>
        <i x="1052" s="1" nd="1"/>
        <i x="1242" s="1" nd="1"/>
        <i x="1314" s="1" nd="1"/>
        <i x="7" s="1" nd="1"/>
        <i x="308" s="1" nd="1"/>
        <i x="1500" s="1" nd="1"/>
        <i x="2458" s="1" nd="1"/>
        <i x="1604" s="1" nd="1"/>
        <i x="108" s="1" nd="1"/>
        <i x="2050" s="1" nd="1"/>
        <i x="1323" s="1" nd="1"/>
        <i x="1863" s="1" nd="1"/>
        <i x="1256" s="1" nd="1"/>
        <i x="1195" s="1" nd="1"/>
        <i x="2" s="1" nd="1"/>
        <i x="827" s="1" nd="1"/>
        <i x="424" s="1" nd="1"/>
        <i x="1557" s="1" nd="1"/>
        <i x="980" s="1" nd="1"/>
        <i x="1081" s="1" nd="1"/>
        <i x="1951" s="1" nd="1"/>
        <i x="1338" s="1" nd="1"/>
        <i x="2055" s="1" nd="1"/>
        <i x="663" s="1" nd="1"/>
        <i x="1179" s="1" nd="1"/>
        <i x="1536" s="1" nd="1"/>
        <i x="679" s="1" nd="1"/>
        <i x="1912" s="1" nd="1"/>
        <i x="1848" s="1" nd="1"/>
        <i x="346" s="1" nd="1"/>
        <i x="457" s="1" nd="1"/>
        <i x="456" s="1" nd="1"/>
        <i x="1801" s="1" nd="1"/>
        <i x="1611" s="1" nd="1"/>
        <i x="414" s="1" nd="1"/>
        <i x="2295" s="1" nd="1"/>
        <i x="499" s="1" nd="1"/>
        <i x="1902" s="1" nd="1"/>
        <i x="1903" s="1" nd="1"/>
        <i x="2022" s="1" nd="1"/>
        <i x="1123" s="1" nd="1"/>
        <i x="1631" s="1" nd="1"/>
        <i x="1189" s="1" nd="1"/>
        <i x="210" s="1" nd="1"/>
        <i x="870" s="1" nd="1"/>
        <i x="2000" s="1" nd="1"/>
        <i x="1322" s="1" nd="1"/>
        <i x="895" s="1" nd="1"/>
        <i x="1417" s="1" nd="1"/>
        <i x="1373" s="1" nd="1"/>
        <i x="1745" s="1" nd="1"/>
        <i x="2576" s="1" nd="1"/>
        <i x="1498" s="1" nd="1"/>
        <i x="1650" s="1" nd="1"/>
        <i x="2081" s="1" nd="1"/>
        <i x="1729" s="1" nd="1"/>
        <i x="739" s="1" nd="1"/>
        <i x="1911" s="1" nd="1"/>
        <i x="443" s="1" nd="1"/>
        <i x="1504" s="1" nd="1"/>
        <i x="2182" s="1" nd="1"/>
        <i x="1746" s="1" nd="1"/>
        <i x="1572" s="1" nd="1"/>
        <i x="986" s="1" nd="1"/>
        <i x="877" s="1" nd="1"/>
        <i x="788" s="1" nd="1"/>
        <i x="1000" s="1" nd="1"/>
        <i x="1846" s="1" nd="1"/>
        <i x="2447" s="1" nd="1"/>
        <i x="1758" s="1" nd="1"/>
        <i x="1817" s="1" nd="1"/>
        <i x="2322" s="1" nd="1"/>
        <i x="599" s="1" nd="1"/>
        <i x="1377" s="1" nd="1"/>
        <i x="708" s="1" nd="1"/>
        <i x="1378" s="1" nd="1"/>
        <i x="2228" s="1" nd="1"/>
        <i x="1227" s="1" nd="1"/>
        <i x="1934" s="1" nd="1"/>
        <i x="2558" s="1" nd="1"/>
        <i x="1060" s="1" nd="1"/>
        <i x="931" s="1" nd="1"/>
        <i x="2301" s="1" nd="1"/>
        <i x="23" s="1" nd="1"/>
        <i x="22" s="1" nd="1"/>
        <i x="833" s="1" nd="1"/>
        <i x="650" s="1" nd="1"/>
        <i x="1792" s="1" nd="1"/>
        <i x="1690" s="1" nd="1"/>
        <i x="962" s="1" nd="1"/>
        <i x="1318" s="1" nd="1"/>
        <i x="2003" s="1" nd="1"/>
        <i x="1677" s="1" nd="1"/>
        <i x="1735" s="1" nd="1"/>
        <i x="1488" s="1" nd="1"/>
        <i x="2503" s="1" nd="1"/>
        <i x="2498" s="1" nd="1"/>
        <i x="2500" s="1" nd="1"/>
        <i x="1221" s="1" nd="1"/>
        <i x="1952" s="1" nd="1"/>
        <i x="1861" s="1" nd="1"/>
        <i x="597" s="1" nd="1"/>
        <i x="596" s="1" nd="1"/>
        <i x="1612" s="1" nd="1"/>
        <i x="2108" s="1" nd="1"/>
        <i x="1772" s="1" nd="1"/>
        <i x="552" s="1" nd="1"/>
        <i x="2383" s="1" nd="1"/>
        <i x="1200" s="1" nd="1"/>
        <i x="1222" s="1" nd="1"/>
        <i x="1269" s="1" nd="1"/>
        <i x="1033" s="1" nd="1"/>
        <i x="1649" s="1" nd="1"/>
        <i x="740" s="1" nd="1"/>
        <i x="337" s="1" nd="1"/>
        <i x="2312" s="1" nd="1"/>
        <i x="479" s="1" nd="1"/>
        <i x="478" s="1" nd="1"/>
        <i x="2300" s="1" nd="1"/>
        <i x="2112" s="1" nd="1"/>
        <i x="2201" s="1" nd="1"/>
        <i x="645" s="1" nd="1"/>
        <i x="2088" s="1" nd="1"/>
        <i x="2092" s="1" nd="1"/>
        <i x="2335" s="1" nd="1"/>
        <i x="1150" s="1" nd="1"/>
        <i x="1895" s="1" nd="1"/>
        <i x="1972" s="1" nd="1"/>
        <i x="1188" s="1" nd="1"/>
        <i x="664" s="1" nd="1"/>
        <i x="1238" s="1" nd="1"/>
        <i x="1414" s="1" nd="1"/>
        <i x="1415" s="1" nd="1"/>
        <i x="1449" s="1" nd="1"/>
        <i x="1036" s="1" nd="1"/>
        <i x="422" s="1" nd="1"/>
        <i x="1268" s="1" nd="1"/>
        <i x="339" s="1" nd="1"/>
        <i x="1477" s="1" nd="1"/>
        <i x="2511" s="1" nd="1"/>
        <i x="503" s="1" nd="1"/>
        <i x="78" s="1" nd="1"/>
        <i x="460" s="1" nd="1"/>
        <i x="712" s="1" nd="1"/>
        <i x="2408" s="1" nd="1"/>
        <i x="2428" s="1" nd="1"/>
        <i x="722" s="1" nd="1"/>
        <i x="58" s="1" nd="1"/>
        <i x="1046" s="1" nd="1"/>
        <i x="2372" s="1" nd="1"/>
        <i x="1620" s="1" nd="1"/>
        <i x="1968" s="1" nd="1"/>
        <i x="1423" s="1" nd="1"/>
        <i x="675" s="1" nd="1"/>
        <i x="2493" s="1" nd="1"/>
        <i x="1686" s="1" nd="1"/>
        <i x="636" s="1" nd="1"/>
        <i x="1733" s="1" nd="1"/>
        <i x="2036" s="1" nd="1"/>
        <i x="750" s="1" nd="1"/>
        <i x="673" s="1" nd="1"/>
        <i x="1088" s="1" nd="1"/>
        <i x="672" s="1" nd="1"/>
        <i x="2266" s="1" nd="1"/>
        <i x="2459" s="1" nd="1"/>
        <i x="2303" s="1" nd="1"/>
        <i x="2427" s="1" nd="1"/>
        <i x="1383" s="1" nd="1"/>
        <i x="1030" s="1" nd="1"/>
        <i x="2491" s="1" nd="1"/>
        <i x="1947" s="1" nd="1"/>
        <i x="1626" s="1" nd="1"/>
        <i x="1802" s="1" nd="1"/>
        <i x="1853" s="1" nd="1"/>
        <i x="1960" s="1" nd="1"/>
        <i x="2316" s="1" nd="1"/>
        <i x="1390" s="1" nd="1"/>
        <i x="335" s="1" nd="1"/>
        <i x="782" s="1" nd="1"/>
        <i x="1798" s="1" nd="1"/>
        <i x="798" s="1" nd="1"/>
        <i x="2085" s="1" nd="1"/>
        <i x="790" s="1" nd="1"/>
        <i x="780" s="1" nd="1"/>
        <i x="967" s="1" nd="1"/>
        <i x="2302" s="1" nd="1"/>
        <i x="674" s="1" nd="1"/>
        <i x="1339" s="1" nd="1"/>
        <i x="2444" s="1" nd="1"/>
        <i x="925" s="1" nd="1"/>
        <i x="1607" s="1" nd="1"/>
        <i x="682" s="1" nd="1"/>
        <i x="2188" s="1" nd="1"/>
        <i x="2057" s="1" nd="1"/>
        <i x="879" s="1" nd="1"/>
        <i x="1068" s="1" nd="1"/>
        <i x="2433" s="1" nd="1"/>
        <i x="1669" s="1" nd="1"/>
        <i x="1076" s="1" nd="1"/>
        <i x="953" s="1" nd="1"/>
        <i x="394" s="1" nd="1"/>
        <i x="2131" s="1" nd="1"/>
        <i x="751" s="1" nd="1"/>
        <i x="2173" s="1" nd="1"/>
        <i x="498" s="1" nd="1"/>
        <i x="1427" s="1" nd="1"/>
        <i x="1159" s="1" nd="1"/>
        <i x="477" s="1" nd="1"/>
        <i x="1487" s="1" nd="1"/>
        <i x="2132" s="1" nd="1"/>
        <i x="1032" s="1" nd="1"/>
        <i x="2130" s="1" nd="1"/>
        <i x="1731" s="1" nd="1"/>
        <i x="1567" s="1" nd="1"/>
        <i x="1724" s="1" nd="1"/>
        <i x="656" s="1" nd="1"/>
        <i x="1505" s="1" nd="1"/>
        <i x="1883" s="1" nd="1"/>
        <i x="1562" s="1" nd="1"/>
        <i x="1209" s="1" nd="1"/>
        <i x="1196" s="1" nd="1"/>
        <i x="522" s="1" nd="1"/>
        <i x="1276" s="1" nd="1"/>
        <i x="1275" s="1" nd="1"/>
        <i x="2283" s="1" nd="1"/>
        <i x="783" s="1" nd="1"/>
        <i x="1705" s="1" nd="1"/>
        <i x="1176" s="1" nd="1"/>
        <i x="2025" s="1" nd="1"/>
        <i x="2443" s="1" nd="1"/>
        <i x="1248" s="1" nd="1"/>
        <i x="2271" s="1" nd="1"/>
        <i x="67" s="1" nd="1"/>
        <i x="734" s="1" nd="1"/>
        <i x="462" s="1" nd="1"/>
        <i x="463" s="1" nd="1"/>
        <i x="2591" s="1" nd="1"/>
        <i x="1898" s="1" nd="1"/>
        <i x="2425" s="1" nd="1"/>
        <i x="1519" s="1" nd="1"/>
        <i x="625" s="1" nd="1"/>
        <i x="951" s="1" nd="1"/>
        <i x="1219" s="1" nd="1"/>
        <i x="887" s="1" nd="1"/>
        <i x="117" s="1" nd="1"/>
        <i x="116" s="1" nd="1"/>
        <i x="115" s="1" nd="1"/>
        <i x="114" s="1" nd="1"/>
        <i x="603" s="1" nd="1"/>
        <i x="435" s="1" nd="1"/>
        <i x="483" s="1" nd="1"/>
        <i x="2560" s="1" nd="1"/>
        <i x="726" s="1" nd="1"/>
        <i x="1445" s="1" nd="1"/>
        <i x="560" s="1" nd="1"/>
        <i x="1247" s="1" nd="1"/>
        <i x="1986" s="1" nd="1"/>
        <i x="2047" s="1" nd="1"/>
        <i x="2049" s="1" nd="1"/>
        <i x="1674" s="1" nd="1"/>
        <i x="2403" s="1" nd="1"/>
        <i x="510" s="1" nd="1"/>
        <i x="767" s="1" nd="1"/>
        <i x="332" s="1" nd="1"/>
        <i x="976" s="1" nd="1"/>
        <i x="1395" s="1" nd="1"/>
        <i x="746" s="1" nd="1"/>
        <i x="458" s="1" nd="1"/>
        <i x="1736" s="1" nd="1"/>
        <i x="601" s="1" nd="1"/>
        <i x="2307" s="1" nd="1"/>
        <i x="2254" s="1" nd="1"/>
        <i x="306" s="1" nd="1"/>
        <i x="2259" s="1" nd="1"/>
        <i x="2564" s="1" nd="1"/>
        <i x="2595" s="1" nd="1"/>
        <i x="2207" s="1" nd="1"/>
        <i x="302" s="1" nd="1"/>
        <i x="1935" s="1" nd="1"/>
        <i x="2442" s="1" nd="1"/>
        <i x="553" s="1" nd="1"/>
        <i x="865" s="1" nd="1"/>
        <i x="2546" s="1" nd="1"/>
        <i x="2416" s="1" nd="1"/>
        <i x="1413" s="1" nd="1"/>
        <i x="1352" s="1" nd="1"/>
        <i x="1353" s="1" nd="1"/>
        <i x="822" s="1" nd="1"/>
        <i x="1211" s="1" nd="1"/>
        <i x="325" s="1" nd="1"/>
        <i x="600" s="1" nd="1"/>
        <i x="2244" s="1" nd="1"/>
        <i x="1783" s="1" nd="1"/>
        <i x="950" s="1" nd="1"/>
        <i x="2121" s="1" nd="1"/>
        <i x="2499" s="1" nd="1"/>
        <i x="1470" s="1" nd="1"/>
        <i x="2080" s="1" nd="1"/>
        <i x="155" s="1" nd="1"/>
        <i x="1474" s="1" nd="1"/>
        <i x="154" s="1" nd="1"/>
        <i x="2346" s="1" nd="1"/>
        <i x="446" s="1" nd="1"/>
        <i x="1493" s="1" nd="1"/>
        <i x="1636" s="1" nd="1"/>
        <i x="221" s="1" nd="1"/>
        <i x="713" s="1" nd="1"/>
        <i x="1180" s="1" nd="1"/>
        <i x="128" s="1" nd="1"/>
        <i x="1011" s="1" nd="1"/>
        <i x="2242" s="1" nd="1"/>
        <i x="1579" s="1" nd="1"/>
        <i x="2386" s="1" nd="1"/>
        <i x="1476" s="1" nd="1"/>
        <i x="2017" s="1" nd="1"/>
        <i x="2432" s="1" nd="1"/>
        <i x="1291" s="1" nd="1"/>
        <i x="127" s="1" nd="1"/>
        <i x="417" s="1" nd="1"/>
        <i x="2415" s="1" nd="1"/>
        <i x="1365" s="1" nd="1"/>
        <i x="1345" s="1" nd="1"/>
        <i x="1381" s="1" nd="1"/>
        <i x="2086" s="1" nd="1"/>
        <i x="1555" s="1" nd="1"/>
        <i x="1874" s="1" nd="1"/>
        <i x="2100" s="1" nd="1"/>
        <i x="2384" s="1" nd="1"/>
        <i x="1575" s="1" nd="1"/>
        <i x="1728" s="1" nd="1"/>
        <i x="1556" s="1" nd="1"/>
        <i x="2101" s="1" nd="1"/>
        <i x="2046" s="1" nd="1"/>
        <i x="1773" s="1" nd="1"/>
        <i x="1560" s="1" nd="1"/>
        <i x="1970" s="1" nd="1"/>
        <i x="1312" s="1" nd="1"/>
        <i x="1174" s="1" nd="1"/>
        <i x="1194" s="1" nd="1"/>
        <i x="2075" s="1" nd="1"/>
        <i x="2012" s="1" nd="1"/>
        <i x="119" s="1" nd="1"/>
        <i x="2281" s="1" nd="1"/>
        <i x="411" s="1" nd="1"/>
        <i x="410" s="1" nd="1"/>
        <i x="2400" s="1" nd="1"/>
        <i x="2401" s="1" nd="1"/>
        <i x="74" s="1" nd="1"/>
        <i x="75" s="1" nd="1"/>
        <i x="1059" s="1" nd="1"/>
        <i x="694" s="1" nd="1"/>
        <i x="695" s="1" nd="1"/>
        <i x="577" s="1" nd="1"/>
        <i x="1641" s="1" nd="1"/>
        <i x="1193" s="1" nd="1"/>
        <i x="979" s="1" nd="1"/>
        <i x="426" s="1" nd="1"/>
        <i x="1722" s="1" nd="1"/>
        <i x="2523" s="1" nd="1"/>
        <i x="1876" s="1" nd="1"/>
        <i x="1506" s="1" nd="1"/>
        <i x="818" s="1" nd="1"/>
        <i x="342" s="1" nd="1"/>
        <i x="592" s="1" nd="1"/>
        <i x="899" s="1" nd="1"/>
        <i x="365" s="1" nd="1"/>
        <i x="760" s="1" nd="1"/>
        <i x="1405" s="1" nd="1"/>
        <i x="1454" s="1" nd="1"/>
        <i x="859" s="1" nd="1"/>
        <i x="1521" s="1" nd="1"/>
        <i x="507" s="1" nd="1"/>
        <i x="666" s="1" nd="1"/>
        <i x="640" s="1" nd="1"/>
        <i x="924" s="1" nd="1"/>
        <i x="1928" s="1" nd="1"/>
        <i x="2116" s="1" nd="1"/>
        <i x="2044" s="1" nd="1"/>
        <i x="1418" s="1" nd="1"/>
        <i x="2227" s="1" nd="1"/>
        <i x="330" s="1" nd="1"/>
        <i x="1696" s="1" nd="1"/>
        <i x="1162" s="1" nd="1"/>
        <i x="923" s="1" nd="1"/>
        <i x="1843" s="1" nd="1"/>
        <i x="2115" s="1" nd="1"/>
        <i x="1768" s="1" nd="1"/>
        <i x="1605" s="1" nd="1"/>
        <i x="352" s="1" nd="1"/>
        <i x="1374" s="1" nd="1"/>
        <i x="1302" s="1" nd="1"/>
        <i x="1450" s="1" nd="1"/>
        <i x="852" s="1" nd="1"/>
        <i x="1627" s="1" nd="1"/>
        <i x="1726" s="1" nd="1"/>
        <i x="1303" s="1" nd="1"/>
        <i x="2534" s="1" nd="1"/>
        <i x="2552" s="1" nd="1"/>
        <i x="1880" s="1" nd="1"/>
        <i x="2465" s="1" nd="1"/>
        <i x="1689" s="1" nd="1"/>
        <i x="2452" s="1" nd="1"/>
        <i x="2014" s="1" nd="1"/>
        <i x="1832" s="1" nd="1"/>
        <i x="1452" s="1" nd="1"/>
        <i x="2364" s="1" nd="1"/>
        <i x="2362" s="1" nd="1"/>
        <i x="2446" s="1" nd="1"/>
        <i x="1710" s="1" nd="1"/>
        <i x="1670" s="1" nd="1"/>
        <i x="1654" s="1" nd="1"/>
        <i x="1747" s="1" nd="1"/>
        <i x="1748" s="1" nd="1"/>
        <i x="1862" s="1" nd="1"/>
        <i x="1658" s="1" nd="1"/>
        <i x="1657" s="1" nd="1"/>
        <i x="2505" s="1" nd="1"/>
        <i x="2571" s="1" nd="1"/>
        <i x="2474" s="1" nd="1"/>
        <i x="823" s="1" nd="1"/>
        <i x="724" s="1" nd="1"/>
        <i x="2158" s="1" nd="1"/>
        <i x="968" s="1" nd="1"/>
        <i x="797" s="1" nd="1"/>
        <i x="1206" s="1" nd="1"/>
        <i x="1616" s="1" nd="1"/>
        <i x="2059" s="1" nd="1"/>
        <i x="2037" s="1" nd="1"/>
        <i x="1827" s="1" nd="1"/>
        <i x="1483" s="1" nd="1"/>
        <i x="1003" s="1" nd="1"/>
        <i x="669" s="1" nd="1"/>
        <i x="1154" s="1" nd="1"/>
        <i x="662" s="1" nd="1"/>
        <i x="2154" s="1" nd="1"/>
        <i x="1286" s="1" nd="1"/>
        <i x="1559" s="1" nd="1"/>
        <i x="1481" s="1" nd="1"/>
        <i x="709" s="1" nd="1"/>
        <i x="2324" s="1" nd="1"/>
        <i x="1262" s="1" nd="1"/>
        <i x="1404" s="1" nd="1"/>
        <i x="1737" s="1" nd="1"/>
        <i x="1507" s="1" nd="1"/>
        <i x="1472" s="1" nd="1"/>
        <i x="954" s="1" nd="1"/>
        <i x="490" s="1" nd="1"/>
        <i x="2052" s="1" nd="1"/>
        <i x="1341" s="1" nd="1"/>
        <i x="1834" s="1" nd="1"/>
        <i x="819" s="1" nd="1"/>
        <i x="2192" s="1" nd="1"/>
        <i x="1069" s="1" nd="1"/>
        <i x="1258" s="1" nd="1"/>
        <i x="2575" s="1" nd="1"/>
        <i x="1164" s="1" nd="1"/>
        <i x="2054" s="1" nd="1"/>
        <i x="1039" s="1" nd="1"/>
        <i x="432" s="1" nd="1"/>
        <i x="2178" s="1" nd="1"/>
        <i x="1480" s="1" nd="1"/>
        <i x="2161" s="1" nd="1"/>
        <i x="1503" s="1" nd="1"/>
        <i x="433" s="1" nd="1"/>
        <i x="918" s="1" nd="1"/>
        <i x="1942" s="1" nd="1"/>
        <i x="1675" s="1" nd="1"/>
        <i x="1723" s="1" nd="1"/>
        <i x="2135" s="1" nd="1"/>
        <i x="1140" s="1" nd="1"/>
        <i x="2184" s="1" nd="1"/>
        <i x="1967" s="1" nd="1"/>
        <i x="1637" s="1" nd="1"/>
        <i x="1372" s="1" nd="1"/>
        <i x="2249" s="1" nd="1"/>
        <i x="2155" s="1" nd="1"/>
        <i x="622" s="1" nd="1"/>
        <i x="1169" s="1" nd="1"/>
        <i x="2349" s="1" nd="1"/>
        <i x="1905" s="1" nd="1"/>
        <i x="2195" s="1" nd="1"/>
        <i x="1886" s="1" nd="1"/>
        <i x="2038" s="1" nd="1"/>
        <i x="1213" s="1" nd="1"/>
        <i x="623" s="1" nd="1"/>
        <i x="1508" s="1" nd="1"/>
        <i x="638" s="1" nd="1"/>
        <i x="2177" s="1" nd="1"/>
        <i x="761" s="1" nd="1"/>
        <i x="1098" s="1" nd="1"/>
        <i x="2391" s="1" nd="1"/>
        <i x="1168" s="1" nd="1"/>
        <i x="1343" s="1" nd="1"/>
        <i x="2461" s="1" nd="1"/>
        <i x="559" s="1" nd="1"/>
        <i x="1578" s="1" nd="1"/>
        <i x="1516" s="1" nd="1"/>
        <i x="1070" s="1" nd="1"/>
        <i x="598" s="1" nd="1"/>
        <i x="928" s="1" nd="1"/>
        <i x="2460" s="1" nd="1"/>
        <i x="216" s="1" nd="1"/>
        <i x="1512" s="1" nd="1"/>
        <i x="1628" s="1" nd="1"/>
        <i x="556" s="1" nd="1"/>
        <i x="2556" s="1" nd="1"/>
        <i x="1096" s="1" nd="1"/>
        <i x="763" s="1" nd="1"/>
        <i x="1561" s="1" nd="1"/>
        <i x="1803" s="1" nd="1"/>
        <i x="1985" s="1" nd="1"/>
        <i x="363" s="1" nd="1"/>
        <i x="1315" s="1" nd="1"/>
        <i x="164" s="1" nd="1"/>
        <i x="874" s="1" nd="1"/>
        <i x="153" s="1" nd="1"/>
        <i x="847" s="1" nd="1"/>
        <i x="2462" s="1" nd="1"/>
        <i x="731" s="1" nd="1"/>
        <i x="1009" s="1" nd="1"/>
        <i x="821" s="1" nd="1"/>
        <i x="250" s="1" nd="1"/>
        <i x="1274" s="1" nd="1"/>
        <i x="643" s="1" nd="1"/>
        <i x="163" s="1" nd="1"/>
        <i x="652" s="1" nd="1"/>
        <i x="251" s="1" nd="1"/>
        <i x="162" s="1" nd="1"/>
        <i x="156" s="1" nd="1"/>
        <i x="152" s="1" nd="1"/>
        <i x="2559" s="1" nd="1"/>
        <i x="161" s="1" nd="1"/>
        <i x="240" s="1" nd="1"/>
        <i x="545" s="1" nd="1"/>
        <i x="1106" s="1" nd="1"/>
        <i x="160" s="1" nd="1"/>
        <i x="1240" s="1" nd="1"/>
        <i x="2326" s="1" nd="1"/>
        <i x="2417" s="1" nd="1"/>
        <i x="2002" s="1" nd="1"/>
        <i x="1439" s="1" nd="1"/>
        <i x="451" s="1" nd="1"/>
        <i x="573" s="1" nd="1"/>
        <i x="450" s="1" nd="1"/>
        <i x="1047" s="1" nd="1"/>
        <i x="504" s="1" nd="1"/>
        <i x="505" s="1" nd="1"/>
        <i x="2208" s="1" nd="1"/>
        <i x="665" s="1" nd="1"/>
        <i x="2274" s="1" nd="1"/>
        <i x="322" s="1" nd="1"/>
        <i x="2279" s="1" nd="1"/>
        <i x="2210" s="1" nd="1"/>
        <i x="206" s="1" nd="1"/>
        <i x="207" s="1" nd="1"/>
        <i x="1138" s="1" nd="1"/>
        <i x="1518" s="1" nd="1"/>
        <i x="1316" s="1" nd="1"/>
        <i x="572" s="1" nd="1"/>
        <i x="1097" s="1" nd="1"/>
        <i x="2341" s="1" nd="1"/>
        <i x="2265" s="1" nd="1"/>
        <i x="2216" s="1" nd="1"/>
        <i x="2255" s="1" nd="1"/>
        <i x="1794" s="1" nd="1"/>
        <i x="1086" s="1" nd="1"/>
        <i x="2388" s="1" nd="1"/>
        <i x="2072" s="1" nd="1"/>
        <i x="2190" s="1" nd="1"/>
        <i x="66" s="1" nd="1"/>
        <i x="575" s="1" nd="1"/>
        <i x="576" s="1" nd="1"/>
        <i x="421" s="1" nd="1"/>
        <i x="2142" s="1" nd="1"/>
        <i x="1043" s="1" nd="1"/>
        <i x="91" s="1" nd="1"/>
        <i x="2056" s="1" nd="1"/>
        <i x="2449" s="1" nd="1"/>
        <i x="700" s="1" nd="1"/>
        <i x="36" s="1" nd="1"/>
        <i x="2420" s="1" nd="1"/>
        <i x="903" s="1" nd="1"/>
        <i x="1049" s="1" nd="1"/>
        <i x="904" s="1" nd="1"/>
        <i x="82" s="1" nd="1"/>
        <i x="581" s="1" nd="1"/>
        <i x="1399" s="1" nd="1"/>
        <i x="582" s="1" nd="1"/>
        <i x="1356" s="1" nd="1"/>
        <i x="1682" s="1" nd="1"/>
        <i x="905" s="1" nd="1"/>
        <i x="89" s="1" nd="1"/>
        <i x="84" s="1" nd="1"/>
        <i x="2405" s="1" nd="1"/>
        <i x="1244" s="1" nd="1"/>
        <i x="2407" s="1" nd="1"/>
        <i x="1281" s="1" nd="1"/>
        <i x="2160" s="1" nd="1"/>
        <i x="2218" s="1" nd="1"/>
        <i x="1634" s="1" nd="1"/>
        <i x="47" s="1" nd="1"/>
        <i x="842" s="1" nd="1"/>
        <i x="1642" s="1" nd="1"/>
        <i x="965" s="1" nd="1"/>
        <i x="787" s="1" nd="1"/>
        <i x="843" s="1" nd="1"/>
        <i x="981" s="1" nd="1"/>
        <i x="46" s="1" nd="1"/>
        <i x="2587" s="1" nd="1"/>
        <i x="2588" s="1" nd="1"/>
        <i x="1845" s="1" nd="1"/>
        <i x="2504" s="1" nd="1"/>
        <i x="609" s="1" nd="1"/>
        <i x="99" s="1" nd="1"/>
        <i x="2321" s="1" nd="1"/>
        <i x="103" s="1" nd="1"/>
        <i x="104" s="1" nd="1"/>
        <i x="1973" s="1" nd="1"/>
        <i x="885" s="1" nd="1"/>
        <i x="2394" s="1" nd="1"/>
        <i x="37" s="1" nd="1"/>
        <i x="1114" s="1" nd="1"/>
        <i x="2093" s="1" nd="1"/>
        <i x="1113" s="1" nd="1"/>
        <i x="1953" s="1" nd="1"/>
        <i x="1980" s="1" nd="1"/>
        <i x="717" s="1" nd="1"/>
        <i x="720" s="1" nd="1"/>
        <i x="1542" s="1" nd="1"/>
        <i x="437" s="1" nd="1"/>
        <i x="2549" s="1" nd="1"/>
        <i x="715" s="1" nd="1"/>
        <i x="714" s="1" nd="1"/>
        <i x="1984" s="1" nd="1"/>
        <i x="1999" s="1" nd="1"/>
        <i x="873" s="1" nd="1"/>
        <i x="2522" s="1" nd="1"/>
        <i x="2220" s="1" nd="1"/>
        <i x="1015" s="1" nd="1"/>
        <i x="2419" s="1" nd="1"/>
        <i x="525" s="1" nd="1"/>
        <i x="2521" s="1" nd="1"/>
        <i x="2376" s="1" nd="1"/>
        <i x="803" s="1" nd="1"/>
        <i x="2456" s="1" nd="1"/>
        <i x="1936" s="1" nd="1"/>
        <i x="2045" s="1" nd="1"/>
        <i x="688" s="1" nd="1"/>
        <i x="1954" s="1" nd="1"/>
        <i x="1919" s="1" nd="1"/>
        <i x="34" s="1" nd="1"/>
        <i x="983" s="1" nd="1"/>
        <i x="50" s="1" nd="1"/>
        <i x="1384" s="1" nd="1"/>
        <i x="1349" s="1" nd="1"/>
        <i x="2229" s="1" nd="1"/>
        <i x="1860" s="1" nd="1"/>
        <i x="1822" s="1" nd="1"/>
        <i x="1819" s="1" nd="1"/>
        <i x="2202" s="1" nd="1"/>
        <i x="2107" s="1" nd="1"/>
        <i x="1727" s="1" nd="1"/>
        <i x="1588" s="1" nd="1"/>
        <i x="1589" s="1" nd="1"/>
        <i x="1364" s="1" nd="1"/>
        <i x="1576" s="1" nd="1"/>
        <i x="1554" s="1" nd="1"/>
        <i x="805" s="1" nd="1"/>
        <i x="5" s="1" nd="1"/>
        <i x="385" s="1" nd="1"/>
        <i x="2409" s="1" nd="1"/>
        <i x="2257" s="1" nd="1"/>
        <i x="11" s="1" nd="1"/>
        <i x="21" s="1" nd="1"/>
        <i x="9" s="1" nd="1"/>
        <i x="12" s="1" nd="1"/>
        <i x="10" s="1" nd="1"/>
        <i x="20" s="1" nd="1"/>
        <i x="8" s="1" nd="1"/>
        <i x="1397" s="1" nd="1"/>
        <i x="2530" s="1" nd="1"/>
        <i x="2429" s="1" nd="1"/>
        <i x="578" s="1" nd="1"/>
        <i x="73" s="1" nd="1"/>
        <i x="628" s="1" nd="1"/>
        <i x="571" s="1" nd="1"/>
        <i x="1868" s="1" nd="1"/>
        <i x="1867" s="1" nd="1"/>
        <i x="2455" s="1" nd="1"/>
        <i x="1929" s="1" nd="1"/>
        <i x="518" s="1" nd="1"/>
        <i x="1815" s="1" nd="1"/>
        <i x="1515" s="1" nd="1"/>
        <i x="2313" s="1" nd="1"/>
        <i x="215" s="1" nd="1"/>
        <i x="429" s="1" nd="1"/>
        <i x="771" s="1" nd="1"/>
        <i x="1996" s="1" nd="1"/>
        <i x="2494" s="1" nd="1"/>
        <i x="1950" s="1" nd="1"/>
        <i x="2067" s="1" nd="1"/>
        <i x="1946" s="1" nd="1"/>
        <i x="2042" s="1" nd="1"/>
        <i x="199" s="1" nd="1"/>
        <i x="198" s="1" nd="1"/>
        <i x="196" s="1" nd="1"/>
        <i x="197" s="1" nd="1"/>
        <i x="191" s="1" nd="1"/>
        <i x="194" s="1" nd="1"/>
        <i x="192" s="1" nd="1"/>
        <i x="193" s="1" nd="1"/>
        <i x="190" s="1" nd="1"/>
        <i x="195" s="1" nd="1"/>
        <i x="189" s="1" nd="1"/>
        <i x="314" s="1" nd="1"/>
        <i x="1252" s="1" nd="1"/>
        <i x="566" s="1" nd="1"/>
        <i x="828" s="1" nd="1"/>
        <i x="286" s="1" nd="1"/>
        <i x="284" s="1" nd="1"/>
        <i x="309" s="1" nd="1"/>
        <i x="285" s="1" nd="1"/>
        <i x="313" s="1" nd="1"/>
        <i x="282" s="1" nd="1"/>
        <i x="940" s="1" nd="1"/>
        <i x="1040" s="1" nd="1"/>
        <i x="1566" s="1" nd="1"/>
        <i x="283" s="1" nd="1"/>
        <i x="934" s="1" nd="1"/>
        <i x="1539" s="1" nd="1"/>
        <i x="769" s="1" nd="1"/>
        <i x="574" s="1" nd="1"/>
        <i x="290" s="1" nd="1"/>
        <i x="1810" s="1" nd="1"/>
        <i x="344" s="1" nd="1"/>
        <i x="817" s="1" nd="1"/>
        <i x="310" s="1" nd="1"/>
        <i x="2535" s="1" nd="1"/>
        <i x="2138" s="1" nd="1"/>
        <i x="1151" s="1" nd="1"/>
        <i x="2482" s="1" nd="1"/>
        <i x="1071" s="1" nd="1"/>
        <i x="1317" s="1" nd="1"/>
        <i x="1183" s="1" nd="1"/>
        <i x="1428" s="1" nd="1"/>
        <i x="2034" s="1" nd="1"/>
        <i x="1020" s="1" nd="1"/>
        <i x="1550" s="1" nd="1"/>
        <i x="689" s="1" nd="1"/>
        <i x="1486" s="1" nd="1"/>
        <i x="287" s="1" nd="1"/>
        <i x="312" s="1" nd="1"/>
        <i x="289" s="1" nd="1"/>
        <i x="311" s="1" nd="1"/>
        <i x="2471" s="1" nd="1"/>
        <i x="288" s="1" nd="1"/>
        <i x="1307" s="1" nd="1"/>
        <i x="356" s="1" nd="1"/>
        <i x="358" s="1" nd="1"/>
        <i x="800" s="1" nd="1"/>
        <i x="357" s="1" nd="1"/>
        <i x="186" s="1" nd="1"/>
        <i x="2095" s="1" nd="1"/>
        <i x="277" s="1" nd="1"/>
        <i x="1964" s="1" nd="1"/>
        <i x="1331" s="1" nd="1"/>
        <i x="383" s="1" nd="1"/>
        <i x="1602" s="1" nd="1"/>
        <i x="188" s="1" nd="1"/>
        <i x="278" s="1" nd="1"/>
        <i x="935" s="1" nd="1"/>
        <i x="591" s="1" nd="1"/>
        <i x="2345" s="1" nd="1"/>
        <i x="187" s="1" nd="1"/>
        <i x="275" s="1" nd="1"/>
        <i x="2240" s="1" nd="1"/>
        <i x="2219" s="1" nd="1"/>
        <i x="671" s="1" nd="1"/>
        <i x="279" s="1" nd="1"/>
        <i x="2298" s="1" nd="1"/>
        <i x="897" s="1" nd="1"/>
        <i x="281" s="1" nd="1"/>
        <i x="280" s="1" nd="1"/>
        <i x="1073" s="1" nd="1"/>
        <i x="973" s="1" nd="1"/>
        <i x="1700" s="1" nd="1"/>
        <i x="185" s="1" nd="1"/>
        <i x="276" s="1" nd="1"/>
        <i x="2245" s="1" nd="1"/>
        <i x="2263" s="1" nd="1"/>
        <i x="691" s="1" nd="1"/>
        <i x="1199" s="1" nd="1"/>
        <i x="1045" s="1" nd="1"/>
        <i x="1629" s="1" nd="1"/>
        <i x="651" s="1" nd="1"/>
        <i x="791" s="1" nd="1"/>
        <i x="2032" s="1" nd="1"/>
        <i x="793" s="1" nd="1"/>
        <i x="1923" s="1" nd="1"/>
        <i x="2399" s="1" nd="1"/>
        <i x="1021" s="1" nd="1"/>
        <i x="459" s="1" nd="1"/>
        <i x="517" s="1" nd="1"/>
        <i x="2171" s="1" nd="1"/>
        <i x="1297" s="1" nd="1"/>
        <i x="1131" s="1" nd="1"/>
        <i x="602" s="1" nd="1"/>
        <i x="841" s="1" nd="1"/>
        <i x="551" s="1" nd="1"/>
        <i x="1170" s="1" nd="1"/>
        <i x="1344" s="1" nd="1"/>
        <i x="1142" s="1" nd="1"/>
        <i x="2544" s="1" nd="1"/>
        <i x="936" s="1" nd="1"/>
        <i x="1158" s="1" nd="1"/>
        <i x="907" s="1" nd="1"/>
        <i x="208" s="1" nd="1"/>
        <i x="2027" s="1" nd="1"/>
        <i x="1623" s="1" nd="1"/>
        <i x="1185" s="1" nd="1"/>
        <i x="1187" s="1" nd="1"/>
        <i x="2379" s="1" nd="1"/>
        <i x="1250" s="1" nd="1"/>
        <i x="1436" s="1" nd="1"/>
        <i x="1725" s="1" nd="1"/>
        <i x="933" s="1" nd="1"/>
        <i x="932" s="1" nd="1"/>
        <i x="106" s="1" nd="1"/>
        <i x="1774" s="1" nd="1"/>
        <i x="203" s="1" nd="1"/>
        <i x="105" s="1" nd="1"/>
        <i x="2099" s="1" nd="1"/>
        <i x="1435" s="1" nd="1"/>
        <i x="1350" s="1" nd="1"/>
        <i x="1279" s="1" nd="1"/>
        <i x="580" s="1" nd="1"/>
        <i x="660" s="1" nd="1"/>
        <i x="562" s="1" nd="1"/>
        <i x="658" s="1" nd="1"/>
        <i x="579" s="1" nd="1"/>
        <i x="1050" s="1" nd="1"/>
        <i x="659" s="1" nd="1"/>
        <i x="83" s="1" nd="1"/>
        <i x="86" s="1" nd="1"/>
        <i x="85" s="1" nd="1"/>
        <i x="1838" s="1" nd="1"/>
        <i x="583" s="1" nd="1"/>
        <i x="902" s="1" nd="1"/>
        <i x="901" s="1" nd="1"/>
        <i x="2023" s="1" nd="1"/>
        <i x="711" s="1" nd="1"/>
        <i x="1394" s="1" nd="1"/>
        <i x="977" s="1" nd="1"/>
        <i x="1118" s="1" nd="1"/>
        <i x="2204" s="1" nd="1"/>
        <i x="2205" s="1" nd="1"/>
        <i x="2217" s="1" nd="1"/>
        <i x="2206" s="1" nd="1"/>
        <i x="2203" s="1" nd="1"/>
        <i x="1264" s="1" nd="1"/>
        <i x="1228" s="1" nd="1"/>
        <i x="131" s="1" nd="1"/>
        <i x="2585" s="1" nd="1"/>
        <i x="2489" s="1" nd="1"/>
        <i x="2233" s="1" nd="1"/>
        <i x="1807" s="1" nd="1"/>
        <i x="844" s="1" nd="1"/>
        <i x="72" s="1" nd="1"/>
        <i x="447" s="1" nd="1"/>
        <i x="1249" s="1" nd="1"/>
        <i x="586" s="1" nd="1"/>
        <i x="969" s="1" nd="1"/>
        <i x="2286" s="1" nd="1"/>
        <i x="2490" s="1" nd="1"/>
        <i x="2532" s="1" nd="1"/>
        <i x="1813" s="1" nd="1"/>
        <i x="1051" s="1" nd="1"/>
        <i x="937" s="1" nd="1"/>
        <i x="1824" s="1" nd="1"/>
        <i x="958" s="1" nd="1"/>
        <i x="1495" s="1" nd="1"/>
        <i x="2172" s="1" nd="1"/>
        <i x="2260" s="1" nd="1"/>
        <i x="1732" s="1" nd="1"/>
        <i x="2103" s="1" nd="1"/>
        <i x="416" s="1" nd="1"/>
        <i x="994" s="1" nd="1"/>
        <i x="1010" s="1" nd="1"/>
        <i x="2583" s="1" nd="1"/>
        <i x="913" s="1" nd="1"/>
        <i x="2375" s="1" nd="1"/>
        <i x="124" s="1" nd="1"/>
        <i x="1664" s="1" nd="1"/>
        <i x="1665" s="1" nd="1"/>
        <i x="997" s="1" nd="1"/>
        <i x="1777" s="1" nd="1"/>
        <i x="1778" s="1" nd="1"/>
        <i x="2538" s="1" nd="1"/>
        <i x="13" s="1" nd="1"/>
        <i x="627" s="1" nd="1"/>
        <i x="2593" s="1" nd="1"/>
        <i x="2304" s="1" nd="1"/>
        <i x="2542" s="1" nd="1"/>
        <i x="2453" s="1" nd="1"/>
        <i x="2082" s="1" nd="1"/>
        <i x="1041" s="1" nd="1"/>
        <i x="2563" s="1" nd="1"/>
        <i x="1719" s="1" nd="1"/>
        <i x="1013" s="1" nd="1"/>
        <i x="1484" s="1" nd="1"/>
        <i x="735" s="1" nd="1"/>
        <i x="908" s="1" nd="1"/>
        <i x="2153" s="1" nd="1"/>
        <i x="1797" s="1" nd="1"/>
        <i x="836" s="1" nd="1"/>
        <i x="1173" s="1" nd="1"/>
        <i x="2436" s="1" nd="1"/>
        <i x="1321" s="1" nd="1"/>
        <i x="2380" s="1" nd="1"/>
        <i x="1789" s="1" nd="1"/>
        <i x="1401" s="1" nd="1"/>
        <i x="2293" s="1" nd="1"/>
        <i x="883" s="1" nd="1"/>
        <i x="775" s="1" nd="1"/>
        <i x="1738" s="1" nd="1"/>
        <i x="1387" s="1" nd="1"/>
        <i x="1263" s="1" nd="1"/>
        <i x="2487" s="1" nd="1"/>
        <i x="615" s="1" nd="1"/>
        <i x="614" s="1" nd="1"/>
        <i x="613" s="1" nd="1"/>
        <i x="2170" s="1" nd="1"/>
        <i x="1939" s="1" nd="1"/>
        <i x="737" s="1" nd="1"/>
        <i x="736" s="1" nd="1"/>
        <i x="94" s="1" nd="1"/>
        <i x="949" s="1" nd="1"/>
        <i x="1465" s="1" nd="1"/>
        <i x="1466" s="1" nd="1"/>
        <i x="396" s="1" nd="1"/>
        <i x="1530" s="1" nd="1"/>
        <i x="2548" s="1" nd="1"/>
        <i x="1568" s="1" nd="1"/>
        <i x="804" s="1" nd="1"/>
        <i x="1017" s="1" nd="1"/>
        <i x="1232" s="1" nd="1"/>
        <i x="970" s="1" nd="1"/>
        <i x="1522" s="1" nd="1"/>
        <i x="2555" s="1" nd="1"/>
        <i x="14" s="1" nd="1"/>
        <i x="1282" s="1" nd="1"/>
        <i x="1388" s="1" nd="1"/>
        <i x="2374" s="1" nd="1"/>
        <i x="2550" s="1" nd="1"/>
        <i x="506" s="1" nd="1"/>
        <i x="2297" s="1" nd="1"/>
        <i x="1451" s="1" nd="1"/>
        <i x="1971" s="1" nd="1"/>
        <i x="1335" s="1" nd="1"/>
        <i x="1666" s="1" nd="1"/>
        <i x="1992" s="1" nd="1"/>
        <i x="1828" s="1" nd="1"/>
        <i x="1714" s="1" nd="1"/>
        <i x="555" s="1" nd="1"/>
        <i x="1715" s="1" nd="1"/>
        <i x="2248" s="1" nd="1"/>
        <i x="2074" s="1" nd="1"/>
        <i x="1943" s="1" nd="1"/>
        <i x="2352" s="1" nd="1"/>
        <i x="1089" s="1" nd="1"/>
        <i x="1139" s="1" nd="1"/>
        <i x="1717" s="1" nd="1"/>
        <i x="1246" s="1" nd="1"/>
        <i x="1779" s="1" nd="1"/>
        <i x="2079" s="1" nd="1"/>
        <i x="2332" s="1" nd="1"/>
        <i x="1208" s="1" nd="1"/>
        <i x="1289" s="1" nd="1"/>
        <i x="2167" s="1" nd="1"/>
        <i x="2572" s="1" nd="1"/>
        <i x="1308" s="1" nd="1"/>
        <i x="1143" s="1" nd="1"/>
        <i x="1563" s="1" nd="1"/>
        <i x="2457" s="1" nd="1"/>
        <i x="1839" s="1" nd="1"/>
        <i x="2486" s="1" nd="1"/>
        <i x="1490" s="1" nd="1"/>
        <i x="1873" s="1" nd="1"/>
        <i x="1916" s="1" nd="1"/>
        <i x="393" s="1" nd="1"/>
        <i x="402" s="1" nd="1"/>
        <i x="515" s="1" nd="1"/>
        <i x="554" s="1" nd="1"/>
        <i x="2035" s="1" nd="1"/>
        <i x="635" s="1" nd="1"/>
        <i x="1993" s="1" nd="1"/>
        <i x="1997" s="1" nd="1"/>
        <i x="2053" s="1" nd="1"/>
        <i x="2165" s="1" nd="1"/>
        <i x="1694" s="1" nd="1"/>
        <i x="886" s="1" nd="1"/>
        <i x="1855" s="1" nd="1"/>
        <i x="1124" s="1" nd="1"/>
        <i x="1513" s="1" nd="1"/>
        <i x="1510" s="1" nd="1"/>
        <i x="2066" s="1" nd="1"/>
        <i x="2029" s="1" nd="1"/>
        <i x="1785" s="1" nd="1"/>
        <i x="247" s="1" nd="1"/>
        <i x="1406" s="1" nd="1"/>
        <i x="1121" s="1" nd="1"/>
        <i x="487" s="1" nd="1"/>
        <i x="963" s="1" nd="1"/>
        <i x="144" s="1" nd="1"/>
        <i x="292" s="1" nd="1"/>
        <i x="2445" s="1" nd="1"/>
        <i x="146" s="1" nd="1"/>
        <i x="872" s="1" nd="1"/>
        <i x="147" s="1" nd="1"/>
        <i x="1618" s="1" nd="1"/>
        <i x="404" s="1" nd="1"/>
        <i x="2126" s="1" nd="1"/>
        <i x="1467" s="1" nd="1"/>
        <i x="1619" s="1" nd="1"/>
        <i x="491" s="1" nd="1"/>
        <i x="209" s="1" nd="1"/>
        <i x="1596" s="1" nd="1"/>
        <i x="227" s="1" nd="1"/>
        <i x="225" s="1" nd="1"/>
        <i x="232" s="1" nd="1"/>
        <i x="226" s="1" nd="1"/>
        <i x="1064" s="1" nd="1"/>
        <i x="2234" s="1" nd="1"/>
        <i x="2270" s="1" nd="1"/>
        <i x="2518" s="1" nd="1"/>
        <i x="406" s="1" nd="1"/>
        <i x="1851" s="1" nd="1"/>
        <i x="2007" s="1" nd="1"/>
        <i x="840" s="1" nd="1"/>
        <i x="1328" s="1" nd="1"/>
        <i x="2476" s="1" nd="1"/>
        <i x="1306" s="1" nd="1"/>
        <i x="475" s="1" nd="1"/>
        <i x="542" s="1" nd="1"/>
        <i x="2113" s="1" nd="1"/>
        <i x="1790" s="1" nd="1"/>
        <i x="81" s="1" nd="1"/>
        <i x="473" s="1" nd="1"/>
        <i x="1210" s="1" nd="1"/>
        <i x="2215" s="1" nd="1"/>
        <i x="341" s="1" nd="1"/>
        <i x="2454" s="1" nd="1"/>
        <i x="648" s="1" nd="1"/>
        <i x="1280" s="1" nd="1"/>
        <i x="1370" s="1" nd="1"/>
        <i x="1371" s="1" nd="1"/>
        <i x="1325" s="1" nd="1"/>
        <i x="1757" s="1" nd="1"/>
        <i x="32" s="1" nd="1"/>
        <i x="2030" s="1" nd="1"/>
        <i x="1597" s="1" nd="1"/>
        <i x="527" s="1" nd="1"/>
        <i x="1692" s="1" nd="1"/>
        <i x="418" s="1" nd="1"/>
        <i x="1775" s="1" nd="1"/>
        <i x="263" s="1" nd="1"/>
        <i x="1253" s="1" nd="1"/>
        <i x="320" s="1" nd="1"/>
        <i x="338" s="1" nd="1"/>
        <i x="2331" s="1" nd="1"/>
        <i x="139" s="1" nd="1"/>
        <i x="732" s="1" nd="1"/>
        <i x="369" s="1" nd="1"/>
        <i x="1494" s="1" nd="1"/>
        <i x="1897" s="1" nd="1"/>
        <i x="681" s="1" nd="1"/>
        <i x="1900" s="1" nd="1"/>
        <i x="140" s="1" nd="1"/>
        <i x="1012" s="1" nd="1"/>
        <i x="1358" s="1" nd="1"/>
        <i x="768" s="1" nd="1"/>
        <i x="536" s="1" nd="1"/>
        <i x="1821" s="1" nd="1"/>
        <i x="1478" s="1" nd="1"/>
        <i x="1375" s="1" nd="1"/>
        <i x="641" s="1" nd="1"/>
        <i x="2136" s="1" nd="1"/>
        <i x="213" s="1" nd="1"/>
        <i x="1085" s="1" nd="1"/>
        <i x="1660" s="1" nd="1"/>
        <i x="1109" s="1" nd="1"/>
        <i x="1940" s="1" nd="1"/>
        <i x="1425" s="1" nd="1"/>
        <i x="1606" s="1" nd="1"/>
        <i x="1761" s="1" nd="1"/>
        <i x="1639" s="1" nd="1"/>
        <i x="1233" s="1" nd="1"/>
        <i x="2185" s="1" nd="1"/>
        <i x="2166" s="1" nd="1"/>
        <i x="1207" s="1" nd="1"/>
        <i x="2434" s="1" nd="1"/>
        <i x="2360" s="1" nd="1"/>
        <i x="533" s="1" nd="1"/>
        <i x="2110" s="1" nd="1"/>
        <i x="729" s="1" nd="1"/>
        <i x="2102" s="1" nd="1"/>
        <i x="919" s="1" nd="1"/>
        <i x="2350" s="1" nd="1"/>
        <i x="569" s="1" nd="1"/>
        <i x="2223" s="1" nd="1"/>
        <i x="570" s="1" nd="1"/>
        <i x="1995" s="1" nd="1"/>
        <i x="1028" s="1" nd="1"/>
        <i x="546" s="1" nd="1"/>
        <i x="2464" s="1" nd="1"/>
        <i x="1231" s="1" nd="1"/>
        <i x="1298" s="1" nd="1"/>
        <i x="1002" s="1" nd="1"/>
        <i x="2370" s="1" nd="1"/>
        <i x="2358" s="1" nd="1"/>
        <i x="853" s="1" nd="1"/>
        <i x="390" s="1" nd="1"/>
        <i x="1520" s="1" nd="1"/>
        <i x="765" s="1" nd="1"/>
        <i x="1910" s="1" nd="1"/>
        <i x="212" s="1" nd="1"/>
        <i x="1708" s="1" nd="1"/>
        <i x="2169" s="1" nd="1"/>
        <i x="876" s="1" nd="1"/>
        <i x="252" s="1" nd="1"/>
        <i x="955" s="1" nd="1"/>
        <i x="259" s="1" nd="1"/>
        <i x="264" s="1" nd="1"/>
        <i x="742" s="1" nd="1"/>
        <i x="2396" s="1" nd="1"/>
        <i x="1709" s="1" nd="1"/>
        <i x="1652" s="1" nd="1"/>
        <i x="1609" s="1" nd="1"/>
        <i x="258" s="1" nd="1"/>
        <i x="255" s="1" nd="1"/>
        <i x="1820" s="1" nd="1"/>
        <i x="254" s="1" nd="1"/>
        <i x="1526" s="1" nd="1"/>
        <i x="376" s="1" nd="1"/>
        <i x="2104" s="1" nd="1"/>
        <i x="1034" s="1" nd="1"/>
        <i x="253" s="1" nd="1"/>
        <i x="1523" s="1" nd="1"/>
        <i x="375" s="1" nd="1"/>
        <i x="1659" s="1" nd="1"/>
        <i x="744" s="1" nd="1"/>
        <i x="373" s="1" nd="1"/>
        <i x="374" s="1" nd="1"/>
        <i x="1492" s="1" nd="1"/>
        <i x="256" s="1" nd="1"/>
        <i x="257" s="1" nd="1"/>
        <i x="685" s="1" nd="1"/>
        <i x="260" s="1" nd="1"/>
        <i x="964" s="1" nd="1"/>
        <i x="261" s="1" nd="1"/>
        <i x="349" s="1" nd="1"/>
        <i x="2043" s="1" nd="1"/>
        <i x="1645" s="1" nd="1"/>
        <i x="262" s="1" nd="1"/>
        <i x="1055" s="1" nd="1"/>
        <i x="1570" s="1" nd="1"/>
        <i x="438" s="1" nd="1"/>
        <i x="439" s="1" nd="1"/>
        <i x="743" s="1" nd="1"/>
        <i x="1330" s="1" nd="1"/>
        <i x="1632" s="1" nd="1"/>
        <i x="1754" s="1" nd="1"/>
        <i x="988" s="1" nd="1"/>
        <i x="989" s="1" nd="1"/>
        <i x="1531" s="1" nd="1"/>
        <i x="1434" s="1" nd="1"/>
        <i x="1433" s="1" nd="1"/>
        <i x="2011" s="1" nd="1"/>
        <i x="2010" s="1" nd="1"/>
        <i x="2267" s="1" nd="1"/>
        <i x="368" s="1" nd="1"/>
        <i x="95" s="1" nd="1"/>
        <i x="96" s="1" nd="1"/>
        <i x="1921" s="1" nd="1"/>
        <i x="1920" s="1" nd="1"/>
        <i x="2561" s="1" nd="1"/>
        <i x="758" s="1" nd="1"/>
        <i x="1535" s="1" nd="1"/>
        <i x="2285" s="1" nd="1"/>
        <i x="1058" s="1" nd="1"/>
        <i x="1363" s="1" nd="1"/>
        <i x="1288" s="1" nd="1"/>
        <i x="2284" s="1" nd="1"/>
        <i x="1122" s="1" nd="1"/>
        <i x="565" s="1" nd="1"/>
        <i x="772" s="1" nd="1"/>
        <i x="59" s="1" nd="1"/>
        <i x="834" s="1" nd="1"/>
        <i x="2562" s="1" nd="1"/>
        <i x="1752" s="1" nd="1"/>
        <i x="2128" s="1" nd="1"/>
        <i x="145" s="1" nd="1"/>
        <i x="514" s="1" nd="1"/>
        <i x="1830" s="1" nd="1"/>
        <i x="584" s="1" nd="1"/>
        <i x="716" s="1" nd="1"/>
        <i x="35" s="1" nd="1"/>
        <i x="1136" s="1" nd="1"/>
        <i x="1707" s="1" nd="1"/>
        <i x="1437" s="1" nd="1"/>
        <i x="2325" s="1" nd="1"/>
        <i x="1385" s="1" nd="1"/>
        <i x="380" s="1" nd="1"/>
        <i x="353" s="1" nd="1"/>
        <i x="1440" s="1" nd="1"/>
        <i x="455" s="1" nd="1"/>
        <i x="381" s="1" nd="1"/>
        <i x="359" s="1" nd="1"/>
        <i x="1042" s="1" nd="1"/>
        <i x="382" s="1" nd="1"/>
        <i x="1156" s="1" nd="1"/>
        <i x="1389" s="1" nd="1"/>
        <i x="354" s="1" nd="1"/>
        <i x="1956" s="1" nd="1"/>
        <i x="1184" s="1" nd="1"/>
        <i x="1482" s="1" nd="1"/>
        <i x="1203" s="1" nd="1"/>
        <i x="686" s="1" nd="1"/>
        <i x="135" s="1" nd="1"/>
        <i x="293" s="1" nd="1"/>
        <i x="549" s="1" nd="1"/>
        <i x="550" s="1" nd="1"/>
        <i x="149" s="1" nd="1"/>
        <i x="2463" s="1" nd="1"/>
        <i x="644" s="1" nd="1"/>
        <i x="430" s="1" nd="1"/>
        <i x="2510" s="1" nd="1"/>
        <i x="454" s="1" nd="1"/>
        <i x="291" s="1" nd="1"/>
        <i x="2540" s="1" nd="1"/>
        <i x="757" s="1" nd="1"/>
        <i x="130" s="1" nd="1"/>
        <i x="2129" s="1" nd="1"/>
        <i x="2275" s="1" nd="1"/>
        <i x="2347" s="1" nd="1"/>
        <i x="1310" s="1" nd="1"/>
        <i x="298" s="1" nd="1"/>
        <i x="2319" s="1" nd="1"/>
        <i x="1850" s="1" nd="1"/>
        <i x="1948" s="1" nd="1"/>
        <i x="299" s="1" nd="1"/>
        <i x="2480" s="1" nd="1"/>
        <i x="1429" s="1" nd="1"/>
        <i x="2435" s="1" nd="1"/>
        <i x="1296" s="1" nd="1"/>
        <i x="295" s="1" nd="1"/>
        <i x="364" s="1" nd="1"/>
        <i x="1805" s="1" nd="1"/>
        <i x="296" s="1" nd="1"/>
        <i x="134" s="1" nd="1"/>
        <i x="412" s="1" nd="1"/>
        <i x="1769" s="1" nd="1"/>
        <i x="1809" s="1" nd="1"/>
        <i x="1811" s="1" nd="1"/>
        <i x="996" s="1" nd="1"/>
        <i x="680" s="1" nd="1"/>
        <i x="839" s="1" nd="1"/>
        <i x="415" s="1" nd="1"/>
        <i x="159" s="1" nd="1"/>
        <i x="1926" s="1" nd="1"/>
        <i x="157" s="1" nd="1"/>
        <i x="158" s="1" nd="1"/>
        <i x="2009" s="1" nd="1"/>
        <i x="900" s="1" nd="1"/>
        <i x="2479" s="1" nd="1"/>
        <i x="1457" s="1" nd="1"/>
        <i x="1496" s="1" nd="1"/>
        <i x="1499" s="1" nd="1"/>
        <i x="1497" s="1" nd="1"/>
        <i x="707" s="1" nd="1"/>
        <i x="1241" s="1" nd="1"/>
        <i x="448" s="1" nd="1"/>
        <i x="1448" s="1" nd="1"/>
        <i x="48" s="1" nd="1"/>
        <i x="697" s="1" nd="1"/>
        <i x="57" s="1" nd="1"/>
        <i x="794" s="1" nd="1"/>
        <i x="29" s="1" nd="1"/>
        <i x="2236" s="1" nd="1"/>
        <i x="27" s="1" nd="1"/>
        <i x="28" s="1" nd="1"/>
        <i x="26" s="1" nd="1"/>
        <i x="25" s="1" nd="1"/>
        <i x="172" s="1" nd="1"/>
        <i x="2087" s="1" nd="1"/>
        <i x="1293" s="1" nd="1"/>
        <i x="171" s="1" nd="1"/>
        <i x="243" s="1" nd="1"/>
        <i x="2404" s="1" nd="1"/>
        <i x="1812" s="1" nd="1"/>
        <i x="377" s="1" nd="1"/>
        <i x="248" s="1" nd="1"/>
        <i x="378" s="1" nd="1"/>
        <i x="379" s="1" nd="1"/>
        <i x="593" s="1" nd="1"/>
        <i x="538" s="1" nd="1"/>
        <i x="403" s="1" nd="1"/>
        <i x="543" s="1" nd="1"/>
        <i x="807" s="1" nd="1"/>
        <i x="564" s="1" nd="1"/>
        <i x="945" s="1" nd="1"/>
        <i x="557" s="1" nd="1"/>
        <i x="826" s="1" nd="1"/>
        <i x="1066" s="1" nd="1"/>
        <i x="366" s="1" nd="1"/>
        <i x="811" s="1" nd="1"/>
        <i x="626" s="1" nd="1"/>
        <i x="930" s="1" nd="1"/>
        <i x="727" s="1" nd="1"/>
        <i x="785" s="1" nd="1"/>
        <i x="502" s="1" nd="1"/>
        <i x="868" s="1" nd="1"/>
        <i x="494" s="1" nd="1"/>
        <i x="639" s="1" nd="1"/>
        <i x="236" s="1" nd="1"/>
        <i x="749" s="1" nd="1"/>
        <i x="896" s="1" nd="1"/>
        <i x="705" s="1" nd="1"/>
        <i x="427" s="1" nd="1"/>
        <i x="428" s="1" nd="1"/>
        <i x="563" s="1" nd="1"/>
        <i x="820" s="1" nd="1"/>
        <i x="400" s="1" nd="1"/>
        <i x="305" s="1" nd="1"/>
        <i x="952" s="1" nd="1"/>
        <i x="728" s="1" nd="1"/>
        <i x="2406" s="1" nd="1"/>
        <i x="1564" s="1" nd="1"/>
        <i x="1420" s="1" nd="1"/>
        <i x="461" s="1" nd="1"/>
        <i x="2068" s="1" nd="1"/>
        <i x="2309" s="1" nd="1"/>
        <i x="201" s="1" nd="1"/>
        <i x="419" s="1" nd="1"/>
        <i x="214" s="1" nd="1"/>
        <i x="233" s="1" nd="1"/>
        <i x="434" s="1" nd="1"/>
        <i x="370" s="1" nd="1"/>
        <i x="1202" s="1" nd="1"/>
        <i x="693" s="1" nd="1"/>
        <i x="1104" s="1" nd="1"/>
        <i x="1105" s="1" nd="1"/>
        <i x="1084" s="1" nd="1"/>
        <i x="696" s="1" nd="1"/>
        <i x="692" s="1" nd="1"/>
        <i x="453" s="1" nd="1"/>
        <i x="1630" s="1" nd="1"/>
        <i x="1087" s="1" nd="1"/>
        <i x="2584" s="1" nd="1"/>
        <i x="1469" s="1" nd="1"/>
        <i x="764" s="1" nd="1"/>
        <i x="1540" s="1" nd="1"/>
        <i x="480" s="1" nd="1"/>
        <i x="706" s="1" nd="1"/>
        <i x="2094" s="1" nd="1"/>
        <i x="33" s="1" nd="1"/>
        <i x="1767" s="1" nd="1"/>
        <i x="1913" s="1" nd="1"/>
        <i x="1842" s="1" nd="1"/>
        <i x="2484" s="1" nd="1"/>
        <i x="1784" s="1" nd="1"/>
        <i x="2149" s="1" nd="1"/>
        <i x="1648" s="1" nd="1"/>
        <i x="1653" s="1" nd="1"/>
        <i x="2150" s="1" nd="1"/>
        <i x="1581" s="1" nd="1"/>
        <i x="978" s="1" nd="1"/>
        <i x="2147" s="1" nd="1"/>
        <i x="2148" s="1" nd="1"/>
        <i x="801" s="1" nd="1"/>
        <i x="802" s="1" nd="1"/>
        <i x="1901" s="1" nd="1"/>
        <i x="629" s="1" nd="1"/>
        <i x="630" s="1" nd="1"/>
        <i x="1961" s="1" nd="1"/>
        <i x="1703" s="1" nd="1"/>
        <i x="2392" s="1" nd="1"/>
        <i x="524" s="1" nd="1"/>
        <i x="966" s="1" nd="1"/>
        <i x="2543" s="1" nd="1"/>
        <i x="2483" s="1" nd="1"/>
        <i x="1153" s="1" nd="1"/>
        <i x="2091" s="1" nd="1"/>
        <i x="815" s="1" nd="1"/>
        <i x="1216" s="1" nd="1"/>
        <i x="2181" s="1" nd="1"/>
        <i x="2438" s="1" nd="1"/>
        <i x="2197" s="1" nd="1"/>
        <i x="2183" s="1" nd="1"/>
        <i x="1836" s="1" nd="1"/>
        <i x="2527" s="1" nd="1"/>
        <i x="1793" s="1" nd="1"/>
        <i x="1369" s="1" nd="1"/>
        <i x="90" s="1" nd="1"/>
        <i x="2581" s="1" nd="1"/>
        <i x="2580" s="1" nd="1"/>
        <i x="616" s="1" nd="1"/>
        <i x="1676" s="1" nd="1"/>
        <i x="2315" s="1" nd="1"/>
        <i x="1411" s="1" nd="1"/>
        <i x="1410" s="1" nd="1"/>
        <i x="1022" s="1" nd="1"/>
        <i x="1704" s="1" nd="1"/>
        <i x="1329" s="1" nd="1"/>
        <i x="1877" s="1" nd="1"/>
        <i x="1072" s="1" nd="1"/>
        <i x="1292" s="1" nd="1"/>
        <i x="1025" s="1" nd="1"/>
        <i x="1065" s="1" nd="1"/>
        <i x="882" s="1" nd="1"/>
        <i x="1502" s="1" nd="1"/>
        <i x="2194" s="1" nd="1"/>
        <i x="683" s="1" nd="1"/>
        <i x="1706" s="1" nd="1"/>
        <i x="2018" s="1" nd="1"/>
        <i x="1635" s="1" nd="1"/>
        <i x="1799" s="1" nd="1"/>
        <i x="2241" s="1" nd="1"/>
        <i x="1699" s="1" nd="1"/>
        <i x="1171" s="1" nd="1"/>
        <i x="1441" s="1" nd="1"/>
        <i x="1461" s="1" nd="1"/>
        <i x="854" s="1" nd="1"/>
        <i x="1565" s="1" nd="1"/>
        <i x="1458" s="1" nd="1"/>
        <i x="526" s="1" nd="1"/>
        <i x="703" s="1" nd="1"/>
        <i x="1152" s="1" nd="1"/>
        <i x="851" s="1" nd="1"/>
        <i x="1622" s="1" nd="1"/>
        <i x="2554" s="1" nd="1"/>
        <i x="2422" s="1" nd="1"/>
        <i x="1808" s="1" nd="1"/>
        <i x="1336" s="1" nd="1"/>
        <i x="2573" s="1" nd="1"/>
        <i x="1167" s="1" nd="1"/>
        <i x="2180" s="1" nd="1"/>
        <i x="1479" s="1" nd="1"/>
        <i x="1908" s="1" nd="1"/>
        <i x="1990" s="1" nd="1"/>
        <i x="523" s="1" nd="1"/>
        <i x="795" s="1" nd="1"/>
        <i x="2060" s="1" nd="1"/>
        <i x="2251" s="1" nd="1"/>
        <i x="1037" s="1" nd="1"/>
        <i x="998" s="1" nd="1"/>
        <i x="926" s="1" nd="1"/>
        <i x="2592" s="1" nd="1"/>
        <i x="2450" s="1" nd="1"/>
        <i x="1260" s="1" nd="1"/>
        <i x="1872" s="1" nd="1"/>
        <i x="1006" s="1" nd="1"/>
        <i x="1148" s="1" nd="1"/>
        <i x="1517" s="1" nd="1"/>
        <i x="1621" s="1" nd="1"/>
        <i x="1906" s="1" nd="1"/>
        <i x="999" s="1" nd="1"/>
        <i x="1460" s="1" nd="1"/>
        <i x="1031" s="1" nd="1"/>
        <i x="1957" s="1" nd="1"/>
        <i x="1044" s="1" nd="1"/>
        <i x="1155" s="1" nd="1"/>
        <i x="1511" s="1" nd="1"/>
        <i x="1004" s="1" nd="1"/>
        <i x="752" s="1" nd="1"/>
        <i x="1342" s="1" nd="1"/>
        <i x="1235" s="1" nd="1"/>
        <i x="1885" s="1" nd="1"/>
        <i x="1471" s="1" nd="1"/>
        <i x="1796" s="1" nd="1"/>
        <i x="1351" s="1" nd="1"/>
        <i x="1132" s="1" nd="1"/>
        <i x="2368" s="1" nd="1"/>
        <i x="1804" s="1" nd="1"/>
        <i x="1295" s="1" nd="1"/>
        <i x="2019" s="1" nd="1"/>
        <i x="1186" s="1" nd="1"/>
        <i x="784" s="1" nd="1"/>
        <i x="2496" s="1" nd="1"/>
        <i x="1284" s="1" nd="1"/>
        <i x="88" s="1" nd="1"/>
        <i x="1048" s="1" nd="1"/>
        <i x="1304" s="1" nd="1"/>
        <i x="1765" s="1" nd="1"/>
        <i x="1764" s="1" nd="1"/>
        <i x="1766" s="1" nd="1"/>
        <i x="2466" s="1" nd="1"/>
        <i x="2373" s="1" nd="1"/>
        <i x="990" s="1" nd="1"/>
        <i x="1419" s="1" nd="1"/>
        <i x="2141" s="1" nd="1"/>
        <i x="2328" s="1" nd="1"/>
        <i x="235" s="1" nd="1"/>
        <i x="42" s="1" nd="1"/>
        <i x="43" s="1" nd="1"/>
        <i x="2586" s="1" nd="1"/>
        <i x="1958" s="1" nd="1"/>
        <i x="1547" s="1" nd="1"/>
        <i x="1982" s="1" nd="1"/>
        <i x="2006" s="1" nd="1"/>
        <i x="2005" s="1" nd="1"/>
        <i x="123" s="1" nd="1"/>
        <i x="76" s="1" nd="1"/>
        <i x="77" s="1" nd="1"/>
        <i x="1981" s="1" nd="1"/>
        <i x="829" s="1" nd="1"/>
        <i x="304" s="1" nd="1"/>
        <i x="1257" s="1" nd="1"/>
        <i x="317" s="1" nd="1"/>
        <i x="1963" s="1" nd="1"/>
        <i x="2356" s="1" nd="1"/>
        <i x="2439" s="1" nd="1"/>
        <i x="2292" s="1" nd="1"/>
        <i x="855" s="1" nd="1"/>
        <i x="520" s="1" nd="1"/>
        <i x="1108" s="1" nd="1"/>
        <i x="1166" s="1" nd="1"/>
        <i x="1191" s="1" nd="1"/>
        <i x="1795" s="1" nd="1"/>
        <i x="2239" s="1" nd="1"/>
        <i x="1711" s="1" nd="1"/>
        <i x="2323" s="1" nd="1"/>
        <i x="2393" s="1" nd="1"/>
        <i x="1326" s="1" nd="1"/>
        <i x="2226" s="1" nd="1"/>
        <i x="2162" s="1" nd="1"/>
        <i x="2574" s="1" nd="1"/>
        <i x="2238" s="1" nd="1"/>
        <i x="1945" s="1" nd="1"/>
        <i x="888" s="1" nd="1"/>
        <i x="766" s="1" nd="1"/>
        <i x="915" s="1" nd="1"/>
        <i x="1806" s="1" nd="1"/>
        <i x="2448" s="1" nd="1"/>
        <i x="2024" s="1" nd="1"/>
        <i x="2353" s="1" nd="1"/>
        <i x="1447" s="1" nd="1"/>
        <i x="653" s="1" nd="1"/>
        <i x="2426" s="1" nd="1"/>
        <i x="2179" s="1" nd="1"/>
        <i x="2287" s="1" nd="1"/>
        <i x="2133" s="1" nd="1"/>
        <i x="1753" s="1" nd="1"/>
        <i x="1277" s="1" nd="1"/>
        <i x="2513" s="1" nd="1"/>
        <i x="2512" s="1" nd="1"/>
        <i x="1684" s="1" nd="1"/>
        <i x="1239" s="1" nd="1"/>
        <i x="109" s="1" nd="1"/>
        <i x="2064" s="1" nd="1"/>
        <i x="2063" s="1" nd="1"/>
        <i x="2310" s="1" nd="1"/>
        <i x="2311" s="1" nd="1"/>
        <i x="878" s="1" nd="1"/>
        <i x="881" s="1" nd="1"/>
        <i x="112" s="1" nd="1"/>
        <i x="1925" s="1" nd="1"/>
        <i x="1333" s="1" nd="1"/>
        <i x="2174" s="1" nd="1"/>
        <i x="1271" s="1" nd="1"/>
        <i x="249" s="1" nd="1"/>
        <i x="1525" s="1" nd="1"/>
        <i x="929" s="1" nd="1"/>
        <i x="699" s="1" nd="1"/>
        <i x="2157" s="1" nd="1"/>
        <i x="702" s="1" nd="1"/>
        <i x="1205" s="1" nd="1"/>
        <i x="2020" s="1" nd="1"/>
        <i x="1237" s="1" nd="1"/>
        <i x="469" s="1" nd="1"/>
        <i x="2026" s="1" nd="1"/>
        <i x="698" s="1" nd="1"/>
        <i x="2398" s="1" nd="1"/>
        <i x="2402" s="1" nd="1"/>
        <i x="862" s="1" nd="1"/>
        <i x="1987" s="1" nd="1"/>
        <i x="863" s="1" nd="1"/>
        <i x="2365" s="1" nd="1"/>
        <i x="1702" s="1" nd="1"/>
        <i x="864" s="1" nd="1"/>
        <i x="657" s="1" nd="1"/>
        <i x="2371" s="1" nd="1"/>
        <i x="2073" s="1" nd="1"/>
        <i x="1577" s="1" nd="1"/>
        <i x="2198" s="1" nd="1"/>
        <i x="812" s="1" nd="1"/>
        <i x="2336" s="1" nd="1"/>
        <i x="1313" s="1" nd="1"/>
        <i x="1357" s="1" nd="1"/>
        <i x="1624" s="1" nd="1"/>
        <i x="481" s="1" nd="1"/>
        <i x="1763" s="1" nd="1"/>
        <i x="15" s="1" nd="1"/>
        <i x="1172" s="1" nd="1"/>
        <i x="927" s="1" nd="1"/>
        <i x="1909" s="1" nd="1"/>
        <i x="2577" s="1" nd="1"/>
        <i x="2122" s="1" nd="1"/>
        <i x="2123" s="1" nd="1"/>
        <i x="2243" s="1" nd="1"/>
        <i x="1254" s="1" nd="1"/>
        <i x="1430" s="1" nd="1"/>
        <i x="1904" s="1" nd="1"/>
        <i x="2230" s="1" nd="1"/>
        <i x="1214" s="1" nd="1"/>
        <i x="1600" s="1" nd="1"/>
        <i x="1599" s="1" nd="1"/>
        <i x="150" s="1" nd="1"/>
        <i x="294" s="1" nd="1"/>
        <i x="589" s="1" nd="1"/>
        <i x="218" s="1" nd="1"/>
        <i x="449" s="1" nd="1"/>
        <i x="1693" s="1" nd="1"/>
        <i x="1762" s="1" nd="1"/>
        <i x="1966" s="1" nd="1"/>
        <i x="1949" s="1" nd="1"/>
        <i x="2389" s="1" nd="1"/>
        <i x="1337" s="1" nd="1"/>
        <i x="420" s="1" nd="1"/>
        <i x="806" s="1" nd="1"/>
        <i x="316" s="1" nd="1"/>
        <i x="151" s="1" nd="1"/>
        <i x="1475" s="1" nd="1"/>
        <i x="237" s="1" nd="1"/>
        <i x="2478" s="1" nd="1"/>
        <i x="1134" s="1" nd="1"/>
        <i x="2276" s="1" nd="1"/>
        <i x="315" s="1" nd="1"/>
        <i x="425" s="1" nd="1"/>
        <i x="1226" s="1" nd="1"/>
        <i x="391" s="1" nd="1"/>
        <i x="1340" s="1" nd="1"/>
        <i x="1135" s="1" nd="1"/>
        <i x="238" s="1" nd="1"/>
        <i x="1115" s="1" nd="1"/>
        <i x="906" s="1" nd="1"/>
        <i x="548" s="1" nd="1"/>
        <i x="567" s="1" nd="1"/>
        <i x="471" s="1" nd="1"/>
        <i x="513" s="1" nd="1"/>
        <i x="779" s="1" nd="1"/>
        <i x="2472" s="1" nd="1"/>
        <i x="1907" s="1" nd="1"/>
        <i x="1424" s="1" nd="1"/>
        <i x="1287" s="1" nd="1"/>
        <i x="521" s="1" nd="1"/>
        <i x="133" s="1" nd="1"/>
        <i x="594" s="1" nd="1"/>
        <i x="561" s="1" nd="1"/>
        <i x="297" s="1" nd="1"/>
        <i x="319" s="1" nd="1"/>
        <i x="2065" s="1" nd="1"/>
        <i x="467" s="1" nd="1"/>
        <i x="468" s="1" nd="1"/>
        <i x="605" s="1" nd="1"/>
        <i x="2261" s="1" nd="1"/>
        <i x="1781" s="1" nd="1"/>
        <i x="1215" s="1" nd="1"/>
        <i x="2098" s="1" nd="1"/>
        <i x="1734" s="1" nd="1"/>
        <i x="1915" s="1" nd="1"/>
        <i x="809" s="1" nd="1"/>
        <i x="1128" s="1" nd="1"/>
        <i x="1149" s="1" nd="1"/>
        <i x="1301" s="1" nd="1"/>
        <i x="2525" s="1" nd="1"/>
        <i x="1884" s="1" nd="1"/>
        <i x="1875" s="1" nd="1"/>
        <i x="1029" s="1" nd="1"/>
        <i x="1849" s="1" nd="1"/>
        <i x="492" s="1" nd="1"/>
        <i x="2291" s="1" nd="1"/>
        <i x="2502" s="1" nd="1"/>
        <i x="2378" s="1" nd="1"/>
        <i x="2495" s="1" nd="1"/>
        <i x="388" s="1" nd="1"/>
        <i x="222" s="1" nd="1"/>
        <i x="1431" s="1" nd="1"/>
        <i x="445" s="1" nd="1"/>
        <i x="2318" s="1" nd="1"/>
        <i x="2468" s="1" nd="1"/>
        <i x="2431" s="1" nd="1"/>
        <i x="1835" s="1" nd="1"/>
        <i x="1067" s="1" nd="1"/>
        <i x="1514" s="1" nd="1"/>
        <i x="1878" s="1" nd="1"/>
        <i x="922" s="1" nd="1"/>
        <i x="1852" s="1" nd="1"/>
        <i x="1212" s="1" nd="1"/>
        <i x="2152" s="1" nd="1"/>
        <i x="2529" s="1" nd="1"/>
        <i x="1571" s="1" nd="1"/>
        <i x="2485" s="1" nd="1"/>
        <i x="452" s="1" nd="1"/>
        <i x="2058" s="1" nd="1"/>
        <i x="2590" s="1" nd="1"/>
        <i x="2083" s="1" nd="1"/>
        <i x="1673" s="1" nd="1"/>
        <i x="1881" s="1" nd="1"/>
        <i x="1962" s="1" nd="1"/>
        <i x="1141" s="1" nd="1"/>
        <i x="1126" s="1" nd="1"/>
        <i x="1896" s="1" nd="1"/>
        <i x="1998" s="1" nd="1"/>
        <i x="747" s="1" nd="1"/>
        <i x="1882" s="1" nd="1"/>
        <i x="1720" s="1" nd="1"/>
        <i x="778" s="1" nd="1"/>
        <i x="1858" s="1" nd="1"/>
        <i x="2467" s="1" nd="1"/>
        <i x="1608" s="1" nd="1"/>
        <i x="2481" s="1" nd="1"/>
        <i x="1780" s="1" nd="1"/>
        <i x="17" s="1" nd="1"/>
        <i x="343" s="1" nd="1"/>
        <i x="2339" s="1" nd="1"/>
        <i x="528" s="1" nd="1"/>
        <i x="397" s="1" nd="1"/>
        <i x="2114" s="1" nd="1"/>
        <i x="327" s="1" nd="1"/>
        <i x="40" s="1" nd="1"/>
        <i x="1392" s="1" nd="1"/>
        <i x="604" s="1" nd="1"/>
        <i x="1800" s="1" nd="1"/>
        <i x="1063" s="1" nd="1"/>
        <i x="2582" s="1" nd="1"/>
        <i x="891" s="1" nd="1"/>
        <i x="1651" s="1" nd="1"/>
        <i x="2337" s="1" nd="1"/>
        <i x="350" s="1" nd="1"/>
        <i x="31" s="1" nd="1"/>
        <i x="633" s="1" nd="1"/>
        <i x="2519" s="1" nd="1"/>
        <i x="482" s="1" nd="1"/>
        <i x="667" s="1" nd="1"/>
        <i x="661" s="1" nd="1"/>
        <i x="1125" s="1" nd="1"/>
        <i x="266" s="1" nd="1"/>
        <i x="912" s="1" nd="1"/>
        <i x="265" s="1" nd="1"/>
        <i x="1116" s="1" nd="1"/>
        <i x="1095" s="1" nd="1"/>
        <i x="1887" s="1" nd="1"/>
        <i x="519" s="1" nd="1"/>
        <i x="632" s="1" nd="1"/>
        <i x="1181" s="1" nd="1"/>
        <i x="2533" s="1" nd="1"/>
        <i x="2514" s="1" nd="1"/>
        <i x="2515" s="1" nd="1"/>
        <i x="1558" s="1" nd="1"/>
        <i x="1462" s="1" nd="1"/>
        <i x="1701" s="1" nd="1"/>
        <i x="340" s="1" nd="1"/>
        <i x="1255" s="1" nd="1"/>
        <i x="1334" s="1" nd="1"/>
        <i x="1613" s="1" nd="1"/>
        <i x="371" s="1" nd="1"/>
        <i x="234" s="1" nd="1"/>
        <i x="423" s="1" nd="1"/>
        <i x="516" s="1" nd="1"/>
        <i x="2163" s="1" nd="1"/>
        <i x="1094" s="1" nd="1"/>
        <i x="701" s="1" nd="1"/>
        <i x="677" s="1" nd="1"/>
        <i x="1716" s="1" nd="1"/>
        <i x="975" s="1" nd="1"/>
        <i x="2320" s="1" nd="1"/>
        <i x="972" s="1" nd="1"/>
        <i x="1755" s="1" nd="1"/>
        <i x="1078" s="1" nd="1"/>
        <i x="1273" s="1" nd="1"/>
        <i x="2528" s="1" nd="1"/>
        <i x="1379" s="1" nd="1"/>
        <i x="2357" s="1" nd="1"/>
        <i x="1770" s="1" nd="1"/>
        <i x="2299" s="1" nd="1"/>
        <i x="2077" s="1" nd="1"/>
        <i x="79" s="1" nd="1"/>
        <i x="1977" s="1" nd="1"/>
        <i x="1976" s="1" nd="1"/>
        <i x="39" s="1" nd="1"/>
        <i x="796" s="1" nd="1"/>
        <i x="687" s="1" nd="1"/>
        <i x="1691" s="1" nd="1"/>
        <i x="2594" s="1" nd="1"/>
        <i x="1201" s="1" nd="1"/>
        <i x="880" s="1" nd="1"/>
        <i x="792" s="1" nd="1"/>
        <i x="2145" s="1" nd="1"/>
        <i x="2477" s="1" nd="1"/>
        <i x="300" s="1" nd="1"/>
        <i x="301" s="1" nd="1"/>
        <i x="336" s="1" nd="1"/>
        <i x="441" s="1" nd="1"/>
        <i x="392" s="1" nd="1"/>
        <i x="493" s="1" nd="1"/>
        <i x="1501" s="1" nd="1"/>
        <i x="1455" s="1" nd="1"/>
        <i x="1917" s="1" nd="1"/>
        <i x="1744" s="1" nd="1"/>
        <i x="1826" s="1" nd="1"/>
        <i x="372" s="1" nd="1"/>
        <i x="6" s="1" nd="1"/>
        <i x="3" s="1" nd="1"/>
        <i x="324" s="1" nd="1"/>
        <i x="409" s="1" nd="1"/>
        <i x="2421" s="1" nd="1"/>
        <i x="2193" s="1" nd="1"/>
        <i x="2186" s="1" nd="1"/>
        <i x="1759" s="1" nd="1"/>
        <i x="1" s="1" nd="1"/>
        <i x="0" s="1" nd="1"/>
        <i x="387" s="1" nd="1"/>
        <i x="509" s="1" nd="1"/>
        <i x="984" s="1" nd="1"/>
        <i x="1840" s="1" nd="1"/>
        <i x="810" s="1" nd="1"/>
        <i x="898" s="1" nd="1"/>
        <i x="1988" s="1" nd="1"/>
        <i x="1421" s="1" nd="1"/>
        <i x="850" s="1" nd="1"/>
        <i x="2175" s="1" nd="1"/>
        <i x="537" s="1" nd="1"/>
        <i x="646" s="1" nd="1"/>
        <i x="1218" s="1" nd="1"/>
        <i x="816" s="1" nd="1"/>
        <i x="399" s="1" nd="1"/>
        <i x="334" s="1" nd="1"/>
        <i x="333" s="1" nd="1"/>
        <i x="1234" s="1" nd="1"/>
        <i x="1376" s="1" nd="1"/>
        <i x="637" s="1" nd="1"/>
        <i x="1854" s="1" nd="1"/>
        <i x="1625" s="1" nd="1"/>
        <i x="2306" s="1" nd="1"/>
        <i x="1695" s="1" nd="1"/>
        <i x="2039" s="1" nd="1"/>
        <i x="1959" s="1" nd="1"/>
        <i x="1453" s="1" nd="1"/>
        <i x="1359" s="1" nd="1"/>
        <i x="1491" s="1" nd="1"/>
        <i x="2541" s="1" nd="1"/>
        <i x="867" s="1" nd="1"/>
        <i x="1266" s="1" nd="1"/>
        <i x="497" s="1" nd="1"/>
        <i x="676" s="1" nd="1"/>
        <i x="1667" s="1" nd="1"/>
        <i x="2084" s="1" nd="1"/>
        <i x="1024" s="1" nd="1"/>
        <i x="2551" s="1" nd="1"/>
        <i x="2189" s="1" nd="1"/>
        <i x="1931" s="1" nd="1"/>
        <i x="1023" s="1" nd="1"/>
        <i x="2568" s="1" nd="1"/>
        <i x="1107" s="1" nd="1"/>
        <i x="2333" s="1" nd="1"/>
        <i x="1989" s="1" nd="1"/>
        <i x="2359" s="1" nd="1"/>
        <i x="1366" s="1" nd="1"/>
        <i x="44" s="1" nd="1"/>
        <i x="41" s="1" nd="1"/>
        <i x="93" s="1" nd="1"/>
        <i x="2069" s="1" nd="1"/>
        <i x="92" s="1" nd="1"/>
        <i x="1978" s="1" nd="1"/>
        <i x="476" s="1" nd="1"/>
        <i x="2282" s="1" nd="1"/>
        <i x="408" s="1" nd="1"/>
        <i x="1137" s="1" nd="1"/>
        <i x="1742" s="1" nd="1"/>
        <i x="2237" s="1" nd="1"/>
        <i x="1245" s="1" nd="1"/>
        <i x="474" s="1" nd="1"/>
        <i x="544" s="1" nd="1"/>
        <i x="948" s="1" nd="1"/>
        <i x="1442" s="1" nd="1"/>
        <i x="1127" s="1" nd="1"/>
        <i x="204" s="1" nd="1"/>
        <i x="741" s="1" nd="1"/>
        <i x="2411" s="1" nd="1"/>
        <i x="995" s="1" nd="1"/>
        <i x="733" s="1" nd="1"/>
        <i x="654" s="1" nd="1"/>
        <i x="2412" s="1" nd="1"/>
        <i x="1272" s="1" nd="1"/>
        <i x="2004" s="1" nd="1"/>
        <i x="1601" s="1" nd="1"/>
        <i x="2221" s="1" nd="1"/>
        <i x="1869" s="1" nd="1"/>
        <i x="1888" s="1" nd="1"/>
        <i x="2517" s="1" nd="1"/>
        <i x="1160" s="1" nd="1"/>
        <i x="2547" s="1" nd="1"/>
        <i x="2520" s="1" nd="1"/>
        <i x="530" s="1" nd="1"/>
        <i x="531" s="1" nd="1"/>
        <i x="19" s="1" nd="1"/>
        <i x="1223" s="1" nd="1"/>
        <i x="1409" s="1" nd="1"/>
        <i x="2111" s="1" nd="1"/>
        <i x="745" s="1" nd="1"/>
        <i x="1311" s="1" nd="1"/>
        <i x="2385" s="1" nd="1"/>
        <i x="1119" s="1" nd="1"/>
        <i x="1847" s="1" nd="1"/>
        <i x="398" s="1" nd="1"/>
        <i x="2545" s="1" nd="1"/>
        <i x="2557" s="1" nd="1"/>
        <i x="2127" s="1" nd="1"/>
        <i x="1814" s="1" nd="1"/>
        <i x="1398" s="1" nd="1"/>
        <i x="2124" s="1" nd="1"/>
        <i x="2327" s="1" nd="1"/>
        <i x="1362" s="1" nd="1"/>
        <i x="1368" s="1" nd="1"/>
        <i x="1380" s="1" nd="1"/>
        <i x="2119" s="1" nd="1"/>
        <i x="2200" s="1" nd="1"/>
        <i x="1190" s="1" nd="1"/>
        <i x="1347" s="1" nd="1"/>
        <i x="1236" s="1" nd="1"/>
        <i x="2159" s="1" nd="1"/>
        <i x="2096" s="1" nd="1"/>
        <i x="1730" s="1" nd="1"/>
        <i x="959" s="1" nd="1"/>
        <i x="2413" s="1" nd="1"/>
        <i x="2139" s="1" nd="1"/>
        <i x="987" s="1" nd="1"/>
        <i x="684" s="1" nd="1"/>
        <i x="2377" s="1" nd="1"/>
        <i x="1969" s="1" nd="1"/>
        <i x="56" s="1" nd="1"/>
        <i x="55" s="1" nd="1"/>
        <i x="1346" s="1" nd="1"/>
        <i x="2343" s="1" nd="1"/>
        <i x="2342" s="1" nd="1"/>
        <i x="2232" s="1" nd="1"/>
        <i x="1197" s="1" nd="1"/>
        <i x="1198" s="1" nd="1"/>
        <i x="30" s="1" nd="1"/>
        <i x="440" s="1" nd="1"/>
        <i x="2225" s="1" nd="1"/>
        <i x="1865" s="1" nd="1"/>
        <i x="1537" s="1" nd="1"/>
        <i x="1975" s="1" nd="1"/>
        <i x="1422" s="1" nd="1"/>
        <i x="1751" s="1" nd="1"/>
        <i x="1974" s="1" nd="1"/>
        <i x="2106" s="1" nd="1"/>
        <i x="1646" s="1" nd="1"/>
        <i x="2247" s="1" nd="1"/>
        <i x="1079" s="1" nd="1"/>
        <i x="610" s="1" nd="1"/>
        <i x="1890" s="1" nd="1"/>
        <i x="690" s="1" nd="1"/>
        <i x="1661" s="1" nd="1"/>
        <i x="719" s="1" nd="1"/>
        <i x="2015" s="1" nd="1"/>
        <i x="718" s="1" nd="1"/>
        <i x="2531" s="1" nd="1"/>
        <i x="1360" s="1" nd="1"/>
        <i x="395" s="1" nd="1"/>
        <i x="2252" s="1" nd="1"/>
        <i x="1019" s="1" nd="1"/>
        <i x="2140" s="1" nd="1"/>
        <i x="2224" s="1" nd="1"/>
        <i x="386" s="1" nd="1"/>
        <i x="107" s="1" nd="1"/>
        <i x="856" s="1" nd="1"/>
        <i x="2578" s="1" nd="1"/>
        <i x="111" s="1" nd="1"/>
        <i x="2579" s="1" nd="1"/>
        <i x="869" s="1" nd="1"/>
        <i x="540" s="1" nd="1"/>
        <i x="619" s="1" nd="1"/>
        <i x="1741" s="1" nd="1"/>
        <i x="1823" s="1" nd="1"/>
        <i x="1771" s="1" nd="1"/>
        <i x="1844" s="1" nd="1"/>
        <i x="1355" s="1" nd="1"/>
        <i x="2278" s="1" nd="1"/>
        <i x="1595" s="1" nd="1"/>
        <i x="2277" s="1" nd="1"/>
        <i x="773" s="1" nd="1"/>
        <i x="1056" s="1" nd="1"/>
        <i x="875" s="1" nd="1"/>
        <i x="2118" s="1" nd="1"/>
        <i x="1177" s="1" nd="1"/>
        <i x="861" s="1" nd="1"/>
        <i x="2366" s="1" nd="1"/>
        <i x="1587" s="1" nd="1"/>
        <i x="2497" s="1" nd="1"/>
        <i x="2214" s="1" nd="1"/>
        <i x="1544" s="1" nd="1"/>
        <i x="1899" s="1" nd="1"/>
        <i x="991" s="1" nd="1"/>
        <i x="1889" s="1" nd="1"/>
        <i x="845" s="1" nd="1"/>
        <i x="2212" s="1" nd="1"/>
        <i x="2211" s="1" nd="1"/>
        <i x="2089" s="1" nd="1"/>
        <i x="2090" s="1" nd="1"/>
        <i x="2470" s="1" nd="1"/>
        <i x="2253" s="1" nd="1"/>
        <i x="1713" s="1" nd="1"/>
        <i x="1543" s="1" nd="1"/>
        <i x="2351" s="1" nd="1"/>
        <i x="2028" s="1" nd="1"/>
        <i x="2231" s="1" nd="1"/>
        <i x="1157" s="1" nd="1"/>
        <i x="1668" s="1" nd="1"/>
        <i x="1545" s="1" nd="1"/>
        <i x="1791" s="1" nd="1"/>
        <i x="1243" s="1" nd="1"/>
        <i x="943" s="1" nd="1"/>
        <i x="2539" s="1" nd="1"/>
        <i x="723" s="1" nd="1"/>
        <i x="16" s="1" nd="1"/>
        <i x="18" s="1" nd="1"/>
        <i x="2117" s="1" nd="1"/>
        <i x="2294" s="1" nd="1"/>
        <i x="2062" s="1" nd="1"/>
        <i x="2061" s="1" nd="1"/>
        <i x="1944" s="1" nd="1"/>
        <i x="303" s="1" nd="1"/>
        <i x="754" s="1" nd="1"/>
        <i x="2570" s="1" nd="1"/>
        <i x="4" s="1" nd="1"/>
        <i x="759" s="1" nd="1"/>
        <i x="624" s="1" nd="1"/>
        <i x="620" s="1" nd="1"/>
        <i x="1856" s="1" nd="1"/>
        <i x="2191" s="1" nd="1"/>
        <i x="2423" s="1" nd="1"/>
        <i x="1941" s="1" nd="1"/>
        <i x="1459" s="1" nd="1"/>
        <i x="24" s="1" nd="1"/>
        <i x="1412" s="1" nd="1"/>
        <i x="825" s="1" nd="1"/>
        <i x="1117" s="1" nd="1"/>
        <i x="1983" s="1" nd="1"/>
        <i x="118" s="1" nd="1"/>
        <i x="1965" s="1" nd="1"/>
        <i x="884" s="1" nd="1"/>
        <i x="541" s="1" nd="1"/>
        <i x="1438" s="1" nd="1"/>
        <i x="1816" s="1" nd="1"/>
        <i x="1739" s="1" nd="1"/>
        <i x="2355" s="1" nd="1"/>
        <i x="2338" s="1" nd="1"/>
        <i x="2440" s="1" nd="1"/>
        <i x="331" s="1" nd="1"/>
        <i x="323" s="1" nd="1"/>
        <i x="120" s="1" nd="1"/>
        <i x="113" s="1" nd="1"/>
        <i x="1937" s="1" nd="1"/>
        <i x="2344" s="1" nd="1"/>
        <i x="1603" s="1" nd="1"/>
        <i x="1591" s="1" nd="1"/>
        <i x="1592" s="1" nd="1"/>
        <i x="121" s="1" nd="1"/>
        <i x="1640" s="1" nd="1"/>
        <i x="1585" s="1" nd="1"/>
        <i x="1584" s="1" nd="1"/>
        <i x="1586" s="1" nd="1"/>
        <i x="2589" s="1" nd="1"/>
        <i x="1509" s="1" nd="1"/>
        <i x="2565" s="1" nd="1"/>
        <i x="2569" s="1" nd="1"/>
        <i x="2414" s="1" nd="1"/>
        <i x="1687" s="1" nd="1"/>
        <i x="777" s="1" nd="1"/>
        <i x="2137" s="1" nd="1"/>
        <i x="1685" s="1" nd="1"/>
        <i x="2164" s="1" nd="1"/>
        <i x="1583" s="1" nd="1"/>
        <i x="1582" s="1" nd="1"/>
        <i x="2235" s="1" nd="1"/>
        <i x="2176" s="1" nd="1"/>
        <i x="321" s="1" nd="1"/>
        <i x="748" s="1" nd="1"/>
        <i x="2280" s="1" nd="1"/>
        <i x="361" s="1" nd="1"/>
        <i x="2268" s="1" nd="1"/>
        <i x="230" s="1" nd="1"/>
        <i x="231" s="1" nd="1"/>
        <i x="228" s="1" nd="1"/>
        <i x="1749" s="1" nd="1"/>
        <i x="1671" s="1" nd="1"/>
        <i x="229" s="1" nd="1"/>
        <i x="1891" s="1" nd="1"/>
        <i x="2329" s="1" nd="1"/>
        <i x="1534" s="1" nd="1"/>
        <i x="993" s="1" nd="1"/>
        <i x="1533" s="1" nd="1"/>
        <i x="1532" s="1" nd="1"/>
        <i x="832" s="1" nd="1"/>
        <i x="1444" s="1" nd="1"/>
        <i x="125" s="1" nd="1"/>
        <i x="2109" s="1" nd="1"/>
        <i x="2516" s="1" nd="1"/>
        <i x="355" s="1" nd="1"/>
        <i x="328" s="1" nd="1"/>
        <i x="871" s="1" nd="1"/>
        <i x="1147" s="1" nd="1"/>
        <i x="1864" s="1" nd="1"/>
        <i x="1750" s="1" nd="1"/>
        <i x="1204" s="1" nd="1"/>
        <i x="1463" s="1" nd="1"/>
        <i x="1144" s="1" nd="1"/>
        <i x="1145" s="1" nd="1"/>
        <i x="2273" s="1" nd="1"/>
        <i x="389" s="1" nd="1"/>
        <i x="1870" s="1" nd="1"/>
        <i x="849" s="1" nd="1"/>
        <i x="2526" s="1" nd="1"/>
        <i x="2381" s="1" nd="1"/>
        <i x="1932" s="1" nd="1"/>
        <i x="838" s="1" nd="1"/>
        <i x="2008" s="1" nd="1"/>
        <i x="1146" s="1" nd="1"/>
        <i x="678" s="1" nd="1"/>
        <i x="1075" s="1" nd="1"/>
        <i x="1074" s="1" nd="1"/>
        <i x="1267" s="1" nd="1"/>
        <i x="401" s="1" nd="1"/>
        <i x="587" s="1" nd="1"/>
        <i x="1914" s="1" nd="1"/>
        <i x="1416" s="1" nd="1"/>
        <i x="69" s="1" nd="1"/>
        <i x="70" s="1" nd="1"/>
        <i x="71" s="1" nd="1"/>
        <i x="102" s="1" nd="1"/>
        <i x="738" s="1" nd="1"/>
        <i x="2340" s="1" nd="1"/>
        <i x="668" s="1" nd="1"/>
        <i x="1485" s="1" nd="1"/>
        <i x="1610" s="1" nd="1"/>
        <i x="1656" s="1" nd="1"/>
        <i x="1655" s="1" nd="1"/>
        <i x="824" s="1" nd="1"/>
        <i x="2196" s="1" nd="1"/>
        <i x="848" s="1" nd="1"/>
        <i x="1038" s="1" nd="1"/>
        <i x="1027" s="1" nd="1"/>
        <i x="2071" s="1" nd="1"/>
        <i x="942" s="1" nd="1"/>
        <i x="1265" s="1" nd="1"/>
        <i x="2269" s="1" nd="1"/>
        <i x="2209" s="1" nd="1"/>
        <i x="1922" s="1" nd="1"/>
        <i x="1683" s="1" nd="1"/>
        <i x="87" s="1" nd="1"/>
        <i x="2031" s="1" nd="1"/>
        <i x="2041" s="1" nd="1"/>
        <i x="2156" s="1" nd="1"/>
        <i x="1278" s="1" nd="1"/>
        <i x="1546" s="1" nd="1"/>
        <i x="51" s="1" nd="1"/>
        <i x="53" s="1" nd="1"/>
        <i x="52" s="1" nd="1"/>
        <i x="54" s="1" nd="1"/>
        <i x="2078" s="1" nd="1"/>
        <i x="2213" s="1" nd="1"/>
        <i x="122" s="1" nd="1"/>
        <i x="2290" s="1" nd="1"/>
        <i x="2501" s="1" nd="1"/>
        <i x="1332" s="1" nd="1"/>
        <i x="45" s="1" nd="1"/>
        <i x="1354" s="1" nd="1"/>
        <i x="1938" s="1" nd="1"/>
        <i x="205" s="1" nd="1"/>
        <i x="1468" s="1" nd="1"/>
        <i x="2367" s="1" nd="1"/>
        <i x="860" s="1" nd="1"/>
        <i x="2537" s="1" nd="1"/>
        <i x="1979" s="1" nd="1"/>
        <i x="442" s="1" nd="1"/>
        <i x="413" s="1" nd="1"/>
        <i x="405" s="1" nd="1"/>
        <i x="2469" s="1" nd="1"/>
        <i x="2289" s="1" nd="1"/>
        <i x="1866" s="1" nd="1"/>
        <i x="500" s="1" nd="1"/>
        <i x="1178" s="1" nd="1"/>
        <i x="2437" s="1" nd="1"/>
        <i x="110" s="1" nd="1"/>
        <i x="466" s="1" nd="1"/>
        <i x="501" s="1" nd="1"/>
        <i x="992" s="1" nd="1"/>
        <i x="1538" s="1" nd="1"/>
        <i x="770" s="1" nd="1"/>
        <i x="38" s="1" nd="1"/>
        <i x="1062" s="1" nd="1"/>
        <i x="1320" s="1" nd="1"/>
        <i x="1859" s="1" nd="1"/>
        <i x="2424" s="1" nd="1"/>
        <i x="1026" s="1" nd="1"/>
        <i x="1112" s="1" nd="1"/>
        <i x="223" s="1" nd="1"/>
        <i x="2187" s="1" nd="1"/>
        <i x="1760" s="1" nd="1"/>
        <i x="1524" s="1" nd="1"/>
        <i x="2566" s="1" nd="1"/>
        <i x="921" s="1" nd="1"/>
        <i x="2508" s="1" nd="1"/>
        <i x="1220" s="1" nd="1"/>
        <i x="2199" s="1" nd="1"/>
        <i x="917" s="1" nd="1"/>
        <i x="532" s="1" nd="1"/>
        <i x="1251" s="1" nd="1"/>
        <i x="329" s="1" nd="1"/>
        <i x="472" s="1" nd="1"/>
        <i x="974" s="1" nd="1"/>
        <i x="730" s="1" nd="1"/>
        <i x="2151" s="1" nd="1"/>
        <i x="167" s="1" nd="1"/>
        <i x="244" s="1" nd="1"/>
        <i x="558" s="1" nd="1"/>
        <i x="166" s="1" nd="1"/>
        <i x="1192" s="1" nd="1"/>
        <i x="894" s="1" nd="1"/>
        <i x="857" s="1" nd="1"/>
        <i x="670" s="1" nd="1"/>
        <i x="2168" s="1" nd="1"/>
        <i x="1527" s="1" nd="1"/>
        <i x="246" s="1" nd="1"/>
        <i x="165" s="1" nd="1"/>
        <i x="245" s="1" nd="1"/>
        <i x="655" s="1" nd="1"/>
        <i x="2369" s="1" nd="1"/>
        <i x="1615" s="1" nd="1"/>
        <i x="2382" s="1" nd="1"/>
        <i x="1163" s="1" nd="1"/>
        <i x="348" s="1" nd="1"/>
        <i x="169" s="1" nd="1"/>
        <i x="1408" s="1" nd="1"/>
        <i x="1294" s="1" nd="1"/>
        <i x="1224" s="1" nd="1"/>
        <i x="1407" s="1" nd="1"/>
        <i x="1446" s="1" nd="1"/>
        <i x="1489" s="1" nd="1"/>
        <i x="170" s="1" nd="1"/>
        <i x="568" s="1" nd="1"/>
        <i x="143" s="1" nd="1"/>
        <i x="1175" s="1" nd="1"/>
        <i x="1930" s="1" nd="1"/>
        <i x="1092" s="1" nd="1"/>
        <i x="168" s="1" nd="1"/>
        <i x="318" s="1" nd="1"/>
        <i x="242" s="1" nd="1"/>
        <i x="595" s="1" nd="1"/>
        <i x="1018" s="1" nd="1"/>
        <i x="2016" s="1" nd="1"/>
        <i x="1225" s="1" nd="1"/>
        <i x="781" s="1" nd="1"/>
        <i x="1638" s="1" nd="1"/>
        <i x="1918" s="1" nd="1"/>
        <i x="1229" s="1" nd="1"/>
        <i x="2330" s="1" nd="1"/>
        <i x="2120" s="1" nd="1"/>
        <i x="326" s="1" nd="1"/>
        <i x="529" s="1" nd="1"/>
        <i x="2418" s="1" nd="1"/>
        <i x="1386" s="1" nd="1"/>
        <i x="2451" s="1" nd="1"/>
        <i x="1924" s="1" nd="1"/>
        <i x="2536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1">
        <i x="118"/>
        <i x="4"/>
        <i x="126"/>
        <i x="154"/>
        <i x="279"/>
        <i x="105"/>
        <i x="3"/>
        <i x="135"/>
        <i x="0"/>
        <i x="106"/>
        <i x="2"/>
        <i x="115"/>
        <i x="51"/>
        <i x="36"/>
        <i x="43"/>
        <i x="129"/>
        <i x="269"/>
        <i x="119"/>
        <i x="157"/>
        <i x="101"/>
        <i x="175"/>
        <i x="215"/>
        <i x="124"/>
        <i x="224"/>
        <i x="123"/>
        <i x="109"/>
        <i x="81"/>
        <i x="136"/>
        <i x="139"/>
        <i x="275"/>
        <i x="55"/>
        <i x="107"/>
        <i x="83"/>
        <i x="213"/>
        <i x="247"/>
        <i x="95" s="1"/>
        <i x="177"/>
        <i x="1"/>
        <i x="84"/>
        <i x="46"/>
        <i x="291"/>
        <i x="33"/>
        <i x="26"/>
        <i x="34"/>
        <i x="165"/>
        <i x="96"/>
        <i x="103"/>
        <i x="268"/>
        <i x="40"/>
        <i x="30"/>
        <i x="57"/>
        <i x="206"/>
        <i x="27"/>
        <i x="207"/>
        <i x="104"/>
        <i x="153"/>
        <i x="39"/>
        <i x="301" nd="1"/>
        <i x="13" nd="1"/>
        <i x="142" nd="1"/>
        <i x="191" nd="1"/>
        <i x="16" nd="1"/>
        <i x="228" nd="1"/>
        <i x="21" nd="1"/>
        <i x="86" nd="1"/>
        <i x="8" nd="1"/>
        <i x="262" nd="1"/>
        <i x="187" nd="1"/>
        <i x="231" nd="1"/>
        <i x="261" nd="1"/>
        <i x="131" nd="1"/>
        <i x="25" nd="1"/>
        <i x="267" nd="1"/>
        <i x="200" nd="1"/>
        <i x="121" nd="1"/>
        <i x="203" nd="1"/>
        <i x="252" nd="1"/>
        <i x="233" nd="1"/>
        <i x="281" nd="1"/>
        <i x="77" nd="1"/>
        <i x="232" nd="1"/>
        <i x="230" nd="1"/>
        <i x="217" nd="1"/>
        <i x="132" nd="1"/>
        <i x="117" nd="1"/>
        <i x="190" nd="1"/>
        <i x="304" nd="1"/>
        <i x="253" nd="1"/>
        <i x="56" nd="1"/>
        <i x="306" nd="1"/>
        <i x="192" nd="1"/>
        <i x="180" nd="1"/>
        <i x="254" nd="1"/>
        <i x="145" nd="1"/>
        <i x="184" nd="1"/>
        <i x="91" nd="1"/>
        <i x="196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260" nd="1"/>
        <i x="204" nd="1"/>
        <i x="274" nd="1"/>
        <i x="5" nd="1"/>
        <i x="246" nd="1"/>
        <i x="158" nd="1"/>
        <i x="303" nd="1"/>
        <i x="152" nd="1"/>
        <i x="75" nd="1"/>
        <i x="166" nd="1"/>
        <i x="219" nd="1"/>
        <i x="264" nd="1"/>
        <i x="112" nd="1"/>
        <i x="80" nd="1"/>
        <i x="199" nd="1"/>
        <i x="168" nd="1"/>
        <i x="202" nd="1"/>
        <i x="162" nd="1"/>
        <i x="172" nd="1"/>
        <i x="307" nd="1"/>
        <i x="120" nd="1"/>
        <i x="237" nd="1"/>
        <i x="256" nd="1"/>
        <i x="249" nd="1"/>
        <i x="149" nd="1"/>
        <i x="44" nd="1"/>
        <i x="181" nd="1"/>
        <i x="127" nd="1"/>
        <i x="160" nd="1"/>
        <i x="210" nd="1"/>
        <i x="125" nd="1"/>
        <i x="189" nd="1"/>
        <i x="289" nd="1"/>
        <i x="223" nd="1"/>
        <i x="278" nd="1"/>
        <i x="273" nd="1"/>
        <i x="164" nd="1"/>
        <i x="194" nd="1"/>
        <i x="211" nd="1"/>
        <i x="292" nd="1"/>
        <i x="222" nd="1"/>
        <i x="225" nd="1"/>
        <i x="302" nd="1"/>
        <i x="214" nd="1"/>
        <i x="134" nd="1"/>
        <i x="138" nd="1"/>
        <i x="212" nd="1"/>
        <i x="285" nd="1"/>
        <i x="244" nd="1"/>
        <i x="185" nd="1"/>
        <i x="90" nd="1"/>
        <i x="295" nd="1"/>
        <i x="54" nd="1"/>
        <i x="23" nd="1"/>
        <i x="150" nd="1"/>
        <i x="243" nd="1"/>
        <i x="63" nd="1"/>
        <i x="10" nd="1"/>
        <i x="146" nd="1"/>
        <i x="171" nd="1"/>
        <i x="284" nd="1"/>
        <i x="300" nd="1"/>
        <i x="283" nd="1"/>
        <i x="238" nd="1"/>
        <i x="151" nd="1"/>
        <i x="113" nd="1"/>
        <i x="140" nd="1"/>
        <i x="156" nd="1"/>
        <i x="201" nd="1"/>
        <i x="65" nd="1"/>
        <i x="32" nd="1"/>
        <i x="271" nd="1"/>
        <i x="94" nd="1"/>
        <i x="163" nd="1"/>
        <i x="182" nd="1"/>
        <i x="310" nd="1"/>
        <i x="296" nd="1"/>
        <i x="155" nd="1"/>
        <i x="148" nd="1"/>
        <i x="167" nd="1"/>
        <i x="188" nd="1"/>
        <i x="276" nd="1"/>
        <i x="116" nd="1"/>
        <i x="248" nd="1"/>
        <i x="35" nd="1"/>
        <i x="61" nd="1"/>
        <i x="308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299" nd="1"/>
        <i x="179" nd="1"/>
        <i x="141" nd="1"/>
        <i x="97" nd="1"/>
        <i x="88" nd="1"/>
        <i x="70" nd="1"/>
        <i x="69" nd="1"/>
        <i x="305" nd="1"/>
        <i x="14" nd="1"/>
        <i x="78" nd="1"/>
        <i x="74" nd="1"/>
        <i x="144" nd="1"/>
        <i x="282" nd="1"/>
        <i x="280" nd="1"/>
        <i x="290" nd="1"/>
        <i x="245" nd="1"/>
        <i x="48" nd="1"/>
        <i x="92" nd="1"/>
        <i x="277" nd="1"/>
        <i x="41" nd="1"/>
        <i x="128" nd="1"/>
        <i x="38" nd="1"/>
        <i x="309" nd="1"/>
        <i x="159" nd="1"/>
        <i x="227" nd="1"/>
        <i x="100" nd="1"/>
        <i x="111" nd="1"/>
        <i x="205" nd="1"/>
        <i x="272" nd="1"/>
        <i x="293" nd="1"/>
        <i x="29" nd="1"/>
        <i x="20" nd="1"/>
        <i x="255" nd="1"/>
        <i x="53" nd="1"/>
        <i x="19" nd="1"/>
        <i x="220" nd="1"/>
        <i x="85" nd="1"/>
        <i x="114" nd="1"/>
        <i x="297" nd="1"/>
        <i x="266" nd="1"/>
        <i x="66" nd="1"/>
        <i x="37" nd="1"/>
        <i x="137" nd="1"/>
        <i x="73" nd="1"/>
        <i x="193" nd="1"/>
        <i x="59" nd="1"/>
        <i x="60" nd="1"/>
        <i x="234" nd="1"/>
        <i x="45" nd="1"/>
        <i x="186" nd="1"/>
        <i x="62" nd="1"/>
        <i x="298" nd="1"/>
        <i x="18" nd="1"/>
        <i x="235" nd="1"/>
        <i x="236" nd="1"/>
        <i x="76" nd="1"/>
        <i x="49" nd="1"/>
        <i x="174" nd="1"/>
        <i x="263" nd="1"/>
        <i x="50" nd="1"/>
        <i x="170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26" nd="1"/>
        <i x="64" nd="1"/>
        <i x="108" nd="1"/>
        <i x="67" nd="1"/>
        <i x="241" nd="1"/>
        <i x="251" nd="1"/>
        <i x="198" nd="1"/>
        <i x="294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3">
        <i x="1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3">
        <i x="4"/>
        <i x="2"/>
        <i x="29"/>
        <i x="1"/>
        <i x="134"/>
        <i x="28" s="1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3">
        <i x="4"/>
        <i x="2"/>
        <i x="29"/>
        <i x="3"/>
        <i x="1" s="1"/>
        <i x="28"/>
        <i x="139" nd="1"/>
        <i x="168" nd="1"/>
        <i x="140" nd="1"/>
        <i x="114" nd="1"/>
        <i x="137" nd="1"/>
        <i x="211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2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2954" totalsRowShown="0">
  <autoFilter ref="A1:S12954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2954"/>
  <sheetViews>
    <sheetView topLeftCell="A12907" zoomScale="80" zoomScaleNormal="80" workbookViewId="0">
      <selection activeCell="F12949" sqref="F12949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3873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324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3326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3854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3851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3852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3854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3855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3875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3856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3857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3858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3859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3860</v>
      </c>
      <c r="G12842" t="s">
        <v>258</v>
      </c>
      <c r="H12842" t="s">
        <v>3861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3860</v>
      </c>
      <c r="G12843" t="s">
        <v>258</v>
      </c>
      <c r="H12843" t="s">
        <v>3862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3863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3864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3865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3866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3863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3867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3857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3868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3869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3870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3871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3872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3873</v>
      </c>
      <c r="L12880" t="s">
        <v>3875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3874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324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3876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3877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3878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3878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3879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3882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3883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3884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B50" sqref="B50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3" sqref="F43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5"/>
  <sheetViews>
    <sheetView showGridLines="0" tabSelected="1" topLeftCell="A24" zoomScaleNormal="100" workbookViewId="0">
      <selection activeCell="E43" sqref="E43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45145</v>
      </c>
      <c r="H1" s="4" t="s">
        <v>5</v>
      </c>
      <c r="I1" t="s">
        <v>540</v>
      </c>
      <c r="J1" s="7">
        <f>AA5</f>
        <v>-80374.666666666686</v>
      </c>
      <c r="K1" s="7"/>
      <c r="M1" s="15" t="s">
        <v>684</v>
      </c>
      <c r="N1" s="13">
        <f>COUNTA(H6:H40)-2</f>
        <v>7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1</v>
      </c>
      <c r="Z1" s="17" t="s">
        <v>963</v>
      </c>
      <c r="AA1" s="19">
        <f>(COUNTA(U5:U1048576)-2)*AD2</f>
        <v>16000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235583.57142857142</v>
      </c>
      <c r="K2" s="7"/>
      <c r="M2" s="15" t="s">
        <v>685</v>
      </c>
      <c r="N2" s="14">
        <f>GETPIVOTDATA("Utilidad",$H$4)/N1</f>
        <v>235583.57142857142</v>
      </c>
      <c r="P2" t="s">
        <v>1598</v>
      </c>
      <c r="Q2" s="2">
        <f>-(Q1-J2)</f>
        <v>185583.57142857142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7067507.1428571427</v>
      </c>
      <c r="K3" s="7"/>
      <c r="M3" s="15" t="s">
        <v>686</v>
      </c>
      <c r="N3" s="14">
        <f>N2*30</f>
        <v>7067507.1428571427</v>
      </c>
      <c r="P3" t="s">
        <v>1599</v>
      </c>
      <c r="Q3" s="2">
        <f>Q2*N1</f>
        <v>1299085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466666.66666666669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233333.33333333334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912793</v>
      </c>
      <c r="X4" s="23" t="s">
        <v>1698</v>
      </c>
      <c r="AA4" s="19">
        <f>(1500000/30)*N1</f>
        <v>350000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127</v>
      </c>
      <c r="B5" t="s">
        <v>139</v>
      </c>
      <c r="C5" s="7">
        <v>7000</v>
      </c>
      <c r="D5" s="7">
        <v>2500</v>
      </c>
      <c r="E5" s="7">
        <v>4500</v>
      </c>
      <c r="F5" s="94">
        <f ca="1">IF(E5&gt;0,TODAY(),"")</f>
        <v>45145</v>
      </c>
      <c r="M5" s="15" t="s">
        <v>1657</v>
      </c>
      <c r="N5" s="7">
        <f>N4-J1</f>
        <v>313708</v>
      </c>
      <c r="Q5" s="2">
        <f>GETPIVOTDATA("Utilidad",$H$6)-AA1-AA2</f>
        <v>736292</v>
      </c>
      <c r="U5" s="4" t="s">
        <v>692</v>
      </c>
      <c r="V5" t="s">
        <v>2864</v>
      </c>
      <c r="X5" s="17" t="s">
        <v>105</v>
      </c>
      <c r="Y5" s="22" t="str">
        <f>N1&amp;" Dias"</f>
        <v>7 Dias</v>
      </c>
      <c r="Z5" s="17" t="s">
        <v>963</v>
      </c>
      <c r="AA5" s="19">
        <f>GETPIVOTDATA("Utilidad",$H$4)-AA2-AA1-AA3-AA4</f>
        <v>-80374.666666666686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524</v>
      </c>
      <c r="B6" t="s">
        <v>544</v>
      </c>
      <c r="C6" s="7">
        <v>35000</v>
      </c>
      <c r="D6" s="7">
        <v>18000</v>
      </c>
      <c r="E6" s="7">
        <v>17000</v>
      </c>
      <c r="F6" s="94">
        <f t="shared" ref="F6:F52" ca="1" si="1">IF(E6&gt;0,TODAY(),"")</f>
        <v>45145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2</v>
      </c>
      <c r="U6" s="6">
        <v>45143</v>
      </c>
      <c r="V6" s="2">
        <v>-654800</v>
      </c>
      <c r="X6" s="23" t="s">
        <v>1203</v>
      </c>
      <c r="Y6" s="24">
        <f>J2</f>
        <v>235583.57142857142</v>
      </c>
      <c r="AC6" s="59" t="s">
        <v>3378</v>
      </c>
      <c r="AD6" s="60">
        <f>SUM(AA1:AA4)</f>
        <v>1729459.6666666667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475</v>
      </c>
      <c r="B7" t="s">
        <v>3200</v>
      </c>
      <c r="C7" s="7">
        <v>19000</v>
      </c>
      <c r="D7" s="7">
        <v>8000</v>
      </c>
      <c r="E7" s="7">
        <v>11000</v>
      </c>
      <c r="F7" s="94">
        <f t="shared" ca="1" si="1"/>
        <v>45145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350915</v>
      </c>
      <c r="U7" s="5" t="s">
        <v>237</v>
      </c>
      <c r="V7" s="2">
        <v>-654800</v>
      </c>
      <c r="X7" s="17" t="s">
        <v>966</v>
      </c>
      <c r="Y7" s="18">
        <f>AA5/50000</f>
        <v>-1.6074933333333337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883</v>
      </c>
      <c r="B8" t="s">
        <v>292</v>
      </c>
      <c r="C8" s="7">
        <v>10000</v>
      </c>
      <c r="D8" s="7">
        <v>3500</v>
      </c>
      <c r="E8" s="7">
        <v>6500</v>
      </c>
      <c r="F8" s="94">
        <f t="shared" ca="1" si="1"/>
        <v>45145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AC8" s="61" t="s">
        <v>3379</v>
      </c>
      <c r="AD8" s="62">
        <f>GETPIVOTDATA("Utilidad",$H$6)-AA1-AA2</f>
        <v>736292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578</v>
      </c>
      <c r="B9" t="s">
        <v>299</v>
      </c>
      <c r="C9" s="7">
        <v>20000</v>
      </c>
      <c r="D9" s="7">
        <v>5000</v>
      </c>
      <c r="E9" s="7">
        <v>15000</v>
      </c>
      <c r="F9" s="94">
        <f t="shared" ca="1" si="1"/>
        <v>45145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669</v>
      </c>
      <c r="B10" t="s">
        <v>465</v>
      </c>
      <c r="C10" s="7">
        <v>20000</v>
      </c>
      <c r="D10" s="7">
        <v>5000</v>
      </c>
      <c r="E10" s="7">
        <v>15000</v>
      </c>
      <c r="F10" s="94">
        <f t="shared" ca="1" si="1"/>
        <v>45145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1567593</v>
      </c>
    </row>
    <row r="11" spans="1:43" x14ac:dyDescent="0.2">
      <c r="A11" t="s">
        <v>669</v>
      </c>
      <c r="B11" t="s">
        <v>2677</v>
      </c>
      <c r="C11" s="7">
        <v>20000</v>
      </c>
      <c r="D11" s="7">
        <v>5000</v>
      </c>
      <c r="E11" s="7">
        <v>15000</v>
      </c>
      <c r="F11" s="94">
        <f t="shared" ca="1" si="1"/>
        <v>45145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3584</v>
      </c>
      <c r="B12" t="s">
        <v>3768</v>
      </c>
      <c r="C12" s="7">
        <v>2000</v>
      </c>
      <c r="D12" s="7">
        <v>0</v>
      </c>
      <c r="E12" s="7">
        <v>2000</v>
      </c>
      <c r="F12" s="94">
        <f t="shared" ca="1" si="1"/>
        <v>45145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21</v>
      </c>
      <c r="B13" t="s">
        <v>134</v>
      </c>
      <c r="C13" s="7">
        <v>10000</v>
      </c>
      <c r="D13" s="7">
        <v>2800</v>
      </c>
      <c r="E13" s="7">
        <v>7200</v>
      </c>
      <c r="F13" s="94">
        <f t="shared" ca="1" si="1"/>
        <v>45145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378</v>
      </c>
      <c r="B14" t="s">
        <v>301</v>
      </c>
      <c r="C14" s="7">
        <v>120000</v>
      </c>
      <c r="D14" s="7">
        <v>65000</v>
      </c>
      <c r="E14" s="7">
        <v>55000</v>
      </c>
      <c r="F14" s="94">
        <f t="shared" ca="1" si="1"/>
        <v>45145</v>
      </c>
      <c r="G14" s="71"/>
      <c r="H14" s="5" t="s">
        <v>237</v>
      </c>
      <c r="I14" s="7">
        <v>2640800</v>
      </c>
      <c r="J14" s="7">
        <v>991715</v>
      </c>
      <c r="K14" s="7">
        <v>1649085</v>
      </c>
    </row>
    <row r="15" spans="1:43" x14ac:dyDescent="0.2">
      <c r="A15" t="s">
        <v>378</v>
      </c>
      <c r="B15" t="s">
        <v>2954</v>
      </c>
      <c r="C15" s="7">
        <v>130000</v>
      </c>
      <c r="D15" s="7">
        <v>70000</v>
      </c>
      <c r="E15" s="7">
        <v>60000</v>
      </c>
      <c r="F15" s="94">
        <f t="shared" ca="1" si="1"/>
        <v>45145</v>
      </c>
      <c r="G15" s="71"/>
    </row>
    <row r="16" spans="1:43" x14ac:dyDescent="0.2">
      <c r="A16" t="s">
        <v>468</v>
      </c>
      <c r="B16" t="s">
        <v>3332</v>
      </c>
      <c r="C16" s="7">
        <v>12000</v>
      </c>
      <c r="D16" s="7">
        <v>6000</v>
      </c>
      <c r="E16" s="7">
        <v>6000</v>
      </c>
      <c r="F16" s="94">
        <f t="shared" ca="1" si="1"/>
        <v>45145</v>
      </c>
      <c r="G16" s="71"/>
    </row>
    <row r="17" spans="1:7" x14ac:dyDescent="0.2">
      <c r="A17" t="s">
        <v>468</v>
      </c>
      <c r="B17" t="s">
        <v>3347</v>
      </c>
      <c r="C17" s="7">
        <v>5000</v>
      </c>
      <c r="D17" s="7">
        <v>1700</v>
      </c>
      <c r="E17" s="7">
        <v>3300</v>
      </c>
      <c r="F17" s="94">
        <f t="shared" ca="1" si="1"/>
        <v>45145</v>
      </c>
      <c r="G17" s="71"/>
    </row>
    <row r="18" spans="1:7" x14ac:dyDescent="0.2">
      <c r="A18" t="s">
        <v>116</v>
      </c>
      <c r="B18" t="s">
        <v>506</v>
      </c>
      <c r="C18" s="7">
        <v>10000</v>
      </c>
      <c r="D18" s="7">
        <v>9344</v>
      </c>
      <c r="E18" s="7">
        <v>656</v>
      </c>
      <c r="F18" s="94">
        <f t="shared" ca="1" si="1"/>
        <v>45145</v>
      </c>
      <c r="G18" s="71"/>
    </row>
    <row r="19" spans="1:7" x14ac:dyDescent="0.2">
      <c r="A19" t="s">
        <v>116</v>
      </c>
      <c r="B19" t="s">
        <v>510</v>
      </c>
      <c r="C19" s="7">
        <v>32000</v>
      </c>
      <c r="D19" s="7">
        <v>29902</v>
      </c>
      <c r="E19" s="7">
        <v>2098</v>
      </c>
      <c r="F19" s="94">
        <f t="shared" ca="1" si="1"/>
        <v>45145</v>
      </c>
      <c r="G19" s="71"/>
    </row>
    <row r="20" spans="1:7" x14ac:dyDescent="0.2">
      <c r="A20" t="s">
        <v>450</v>
      </c>
      <c r="B20" t="s">
        <v>1156</v>
      </c>
      <c r="C20" s="7">
        <v>20000</v>
      </c>
      <c r="D20" s="7">
        <v>0</v>
      </c>
      <c r="E20" s="7">
        <v>20000</v>
      </c>
      <c r="F20" s="94">
        <f t="shared" ca="1" si="1"/>
        <v>45145</v>
      </c>
      <c r="G20" s="71"/>
    </row>
    <row r="21" spans="1:7" x14ac:dyDescent="0.2">
      <c r="A21" t="s">
        <v>450</v>
      </c>
      <c r="B21" t="s">
        <v>3879</v>
      </c>
      <c r="C21" s="7">
        <v>18000</v>
      </c>
      <c r="D21" s="7">
        <v>0</v>
      </c>
      <c r="E21" s="7">
        <v>18000</v>
      </c>
      <c r="F21" s="94">
        <f t="shared" ca="1" si="1"/>
        <v>45145</v>
      </c>
      <c r="G21" s="71"/>
    </row>
    <row r="22" spans="1:7" x14ac:dyDescent="0.2">
      <c r="A22" t="s">
        <v>450</v>
      </c>
      <c r="B22" t="s">
        <v>3882</v>
      </c>
      <c r="C22" s="7">
        <v>10000</v>
      </c>
      <c r="D22" s="7">
        <v>0</v>
      </c>
      <c r="E22" s="7">
        <v>10000</v>
      </c>
      <c r="F22" s="94">
        <f t="shared" ca="1" si="1"/>
        <v>45145</v>
      </c>
      <c r="G22" s="71"/>
    </row>
    <row r="23" spans="1:7" x14ac:dyDescent="0.2">
      <c r="A23" t="s">
        <v>450</v>
      </c>
      <c r="B23" t="s">
        <v>3883</v>
      </c>
      <c r="C23" s="7">
        <v>10000</v>
      </c>
      <c r="D23" s="7">
        <v>0</v>
      </c>
      <c r="E23" s="7">
        <v>10000</v>
      </c>
      <c r="F23" s="94">
        <f t="shared" ca="1" si="1"/>
        <v>45145</v>
      </c>
      <c r="G23" s="71"/>
    </row>
    <row r="24" spans="1:7" x14ac:dyDescent="0.2">
      <c r="A24" t="s">
        <v>450</v>
      </c>
      <c r="B24" t="s">
        <v>3884</v>
      </c>
      <c r="C24" s="7">
        <v>7000</v>
      </c>
      <c r="D24" s="7">
        <v>0</v>
      </c>
      <c r="E24" s="7">
        <v>7000</v>
      </c>
      <c r="F24" s="94">
        <f t="shared" ca="1" si="1"/>
        <v>45145</v>
      </c>
      <c r="G24" s="71"/>
    </row>
    <row r="25" spans="1:7" x14ac:dyDescent="0.2">
      <c r="A25" t="s">
        <v>216</v>
      </c>
      <c r="B25" t="s">
        <v>303</v>
      </c>
      <c r="C25" s="7">
        <v>20000</v>
      </c>
      <c r="D25" s="7">
        <v>7000</v>
      </c>
      <c r="E25" s="7">
        <v>13000</v>
      </c>
      <c r="F25" s="94">
        <f t="shared" ca="1" si="1"/>
        <v>45145</v>
      </c>
      <c r="G25" s="71"/>
    </row>
    <row r="26" spans="1:7" x14ac:dyDescent="0.2">
      <c r="A26" t="s">
        <v>216</v>
      </c>
      <c r="B26" t="s">
        <v>2677</v>
      </c>
      <c r="C26" s="7">
        <v>20000</v>
      </c>
      <c r="D26" s="7">
        <v>8000</v>
      </c>
      <c r="E26" s="7">
        <v>12000</v>
      </c>
      <c r="F26" s="94">
        <f t="shared" ca="1" si="1"/>
        <v>45145</v>
      </c>
      <c r="G26" s="71"/>
    </row>
    <row r="27" spans="1:7" x14ac:dyDescent="0.2">
      <c r="A27" t="s">
        <v>753</v>
      </c>
      <c r="B27" t="s">
        <v>753</v>
      </c>
      <c r="C27" s="7">
        <v>4000</v>
      </c>
      <c r="D27" s="7">
        <v>2000</v>
      </c>
      <c r="E27" s="7">
        <v>2000</v>
      </c>
      <c r="F27" s="94">
        <f t="shared" ca="1" si="1"/>
        <v>45145</v>
      </c>
      <c r="G27" s="71"/>
    </row>
    <row r="28" spans="1:7" x14ac:dyDescent="0.2">
      <c r="A28" t="s">
        <v>334</v>
      </c>
      <c r="B28" t="s">
        <v>305</v>
      </c>
      <c r="C28" s="7">
        <v>10000</v>
      </c>
      <c r="D28" s="7">
        <v>900</v>
      </c>
      <c r="E28" s="7">
        <v>9100</v>
      </c>
      <c r="F28" s="94">
        <f t="shared" ca="1" si="1"/>
        <v>45145</v>
      </c>
      <c r="G28" s="71"/>
    </row>
    <row r="29" spans="1:7" x14ac:dyDescent="0.2">
      <c r="A29" t="s">
        <v>217</v>
      </c>
      <c r="B29" t="s">
        <v>303</v>
      </c>
      <c r="C29" s="7">
        <v>10000</v>
      </c>
      <c r="D29" s="7">
        <v>1100</v>
      </c>
      <c r="E29" s="7">
        <v>8900</v>
      </c>
      <c r="F29" s="94">
        <f t="shared" ca="1" si="1"/>
        <v>45145</v>
      </c>
      <c r="G29" s="71"/>
    </row>
    <row r="30" spans="1:7" x14ac:dyDescent="0.2">
      <c r="A30" t="s">
        <v>217</v>
      </c>
      <c r="B30" t="s">
        <v>292</v>
      </c>
      <c r="C30" s="7">
        <v>10000</v>
      </c>
      <c r="D30" s="7">
        <v>1100</v>
      </c>
      <c r="E30" s="7">
        <v>8900</v>
      </c>
      <c r="F30" s="94">
        <f t="shared" ca="1" si="1"/>
        <v>45145</v>
      </c>
      <c r="G30" s="71"/>
    </row>
    <row r="31" spans="1:7" x14ac:dyDescent="0.2">
      <c r="A31" t="s">
        <v>217</v>
      </c>
      <c r="B31" t="s">
        <v>347</v>
      </c>
      <c r="C31" s="7">
        <v>10000</v>
      </c>
      <c r="D31" s="7">
        <v>1100</v>
      </c>
      <c r="E31" s="7">
        <v>8900</v>
      </c>
      <c r="F31" s="94">
        <f t="shared" ca="1" si="1"/>
        <v>45145</v>
      </c>
      <c r="G31" s="71"/>
    </row>
    <row r="32" spans="1:7" x14ac:dyDescent="0.2">
      <c r="A32" t="s">
        <v>217</v>
      </c>
      <c r="B32" t="s">
        <v>527</v>
      </c>
      <c r="C32" s="7">
        <v>10000</v>
      </c>
      <c r="D32" s="7">
        <v>1100</v>
      </c>
      <c r="E32" s="7">
        <v>8900</v>
      </c>
      <c r="F32" s="94">
        <f t="shared" ca="1" si="1"/>
        <v>45145</v>
      </c>
      <c r="G32" s="71"/>
    </row>
    <row r="33" spans="1:11" x14ac:dyDescent="0.2">
      <c r="A33" t="s">
        <v>217</v>
      </c>
      <c r="B33" t="s">
        <v>3808</v>
      </c>
      <c r="C33" s="7">
        <v>5000</v>
      </c>
      <c r="D33" s="7">
        <v>1100</v>
      </c>
      <c r="E33" s="7">
        <v>3900</v>
      </c>
      <c r="F33" s="94">
        <f t="shared" ca="1" si="1"/>
        <v>45145</v>
      </c>
      <c r="G33" s="71"/>
    </row>
    <row r="34" spans="1:11" x14ac:dyDescent="0.2">
      <c r="A34" t="s">
        <v>1185</v>
      </c>
      <c r="B34" t="s">
        <v>1714</v>
      </c>
      <c r="C34" s="7">
        <v>20000</v>
      </c>
      <c r="D34" s="7">
        <v>8000</v>
      </c>
      <c r="E34" s="7">
        <v>12000</v>
      </c>
      <c r="F34" s="94">
        <f t="shared" ca="1" si="1"/>
        <v>45145</v>
      </c>
      <c r="G34" s="71"/>
    </row>
    <row r="35" spans="1:11" x14ac:dyDescent="0.2">
      <c r="A35" t="s">
        <v>237</v>
      </c>
      <c r="C35" s="7">
        <v>636000</v>
      </c>
      <c r="D35" s="7">
        <v>263146</v>
      </c>
      <c r="E35" s="7">
        <v>372854</v>
      </c>
      <c r="F35" s="94">
        <f t="shared" ca="1" si="1"/>
        <v>45145</v>
      </c>
      <c r="G35" s="71"/>
    </row>
    <row r="36" spans="1:11" x14ac:dyDescent="0.2">
      <c r="F36" s="94" t="str">
        <f t="shared" ca="1" si="1"/>
        <v/>
      </c>
      <c r="G36" s="71"/>
    </row>
    <row r="37" spans="1:11" x14ac:dyDescent="0.2">
      <c r="F37" s="94" t="str">
        <f t="shared" ca="1" si="1"/>
        <v/>
      </c>
      <c r="G37" s="71"/>
    </row>
    <row r="38" spans="1:11" x14ac:dyDescent="0.2">
      <c r="F38" s="94" t="str">
        <f t="shared" ca="1" si="1"/>
        <v/>
      </c>
      <c r="G38" s="71"/>
    </row>
    <row r="39" spans="1:11" x14ac:dyDescent="0.2">
      <c r="F39" s="94" t="str">
        <f t="shared" ca="1" si="1"/>
        <v/>
      </c>
      <c r="G39" s="71"/>
    </row>
    <row r="40" spans="1:11" ht="15" thickBot="1" x14ac:dyDescent="0.25">
      <c r="F40" s="94" t="str">
        <f t="shared" ca="1" si="1"/>
        <v/>
      </c>
      <c r="G40" s="71"/>
      <c r="H40" s="73"/>
      <c r="I40" s="73"/>
      <c r="J40" s="73"/>
      <c r="K40" s="73"/>
    </row>
    <row r="41" spans="1:11" ht="15" thickTop="1" x14ac:dyDescent="0.2">
      <c r="F41" s="94" t="str">
        <f t="shared" ca="1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1:11" x14ac:dyDescent="0.2">
      <c r="F42" s="94" t="str">
        <f t="shared" ca="1" si="1"/>
        <v/>
      </c>
      <c r="I42" s="75">
        <v>872000</v>
      </c>
      <c r="J42" t="s">
        <v>3688</v>
      </c>
      <c r="K42" s="39"/>
    </row>
    <row r="43" spans="1:11" ht="15" x14ac:dyDescent="0.2">
      <c r="F43" s="94" t="str">
        <f t="shared" ca="1" si="1"/>
        <v/>
      </c>
      <c r="H43" s="84"/>
      <c r="I43" s="65">
        <v>100000</v>
      </c>
      <c r="J43" t="s">
        <v>3841</v>
      </c>
      <c r="K43" s="39"/>
    </row>
    <row r="44" spans="1:11" x14ac:dyDescent="0.2">
      <c r="F44" s="94" t="str">
        <f t="shared" ca="1" si="1"/>
        <v/>
      </c>
      <c r="H44" s="92" t="s">
        <v>3850</v>
      </c>
      <c r="I44" s="65">
        <v>-125000</v>
      </c>
      <c r="J44" t="s">
        <v>3880</v>
      </c>
      <c r="K44" s="69"/>
    </row>
    <row r="45" spans="1:11" x14ac:dyDescent="0.2">
      <c r="F45" s="94" t="str">
        <f t="shared" ca="1" si="1"/>
        <v/>
      </c>
      <c r="H45" s="92" t="s">
        <v>3853</v>
      </c>
      <c r="I45" s="65">
        <v>1000</v>
      </c>
      <c r="J45" t="s">
        <v>3881</v>
      </c>
      <c r="K45" s="69"/>
    </row>
    <row r="46" spans="1:11" x14ac:dyDescent="0.2">
      <c r="F46" s="94" t="str">
        <f t="shared" ca="1" si="1"/>
        <v/>
      </c>
      <c r="H46" s="92"/>
      <c r="I46" s="65">
        <v>-19000</v>
      </c>
      <c r="J46" t="s">
        <v>3885</v>
      </c>
      <c r="K46" s="69"/>
    </row>
    <row r="47" spans="1:11" x14ac:dyDescent="0.2">
      <c r="F47" s="94" t="str">
        <f t="shared" ca="1" si="1"/>
        <v/>
      </c>
      <c r="H47" s="93"/>
      <c r="I47" s="65">
        <v>-12000</v>
      </c>
      <c r="J47" t="s">
        <v>3886</v>
      </c>
      <c r="K47" s="69"/>
    </row>
    <row r="48" spans="1:11" x14ac:dyDescent="0.2">
      <c r="F48" s="94" t="str">
        <f t="shared" ca="1" si="1"/>
        <v/>
      </c>
      <c r="H48" s="93"/>
      <c r="I48" s="65"/>
      <c r="K48" s="69"/>
    </row>
    <row r="49" spans="6:11" x14ac:dyDescent="0.2">
      <c r="F49" s="94" t="str">
        <f t="shared" ca="1" si="1"/>
        <v/>
      </c>
      <c r="H49" s="93"/>
      <c r="I49" s="65"/>
      <c r="K49" s="69"/>
    </row>
    <row r="50" spans="6:11" ht="15" thickBot="1" x14ac:dyDescent="0.25">
      <c r="F50" s="94" t="str">
        <f t="shared" ca="1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ca="1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ca="1" si="1"/>
        <v/>
      </c>
      <c r="I52" s="68">
        <f>SUM(I42:I51)</f>
        <v>817000</v>
      </c>
      <c r="J52" s="67" t="s">
        <v>3666</v>
      </c>
      <c r="K52" s="66">
        <f>-SUMIF(I44:I51,"&lt;0")</f>
        <v>156000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3</v>
      </c>
      <c r="K56" s="65">
        <f t="shared" ref="K56:K66" si="2">I56*J56</f>
        <v>150000</v>
      </c>
    </row>
    <row r="57" spans="6:11" x14ac:dyDescent="0.2">
      <c r="I57">
        <v>20000</v>
      </c>
      <c r="J57" s="71">
        <v>17</v>
      </c>
      <c r="K57" s="65">
        <f t="shared" si="2"/>
        <v>340000</v>
      </c>
    </row>
    <row r="58" spans="6:11" x14ac:dyDescent="0.2">
      <c r="I58">
        <v>10000</v>
      </c>
      <c r="J58" s="71">
        <v>11</v>
      </c>
      <c r="K58" s="65">
        <f t="shared" si="2"/>
        <v>110000</v>
      </c>
    </row>
    <row r="59" spans="6:11" x14ac:dyDescent="0.2">
      <c r="I59">
        <v>5000</v>
      </c>
      <c r="J59" s="71">
        <v>6</v>
      </c>
      <c r="K59" s="65">
        <f t="shared" si="2"/>
        <v>30000</v>
      </c>
    </row>
    <row r="60" spans="6:11" x14ac:dyDescent="0.2">
      <c r="I60">
        <v>2000</v>
      </c>
      <c r="J60" s="71">
        <v>3</v>
      </c>
      <c r="K60" s="65">
        <f t="shared" si="2"/>
        <v>6000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/>
      <c r="K63" s="64">
        <f>J63</f>
        <v>0</v>
      </c>
    </row>
    <row r="64" spans="6:11" ht="15" thickTop="1" x14ac:dyDescent="0.2">
      <c r="J64" t="s">
        <v>3671</v>
      </c>
      <c r="K64" s="82">
        <f>SUM(K55:K61)</f>
        <v>636000</v>
      </c>
    </row>
    <row r="65" spans="8:11" x14ac:dyDescent="0.2">
      <c r="J65" t="s">
        <v>3672</v>
      </c>
      <c r="K65" s="82">
        <f>K63</f>
        <v>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636000</v>
      </c>
    </row>
    <row r="68" spans="8:11" x14ac:dyDescent="0.2">
      <c r="I68" s="85"/>
      <c r="J68" t="s">
        <v>1869</v>
      </c>
      <c r="K68" s="2">
        <f>GETPIVOTDATA("Ventas",$A$4)</f>
        <v>636000</v>
      </c>
    </row>
    <row r="69" spans="8:11" x14ac:dyDescent="0.2">
      <c r="I69" s="85"/>
      <c r="J69" t="s">
        <v>3673</v>
      </c>
      <c r="K69" s="2">
        <f>K67-K68</f>
        <v>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8598500</v>
      </c>
      <c r="C104" s="7">
        <v>572500</v>
      </c>
      <c r="D104" s="7">
        <v>8026000</v>
      </c>
    </row>
    <row r="105" spans="1:4" x14ac:dyDescent="0.2">
      <c r="A105" t="s">
        <v>378</v>
      </c>
      <c r="B105" s="7">
        <v>14802000</v>
      </c>
      <c r="C105" s="7">
        <v>8313000</v>
      </c>
      <c r="D105" s="7">
        <v>6489000</v>
      </c>
    </row>
    <row r="106" spans="1:4" x14ac:dyDescent="0.2">
      <c r="A106" t="s">
        <v>216</v>
      </c>
      <c r="B106" s="7">
        <v>7710000</v>
      </c>
      <c r="C106" s="7">
        <v>3347400</v>
      </c>
      <c r="D106" s="7">
        <v>4362600</v>
      </c>
    </row>
    <row r="107" spans="1:4" x14ac:dyDescent="0.2">
      <c r="A107" t="s">
        <v>26</v>
      </c>
      <c r="B107" s="7">
        <v>6686000</v>
      </c>
      <c r="C107" s="7">
        <v>2889700</v>
      </c>
      <c r="D107" s="7">
        <v>3796300</v>
      </c>
    </row>
    <row r="108" spans="1:4" x14ac:dyDescent="0.2">
      <c r="A108" t="s">
        <v>524</v>
      </c>
      <c r="B108" s="7">
        <v>8200500</v>
      </c>
      <c r="C108" s="7">
        <v>4649800</v>
      </c>
      <c r="D108" s="7">
        <v>3550700</v>
      </c>
    </row>
    <row r="109" spans="1:4" x14ac:dyDescent="0.2">
      <c r="A109" t="s">
        <v>217</v>
      </c>
      <c r="B109" s="7">
        <v>3598500</v>
      </c>
      <c r="C109" s="7">
        <v>437200</v>
      </c>
      <c r="D109" s="7">
        <v>3161300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3998500</v>
      </c>
      <c r="C111" s="7">
        <v>1314500</v>
      </c>
      <c r="D111" s="7">
        <v>2684000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2996500</v>
      </c>
      <c r="C113" s="7">
        <v>973400</v>
      </c>
      <c r="D113" s="7">
        <v>2023100</v>
      </c>
    </row>
    <row r="114" spans="1:4" x14ac:dyDescent="0.2">
      <c r="A114" t="s">
        <v>669</v>
      </c>
      <c r="B114" s="7">
        <v>2095000</v>
      </c>
      <c r="C114" s="7">
        <v>370000</v>
      </c>
      <c r="D114" s="7">
        <v>1725000</v>
      </c>
    </row>
    <row r="115" spans="1:4" x14ac:dyDescent="0.2">
      <c r="A115" t="s">
        <v>334</v>
      </c>
      <c r="B115" s="7">
        <v>1788000</v>
      </c>
      <c r="C115" s="7">
        <v>185900</v>
      </c>
      <c r="D115" s="7">
        <v>1602100</v>
      </c>
    </row>
    <row r="116" spans="1:4" x14ac:dyDescent="0.2">
      <c r="A116" t="s">
        <v>883</v>
      </c>
      <c r="B116" s="7">
        <v>1664000</v>
      </c>
      <c r="C116" s="7">
        <v>590400</v>
      </c>
      <c r="D116" s="7">
        <v>1073600</v>
      </c>
    </row>
    <row r="117" spans="1:4" x14ac:dyDescent="0.2">
      <c r="A117" t="s">
        <v>578</v>
      </c>
      <c r="B117" s="7">
        <v>1457500</v>
      </c>
      <c r="C117" s="7">
        <v>513500</v>
      </c>
      <c r="D117" s="7">
        <v>944000</v>
      </c>
    </row>
    <row r="118" spans="1:4" x14ac:dyDescent="0.2">
      <c r="A118" t="s">
        <v>447</v>
      </c>
      <c r="B118" s="7">
        <v>853000</v>
      </c>
      <c r="C118" s="7">
        <v>138700</v>
      </c>
      <c r="D118" s="7">
        <v>714300</v>
      </c>
    </row>
    <row r="119" spans="1:4" x14ac:dyDescent="0.2">
      <c r="A119" t="s">
        <v>206</v>
      </c>
      <c r="B119" s="7">
        <v>1710000</v>
      </c>
      <c r="C119" s="7">
        <v>1062500</v>
      </c>
      <c r="D119" s="7">
        <v>647500</v>
      </c>
    </row>
    <row r="120" spans="1:4" x14ac:dyDescent="0.2">
      <c r="A120" t="s">
        <v>193</v>
      </c>
      <c r="B120" s="7">
        <v>1827000</v>
      </c>
      <c r="C120" s="7">
        <v>1198000</v>
      </c>
      <c r="D120" s="7">
        <v>629000</v>
      </c>
    </row>
    <row r="121" spans="1:4" x14ac:dyDescent="0.2">
      <c r="A121" t="s">
        <v>116</v>
      </c>
      <c r="B121" s="7">
        <v>9220700</v>
      </c>
      <c r="C121" s="7">
        <v>8617906</v>
      </c>
      <c r="D121" s="7">
        <v>602794</v>
      </c>
    </row>
    <row r="122" spans="1:4" x14ac:dyDescent="0.2">
      <c r="A122" t="s">
        <v>1094</v>
      </c>
      <c r="B122" s="7">
        <v>1341000</v>
      </c>
      <c r="C122" s="7">
        <v>780000</v>
      </c>
      <c r="D122" s="7">
        <v>561000</v>
      </c>
    </row>
    <row r="123" spans="1:4" x14ac:dyDescent="0.2">
      <c r="A123" t="s">
        <v>357</v>
      </c>
      <c r="B123" s="7">
        <v>1090000</v>
      </c>
      <c r="C123" s="7">
        <v>551000</v>
      </c>
      <c r="D123" s="7">
        <v>539000</v>
      </c>
    </row>
    <row r="124" spans="1:4" x14ac:dyDescent="0.2">
      <c r="A124" t="s">
        <v>609</v>
      </c>
      <c r="B124" s="7">
        <v>1765000</v>
      </c>
      <c r="C124" s="7">
        <v>1275000</v>
      </c>
      <c r="D124" s="7">
        <v>490000</v>
      </c>
    </row>
    <row r="125" spans="1:4" x14ac:dyDescent="0.2">
      <c r="A125" t="s">
        <v>1536</v>
      </c>
      <c r="B125" s="7">
        <v>832000</v>
      </c>
      <c r="C125" s="7">
        <v>350200</v>
      </c>
      <c r="D125" s="7">
        <v>481800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44</v>
      </c>
      <c r="B127" s="7">
        <v>994000</v>
      </c>
      <c r="C127" s="7">
        <v>578000</v>
      </c>
      <c r="D127" s="7">
        <v>416000</v>
      </c>
    </row>
    <row r="128" spans="1:4" x14ac:dyDescent="0.2">
      <c r="A128" t="s">
        <v>42</v>
      </c>
      <c r="B128" s="7">
        <v>853000</v>
      </c>
      <c r="C128" s="7">
        <v>451000</v>
      </c>
      <c r="D128" s="7">
        <v>402000</v>
      </c>
    </row>
    <row r="129" spans="1:4" x14ac:dyDescent="0.2">
      <c r="A129" t="s">
        <v>518</v>
      </c>
      <c r="B129" s="7">
        <v>1070000</v>
      </c>
      <c r="C129" s="7">
        <v>701000</v>
      </c>
      <c r="D129" s="7">
        <v>369000</v>
      </c>
    </row>
    <row r="130" spans="1:4" x14ac:dyDescent="0.2">
      <c r="A130" t="s">
        <v>127</v>
      </c>
      <c r="B130" s="7">
        <v>624000</v>
      </c>
      <c r="C130" s="7">
        <v>266200</v>
      </c>
      <c r="D130" s="7">
        <v>357800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1753</v>
      </c>
      <c r="B141" s="7">
        <v>310000</v>
      </c>
      <c r="C141" s="7">
        <v>175000</v>
      </c>
      <c r="D141" s="7">
        <v>135000</v>
      </c>
    </row>
    <row r="142" spans="1:4" x14ac:dyDescent="0.2">
      <c r="A142" t="s">
        <v>726</v>
      </c>
      <c r="B142" s="7">
        <v>312000</v>
      </c>
      <c r="C142" s="7">
        <v>178000</v>
      </c>
      <c r="D142" s="7">
        <v>134000</v>
      </c>
    </row>
    <row r="143" spans="1:4" x14ac:dyDescent="0.2">
      <c r="A143" t="s">
        <v>128</v>
      </c>
      <c r="B143" s="7">
        <v>282000</v>
      </c>
      <c r="C143" s="7">
        <v>152000</v>
      </c>
      <c r="D143" s="7">
        <v>130000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3175</v>
      </c>
      <c r="B145" s="7">
        <v>244000</v>
      </c>
      <c r="C145" s="7">
        <v>135000</v>
      </c>
      <c r="D145" s="7">
        <v>109000</v>
      </c>
    </row>
    <row r="146" spans="1:4" x14ac:dyDescent="0.2">
      <c r="A146" t="s">
        <v>823</v>
      </c>
      <c r="B146" s="7">
        <v>237500</v>
      </c>
      <c r="C146" s="7">
        <v>129000</v>
      </c>
      <c r="D146" s="7">
        <v>108500</v>
      </c>
    </row>
    <row r="147" spans="1:4" x14ac:dyDescent="0.2">
      <c r="A147" t="s">
        <v>3043</v>
      </c>
      <c r="B147" s="7">
        <v>279000</v>
      </c>
      <c r="C147" s="7">
        <v>171000</v>
      </c>
      <c r="D147" s="7">
        <v>108000</v>
      </c>
    </row>
    <row r="148" spans="1:4" x14ac:dyDescent="0.2">
      <c r="A148" t="s">
        <v>2068</v>
      </c>
      <c r="B148" s="7">
        <v>185000</v>
      </c>
      <c r="C148" s="7">
        <v>77000</v>
      </c>
      <c r="D148" s="7">
        <v>108000</v>
      </c>
    </row>
    <row r="149" spans="1:4" x14ac:dyDescent="0.2">
      <c r="A149" t="s">
        <v>2755</v>
      </c>
      <c r="B149" s="7">
        <v>215000</v>
      </c>
      <c r="C149" s="7">
        <v>109000</v>
      </c>
      <c r="D149" s="7">
        <v>106000</v>
      </c>
    </row>
    <row r="150" spans="1:4" x14ac:dyDescent="0.2">
      <c r="A150" t="s">
        <v>3655</v>
      </c>
      <c r="B150" s="7">
        <v>104000</v>
      </c>
      <c r="C150" s="7">
        <v>0</v>
      </c>
      <c r="D150" s="7">
        <v>104000</v>
      </c>
    </row>
    <row r="151" spans="1:4" x14ac:dyDescent="0.2">
      <c r="A151" t="s">
        <v>2036</v>
      </c>
      <c r="B151" s="7">
        <v>214000</v>
      </c>
      <c r="C151" s="7">
        <v>115000</v>
      </c>
      <c r="D151" s="7">
        <v>99000</v>
      </c>
    </row>
    <row r="152" spans="1:4" x14ac:dyDescent="0.2">
      <c r="A152" t="s">
        <v>2432</v>
      </c>
      <c r="B152" s="7">
        <v>120000</v>
      </c>
      <c r="C152" s="7">
        <v>21800</v>
      </c>
      <c r="D152" s="7">
        <v>98200</v>
      </c>
    </row>
    <row r="153" spans="1:4" x14ac:dyDescent="0.2">
      <c r="A153" t="s">
        <v>467</v>
      </c>
      <c r="B153" s="7">
        <v>161000</v>
      </c>
      <c r="C153" s="7">
        <v>65000</v>
      </c>
      <c r="D153" s="7">
        <v>96000</v>
      </c>
    </row>
    <row r="154" spans="1:4" x14ac:dyDescent="0.2">
      <c r="A154" t="s">
        <v>2649</v>
      </c>
      <c r="B154" s="7">
        <v>176000</v>
      </c>
      <c r="C154" s="7">
        <v>85000</v>
      </c>
      <c r="D154" s="7">
        <v>91000</v>
      </c>
    </row>
    <row r="155" spans="1:4" x14ac:dyDescent="0.2">
      <c r="A155" t="s">
        <v>225</v>
      </c>
      <c r="B155" s="7">
        <v>130000</v>
      </c>
      <c r="C155" s="7">
        <v>39000</v>
      </c>
      <c r="D155" s="7">
        <v>91000</v>
      </c>
    </row>
    <row r="156" spans="1:4" x14ac:dyDescent="0.2">
      <c r="A156" t="s">
        <v>841</v>
      </c>
      <c r="B156" s="7">
        <v>322000</v>
      </c>
      <c r="C156" s="7">
        <v>233000</v>
      </c>
      <c r="D156" s="7">
        <v>89000</v>
      </c>
    </row>
    <row r="157" spans="1:4" x14ac:dyDescent="0.2">
      <c r="A157" t="s">
        <v>1146</v>
      </c>
      <c r="B157" s="7">
        <v>120000</v>
      </c>
      <c r="C157" s="7">
        <v>34000</v>
      </c>
      <c r="D157" s="7">
        <v>86000</v>
      </c>
    </row>
    <row r="158" spans="1:4" x14ac:dyDescent="0.2">
      <c r="A158" t="s">
        <v>3228</v>
      </c>
      <c r="B158" s="7">
        <v>120000</v>
      </c>
      <c r="C158" s="7">
        <v>34200</v>
      </c>
      <c r="D158" s="7">
        <v>85800</v>
      </c>
    </row>
    <row r="159" spans="1:4" x14ac:dyDescent="0.2">
      <c r="A159" t="s">
        <v>580</v>
      </c>
      <c r="B159" s="7">
        <v>99000</v>
      </c>
      <c r="C159" s="7">
        <v>15300</v>
      </c>
      <c r="D159" s="7">
        <v>83700</v>
      </c>
    </row>
    <row r="160" spans="1:4" x14ac:dyDescent="0.2">
      <c r="A160" t="s">
        <v>1948</v>
      </c>
      <c r="B160" s="7">
        <v>161000</v>
      </c>
      <c r="C160" s="7">
        <v>79500</v>
      </c>
      <c r="D160" s="7">
        <v>81500</v>
      </c>
    </row>
    <row r="161" spans="1:4" x14ac:dyDescent="0.2">
      <c r="A161" t="s">
        <v>475</v>
      </c>
      <c r="B161" s="7">
        <v>149000</v>
      </c>
      <c r="C161" s="7">
        <v>67500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30</v>
      </c>
      <c r="B163" s="7">
        <v>135000</v>
      </c>
      <c r="C163" s="7">
        <v>56100</v>
      </c>
      <c r="D163" s="7">
        <v>78900</v>
      </c>
    </row>
    <row r="164" spans="1:4" x14ac:dyDescent="0.2">
      <c r="A164" t="s">
        <v>840</v>
      </c>
      <c r="B164" s="7">
        <v>102500</v>
      </c>
      <c r="C164" s="7">
        <v>28980</v>
      </c>
      <c r="D164" s="7">
        <v>73520</v>
      </c>
    </row>
    <row r="165" spans="1:4" x14ac:dyDescent="0.2">
      <c r="A165" t="s">
        <v>753</v>
      </c>
      <c r="B165" s="7">
        <v>109500</v>
      </c>
      <c r="C165" s="7">
        <v>40000</v>
      </c>
      <c r="D165" s="7">
        <v>69500</v>
      </c>
    </row>
    <row r="166" spans="1:4" x14ac:dyDescent="0.2">
      <c r="A166" t="s">
        <v>3106</v>
      </c>
      <c r="B166" s="7">
        <v>94000</v>
      </c>
      <c r="C166" s="7">
        <v>25400</v>
      </c>
      <c r="D166" s="7">
        <v>68600</v>
      </c>
    </row>
    <row r="167" spans="1:4" x14ac:dyDescent="0.2">
      <c r="A167" t="s">
        <v>2123</v>
      </c>
      <c r="B167" s="7">
        <v>136000</v>
      </c>
      <c r="C167" s="7">
        <v>67500</v>
      </c>
      <c r="D167" s="7">
        <v>68500</v>
      </c>
    </row>
    <row r="168" spans="1:4" x14ac:dyDescent="0.2">
      <c r="A168" t="s">
        <v>1205</v>
      </c>
      <c r="B168" s="7">
        <v>75500</v>
      </c>
      <c r="C168" s="7">
        <v>7500</v>
      </c>
      <c r="D168" s="7">
        <v>68000</v>
      </c>
    </row>
    <row r="169" spans="1:4" x14ac:dyDescent="0.2">
      <c r="A169" t="s">
        <v>1287</v>
      </c>
      <c r="B169" s="7">
        <v>131000</v>
      </c>
      <c r="C169" s="7">
        <v>64000</v>
      </c>
      <c r="D169" s="7">
        <v>67000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502</v>
      </c>
      <c r="B172" s="7">
        <v>165000</v>
      </c>
      <c r="C172" s="7">
        <v>103000</v>
      </c>
      <c r="D172" s="7">
        <v>62000</v>
      </c>
    </row>
    <row r="173" spans="1:4" x14ac:dyDescent="0.2">
      <c r="A173" t="s">
        <v>343</v>
      </c>
      <c r="B173" s="7">
        <v>123000</v>
      </c>
      <c r="C173" s="7">
        <v>63500</v>
      </c>
      <c r="D173" s="7">
        <v>59500</v>
      </c>
    </row>
    <row r="174" spans="1:4" x14ac:dyDescent="0.2">
      <c r="A174" t="s">
        <v>2753</v>
      </c>
      <c r="B174" s="7">
        <v>110000</v>
      </c>
      <c r="C174" s="7">
        <v>51000</v>
      </c>
      <c r="D174" s="7">
        <v>59000</v>
      </c>
    </row>
    <row r="175" spans="1:4" x14ac:dyDescent="0.2">
      <c r="A175" t="s">
        <v>2350</v>
      </c>
      <c r="B175" s="7">
        <v>101000</v>
      </c>
      <c r="C175" s="7">
        <v>42000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47</v>
      </c>
      <c r="B178" s="7">
        <v>92000</v>
      </c>
      <c r="C178" s="7">
        <v>41000</v>
      </c>
      <c r="D178" s="7">
        <v>51000</v>
      </c>
    </row>
    <row r="179" spans="1:4" x14ac:dyDescent="0.2">
      <c r="A179" t="s">
        <v>2057</v>
      </c>
      <c r="B179" s="7">
        <v>100000</v>
      </c>
      <c r="C179" s="7">
        <v>50000</v>
      </c>
      <c r="D179" s="7">
        <v>50000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2501</v>
      </c>
      <c r="B181" s="7">
        <v>84000</v>
      </c>
      <c r="C181" s="7">
        <v>34000</v>
      </c>
      <c r="D181" s="7">
        <v>50000</v>
      </c>
    </row>
    <row r="182" spans="1:4" x14ac:dyDescent="0.2">
      <c r="A182" t="s">
        <v>709</v>
      </c>
      <c r="B182" s="7">
        <v>95000</v>
      </c>
      <c r="C182" s="7">
        <v>45500</v>
      </c>
      <c r="D182" s="7">
        <v>49500</v>
      </c>
    </row>
    <row r="183" spans="1:4" x14ac:dyDescent="0.2">
      <c r="A183" t="s">
        <v>2422</v>
      </c>
      <c r="B183" s="7">
        <v>71000</v>
      </c>
      <c r="C183" s="7">
        <v>24000</v>
      </c>
      <c r="D183" s="7">
        <v>47000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552</v>
      </c>
      <c r="B185" s="7">
        <v>86000</v>
      </c>
      <c r="C185" s="7">
        <v>40500</v>
      </c>
      <c r="D185" s="7">
        <v>45500</v>
      </c>
    </row>
    <row r="186" spans="1:4" x14ac:dyDescent="0.2">
      <c r="A186" t="s">
        <v>711</v>
      </c>
      <c r="B186" s="7">
        <v>60000</v>
      </c>
      <c r="C186" s="7">
        <v>15000</v>
      </c>
      <c r="D186" s="7">
        <v>45000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1432</v>
      </c>
      <c r="B188" s="7">
        <v>76000</v>
      </c>
      <c r="C188" s="7">
        <v>36000</v>
      </c>
      <c r="D188" s="7">
        <v>40000</v>
      </c>
    </row>
    <row r="189" spans="1:4" x14ac:dyDescent="0.2">
      <c r="A189" t="s">
        <v>2875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3584</v>
      </c>
      <c r="B190" s="7">
        <v>38700</v>
      </c>
      <c r="C190" s="7">
        <v>0</v>
      </c>
      <c r="D190" s="7">
        <v>38700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2874</v>
      </c>
      <c r="B198" s="7">
        <v>60000</v>
      </c>
      <c r="C198" s="7">
        <v>28000</v>
      </c>
      <c r="D198" s="7">
        <v>32000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1913</v>
      </c>
      <c r="B200" s="7">
        <v>71000</v>
      </c>
      <c r="C200" s="7">
        <v>39000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929</v>
      </c>
      <c r="B205" s="7">
        <v>104000</v>
      </c>
      <c r="C205" s="7">
        <v>77000</v>
      </c>
      <c r="D205" s="7">
        <v>27000</v>
      </c>
    </row>
    <row r="206" spans="1:4" x14ac:dyDescent="0.2">
      <c r="A206" t="s">
        <v>1487</v>
      </c>
      <c r="B206" s="7">
        <v>50000</v>
      </c>
      <c r="C206" s="7">
        <v>24000</v>
      </c>
      <c r="D206" s="7">
        <v>26000</v>
      </c>
    </row>
    <row r="207" spans="1:4" x14ac:dyDescent="0.2">
      <c r="A207" t="s">
        <v>2031</v>
      </c>
      <c r="B207" s="7">
        <v>47000</v>
      </c>
      <c r="C207" s="7">
        <v>22000</v>
      </c>
      <c r="D207" s="7">
        <v>25000</v>
      </c>
    </row>
    <row r="208" spans="1:4" x14ac:dyDescent="0.2">
      <c r="A208" t="s">
        <v>3354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2561</v>
      </c>
      <c r="B210" s="7">
        <v>40000</v>
      </c>
      <c r="C210" s="7">
        <v>16000</v>
      </c>
      <c r="D210" s="7">
        <v>24000</v>
      </c>
    </row>
    <row r="211" spans="1:4" x14ac:dyDescent="0.2">
      <c r="A211" t="s">
        <v>1249</v>
      </c>
      <c r="B211" s="7">
        <v>40000</v>
      </c>
      <c r="C211" s="7">
        <v>18000</v>
      </c>
      <c r="D211" s="7">
        <v>22000</v>
      </c>
    </row>
    <row r="212" spans="1:4" x14ac:dyDescent="0.2">
      <c r="A212" t="s">
        <v>1506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1033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1701</v>
      </c>
      <c r="B214" s="7">
        <v>39000</v>
      </c>
      <c r="C214" s="7">
        <v>18000</v>
      </c>
      <c r="D214" s="7">
        <v>21000</v>
      </c>
    </row>
    <row r="215" spans="1:4" x14ac:dyDescent="0.2">
      <c r="A215" t="s">
        <v>537</v>
      </c>
      <c r="B215" s="7">
        <v>20000</v>
      </c>
      <c r="C215" s="7">
        <v>0</v>
      </c>
      <c r="D215" s="7">
        <v>20000</v>
      </c>
    </row>
    <row r="216" spans="1:4" x14ac:dyDescent="0.2">
      <c r="A216" t="s">
        <v>1594</v>
      </c>
      <c r="B216" s="7">
        <v>45000</v>
      </c>
      <c r="C216" s="7">
        <v>25000</v>
      </c>
      <c r="D216" s="7">
        <v>20000</v>
      </c>
    </row>
    <row r="217" spans="1:4" x14ac:dyDescent="0.2">
      <c r="A217" t="s">
        <v>3197</v>
      </c>
      <c r="B217" s="7">
        <v>90000</v>
      </c>
      <c r="C217" s="7">
        <v>70000</v>
      </c>
      <c r="D217" s="7">
        <v>20000</v>
      </c>
    </row>
    <row r="218" spans="1:4" x14ac:dyDescent="0.2">
      <c r="A218" t="s">
        <v>2760</v>
      </c>
      <c r="B218" s="7">
        <v>52000</v>
      </c>
      <c r="C218" s="7">
        <v>32000</v>
      </c>
      <c r="D218" s="7">
        <v>20000</v>
      </c>
    </row>
    <row r="219" spans="1:4" x14ac:dyDescent="0.2">
      <c r="A219" t="s">
        <v>1523</v>
      </c>
      <c r="B219" s="7">
        <v>35000</v>
      </c>
      <c r="C219" s="7">
        <v>15000</v>
      </c>
      <c r="D219" s="7">
        <v>20000</v>
      </c>
    </row>
    <row r="220" spans="1:4" x14ac:dyDescent="0.2">
      <c r="A220" t="s">
        <v>1932</v>
      </c>
      <c r="B220" s="7">
        <v>28000</v>
      </c>
      <c r="C220" s="7">
        <v>9000</v>
      </c>
      <c r="D220" s="7">
        <v>19000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1478</v>
      </c>
      <c r="B222" s="7">
        <v>30000</v>
      </c>
      <c r="C222" s="7">
        <v>12000</v>
      </c>
      <c r="D222" s="7">
        <v>18000</v>
      </c>
    </row>
    <row r="223" spans="1:4" x14ac:dyDescent="0.2">
      <c r="A223" t="s">
        <v>2488</v>
      </c>
      <c r="B223" s="7">
        <v>40000</v>
      </c>
      <c r="C223" s="7">
        <v>22000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824</v>
      </c>
      <c r="B225" s="7">
        <v>29000</v>
      </c>
      <c r="C225" s="7">
        <v>12000</v>
      </c>
      <c r="D225" s="7">
        <v>17000</v>
      </c>
    </row>
    <row r="226" spans="1:4" x14ac:dyDescent="0.2">
      <c r="A226" t="s">
        <v>466</v>
      </c>
      <c r="B226" s="7">
        <v>30000</v>
      </c>
      <c r="C226" s="7">
        <v>13000</v>
      </c>
      <c r="D226" s="7">
        <v>17000</v>
      </c>
    </row>
    <row r="227" spans="1:4" x14ac:dyDescent="0.2">
      <c r="A227" t="s">
        <v>2338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3600</v>
      </c>
      <c r="B228" s="7">
        <v>30000</v>
      </c>
      <c r="C228" s="7">
        <v>15000</v>
      </c>
      <c r="D228" s="7">
        <v>15000</v>
      </c>
    </row>
    <row r="229" spans="1:4" x14ac:dyDescent="0.2">
      <c r="A229" t="s">
        <v>1924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1238</v>
      </c>
      <c r="B230" s="7">
        <v>27000</v>
      </c>
      <c r="C230" s="7">
        <v>12000</v>
      </c>
      <c r="D230" s="7">
        <v>15000</v>
      </c>
    </row>
    <row r="231" spans="1:4" x14ac:dyDescent="0.2">
      <c r="A231" t="s">
        <v>3151</v>
      </c>
      <c r="B231" s="7">
        <v>20000</v>
      </c>
      <c r="C231" s="7">
        <v>5000</v>
      </c>
      <c r="D231" s="7">
        <v>15000</v>
      </c>
    </row>
    <row r="232" spans="1:4" x14ac:dyDescent="0.2">
      <c r="A232" t="s">
        <v>3562</v>
      </c>
      <c r="B232" s="7">
        <v>20000</v>
      </c>
      <c r="C232" s="7">
        <v>6000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3000</v>
      </c>
      <c r="B234" s="7">
        <v>29000</v>
      </c>
      <c r="C234" s="7">
        <v>15000</v>
      </c>
      <c r="D234" s="7">
        <v>14000</v>
      </c>
    </row>
    <row r="235" spans="1:4" x14ac:dyDescent="0.2">
      <c r="A235" t="s">
        <v>2496</v>
      </c>
      <c r="B235" s="7">
        <v>24000</v>
      </c>
      <c r="C235" s="7">
        <v>11000</v>
      </c>
      <c r="D235" s="7">
        <v>13000</v>
      </c>
    </row>
    <row r="236" spans="1:4" x14ac:dyDescent="0.2">
      <c r="A236" t="s">
        <v>1693</v>
      </c>
      <c r="B236" s="7">
        <v>25000</v>
      </c>
      <c r="C236" s="7">
        <v>12000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2249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1777</v>
      </c>
      <c r="B242" s="7">
        <v>10000</v>
      </c>
      <c r="C242" s="7">
        <v>0</v>
      </c>
      <c r="D242" s="7">
        <v>10000</v>
      </c>
    </row>
    <row r="243" spans="1:4" x14ac:dyDescent="0.2">
      <c r="A243" t="s">
        <v>126</v>
      </c>
      <c r="B243" s="7">
        <v>15000</v>
      </c>
      <c r="C243" s="7">
        <v>5000</v>
      </c>
      <c r="D243" s="7">
        <v>10000</v>
      </c>
    </row>
    <row r="244" spans="1:4" x14ac:dyDescent="0.2">
      <c r="A244" t="s">
        <v>3369</v>
      </c>
      <c r="B244" s="7">
        <v>20000</v>
      </c>
      <c r="C244" s="7">
        <v>10000</v>
      </c>
      <c r="D244" s="7">
        <v>10000</v>
      </c>
    </row>
    <row r="245" spans="1:4" x14ac:dyDescent="0.2">
      <c r="A245" t="s">
        <v>117</v>
      </c>
      <c r="B245" s="7">
        <v>10000</v>
      </c>
      <c r="C245" s="7">
        <v>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3740</v>
      </c>
      <c r="B249" s="7">
        <v>10000</v>
      </c>
      <c r="C249" s="7">
        <v>3500</v>
      </c>
      <c r="D249" s="7">
        <v>6500</v>
      </c>
    </row>
    <row r="250" spans="1:4" x14ac:dyDescent="0.2">
      <c r="A250" t="s">
        <v>674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2206</v>
      </c>
      <c r="B253" s="7">
        <v>12000</v>
      </c>
      <c r="C253" s="7">
        <v>6000</v>
      </c>
      <c r="D253" s="7">
        <v>6000</v>
      </c>
    </row>
    <row r="254" spans="1:4" x14ac:dyDescent="0.2">
      <c r="A254" t="s">
        <v>3394</v>
      </c>
      <c r="B254" s="7">
        <v>6000</v>
      </c>
      <c r="C254" s="7">
        <v>0</v>
      </c>
      <c r="D254" s="7">
        <v>6000</v>
      </c>
    </row>
    <row r="255" spans="1:4" x14ac:dyDescent="0.2">
      <c r="A255" t="s">
        <v>2264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3603</v>
      </c>
      <c r="B256" s="7">
        <v>6000</v>
      </c>
      <c r="C256" s="7">
        <v>2000</v>
      </c>
      <c r="D256" s="7">
        <v>4000</v>
      </c>
    </row>
    <row r="257" spans="1:4" x14ac:dyDescent="0.2">
      <c r="A257" t="s">
        <v>3542</v>
      </c>
      <c r="B257" s="7">
        <v>5000</v>
      </c>
      <c r="C257" s="7">
        <v>1000</v>
      </c>
      <c r="D257" s="7">
        <v>4000</v>
      </c>
    </row>
    <row r="258" spans="1:4" x14ac:dyDescent="0.2">
      <c r="A258" t="s">
        <v>1142</v>
      </c>
      <c r="B258" s="7">
        <v>10000</v>
      </c>
      <c r="C258" s="7">
        <v>7000</v>
      </c>
      <c r="D258" s="7">
        <v>3000</v>
      </c>
    </row>
    <row r="259" spans="1:4" x14ac:dyDescent="0.2">
      <c r="A259" t="s">
        <v>238</v>
      </c>
      <c r="B259" s="7">
        <v>2000</v>
      </c>
      <c r="C259" s="7">
        <v>0</v>
      </c>
      <c r="D259" s="7">
        <v>2000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3563</v>
      </c>
      <c r="B261" s="7">
        <v>2000</v>
      </c>
      <c r="C261" s="7">
        <v>500</v>
      </c>
      <c r="D261" s="7">
        <v>1500</v>
      </c>
    </row>
    <row r="262" spans="1:4" x14ac:dyDescent="0.2">
      <c r="A262" t="s">
        <v>512</v>
      </c>
      <c r="B262" s="7">
        <v>1200</v>
      </c>
      <c r="C262" s="7">
        <v>0</v>
      </c>
      <c r="D262" s="7">
        <v>1200</v>
      </c>
    </row>
    <row r="263" spans="1:4" x14ac:dyDescent="0.2">
      <c r="A263" t="s">
        <v>1149</v>
      </c>
      <c r="B263" s="7">
        <v>1000</v>
      </c>
      <c r="C263" s="7">
        <v>300</v>
      </c>
      <c r="D263" s="7">
        <v>700</v>
      </c>
    </row>
    <row r="264" spans="1:4" x14ac:dyDescent="0.2">
      <c r="A264" t="s">
        <v>1613</v>
      </c>
      <c r="B264" s="7">
        <v>0</v>
      </c>
      <c r="C264" s="7">
        <v>0</v>
      </c>
      <c r="D264" s="7">
        <v>0</v>
      </c>
    </row>
    <row r="265" spans="1:4" x14ac:dyDescent="0.2">
      <c r="A265" t="s">
        <v>237</v>
      </c>
      <c r="B265" s="7">
        <v>114864800</v>
      </c>
      <c r="C265" s="7">
        <v>56694229</v>
      </c>
      <c r="D265" s="7">
        <v>58170571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F15" sqref="F15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44850</v>
      </c>
      <c r="B5" s="8" t="s">
        <v>252</v>
      </c>
      <c r="C5" t="s">
        <v>301</v>
      </c>
      <c r="D5" s="7">
        <v>1</v>
      </c>
      <c r="E5" s="7">
        <v>68000</v>
      </c>
      <c r="F5" s="7">
        <v>135000</v>
      </c>
    </row>
    <row r="6" spans="1:6" x14ac:dyDescent="0.2">
      <c r="A6" s="1">
        <v>44930</v>
      </c>
      <c r="B6" s="8" t="s">
        <v>252</v>
      </c>
      <c r="C6" t="s">
        <v>301</v>
      </c>
      <c r="D6" s="7">
        <v>1</v>
      </c>
      <c r="E6" s="7">
        <v>70000</v>
      </c>
      <c r="F6" s="7">
        <v>125000</v>
      </c>
    </row>
    <row r="7" spans="1:6" x14ac:dyDescent="0.2">
      <c r="A7" s="1">
        <v>45015</v>
      </c>
      <c r="B7" s="8" t="s">
        <v>253</v>
      </c>
      <c r="C7" t="s">
        <v>301</v>
      </c>
      <c r="D7" s="7">
        <v>1</v>
      </c>
      <c r="E7" s="7">
        <v>65000</v>
      </c>
      <c r="F7" s="7">
        <v>120000</v>
      </c>
    </row>
    <row r="8" spans="1:6" x14ac:dyDescent="0.2">
      <c r="A8" s="1">
        <v>45017</v>
      </c>
      <c r="B8" s="8" t="s">
        <v>252</v>
      </c>
      <c r="C8" t="s">
        <v>301</v>
      </c>
      <c r="D8" s="7">
        <v>1</v>
      </c>
      <c r="E8" s="7">
        <v>65000</v>
      </c>
      <c r="F8" s="7">
        <v>120000</v>
      </c>
    </row>
    <row r="9" spans="1:6" x14ac:dyDescent="0.2">
      <c r="A9" s="1">
        <v>45034</v>
      </c>
      <c r="B9" s="8" t="s">
        <v>253</v>
      </c>
      <c r="C9" t="s">
        <v>301</v>
      </c>
      <c r="D9" s="7">
        <v>1</v>
      </c>
      <c r="E9" s="7">
        <v>63000</v>
      </c>
      <c r="F9" s="7">
        <v>125000</v>
      </c>
    </row>
    <row r="10" spans="1:6" x14ac:dyDescent="0.2">
      <c r="A10" s="1">
        <v>45035</v>
      </c>
      <c r="B10" s="8" t="s">
        <v>252</v>
      </c>
      <c r="C10" t="s">
        <v>301</v>
      </c>
      <c r="D10" s="7">
        <v>1</v>
      </c>
      <c r="E10" s="7">
        <v>63000</v>
      </c>
      <c r="F10" s="7">
        <v>120000</v>
      </c>
    </row>
    <row r="11" spans="1:6" x14ac:dyDescent="0.2">
      <c r="A11" s="1">
        <v>45038</v>
      </c>
      <c r="B11" s="8" t="s">
        <v>253</v>
      </c>
      <c r="C11" t="s">
        <v>301</v>
      </c>
      <c r="D11" s="7">
        <v>1</v>
      </c>
      <c r="E11" s="7">
        <v>65000</v>
      </c>
      <c r="F11" s="7">
        <v>125000</v>
      </c>
    </row>
    <row r="12" spans="1:6" x14ac:dyDescent="0.2">
      <c r="A12" s="1">
        <v>45050</v>
      </c>
      <c r="B12" s="8" t="s">
        <v>252</v>
      </c>
      <c r="C12" t="s">
        <v>301</v>
      </c>
      <c r="D12" s="7">
        <v>1</v>
      </c>
      <c r="E12" s="7">
        <v>65000</v>
      </c>
      <c r="F12" s="7">
        <v>120000</v>
      </c>
    </row>
    <row r="13" spans="1:6" x14ac:dyDescent="0.2">
      <c r="A13" s="1">
        <v>45054</v>
      </c>
      <c r="B13" s="8" t="s">
        <v>252</v>
      </c>
      <c r="C13" t="s">
        <v>301</v>
      </c>
      <c r="D13" s="7">
        <v>1</v>
      </c>
      <c r="E13" s="7">
        <v>65000</v>
      </c>
      <c r="F13" s="7">
        <v>125000</v>
      </c>
    </row>
    <row r="14" spans="1:6" x14ac:dyDescent="0.2">
      <c r="A14" s="1">
        <v>45054</v>
      </c>
      <c r="B14" s="8" t="s">
        <v>253</v>
      </c>
      <c r="C14" t="s">
        <v>301</v>
      </c>
      <c r="D14" s="7">
        <v>2</v>
      </c>
      <c r="E14" s="7">
        <v>65000</v>
      </c>
      <c r="F14" s="7">
        <v>125000</v>
      </c>
    </row>
    <row r="15" spans="1:6" x14ac:dyDescent="0.2">
      <c r="A15" s="1">
        <v>45059</v>
      </c>
      <c r="B15" s="8" t="s">
        <v>253</v>
      </c>
      <c r="C15" t="s">
        <v>301</v>
      </c>
      <c r="D15" s="7">
        <v>1</v>
      </c>
      <c r="E15" s="7">
        <v>60000</v>
      </c>
      <c r="F15" s="7">
        <v>125000</v>
      </c>
    </row>
    <row r="16" spans="1:6" x14ac:dyDescent="0.2">
      <c r="A16" s="1">
        <v>45061</v>
      </c>
      <c r="B16" s="8" t="s">
        <v>252</v>
      </c>
      <c r="C16" t="s">
        <v>301</v>
      </c>
      <c r="D16" s="7">
        <v>1</v>
      </c>
      <c r="E16" s="7">
        <v>65000</v>
      </c>
      <c r="F16" s="7">
        <v>120000</v>
      </c>
    </row>
    <row r="17" spans="1:21" x14ac:dyDescent="0.2">
      <c r="A17" s="1">
        <v>45096</v>
      </c>
      <c r="B17" s="8" t="s">
        <v>252</v>
      </c>
      <c r="C17" t="s">
        <v>301</v>
      </c>
      <c r="D17" s="7">
        <v>1</v>
      </c>
      <c r="E17" s="7">
        <v>65000</v>
      </c>
      <c r="F17" s="7">
        <v>120000</v>
      </c>
    </row>
    <row r="18" spans="1:21" x14ac:dyDescent="0.2">
      <c r="A18" s="1">
        <v>45145</v>
      </c>
      <c r="B18" s="8" t="s">
        <v>252</v>
      </c>
      <c r="C18" t="s">
        <v>301</v>
      </c>
      <c r="D18" s="7">
        <v>1</v>
      </c>
      <c r="E18" s="7">
        <v>65000</v>
      </c>
      <c r="F18" s="7">
        <v>120000</v>
      </c>
    </row>
    <row r="19" spans="1:21" x14ac:dyDescent="0.2">
      <c r="A19" s="1" t="s">
        <v>237</v>
      </c>
      <c r="D19" s="7">
        <v>15</v>
      </c>
      <c r="E19" s="7">
        <v>64933.333333333336</v>
      </c>
      <c r="F19" s="7">
        <v>123333.33333333333</v>
      </c>
    </row>
    <row r="24" spans="1:21" x14ac:dyDescent="0.2">
      <c r="R24" s="95" t="s">
        <v>2792</v>
      </c>
      <c r="S24" s="95"/>
      <c r="T24" s="95"/>
      <c r="U24" s="95"/>
    </row>
    <row r="25" spans="1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1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1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1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1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1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1:21" x14ac:dyDescent="0.2">
      <c r="R31" s="32"/>
      <c r="S31" s="35"/>
      <c r="T31" s="35"/>
      <c r="U31" s="34">
        <f t="shared" si="0"/>
        <v>0</v>
      </c>
    </row>
    <row r="32" spans="1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9"/>
  <sheetViews>
    <sheetView workbookViewId="0">
      <selection activeCell="D7" sqref="D7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4.59765625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44939</v>
      </c>
      <c r="B5" t="s">
        <v>884</v>
      </c>
      <c r="C5" s="8" t="s">
        <v>253</v>
      </c>
      <c r="D5" t="s">
        <v>445</v>
      </c>
      <c r="E5" s="7">
        <v>25000</v>
      </c>
      <c r="F5" s="7">
        <v>45000</v>
      </c>
    </row>
    <row r="6" spans="1:6" x14ac:dyDescent="0.2">
      <c r="A6" s="1">
        <v>44939</v>
      </c>
      <c r="B6" t="s">
        <v>884</v>
      </c>
      <c r="C6" s="8" t="s">
        <v>253</v>
      </c>
      <c r="D6" t="s">
        <v>383</v>
      </c>
      <c r="E6" s="7">
        <v>22000</v>
      </c>
      <c r="F6" s="7">
        <v>45000</v>
      </c>
    </row>
    <row r="7" spans="1:6" x14ac:dyDescent="0.2">
      <c r="A7" s="1">
        <v>44996</v>
      </c>
      <c r="B7" t="s">
        <v>884</v>
      </c>
      <c r="C7" s="8" t="s">
        <v>253</v>
      </c>
      <c r="D7" t="s">
        <v>2808</v>
      </c>
      <c r="E7" s="7">
        <v>35000</v>
      </c>
      <c r="F7" s="7">
        <v>55000</v>
      </c>
    </row>
    <row r="8" spans="1:6" x14ac:dyDescent="0.2">
      <c r="A8" s="1">
        <v>45143</v>
      </c>
      <c r="B8" t="s">
        <v>884</v>
      </c>
      <c r="C8" s="8" t="s">
        <v>253</v>
      </c>
      <c r="D8" t="s">
        <v>2808</v>
      </c>
      <c r="E8" s="7">
        <v>24000</v>
      </c>
      <c r="F8" s="7">
        <v>45000</v>
      </c>
    </row>
    <row r="9" spans="1:6" x14ac:dyDescent="0.2">
      <c r="A9" s="1" t="s">
        <v>237</v>
      </c>
      <c r="E9" s="7">
        <v>26500</v>
      </c>
      <c r="F9" s="7">
        <v>47500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48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244</v>
      </c>
      <c r="D5" s="8" t="s">
        <v>253</v>
      </c>
      <c r="E5" s="7">
        <v>12000</v>
      </c>
      <c r="F5" s="7">
        <v>35000</v>
      </c>
    </row>
    <row r="6" spans="1:6" x14ac:dyDescent="0.2">
      <c r="A6" s="1">
        <v>44836</v>
      </c>
      <c r="B6" t="s">
        <v>884</v>
      </c>
      <c r="C6" t="s">
        <v>301</v>
      </c>
      <c r="D6" s="8" t="s">
        <v>253</v>
      </c>
      <c r="E6" s="7">
        <v>10000</v>
      </c>
      <c r="F6" s="7">
        <v>30000</v>
      </c>
    </row>
    <row r="7" spans="1:6" x14ac:dyDescent="0.2">
      <c r="A7" s="1">
        <v>44836</v>
      </c>
      <c r="B7" t="s">
        <v>884</v>
      </c>
      <c r="C7" t="s">
        <v>347</v>
      </c>
      <c r="D7" s="8" t="s">
        <v>253</v>
      </c>
      <c r="E7" s="7">
        <v>10000</v>
      </c>
      <c r="F7" s="7">
        <v>30000</v>
      </c>
    </row>
    <row r="8" spans="1:6" x14ac:dyDescent="0.2">
      <c r="A8" s="1">
        <v>44836</v>
      </c>
      <c r="B8" t="s">
        <v>884</v>
      </c>
      <c r="C8" t="s">
        <v>799</v>
      </c>
      <c r="D8" s="8" t="s">
        <v>253</v>
      </c>
      <c r="E8" s="7">
        <v>15000</v>
      </c>
      <c r="F8" s="7">
        <v>35000</v>
      </c>
    </row>
    <row r="9" spans="1:6" x14ac:dyDescent="0.2">
      <c r="A9" s="1">
        <v>44844</v>
      </c>
      <c r="B9" t="s">
        <v>884</v>
      </c>
      <c r="C9" t="s">
        <v>336</v>
      </c>
      <c r="D9" s="8" t="s">
        <v>253</v>
      </c>
      <c r="E9" s="7">
        <v>15000</v>
      </c>
      <c r="F9" s="7">
        <v>35000</v>
      </c>
    </row>
    <row r="10" spans="1:6" x14ac:dyDescent="0.2">
      <c r="A10" s="1">
        <v>44849</v>
      </c>
      <c r="B10" t="s">
        <v>1476</v>
      </c>
      <c r="C10" t="s">
        <v>301</v>
      </c>
      <c r="D10" s="8" t="s">
        <v>253</v>
      </c>
      <c r="E10" s="7">
        <v>13000</v>
      </c>
      <c r="F10" s="7">
        <v>35000</v>
      </c>
    </row>
    <row r="11" spans="1:6" x14ac:dyDescent="0.2">
      <c r="A11" s="1">
        <v>44849</v>
      </c>
      <c r="B11" t="s">
        <v>324</v>
      </c>
      <c r="C11" t="s">
        <v>301</v>
      </c>
      <c r="D11" s="8" t="s">
        <v>252</v>
      </c>
      <c r="E11" s="7">
        <v>10000</v>
      </c>
      <c r="F11" s="7">
        <v>45000</v>
      </c>
    </row>
    <row r="12" spans="1:6" x14ac:dyDescent="0.2">
      <c r="A12" s="1">
        <v>44851</v>
      </c>
      <c r="B12" t="s">
        <v>1658</v>
      </c>
      <c r="C12" t="s">
        <v>1659</v>
      </c>
      <c r="D12" s="8" t="s">
        <v>253</v>
      </c>
      <c r="E12" s="7">
        <v>0</v>
      </c>
      <c r="F12" s="7">
        <v>35000</v>
      </c>
    </row>
    <row r="13" spans="1:6" x14ac:dyDescent="0.2">
      <c r="A13" s="1">
        <v>44851</v>
      </c>
      <c r="B13" t="s">
        <v>324</v>
      </c>
      <c r="C13" t="s">
        <v>299</v>
      </c>
      <c r="D13" s="8" t="s">
        <v>253</v>
      </c>
      <c r="E13" s="7">
        <v>10000</v>
      </c>
      <c r="F13" s="7">
        <v>35000</v>
      </c>
    </row>
    <row r="14" spans="1:6" x14ac:dyDescent="0.2">
      <c r="A14" s="1">
        <v>44851</v>
      </c>
      <c r="B14" t="s">
        <v>324</v>
      </c>
      <c r="C14" t="s">
        <v>1660</v>
      </c>
      <c r="D14" s="8" t="s">
        <v>253</v>
      </c>
      <c r="E14" s="7">
        <v>10000</v>
      </c>
      <c r="F14" s="7">
        <v>35000</v>
      </c>
    </row>
    <row r="15" spans="1:6" x14ac:dyDescent="0.2">
      <c r="A15" s="1">
        <v>44851</v>
      </c>
      <c r="B15" t="s">
        <v>324</v>
      </c>
      <c r="C15" t="s">
        <v>1659</v>
      </c>
      <c r="D15" s="8" t="s">
        <v>252</v>
      </c>
      <c r="E15" s="7">
        <v>0</v>
      </c>
      <c r="F15" s="7">
        <v>35000</v>
      </c>
    </row>
    <row r="16" spans="1:6" x14ac:dyDescent="0.2">
      <c r="A16" s="1">
        <v>44852</v>
      </c>
      <c r="B16" t="s">
        <v>1658</v>
      </c>
      <c r="C16" t="s">
        <v>1671</v>
      </c>
      <c r="D16" s="8" t="s">
        <v>253</v>
      </c>
      <c r="E16" s="7">
        <v>0</v>
      </c>
      <c r="F16" s="7">
        <v>35000</v>
      </c>
    </row>
    <row r="17" spans="1:6" x14ac:dyDescent="0.2">
      <c r="A17" s="1">
        <v>44852</v>
      </c>
      <c r="B17" t="s">
        <v>1658</v>
      </c>
      <c r="C17" t="s">
        <v>1670</v>
      </c>
      <c r="D17" s="8" t="s">
        <v>253</v>
      </c>
      <c r="E17" s="7">
        <v>0</v>
      </c>
      <c r="F17" s="7">
        <v>35000</v>
      </c>
    </row>
    <row r="18" spans="1:6" x14ac:dyDescent="0.2">
      <c r="A18" s="1">
        <v>44852</v>
      </c>
      <c r="B18" t="s">
        <v>1476</v>
      </c>
      <c r="C18" t="s">
        <v>1669</v>
      </c>
      <c r="D18" s="8" t="s">
        <v>253</v>
      </c>
      <c r="E18" s="7">
        <v>13000</v>
      </c>
      <c r="F18" s="7">
        <v>35000</v>
      </c>
    </row>
    <row r="19" spans="1:6" x14ac:dyDescent="0.2">
      <c r="A19" s="1">
        <v>44865</v>
      </c>
      <c r="B19" t="s">
        <v>1476</v>
      </c>
      <c r="C19" t="s">
        <v>833</v>
      </c>
      <c r="D19" s="8" t="s">
        <v>253</v>
      </c>
      <c r="E19" s="7">
        <v>18000</v>
      </c>
      <c r="F19" s="7">
        <v>39000</v>
      </c>
    </row>
    <row r="20" spans="1:6" x14ac:dyDescent="0.2">
      <c r="A20" s="1">
        <v>44865</v>
      </c>
      <c r="B20" t="s">
        <v>1476</v>
      </c>
      <c r="C20" t="s">
        <v>387</v>
      </c>
      <c r="D20" s="8" t="s">
        <v>253</v>
      </c>
      <c r="E20" s="7">
        <v>18000</v>
      </c>
      <c r="F20" s="7">
        <v>39000</v>
      </c>
    </row>
    <row r="21" spans="1:6" x14ac:dyDescent="0.2">
      <c r="A21" s="1">
        <v>44865</v>
      </c>
      <c r="B21" t="s">
        <v>1476</v>
      </c>
      <c r="C21" t="s">
        <v>347</v>
      </c>
      <c r="D21" s="8" t="s">
        <v>253</v>
      </c>
      <c r="E21" s="7">
        <v>15000</v>
      </c>
      <c r="F21" s="7">
        <v>35000</v>
      </c>
    </row>
    <row r="22" spans="1:6" x14ac:dyDescent="0.2">
      <c r="A22" s="1">
        <v>44869</v>
      </c>
      <c r="B22" t="s">
        <v>1476</v>
      </c>
      <c r="C22" t="s">
        <v>798</v>
      </c>
      <c r="D22" s="8" t="s">
        <v>253</v>
      </c>
      <c r="E22" s="7">
        <v>13000</v>
      </c>
      <c r="F22" s="7">
        <v>35000</v>
      </c>
    </row>
    <row r="23" spans="1:6" x14ac:dyDescent="0.2">
      <c r="A23" s="1">
        <v>44870</v>
      </c>
      <c r="B23" t="s">
        <v>324</v>
      </c>
      <c r="C23" t="s">
        <v>1177</v>
      </c>
      <c r="D23" s="8" t="s">
        <v>252</v>
      </c>
      <c r="E23" s="7">
        <v>13000</v>
      </c>
      <c r="F23" s="7">
        <v>35000</v>
      </c>
    </row>
    <row r="24" spans="1:6" x14ac:dyDescent="0.2">
      <c r="A24" s="1">
        <v>44884</v>
      </c>
      <c r="B24" t="s">
        <v>1476</v>
      </c>
      <c r="C24" t="s">
        <v>336</v>
      </c>
      <c r="D24" s="8" t="s">
        <v>253</v>
      </c>
      <c r="E24" s="7">
        <v>15000</v>
      </c>
      <c r="F24" s="7">
        <v>35000</v>
      </c>
    </row>
    <row r="25" spans="1:6" x14ac:dyDescent="0.2">
      <c r="A25" s="1">
        <v>44887</v>
      </c>
      <c r="B25" t="s">
        <v>1476</v>
      </c>
      <c r="C25" t="s">
        <v>1535</v>
      </c>
      <c r="D25" s="8" t="s">
        <v>253</v>
      </c>
      <c r="E25" s="7">
        <v>12000</v>
      </c>
      <c r="F25" s="7">
        <v>35000</v>
      </c>
    </row>
    <row r="26" spans="1:6" x14ac:dyDescent="0.2">
      <c r="A26" s="1">
        <v>44943</v>
      </c>
      <c r="B26" t="s">
        <v>324</v>
      </c>
      <c r="C26" t="s">
        <v>387</v>
      </c>
      <c r="D26" s="8" t="s">
        <v>252</v>
      </c>
      <c r="E26" s="7">
        <v>18000</v>
      </c>
      <c r="F26" s="7">
        <v>39000</v>
      </c>
    </row>
    <row r="27" spans="1:6" x14ac:dyDescent="0.2">
      <c r="A27" s="1">
        <v>44945</v>
      </c>
      <c r="B27" t="s">
        <v>324</v>
      </c>
      <c r="C27" t="s">
        <v>245</v>
      </c>
      <c r="D27" s="8" t="s">
        <v>252</v>
      </c>
      <c r="E27" s="7">
        <v>18000</v>
      </c>
      <c r="F27" s="7">
        <v>40000</v>
      </c>
    </row>
    <row r="28" spans="1:6" x14ac:dyDescent="0.2">
      <c r="A28" s="1">
        <v>44946</v>
      </c>
      <c r="B28" t="s">
        <v>1476</v>
      </c>
      <c r="C28" t="s">
        <v>245</v>
      </c>
      <c r="D28" s="8" t="s">
        <v>253</v>
      </c>
      <c r="E28" s="7">
        <v>22000</v>
      </c>
      <c r="F28" s="7">
        <v>45000</v>
      </c>
    </row>
    <row r="29" spans="1:6" x14ac:dyDescent="0.2">
      <c r="A29" s="1">
        <v>44974</v>
      </c>
      <c r="B29" t="s">
        <v>1476</v>
      </c>
      <c r="C29" t="s">
        <v>302</v>
      </c>
      <c r="D29" s="8" t="s">
        <v>253</v>
      </c>
      <c r="E29" s="7">
        <v>18000</v>
      </c>
      <c r="F29" s="7">
        <v>35000</v>
      </c>
    </row>
    <row r="30" spans="1:6" x14ac:dyDescent="0.2">
      <c r="A30" s="1">
        <v>44988</v>
      </c>
      <c r="B30" t="s">
        <v>324</v>
      </c>
      <c r="C30" t="s">
        <v>302</v>
      </c>
      <c r="D30" s="8" t="s">
        <v>252</v>
      </c>
      <c r="E30" s="7">
        <v>18000</v>
      </c>
      <c r="F30" s="7">
        <v>35000</v>
      </c>
    </row>
    <row r="31" spans="1:6" x14ac:dyDescent="0.2">
      <c r="A31" s="1">
        <v>44989</v>
      </c>
      <c r="B31" t="s">
        <v>884</v>
      </c>
      <c r="C31" t="s">
        <v>336</v>
      </c>
      <c r="D31" s="8" t="s">
        <v>253</v>
      </c>
      <c r="E31" s="7">
        <v>15000</v>
      </c>
      <c r="F31" s="7">
        <v>35000</v>
      </c>
    </row>
    <row r="32" spans="1:6" x14ac:dyDescent="0.2">
      <c r="A32" s="1">
        <v>44989</v>
      </c>
      <c r="B32" t="s">
        <v>324</v>
      </c>
      <c r="C32" t="s">
        <v>336</v>
      </c>
      <c r="D32" s="8" t="s">
        <v>252</v>
      </c>
      <c r="E32" s="7">
        <v>15000</v>
      </c>
      <c r="F32" s="7">
        <v>35000</v>
      </c>
    </row>
    <row r="33" spans="1:6" x14ac:dyDescent="0.2">
      <c r="A33" s="1">
        <v>44990</v>
      </c>
      <c r="B33" t="s">
        <v>884</v>
      </c>
      <c r="C33" t="s">
        <v>303</v>
      </c>
      <c r="D33" s="8" t="s">
        <v>253</v>
      </c>
      <c r="E33" s="7">
        <v>13500</v>
      </c>
      <c r="F33" s="7">
        <v>35000</v>
      </c>
    </row>
    <row r="34" spans="1:6" x14ac:dyDescent="0.2">
      <c r="A34" s="1">
        <v>44990</v>
      </c>
      <c r="B34" t="s">
        <v>324</v>
      </c>
      <c r="C34" t="s">
        <v>303</v>
      </c>
      <c r="D34" s="8" t="s">
        <v>252</v>
      </c>
      <c r="E34" s="7">
        <v>12000</v>
      </c>
      <c r="F34" s="7">
        <v>35000</v>
      </c>
    </row>
    <row r="35" spans="1:6" x14ac:dyDescent="0.2">
      <c r="A35" s="1">
        <v>44991</v>
      </c>
      <c r="B35" t="s">
        <v>324</v>
      </c>
      <c r="C35" t="s">
        <v>799</v>
      </c>
      <c r="D35" s="8" t="s">
        <v>252</v>
      </c>
      <c r="E35" s="7">
        <v>15000</v>
      </c>
      <c r="F35" s="7">
        <v>35000</v>
      </c>
    </row>
    <row r="36" spans="1:6" x14ac:dyDescent="0.2">
      <c r="A36" s="1">
        <v>44992</v>
      </c>
      <c r="B36" t="s">
        <v>884</v>
      </c>
      <c r="C36" t="s">
        <v>799</v>
      </c>
      <c r="D36" s="8" t="s">
        <v>253</v>
      </c>
      <c r="E36" s="7">
        <v>13000</v>
      </c>
      <c r="F36" s="7">
        <v>35000</v>
      </c>
    </row>
    <row r="37" spans="1:6" x14ac:dyDescent="0.2">
      <c r="A37" s="1">
        <v>45001</v>
      </c>
      <c r="B37" t="s">
        <v>884</v>
      </c>
      <c r="C37" t="s">
        <v>300</v>
      </c>
      <c r="D37" s="8" t="s">
        <v>253</v>
      </c>
      <c r="E37" s="7">
        <v>21000</v>
      </c>
      <c r="F37" s="7">
        <v>39000</v>
      </c>
    </row>
    <row r="38" spans="1:6" x14ac:dyDescent="0.2">
      <c r="A38" s="1">
        <v>45006</v>
      </c>
      <c r="B38" t="s">
        <v>1476</v>
      </c>
      <c r="C38" t="s">
        <v>1211</v>
      </c>
      <c r="D38" s="8" t="s">
        <v>253</v>
      </c>
      <c r="E38" s="7">
        <v>20000</v>
      </c>
      <c r="F38" s="7">
        <v>39000</v>
      </c>
    </row>
    <row r="39" spans="1:6" x14ac:dyDescent="0.2">
      <c r="A39" s="1">
        <v>45010</v>
      </c>
      <c r="B39" t="s">
        <v>324</v>
      </c>
      <c r="C39" t="s">
        <v>1211</v>
      </c>
      <c r="D39" s="8" t="s">
        <v>252</v>
      </c>
      <c r="E39" s="7">
        <v>20000</v>
      </c>
      <c r="F39" s="7">
        <v>30000</v>
      </c>
    </row>
    <row r="40" spans="1:6" x14ac:dyDescent="0.2">
      <c r="A40" s="1">
        <v>45017</v>
      </c>
      <c r="B40" t="s">
        <v>884</v>
      </c>
      <c r="C40" t="s">
        <v>746</v>
      </c>
      <c r="D40" s="8" t="s">
        <v>253</v>
      </c>
      <c r="E40" s="7">
        <v>12000</v>
      </c>
      <c r="F40" s="7">
        <v>35000</v>
      </c>
    </row>
    <row r="41" spans="1:6" x14ac:dyDescent="0.2">
      <c r="A41" s="1">
        <v>45030</v>
      </c>
      <c r="B41" t="s">
        <v>324</v>
      </c>
      <c r="C41" t="s">
        <v>1535</v>
      </c>
      <c r="D41" s="8" t="s">
        <v>252</v>
      </c>
      <c r="E41" s="7">
        <v>12000</v>
      </c>
      <c r="F41" s="7">
        <v>35000</v>
      </c>
    </row>
    <row r="42" spans="1:6" x14ac:dyDescent="0.2">
      <c r="A42" s="1">
        <v>45031</v>
      </c>
      <c r="B42" t="s">
        <v>884</v>
      </c>
      <c r="C42" t="s">
        <v>1535</v>
      </c>
      <c r="D42" s="8" t="s">
        <v>253</v>
      </c>
      <c r="E42" s="7">
        <v>15000</v>
      </c>
      <c r="F42" s="7">
        <v>35000</v>
      </c>
    </row>
    <row r="43" spans="1:6" x14ac:dyDescent="0.2">
      <c r="A43" s="1">
        <v>45032</v>
      </c>
      <c r="B43" t="s">
        <v>324</v>
      </c>
      <c r="C43" t="s">
        <v>799</v>
      </c>
      <c r="D43" s="8" t="s">
        <v>252</v>
      </c>
      <c r="E43" s="7">
        <v>13000</v>
      </c>
      <c r="F43" s="7">
        <v>35000</v>
      </c>
    </row>
    <row r="44" spans="1:6" x14ac:dyDescent="0.2">
      <c r="A44" s="1">
        <v>45065</v>
      </c>
      <c r="B44" t="s">
        <v>884</v>
      </c>
      <c r="C44" t="s">
        <v>545</v>
      </c>
      <c r="D44" s="8" t="s">
        <v>253</v>
      </c>
      <c r="E44" s="7">
        <v>12000</v>
      </c>
      <c r="F44" s="7">
        <v>30000</v>
      </c>
    </row>
    <row r="45" spans="1:6" x14ac:dyDescent="0.2">
      <c r="A45" s="1">
        <v>45120</v>
      </c>
      <c r="B45" t="s">
        <v>324</v>
      </c>
      <c r="C45" t="s">
        <v>798</v>
      </c>
      <c r="D45" s="8" t="s">
        <v>252</v>
      </c>
      <c r="E45" s="7">
        <v>13000</v>
      </c>
      <c r="F45" s="7">
        <v>35000</v>
      </c>
    </row>
    <row r="46" spans="1:6" x14ac:dyDescent="0.2">
      <c r="A46" s="1">
        <v>45135</v>
      </c>
      <c r="B46" t="s">
        <v>324</v>
      </c>
      <c r="C46" t="s">
        <v>1211</v>
      </c>
      <c r="D46" s="8" t="s">
        <v>252</v>
      </c>
      <c r="E46" s="7">
        <v>20000</v>
      </c>
      <c r="F46" s="7">
        <v>35000</v>
      </c>
    </row>
    <row r="47" spans="1:6" x14ac:dyDescent="0.2">
      <c r="A47" s="1">
        <v>45136</v>
      </c>
      <c r="B47" t="s">
        <v>884</v>
      </c>
      <c r="C47" t="s">
        <v>1211</v>
      </c>
      <c r="D47" s="8" t="s">
        <v>253</v>
      </c>
      <c r="E47" s="7">
        <v>20000</v>
      </c>
      <c r="F47" s="7">
        <v>35000</v>
      </c>
    </row>
    <row r="48" spans="1:6" x14ac:dyDescent="0.2">
      <c r="A48" s="1" t="s">
        <v>237</v>
      </c>
      <c r="E48" s="7">
        <v>13431.818181818182</v>
      </c>
      <c r="F48" s="7">
        <v>35568.181818181816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2023-08-08T02:15:33Z</dcterms:modified>
</cp:coreProperties>
</file>