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85F73806-6940-BC40-88F9-B157C518D2F1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634" r:id="rId13"/>
    <pivotCache cacheId="644" r:id="rId14"/>
    <pivotCache cacheId="648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927" i="1" l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38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54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N2" i="7"/>
  <c r="Q7" i="7"/>
  <c r="Q5" i="7"/>
  <c r="V4" i="7" l="1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<sst xmlns="http://schemas.openxmlformats.org/spreadsheetml/2006/main" count="62691" uniqueCount="3710">
  <si>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</si>
  <si>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</si>
  <si>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</si>
  <si>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</si>
  <si>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</si>
  <si>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</si>
  <si>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</si>
  <si>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</si>
  <si>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</si>
  <si>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</si>
  <si>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</si>
  <si>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</si>
  <si>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</si>
  <si>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</si>
  <si>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</si>
  <si>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</si>
  <si>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</si>
  <si>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</si>
  <si>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</si>
  <si>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</si>
  <si>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</si>
  <si>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</si>
  <si>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</si>
  <si>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</si>
  <si>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</si>
  <si>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</si>
  <si>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</si>
  <si>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</si>
  <si>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</si>
  <si>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</si>
  <si>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</si>
  <si>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</si>
  <si>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</si>
  <si>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</si>
  <si>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</si>
  <si>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</si>
  <si>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</si>
  <si>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</si>
  <si>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</si>
  <si>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</si>
  <si>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</si>
  <si>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</si>
  <si>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</si>
  <si>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</si>
  <si>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</si>
  <si>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</si>
  <si>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</si>
  <si>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</si>
  <si>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</si>
  <si>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</si>
  <si>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</si>
  <si>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</si>
  <si>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</si>
  <si>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</si>
  <si>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</si>
  <si>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</si>
  <si>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</si>
  <si>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</si>
  <si>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</si>
  <si>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</si>
  <si>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</si>
  <si>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</si>
  <si>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</si>
  <si>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</si>
  <si>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</si>
  <si>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</si>
  <si>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</si>
  <si>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</si>
  <si>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</si>
  <si>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</si>
  <si>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</si>
  <si>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</si>
  <si>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</si>
  <si>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</si>
  <si>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</si>
  <si>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</si>
  <si>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</si>
  <si>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</si>
  <si>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</si>
  <si>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</si>
  <si>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</si>
  <si>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</si>
  <si>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</si>
  <si>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</si>
  <si>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</si>
  <si>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</si>
  <si>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</si>
  <si>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</si>
  <si>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</si>
  <si>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</si>
  <si>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</si>
  <si>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</si>
  <si>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</si>
  <si>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</si>
  <si>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</si>
  <si>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</si>
  <si>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</si>
  <si>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</si>
  <si>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</si>
  <si>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</si>
  <si>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</si>
  <si>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</si>
  <si>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</si>
  <si>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</si>
  <si>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</si>
  <si>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</si>
  <si>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</si>
  <si>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</si>
  <si>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</si>
  <si>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</si>
  <si>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</si>
  <si>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</si>
  <si>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</si>
  <si>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</si>
  <si>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</si>
  <si>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</si>
  <si>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</si>
  <si>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</si>
  <si>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</si>
  <si>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</si>
  <si>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</si>
  <si>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</si>
  <si>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</si>
  <si>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</si>
  <si>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</si>
  <si>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</si>
  <si>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</si>
  <si>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</si>
  <si>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</si>
  <si>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</si>
  <si>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</si>
  <si>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</si>
  <si>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</si>
  <si>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</si>
  <si>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</si>
  <si>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</si>
  <si>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</si>
  <si>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</si>
  <si>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</si>
  <si>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</si>
  <si>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</si>
  <si>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</si>
  <si>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</si>
  <si>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</si>
  <si>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</si>
  <si>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</si>
  <si>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</si>
  <si>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</si>
  <si>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</si>
  <si>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</si>
  <si>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</si>
  <si>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</si>
  <si>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</si>
  <si>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</si>
  <si>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</si>
  <si>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</si>
  <si>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</si>
  <si>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</si>
  <si>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</si>
  <si>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</si>
  <si>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</si>
  <si>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</si>
  <si>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</si>
  <si>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</si>
  <si>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</si>
  <si>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</si>
  <si>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</si>
  <si>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</si>
  <si>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</si>
  <si>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</si>
  <si>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</si>
  <si>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</si>
  <si>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</si>
  <si>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</si>
  <si>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</si>
  <si>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</si>
  <si>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</si>
  <si>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</si>
  <si>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</si>
  <si>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</si>
  <si>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</si>
  <si>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</si>
  <si>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</si>
  <si>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</si>
  <si>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</si>
  <si>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</si>
  <si>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</si>
  <si>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</si>
  <si>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</si>
  <si>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</si>
  <si>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</si>
  <si>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</si>
  <si>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</si>
  <si>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</si>
  <si>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</si>
  <si>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</si>
  <si>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</si>
  <si>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</si>
  <si>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</si>
  <si>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</si>
  <si>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</si>
  <si>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</si>
  <si>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</si>
  <si>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</si>
  <si>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</si>
  <si>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</si>
  <si>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</si>
  <si>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</si>
  <si>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</si>
  <si>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</si>
  <si>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</si>
  <si>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</si>
  <si>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</si>
  <si>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</si>
  <si>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</si>
  <si>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</si>
  <si>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</si>
  <si>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</si>
  <si>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</si>
  <si>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</si>
  <si>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</si>
  <si>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</si>
  <si>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</si>
  <si>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</si>
  <si>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</si>
  <si>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</si>
  <si>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</si>
  <si>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</si>
  <si>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</si>
  <si>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</si>
  <si>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</si>
  <si>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</si>
  <si>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</si>
  <si>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</si>
  <si>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</si>
  <si>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</si>
  <si>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</si>
  <si>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</si>
  <si>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</si>
  <si>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</si>
  <si>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</si>
  <si>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</si>
  <si>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</si>
  <si>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</si>
  <si>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</si>
  <si>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</si>
  <si>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</si>
  <si>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</si>
  <si>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</si>
  <si>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</si>
  <si>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</si>
  <si>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</si>
  <si>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</si>
  <si>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</si>
  <si>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</si>
  <si>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</si>
  <si>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</si>
  <si>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</si>
  <si>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</si>
  <si>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</si>
  <si>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</si>
  <si>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</si>
  <si>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</si>
  <si>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</si>
  <si>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</si>
  <si>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</si>
  <si>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</si>
  <si>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</si>
  <si>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</si>
  <si>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</si>
  <si>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</si>
  <si>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</si>
  <si>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</si>
  <si>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</si>
  <si>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</si>
  <si>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</si>
  <si>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</si>
  <si>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</si>
  <si>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</si>
  <si>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</si>
  <si>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</si>
  <si>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</si>
  <si>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</si>
  <si>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</si>
  <si>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</si>
  <si>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</si>
  <si>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</si>
  <si>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</si>
  <si>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</si>
  <si>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</si>
  <si>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</si>
  <si>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</si>
  <si>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</si>
  <si>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</si>
  <si>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</si>
  <si>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</si>
  <si>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</si>
  <si>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</si>
  <si>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</si>
  <si>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</si>
  <si>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</si>
  <si>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</si>
  <si>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</si>
  <si>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</si>
  <si>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</si>
  <si>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</si>
  <si>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</si>
  <si>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</si>
  <si>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</si>
  <si>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</si>
  <si>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</si>
  <si>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</si>
  <si>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</si>
  <si>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</si>
  <si>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</si>
  <si>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</si>
  <si>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</si>
  <si>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</si>
  <si>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</si>
  <si>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</si>
  <si>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</si>
  <si>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</si>
  <si>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</si>
  <si>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</si>
  <si>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</si>
  <si>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</si>
  <si>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</si>
  <si>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</si>
  <si>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</si>
  <si>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</si>
  <si>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</si>
  <si>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</si>
  <si>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</si>
  <si>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</si>
  <si>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</si>
  <si>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</si>
  <si>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</si>
  <si>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</si>
  <si>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</si>
  <si>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</si>
  <si>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</si>
  <si>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</si>
  <si>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</si>
  <si>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</si>
  <si>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</si>
  <si>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</si>
  <si>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</si>
  <si>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</si>
  <si>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</si>
  <si>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</si>
  <si>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</si>
  <si>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</si>
  <si>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</si>
  <si>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</si>
  <si>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</si>
  <si>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</si>
  <si>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</si>
  <si>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</si>
  <si>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</si>
  <si>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</si>
  <si>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</si>
  <si>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</si>
  <si>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</si>
  <si>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</si>
  <si>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</si>
  <si>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</si>
  <si>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</si>
  <si>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</si>
  <si>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</si>
  <si>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</si>
  <si>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</si>
  <si>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</si>
  <si>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</si>
  <si>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</si>
  <si>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</si>
  <si>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</si>
  <si>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</si>
  <si>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</si>
  <si>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</si>
  <si>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</si>
  <si>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</si>
  <si>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</si>
  <si>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</si>
  <si>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</si>
  <si>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</si>
  <si>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</si>
  <si>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</si>
  <si>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</si>
  <si>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</si>
  <si>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</si>
  <si>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</si>
  <si>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</si>
  <si>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</si>
  <si>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</si>
  <si>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</si>
  <si>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</si>
  <si>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</si>
  <si>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</si>
  <si>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</si>
  <si>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</si>
  <si>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</si>
  <si>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</si>
  <si>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</si>
  <si>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</si>
  <si>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</si>
  <si>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</si>
  <si>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</si>
  <si>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</si>
  <si>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</si>
  <si>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</si>
  <si>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</si>
  <si>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</si>
  <si>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</si>
  <si>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</si>
  <si>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</si>
  <si>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</si>
  <si>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</si>
  <si>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</si>
  <si>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</si>
  <si>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</si>
  <si>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</si>
  <si>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</si>
  <si>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</si>
  <si>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</si>
  <si>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</si>
  <si>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</si>
  <si>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</si>
  <si>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</si>
  <si>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</si>
  <si>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</si>
  <si>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</si>
  <si>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</si>
  <si>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</si>
  <si>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</si>
  <si>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</si>
  <si>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</si>
  <si>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</si>
  <si>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</si>
  <si>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</si>
  <si>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</si>
  <si>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</si>
  <si>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</si>
  <si>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</si>
  <si>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</si>
  <si>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</si>
  <si>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</si>
  <si>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</si>
  <si>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</si>
  <si>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</si>
  <si>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</si>
  <si>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</si>
  <si>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</si>
  <si>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</si>
  <si>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</si>
  <si>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</si>
  <si>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</si>
  <si>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</si>
  <si>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</si>
  <si>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</si>
  <si>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</si>
  <si>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</si>
  <si>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</si>
  <si>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</si>
  <si>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</si>
  <si>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</si>
  <si>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</si>
  <si>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</si>
  <si>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</si>
  <si>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</si>
  <si>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</si>
  <si>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</si>
  <si>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</si>
  <si>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</si>
  <si>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</si>
  <si>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</si>
  <si>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</si>
  <si>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</si>
  <si>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</si>
  <si>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</si>
  <si>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</si>
  <si>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</si>
  <si>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</si>
  <si>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</si>
  <si>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</si>
  <si>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</si>
  <si>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</si>
  <si>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</si>
  <si>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</si>
  <si>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</si>
  <si>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</si>
  <si>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</si>
  <si>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</si>
  <si>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</si>
  <si>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</si>
  <si>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</si>
  <si>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</si>
  <si>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</si>
  <si>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</si>
  <si>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</si>
  <si>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</si>
  <si>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</si>
  <si>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</si>
  <si>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</si>
  <si>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</si>
  <si>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</si>
  <si>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</si>
  <si>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</si>
  <si>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</si>
  <si>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</si>
  <si>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</si>
  <si>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</si>
  <si>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</si>
  <si>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</si>
  <si>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</si>
  <si>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</si>
  <si>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</si>
  <si>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</si>
  <si>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</si>
  <si>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</si>
  <si>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</si>
  <si>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</si>
  <si>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</si>
  <si>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</si>
  <si>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</si>
  <si>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</si>
  <si>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</si>
  <si>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</si>
  <si>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</si>
  <si>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</si>
  <si>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</si>
  <si>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</si>
  <si>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</si>
  <si>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</si>
  <si>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</si>
  <si>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</si>
  <si>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</si>
  <si>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</si>
  <si>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</si>
  <si>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</si>
  <si>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</si>
  <si>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</si>
  <si>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</si>
  <si>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</si>
  <si>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</si>
  <si>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</si>
  <si>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</si>
  <si>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</si>
  <si>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</si>
  <si>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</si>
  <si>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</si>
  <si>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</si>
  <si>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</si>
  <si>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</si>
  <si>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</si>
  <si>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</si>
  <si>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</si>
  <si>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</si>
  <si>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</si>
  <si>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</si>
  <si>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</si>
  <si>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</si>
  <si>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</si>
  <si>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</si>
  <si>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</si>
  <si>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</si>
  <si>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</si>
  <si>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</si>
  <si>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</si>
  <si>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</si>
  <si>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</si>
  <si>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</si>
  <si>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</si>
  <si>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</si>
  <si>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</si>
  <si>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</si>
  <si>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</si>
  <si>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</si>
  <si>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</si>
  <si>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</si>
  <si>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</si>
  <si>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</si>
  <si>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</si>
  <si>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</si>
  <si>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</si>
  <si>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</si>
  <si>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</si>
  <si>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</si>
  <si>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</si>
  <si>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</si>
  <si>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</si>
  <si>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</si>
  <si>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</si>
  <si>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</si>
  <si>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</si>
  <si>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</si>
  <si>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</si>
  <si>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</si>
  <si>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</si>
  <si>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</si>
  <si>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</si>
  <si>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</si>
  <si>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</si>
  <si>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</si>
  <si>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</si>
  <si>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</si>
  <si>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</si>
  <si>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</si>
  <si>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</si>
  <si>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</si>
  <si>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</si>
  <si>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</si>
  <si>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</si>
  <si>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</si>
  <si>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</si>
  <si>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</si>
  <si>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</si>
  <si>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</si>
  <si>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</si>
  <si>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</si>
  <si>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</si>
  <si>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</si>
  <si>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</si>
  <si>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</si>
  <si>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</si>
  <si>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</si>
  <si>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</si>
  <si>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</si>
  <si>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</si>
  <si>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</si>
  <si>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</si>
  <si>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</si>
  <si>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</si>
  <si>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</si>
  <si>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</si>
  <si>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</si>
  <si>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</si>
  <si>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</si>
  <si>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</si>
  <si>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</si>
  <si>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</si>
  <si>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</si>
  <si>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</si>
  <si>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</si>
  <si>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</si>
  <si>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</si>
  <si>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</si>
  <si>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</si>
  <si>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</si>
  <si>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</si>
  <si>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</si>
  <si>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</si>
  <si>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</si>
  <si>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</si>
  <si>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</si>
  <si>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</si>
  <si>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</si>
  <si>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</si>
  <si>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</si>
  <si>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</si>
  <si>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</si>
  <si>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</si>
  <si>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</si>
  <si>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</si>
  <si>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</si>
  <si>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</si>
  <si>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</si>
  <si>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</si>
  <si>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</si>
  <si>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</si>
  <si>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</si>
  <si>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</si>
  <si>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</si>
  <si>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</si>
  <si>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</si>
  <si>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</si>
  <si>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</si>
  <si>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</si>
  <si>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</si>
  <si>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</si>
  <si>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</si>
  <si>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</si>
  <si>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</si>
  <si>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</si>
  <si>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</si>
  <si>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</si>
  <si>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</si>
  <si>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</si>
  <si>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</si>
  <si>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</si>
  <si>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</si>
  <si>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</si>
  <si>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</si>
  <si>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</si>
  <si>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</si>
  <si>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</si>
  <si>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</si>
  <si>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</si>
  <si>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</si>
  <si>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</si>
  <si>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</si>
  <si>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</si>
  <si>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</si>
  <si>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</si>
  <si>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</si>
  <si>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</si>
  <si>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</si>
  <si>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</si>
  <si>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</si>
  <si>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</si>
  <si>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</si>
  <si>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</si>
  <si>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</si>
  <si>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</si>
  <si>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</si>
  <si>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</si>
  <si>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</si>
  <si>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</si>
  <si>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</si>
  <si>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</si>
  <si>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</si>
  <si>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</si>
  <si>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</si>
  <si>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</si>
  <si>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</si>
  <si>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</si>
  <si>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</si>
  <si>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</si>
  <si>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</si>
  <si>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</si>
  <si>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</si>
  <si>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</si>
  <si>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</si>
  <si>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</si>
  <si>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</si>
  <si>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</si>
  <si>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</si>
  <si>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</si>
  <si>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</si>
  <si>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</si>
  <si>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</si>
  <si>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</si>
  <si>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</si>
  <si>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</si>
  <si>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</si>
  <si>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</si>
  <si>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</si>
  <si>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</si>
  <si>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</si>
  <si>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</si>
  <si>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</si>
  <si>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</si>
  <si>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</si>
  <si>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</si>
  <si>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</si>
  <si>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</si>
  <si>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</si>
  <si>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</si>
  <si>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</si>
  <si>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</si>
  <si>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</si>
  <si>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</si>
  <si>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</si>
  <si>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</si>
  <si>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</si>
  <si>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</si>
  <si>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</si>
  <si>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</si>
  <si>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</si>
  <si>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</si>
  <si>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</si>
  <si>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</si>
  <si>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</si>
  <si>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</si>
  <si>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</si>
  <si>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</si>
  <si>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</si>
  <si>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</si>
  <si>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</si>
  <si>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</si>
  <si>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</si>
  <si>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</si>
  <si>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</si>
  <si>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</si>
  <si>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</si>
  <si>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</si>
  <si>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</si>
  <si>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</si>
  <si>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</si>
  <si>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</si>
  <si>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</si>
  <si>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</si>
  <si>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</si>
  <si>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</si>
  <si>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</si>
  <si>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</si>
  <si>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</si>
  <si>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</si>
  <si>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</si>
  <si>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</si>
  <si>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</si>
  <si>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</si>
  <si>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</si>
  <si>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</si>
  <si>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</si>
  <si>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</si>
  <si>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</si>
  <si>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</si>
  <si>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</si>
  <si>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</si>
  <si>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</si>
  <si>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</si>
  <si>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</si>
  <si>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</si>
  <si>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</si>
  <si>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</si>
  <si>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</si>
  <si>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</si>
  <si>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</si>
  <si>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</si>
  <si>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</si>
  <si>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</si>
  <si>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</si>
  <si>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</si>
  <si>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</si>
  <si>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</si>
  <si>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</si>
  <si>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</si>
  <si>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</si>
  <si>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</si>
  <si>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</si>
  <si>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</si>
  <si>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</si>
  <si>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</si>
  <si>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</si>
  <si>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</si>
  <si>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</si>
  <si>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</si>
  <si>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</si>
  <si>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</si>
  <si>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</si>
  <si>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</si>
  <si>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</si>
  <si>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</si>
  <si>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</si>
  <si>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</si>
  <si>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</si>
  <si>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</si>
  <si>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</si>
  <si>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</si>
  <si>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</si>
  <si>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</si>
  <si>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</si>
  <si>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</si>
  <si>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</si>
  <si>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</si>
  <si>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</si>
  <si>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</si>
  <si>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</si>
  <si>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</si>
  <si>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</si>
  <si>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</si>
  <si>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</si>
  <si>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</si>
  <si>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</si>
  <si>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</si>
  <si>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</si>
  <si>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</si>
  <si>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</si>
  <si>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</si>
  <si>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</si>
  <si>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</si>
  <si>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</si>
  <si>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</si>
  <si>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</si>
  <si>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</si>
  <si>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</si>
  <si>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</si>
  <si>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</si>
  <si>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</si>
  <si>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</si>
  <si>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</si>
  <si>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</si>
  <si>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</si>
  <si>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</si>
  <si>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</si>
  <si>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</si>
  <si>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</si>
  <si>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</si>
  <si>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</si>
  <si>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</si>
  <si>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</si>
  <si>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</si>
  <si>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</si>
  <si>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</si>
  <si>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</si>
  <si>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</si>
  <si>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</si>
  <si>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</si>
  <si>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</si>
  <si>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</si>
  <si>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</si>
  <si>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</si>
  <si>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</si>
  <si>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</si>
  <si>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</si>
  <si>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</si>
  <si>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</si>
  <si>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</si>
  <si>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</si>
  <si>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</si>
  <si>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</si>
  <si>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</si>
  <si>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</si>
  <si>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</si>
  <si>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</si>
  <si>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</si>
  <si>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</si>
  <si>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</si>
  <si>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</si>
  <si>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</si>
  <si>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</si>
  <si>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</si>
  <si>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</si>
  <si>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</si>
  <si>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</si>
  <si>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</si>
  <si>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</si>
  <si>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</si>
  <si>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</si>
  <si>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</si>
  <si>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</si>
  <si>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</si>
  <si>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</si>
  <si>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</si>
  <si>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</si>
  <si>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</si>
  <si>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</si>
  <si>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</si>
  <si>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</si>
  <si>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</si>
  <si>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</si>
  <si>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</si>
  <si>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</si>
  <si>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</si>
  <si>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</si>
  <si>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</si>
  <si>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</si>
  <si>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</si>
  <si>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</si>
  <si>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</si>
  <si>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</si>
  <si>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</si>
  <si>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</si>
  <si>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</si>
  <si>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</si>
  <si>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</si>
  <si>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</si>
  <si>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</si>
  <si>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</si>
  <si>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</si>
  <si>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</si>
  <si>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</si>
  <si>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</si>
  <si>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</si>
  <si>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</si>
  <si>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</si>
  <si>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</si>
  <si>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</si>
  <si>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</si>
  <si>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</si>
  <si>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</si>
  <si>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</si>
  <si>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</si>
  <si>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</si>
  <si>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</si>
  <si>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</si>
  <si>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</si>
  <si>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</si>
  <si>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</si>
  <si>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</si>
  <si>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</si>
  <si>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</si>
  <si>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</si>
  <si>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</si>
  <si>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</si>
  <si>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</si>
  <si>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</si>
  <si>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</si>
  <si>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</si>
  <si>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</si>
  <si>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</si>
  <si>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</si>
  <si>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</si>
  <si>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</si>
  <si>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</si>
  <si>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</si>
  <si>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</si>
  <si>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</si>
  <si>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</si>
  <si>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</si>
  <si>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</si>
  <si>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</si>
  <si>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</si>
  <si>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</si>
  <si>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</si>
  <si>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</si>
  <si>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</si>
  <si>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</si>
  <si>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</si>
  <si>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</si>
  <si>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</si>
  <si>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</si>
  <si>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</si>
  <si>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</si>
  <si>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</si>
  <si>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</si>
  <si>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</si>
  <si>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</si>
  <si>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</si>
  <si>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</si>
  <si>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</si>
  <si>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</si>
  <si>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</si>
  <si>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</si>
  <si>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</si>
  <si>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</si>
  <si>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</si>
  <si>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</si>
  <si>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</si>
  <si>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</si>
  <si>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</si>
  <si>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</si>
  <si>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</si>
  <si>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</si>
  <si>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</si>
  <si>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</si>
  <si>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</si>
  <si>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</si>
  <si>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</si>
  <si>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</si>
  <si>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</si>
  <si>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</si>
  <si>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</si>
  <si>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</si>
  <si>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</si>
  <si>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</si>
  <si>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</si>
  <si>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</si>
  <si>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</si>
  <si>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</si>
  <si>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</si>
  <si>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</si>
  <si>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</si>
  <si>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</si>
  <si>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</si>
  <si>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</si>
  <si>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</si>
  <si>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</si>
  <si>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</si>
  <si>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</si>
  <si>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</si>
  <si>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</si>
  <si>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</si>
  <si>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</si>
  <si>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</si>
  <si>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</si>
  <si>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</si>
  <si>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</si>
  <si>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</si>
  <si>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</si>
  <si>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</si>
  <si>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</si>
  <si>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</si>
  <si>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</si>
  <si>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</si>
  <si>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</si>
  <si>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</si>
  <si>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</si>
  <si>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</si>
  <si>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</si>
  <si>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</si>
  <si>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</si>
  <si>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</si>
  <si>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</si>
  <si>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</si>
  <si>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</si>
  <si>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</si>
  <si>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</si>
  <si>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</si>
  <si>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</si>
  <si>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</si>
  <si>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</si>
  <si>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</si>
  <si>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</si>
  <si>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</si>
  <si>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</si>
  <si>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</si>
  <si>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</si>
  <si>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</si>
  <si>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</si>
  <si>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</si>
  <si>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</si>
  <si>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</si>
  <si>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</si>
  <si>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</si>
  <si>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</si>
  <si>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</si>
  <si>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</si>
  <si>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</si>
  <si>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</si>
  <si>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</si>
  <si>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</si>
  <si>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</si>
  <si>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</si>
  <si>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</si>
  <si>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</si>
  <si>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</si>
  <si>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</si>
  <si>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</si>
  <si>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</si>
  <si>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</si>
  <si>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</si>
  <si>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</si>
  <si>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</si>
  <si>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</si>
  <si>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</si>
  <si>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</si>
  <si>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</si>
  <si>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</si>
  <si>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</si>
  <si>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</si>
  <si>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</si>
  <si>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</si>
  <si>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</si>
  <si>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</si>
  <si>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</si>
  <si>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</si>
  <si>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</si>
  <si>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</si>
  <si>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</si>
  <si>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</si>
  <si>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</si>
  <si>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</si>
  <si>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</si>
  <si>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</si>
  <si>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</si>
  <si>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</si>
  <si>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</si>
  <si>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</si>
  <si>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</si>
  <si>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</si>
  <si>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</si>
  <si>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</si>
  <si>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</si>
  <si>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</si>
  <si>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</si>
  <si>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</si>
  <si>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</si>
  <si>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</si>
  <si>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</si>
  <si>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</si>
  <si>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</si>
  <si>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</si>
  <si>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</si>
  <si>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</si>
  <si>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</si>
  <si>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</si>
  <si>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</si>
  <si>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</si>
  <si>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</si>
  <si>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</si>
  <si>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</si>
  <si>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</si>
  <si>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</si>
  <si>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</si>
  <si>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</si>
  <si>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</si>
  <si>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</si>
  <si>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</si>
  <si>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</si>
  <si>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</si>
  <si>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</si>
  <si>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</si>
  <si>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</si>
  <si>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</si>
  <si>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</si>
  <si>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</si>
  <si>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</si>
  <si>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</si>
  <si>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</si>
  <si>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</si>
  <si>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</si>
  <si>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</si>
  <si>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</si>
  <si>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</si>
  <si>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</si>
  <si>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</si>
  <si>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</si>
  <si>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</si>
  <si>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</si>
  <si>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</si>
  <si>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</si>
  <si>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</si>
  <si>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</si>
  <si>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</si>
  <si>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</si>
  <si>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</si>
  <si>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</si>
  <si>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</si>
  <si>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</si>
  <si>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</si>
  <si>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</si>
  <si>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</si>
  <si>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</si>
  <si>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</si>
  <si>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</si>
  <si>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</si>
  <si>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</si>
  <si>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</si>
  <si>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</si>
  <si>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</si>
  <si>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</si>
  <si>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</si>
  <si>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</si>
  <si>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</si>
  <si>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</si>
  <si>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</si>
  <si>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</si>
  <si>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</si>
  <si>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</si>
  <si>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</si>
  <si>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</si>
  <si>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</si>
  <si>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</si>
  <si>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</si>
  <si>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</si>
  <si>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</si>
  <si>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</si>
  <si>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</si>
  <si>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</si>
  <si>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</si>
  <si>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</si>
  <si>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</si>
  <si>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</si>
  <si>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</si>
  <si>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</si>
  <si>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</si>
  <si>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</si>
  <si>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</si>
  <si>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</si>
  <si>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</si>
  <si>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</si>
  <si>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</si>
  <si>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</si>
  <si>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</si>
  <si>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</si>
  <si>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</si>
  <si>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</si>
  <si>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</si>
  <si>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</si>
  <si>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</si>
  <si>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</si>
  <si>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</si>
  <si>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</si>
  <si>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</si>
  <si>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</si>
  <si>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</si>
  <si>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</si>
  <si>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</si>
  <si>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</si>
  <si>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</si>
  <si>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</si>
  <si>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</si>
  <si>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</si>
  <si>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</si>
  <si>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</si>
  <si>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</si>
  <si>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</si>
  <si>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</si>
  <si>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</si>
  <si>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</si>
  <si>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</si>
  <si>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</si>
  <si>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</si>
  <si>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</si>
  <si>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</si>
  <si>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</si>
  <si>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</si>
  <si>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</si>
  <si>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</si>
  <si>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</si>
  <si>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</si>
  <si>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</si>
  <si>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</si>
  <si>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</si>
  <si>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</si>
  <si>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</si>
  <si>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</si>
  <si>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</si>
  <si>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</si>
  <si>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</si>
  <si>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</si>
  <si>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</si>
  <si>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</si>
  <si>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</si>
  <si>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</si>
  <si>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</si>
  <si>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</si>
  <si>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</si>
  <si>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</si>
  <si>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</si>
  <si>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</si>
  <si>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</si>
  <si>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</si>
  <si>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</si>
  <si>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</si>
  <si>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</si>
  <si>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</si>
  <si>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</si>
  <si>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</si>
  <si>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</si>
  <si>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</si>
  <si>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</si>
  <si>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</si>
  <si>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</si>
  <si>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</si>
  <si>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</si>
  <si>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</si>
  <si>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</si>
  <si>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</si>
  <si>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</si>
  <si>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</si>
  <si>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</si>
  <si>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</si>
  <si>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</si>
  <si>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</si>
  <si>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</si>
  <si>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</si>
  <si>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</si>
  <si>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</si>
  <si>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</si>
  <si>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</si>
  <si>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</si>
  <si>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</si>
  <si>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</si>
  <si>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</si>
  <si>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</si>
  <si>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</si>
  <si>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</si>
  <si>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</si>
  <si>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</si>
  <si>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</si>
  <si>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</si>
  <si>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</si>
  <si>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</si>
  <si>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</si>
  <si>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</si>
  <si>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</si>
  <si>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</si>
  <si>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</si>
  <si>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</si>
  <si>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</si>
  <si>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</si>
  <si>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</si>
  <si>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</si>
  <si>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</si>
  <si>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</si>
  <si>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</si>
  <si>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</si>
  <si>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</si>
  <si>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</si>
  <si>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</si>
  <si>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</si>
  <si>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</si>
  <si>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</si>
  <si>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</si>
  <si>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</si>
  <si>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</si>
  <si>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</si>
  <si>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</si>
  <si>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</si>
  <si>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</si>
  <si>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</si>
  <si>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</si>
  <si>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</si>
  <si>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</si>
  <si>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</si>
  <si>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</si>
  <si>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</si>
  <si>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</si>
  <si>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</si>
  <si>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</si>
  <si>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</si>
  <si>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</si>
  <si>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</si>
  <si>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</si>
  <si>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</si>
  <si>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</si>
  <si>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</si>
  <si>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</si>
  <si>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</si>
  <si>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</si>
  <si>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</si>
  <si>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</si>
  <si>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</si>
  <si>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</si>
  <si>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</si>
  <si>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</si>
  <si>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</si>
  <si>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</si>
  <si>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</si>
  <si>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</si>
  <si>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</si>
  <si>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</si>
  <si>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</si>
  <si>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</si>
  <si>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</si>
  <si>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</si>
  <si>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</si>
  <si>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</si>
  <si>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</si>
  <si>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</si>
  <si>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</si>
  <si>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</si>
  <si>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</si>
  <si>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</si>
  <si>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</si>
  <si>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</si>
  <si>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</si>
  <si>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</si>
  <si>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</si>
  <si>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</si>
  <si>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</si>
  <si>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</si>
  <si>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</si>
  <si>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</si>
  <si>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</si>
  <si>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</si>
  <si>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</si>
  <si>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</si>
  <si>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</si>
  <si>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</si>
  <si>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</si>
  <si>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</si>
  <si>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</si>
  <si>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</si>
  <si>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</si>
  <si>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</si>
  <si>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</si>
  <si>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</si>
  <si>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</si>
  <si>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</si>
  <si>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</si>
  <si>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</si>
  <si>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</si>
  <si>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</si>
  <si>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</si>
  <si>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</si>
  <si>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</si>
  <si>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</si>
  <si>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</si>
  <si>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</si>
  <si>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</si>
  <si>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</si>
  <si>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</si>
  <si>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</si>
  <si>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</si>
  <si>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</si>
  <si>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</si>
  <si>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</si>
  <si>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</si>
  <si>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</si>
  <si>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</si>
  <si>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</si>
  <si>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</si>
  <si>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</si>
  <si>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</si>
  <si>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</si>
  <si>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</si>
  <si>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</si>
  <si>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</si>
  <si>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</si>
  <si>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</si>
  <si>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</si>
  <si>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</si>
  <si>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</si>
  <si>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</si>
  <si>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</si>
  <si>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</si>
  <si>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</si>
  <si>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</si>
  <si>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</si>
  <si>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</si>
  <si>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</si>
  <si>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</si>
  <si>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</si>
  <si>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</si>
  <si>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</si>
  <si>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</si>
  <si>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</si>
  <si>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</si>
  <si>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</si>
  <si>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</si>
  <si>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</si>
  <si>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</si>
  <si>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</si>
  <si>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</si>
  <si>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</si>
  <si>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</si>
  <si>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</si>
  <si>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</si>
  <si>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</si>
  <si>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</si>
  <si>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</si>
  <si>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</si>
  <si>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</si>
  <si>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</si>
  <si>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</si>
  <si>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</si>
  <si>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</si>
  <si>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</si>
  <si>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</si>
  <si>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</si>
  <si>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</si>
  <si>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</si>
  <si>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</si>
  <si>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</si>
  <si>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</si>
  <si>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</si>
  <si>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</si>
  <si>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</si>
  <si>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</si>
  <si>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</si>
  <si>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</si>
  <si>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</si>
  <si>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</si>
  <si>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</si>
  <si>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</si>
  <si>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</si>
  <si>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</si>
  <si>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</si>
  <si>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</si>
  <si>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</si>
  <si>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</si>
  <si>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</si>
  <si>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</si>
  <si>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</si>
  <si>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</si>
  <si>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</si>
  <si>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</si>
  <si>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</si>
  <si>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</si>
  <si>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</si>
  <si>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</si>
  <si>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</si>
  <si>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</si>
  <si>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</si>
  <si>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</si>
  <si>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</si>
  <si>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</si>
  <si>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</si>
  <si>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</si>
  <si>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</si>
  <si>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</si>
  <si>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</si>
  <si>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</si>
  <si>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</si>
  <si>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</si>
  <si>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</si>
  <si>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</si>
  <si>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</si>
  <si>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</si>
  <si>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</si>
  <si>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</si>
  <si>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</si>
  <si>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</si>
  <si>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</si>
  <si>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</si>
  <si>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</si>
  <si>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</si>
  <si>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</si>
  <si>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</si>
  <si>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</si>
  <si>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</si>
  <si>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</si>
  <si>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</si>
  <si>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</si>
  <si>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</si>
  <si>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</si>
  <si>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</si>
  <si>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</si>
  <si>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</si>
  <si>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</si>
  <si>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</si>
  <si>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</si>
  <si>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</si>
  <si>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</si>
  <si>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</si>
  <si>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</si>
  <si>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</si>
  <si>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</si>
  <si>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</si>
  <si>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</si>
  <si>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</si>
  <si>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</si>
  <si>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</si>
  <si>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</si>
  <si>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</si>
  <si>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</si>
  <si>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</si>
  <si>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</si>
  <si>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</si>
  <si>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</si>
  <si>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</si>
  <si>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</si>
  <si>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</si>
  <si>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</si>
  <si>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</si>
  <si>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</si>
  <si>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</si>
  <si>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</si>
  <si>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</si>
  <si>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</si>
  <si>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</si>
  <si>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</si>
  <si>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</si>
  <si>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</si>
  <si>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</si>
  <si>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</si>
  <si>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</si>
  <si>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</si>
  <si>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</si>
  <si>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</si>
  <si>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</si>
  <si>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</si>
  <si>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</si>
  <si>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</si>
  <si>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</si>
  <si>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</si>
  <si>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</si>
  <si>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</si>
  <si>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</si>
  <si>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</si>
  <si>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</si>
  <si>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</si>
  <si>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</si>
  <si>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</si>
  <si>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</si>
  <si>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</si>
  <si>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</si>
  <si>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</si>
  <si>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</si>
  <si>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</si>
  <si>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</si>
  <si>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</si>
  <si>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</si>
  <si>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</si>
  <si>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</si>
  <si>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</si>
  <si>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</si>
  <si>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</si>
  <si>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</si>
  <si>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</si>
  <si>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</si>
  <si>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</si>
  <si>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</si>
  <si>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</si>
  <si>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</si>
  <si>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</si>
  <si>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</si>
  <si>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</si>
  <si>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</si>
  <si>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</si>
  <si>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</si>
  <si>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</si>
  <si>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</si>
  <si>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</si>
  <si>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</si>
  <si>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</si>
  <si>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</si>
  <si>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</si>
  <si>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</si>
  <si>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</si>
  <si>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</si>
  <si>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</si>
  <si>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</si>
  <si>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</si>
  <si>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</si>
  <si>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</si>
  <si>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</si>
  <si>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</si>
  <si>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</si>
  <si>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</si>
  <si>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</si>
  <si>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</si>
  <si>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</si>
  <si>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</si>
  <si>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</si>
  <si>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</si>
  <si>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</si>
  <si>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</si>
  <si>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</si>
  <si>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</si>
  <si>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</si>
  <si>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</si>
  <si>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</si>
  <si>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</si>
  <si>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</si>
  <si>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</si>
  <si>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</si>
  <si>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</si>
  <si>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</si>
  <si>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</si>
  <si>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</si>
  <si>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</si>
  <si>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</si>
  <si>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</si>
  <si>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</si>
  <si>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</si>
  <si>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</si>
  <si>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</si>
  <si>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</si>
  <si>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</si>
  <si>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</si>
  <si>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</si>
  <si>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</si>
  <si>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</si>
  <si>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</si>
  <si>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</si>
  <si>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</si>
  <si>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</si>
  <si>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</si>
  <si>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</si>
  <si>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</si>
  <si>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</si>
  <si>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</si>
  <si>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</si>
  <si>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</si>
  <si>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</si>
  <si>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</si>
  <si>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</si>
  <si>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</si>
  <si>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</si>
  <si>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</si>
  <si>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</si>
  <si>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</si>
  <si>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</si>
  <si>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</si>
  <si>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</si>
  <si>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</si>
  <si>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</si>
  <si>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</si>
  <si>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</si>
  <si>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</si>
  <si>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</si>
  <si>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</si>
  <si>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</si>
  <si>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</si>
  <si>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</si>
  <si>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</si>
  <si>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</si>
  <si>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</si>
  <si>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</si>
  <si>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</si>
  <si>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</si>
  <si>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</si>
  <si>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</si>
  <si>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</si>
  <si>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</si>
  <si>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</si>
  <si>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</si>
  <si>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</si>
  <si>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</si>
  <si>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</si>
  <si>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</si>
  <si>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</si>
  <si>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</si>
  <si>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</si>
  <si>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</si>
  <si>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</si>
  <si>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</si>
  <si>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</si>
  <si>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</si>
  <si>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</si>
  <si>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</si>
  <si>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</si>
  <si>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</si>
  <si>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</si>
  <si>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</si>
  <si>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</si>
  <si>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</si>
  <si>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</si>
  <si>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</si>
  <si>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</si>
  <si>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</si>
  <si>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</si>
  <si>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</si>
  <si>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</si>
  <si>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</si>
  <si>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</si>
  <si>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</si>
  <si>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</si>
  <si>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</si>
  <si>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</si>
  <si>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</si>
  <si>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</si>
  <si>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</si>
  <si>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</si>
  <si>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</si>
  <si>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</si>
  <si>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</si>
  <si>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</si>
  <si>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</si>
  <si>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</si>
  <si>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</si>
  <si>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</si>
  <si>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</si>
  <si>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</si>
  <si>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</si>
  <si>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</si>
  <si>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</si>
  <si>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</si>
  <si>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</si>
  <si>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</si>
  <si>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</si>
  <si>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</si>
  <si>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</si>
  <si>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</si>
  <si>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</si>
  <si>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</si>
  <si>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</si>
  <si>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</si>
  <si>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</si>
  <si>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</si>
  <si>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</si>
  <si>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</si>
  <si>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</si>
  <si>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</si>
  <si>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</si>
  <si>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</si>
  <si>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</si>
  <si>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</si>
  <si>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</si>
  <si>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</si>
  <si>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</si>
  <si>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</si>
  <si>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</si>
  <si>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</si>
  <si>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</si>
  <si>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</si>
  <si>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</si>
  <si>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</si>
  <si>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</si>
  <si>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</si>
  <si>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</si>
  <si>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</si>
  <si>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</si>
  <si>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</si>
  <si>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</si>
  <si>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</si>
  <si>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</si>
  <si>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</si>
  <si>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</si>
  <si>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</si>
  <si>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</si>
  <si>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</si>
  <si>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</si>
  <si>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</si>
  <si>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</si>
  <si>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</si>
  <si>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</si>
  <si>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</si>
  <si>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</si>
  <si>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</si>
  <si>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</si>
  <si>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</si>
  <si>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</si>
  <si>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</si>
  <si>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</si>
  <si>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</si>
  <si>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</si>
  <si>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</si>
  <si>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</si>
  <si>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</si>
  <si>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</si>
  <si>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</si>
  <si>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</si>
  <si>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</si>
  <si>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</si>
  <si>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</si>
  <si>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</si>
  <si>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</si>
  <si>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</si>
  <si>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</si>
  <si>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</si>
  <si>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</si>
  <si>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</si>
  <si>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</si>
  <si>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</si>
  <si>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</si>
  <si>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</si>
  <si>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</si>
  <si>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</si>
  <si>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</si>
  <si>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</si>
  <si>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</si>
  <si>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</si>
  <si>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</si>
  <si>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</si>
  <si>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</si>
  <si>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</si>
  <si>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</si>
  <si>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</si>
  <si>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</si>
  <si>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</si>
  <si>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</si>
  <si>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</si>
  <si>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</si>
  <si>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</si>
  <si>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</si>
  <si>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</si>
  <si>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</si>
  <si>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</si>
  <si>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</si>
  <si>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</si>
  <si>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</si>
  <si>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</si>
  <si>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</si>
  <si>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</si>
  <si>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</si>
  <si>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</si>
  <si>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</si>
  <si>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</si>
  <si>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</si>
  <si>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</si>
  <si>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</si>
  <si>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</si>
  <si>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</si>
  <si>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</si>
  <si>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</si>
  <si>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</si>
  <si>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</si>
  <si>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</si>
  <si>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</si>
  <si>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</si>
  <si>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</si>
  <si>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</si>
  <si>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</si>
  <si>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</si>
  <si>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</si>
  <si>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</si>
  <si>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</si>
  <si>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</si>
  <si>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</si>
  <si>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</si>
  <si>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</si>
  <si>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</si>
  <si>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</si>
  <si>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</si>
  <si>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</si>
  <si>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</si>
  <si>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</si>
  <si>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</si>
  <si>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</si>
  <si>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</si>
  <si>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</si>
  <si>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</si>
  <si>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</si>
  <si>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</si>
  <si>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</si>
  <si>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</si>
  <si>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</si>
  <si>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</si>
  <si>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</si>
  <si>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</si>
  <si>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</si>
  <si>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</si>
  <si>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</si>
  <si>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</si>
  <si>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</si>
  <si>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</si>
  <si>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</si>
  <si>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</si>
  <si>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</si>
  <si>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</si>
  <si>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</si>
  <si>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</si>
  <si>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</si>
  <si>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</si>
  <si>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</si>
  <si>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</si>
  <si>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</si>
  <si>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</si>
  <si>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</si>
  <si>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</si>
  <si>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</si>
  <si>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</si>
  <si>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</si>
  <si>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</si>
  <si>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</si>
  <si>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</si>
  <si>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</si>
  <si>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</si>
  <si>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</si>
  <si>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</si>
  <si>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</si>
  <si>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</si>
  <si>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</si>
  <si>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</si>
  <si>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</si>
  <si>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</si>
  <si>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</si>
  <si>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</si>
  <si>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</si>
  <si>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</si>
  <si>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</si>
  <si>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</si>
  <si>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</si>
  <si>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</si>
  <si>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</si>
  <si>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</si>
  <si>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</si>
  <si>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</si>
  <si>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</si>
  <si>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</si>
  <si>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</si>
  <si>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</si>
  <si>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</si>
  <si>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</si>
  <si>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</si>
  <si>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</si>
  <si>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</si>
  <si>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</si>
  <si>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</si>
  <si>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</si>
  <si>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</si>
  <si>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</si>
  <si>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</si>
  <si>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</si>
  <si>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</si>
  <si>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</si>
  <si>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</si>
  <si>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</si>
  <si>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</si>
  <si>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</si>
  <si>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</si>
  <si>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</si>
  <si>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</si>
  <si>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</si>
  <si>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</si>
  <si>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</si>
  <si>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</si>
  <si>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</si>
  <si>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</si>
  <si>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</si>
  <si>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</si>
  <si>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</si>
  <si>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</si>
  <si>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</si>
  <si>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</si>
  <si>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</si>
  <si>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</si>
  <si>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</si>
  <si>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</si>
  <si>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</si>
  <si>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</si>
  <si>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</si>
  <si>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</si>
  <si>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</si>
  <si>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</si>
  <si>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</si>
  <si>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</si>
  <si>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</si>
  <si>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</si>
  <si>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</si>
  <si>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</si>
  <si>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</si>
  <si>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</si>
  <si>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</si>
  <si>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</si>
  <si>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</si>
  <si>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</si>
  <si>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</si>
  <si>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</si>
  <si>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</si>
  <si>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</si>
  <si>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</si>
  <si>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</si>
  <si>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</si>
  <si>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</si>
  <si>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</si>
  <si>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</si>
  <si>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</si>
  <si>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</si>
  <si>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</si>
  <si>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</si>
  <si>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</si>
  <si>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</si>
  <si>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</si>
  <si>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</si>
  <si>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</si>
  <si>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</si>
  <si>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</si>
  <si>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</si>
  <si>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</si>
  <si>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</si>
  <si>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</si>
  <si>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</si>
  <si>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</si>
  <si>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</si>
  <si>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</si>
  <si>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</si>
  <si>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</si>
  <si>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</si>
  <si>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</si>
  <si>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</si>
  <si>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</si>
  <si>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</si>
  <si>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</si>
  <si>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</si>
  <si>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</si>
  <si>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</si>
  <si>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</si>
  <si>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</si>
  <si>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</si>
  <si>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</si>
  <si>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</si>
  <si>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</si>
  <si>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</si>
  <si>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</si>
  <si>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</si>
  <si>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</si>
  <si>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</si>
  <si>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</si>
  <si>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</si>
  <si>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</si>
  <si>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</si>
  <si>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</si>
  <si>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</si>
  <si>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</si>
  <si>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</si>
  <si>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</si>
  <si>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</si>
  <si>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</si>
  <si>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</si>
  <si>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</si>
  <si>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</si>
  <si>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</si>
  <si>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</si>
  <si>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</si>
  <si>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</si>
  <si>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</si>
  <si>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</si>
  <si>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</si>
  <si>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</si>
  <si>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</si>
  <si>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</si>
  <si>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</si>
  <si>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</si>
  <si>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</si>
  <si>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</si>
  <si>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</si>
  <si>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</si>
  <si>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</si>
  <si>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</si>
  <si>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</si>
  <si>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</si>
  <si>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</si>
  <si>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</si>
  <si>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</si>
  <si>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</si>
  <si>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</si>
  <si>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</si>
  <si>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</si>
  <si>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</si>
  <si>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</si>
  <si>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</si>
  <si>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</si>
  <si>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</si>
  <si>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</si>
  <si>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</si>
  <si>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</si>
  <si>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</si>
  <si>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</si>
  <si>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</si>
  <si>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</si>
  <si>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</si>
  <si>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</si>
  <si>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</si>
  <si>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</si>
  <si>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</si>
  <si>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</si>
  <si>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</si>
  <si>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</si>
  <si>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</si>
  <si>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</si>
  <si>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</si>
  <si>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</si>
  <si>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</si>
  <si>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</si>
  <si>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</si>
  <si>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</si>
  <si>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</si>
  <si>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</si>
  <si>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</si>
  <si>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</si>
  <si>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</si>
  <si>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</si>
  <si>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</si>
  <si>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</si>
  <si>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</si>
  <si>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</si>
  <si>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</si>
  <si>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</si>
  <si>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</si>
  <si>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</si>
  <si>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</si>
  <si>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</si>
  <si>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</si>
  <si>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</si>
  <si>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</si>
  <si>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</si>
  <si>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</si>
  <si>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</si>
  <si>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</si>
  <si>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</si>
  <si>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</si>
  <si>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</si>
  <si>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</si>
  <si>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</si>
  <si>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</si>
  <si>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</si>
  <si>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</si>
  <si>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</si>
  <si>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</si>
  <si>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</si>
  <si>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</si>
  <si>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</si>
  <si>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</si>
  <si>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</si>
  <si>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</si>
  <si>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</si>
  <si>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</si>
  <si>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</si>
  <si>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</si>
  <si>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</si>
  <si>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</si>
  <si>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</si>
  <si>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</si>
  <si>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</si>
  <si>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</si>
  <si>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</si>
  <si>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</si>
  <si>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</si>
  <si>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</si>
  <si>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</si>
  <si>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</si>
  <si>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</si>
  <si>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</si>
  <si>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</si>
  <si>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</si>
  <si>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</si>
  <si>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</si>
  <si>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</si>
  <si>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</si>
  <si>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</si>
  <si>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</si>
  <si>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</si>
  <si>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</si>
  <si>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</si>
  <si>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</si>
  <si>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</si>
  <si>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</si>
  <si>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</si>
  <si>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</si>
  <si>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</si>
  <si>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</si>
  <si>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</si>
  <si>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</si>
  <si>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</si>
  <si>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</si>
  <si>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</si>
  <si>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</si>
  <si>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</si>
  <si>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</si>
  <si>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</si>
  <si>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</si>
  <si>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</si>
  <si>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</si>
  <si>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</si>
  <si>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</si>
  <si>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</si>
  <si>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</si>
  <si>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</si>
  <si>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</si>
  <si>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</si>
  <si>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</si>
  <si>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</si>
  <si>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</si>
  <si>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</si>
  <si>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</si>
  <si>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</si>
  <si>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</si>
  <si>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</si>
  <si>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</si>
  <si>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</si>
  <si>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</si>
  <si>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</si>
  <si>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</si>
  <si>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</si>
  <si>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</si>
  <si>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</si>
  <si>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</si>
  <si>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</si>
  <si>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</si>
  <si>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</si>
  <si>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</si>
  <si>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</si>
  <si>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</si>
  <si>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</si>
  <si>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</si>
  <si>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</si>
  <si>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</si>
  <si>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</si>
  <si>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</si>
  <si>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</si>
  <si>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</si>
  <si>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</si>
  <si>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</si>
  <si>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</si>
  <si>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</si>
  <si>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</si>
  <si>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</si>
  <si>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</si>
  <si>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</si>
  <si>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</si>
  <si>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</si>
  <si>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</si>
  <si>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</si>
  <si>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</si>
  <si>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</si>
  <si>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</si>
  <si>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</si>
  <si>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</si>
  <si>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</si>
  <si>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</si>
  <si>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</si>
  <si>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</si>
  <si>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</si>
  <si>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</si>
  <si>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</si>
  <si>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</si>
  <si>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</si>
  <si>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</si>
  <si>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</si>
  <si>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</si>
  <si>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</si>
  <si>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</si>
  <si>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</si>
  <si>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</si>
  <si>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</si>
  <si>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</si>
  <si>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</si>
  <si>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</si>
  <si>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</si>
  <si>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</si>
  <si>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</si>
  <si>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</si>
  <si>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</si>
  <si>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</si>
  <si>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</si>
  <si>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</si>
  <si>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</si>
  <si>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</si>
  <si>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</si>
  <si>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</si>
  <si>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</si>
  <si>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</si>
  <si>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</si>
  <si>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</si>
  <si>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</si>
  <si>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</si>
  <si>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</si>
  <si>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</si>
  <si>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</si>
  <si>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</si>
  <si>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</si>
  <si>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</si>
  <si>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</si>
  <si>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</si>
  <si>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</si>
  <si>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</si>
  <si>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</si>
  <si>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</si>
  <si>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</si>
  <si>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</si>
  <si>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</si>
  <si>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</si>
  <si>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</si>
  <si>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</si>
  <si>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</si>
  <si>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</si>
  <si>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</si>
  <si>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</si>
  <si>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</si>
  <si>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</si>
  <si>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</si>
  <si>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</si>
  <si>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</si>
  <si>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</si>
  <si>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</si>
  <si>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</si>
  <si>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</si>
  <si>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</si>
  <si>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</si>
  <si>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</si>
  <si>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</si>
  <si>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</si>
  <si>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</si>
  <si>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</si>
  <si>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</si>
  <si>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</si>
  <si>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</si>
  <si>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</si>
  <si>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</si>
  <si>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</si>
  <si>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</si>
  <si>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</si>
  <si>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</si>
  <si>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</si>
  <si>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</si>
  <si>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</si>
  <si>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</si>
  <si>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</si>
  <si>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</si>
  <si>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</si>
  <si>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</si>
  <si>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</si>
  <si>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</si>
  <si>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</si>
  <si>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</si>
  <si>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</si>
  <si>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</si>
  <si>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</si>
  <si>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</si>
  <si>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</si>
  <si>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</si>
  <si>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</si>
  <si>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</si>
  <si>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</si>
  <si>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</si>
  <si>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</si>
  <si>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</si>
  <si>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</si>
  <si>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</si>
  <si>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</si>
  <si>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</si>
  <si>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</si>
  <si>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</si>
  <si>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</si>
  <si>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</si>
  <si>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</si>
  <si>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</si>
  <si>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</si>
  <si>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</si>
  <si>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</si>
  <si>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</si>
  <si>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</si>
  <si>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</si>
  <si>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</si>
  <si>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</si>
  <si>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</si>
  <si>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</si>
  <si>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</si>
  <si>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</si>
  <si>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</si>
  <si>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</si>
  <si>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</si>
  <si>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</si>
  <si>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</si>
  <si>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</si>
  <si>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</si>
  <si>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</si>
  <si>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</si>
  <si>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</si>
  <si>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</si>
  <si>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</si>
  <si>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</si>
  <si>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</si>
  <si>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</si>
  <si>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</si>
  <si>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</si>
  <si>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</si>
  <si>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</si>
  <si>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</si>
  <si>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</si>
  <si>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</si>
  <si>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</si>
  <si>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</si>
  <si>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</si>
  <si>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</si>
  <si>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</si>
  <si>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</si>
  <si>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</si>
  <si>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</si>
  <si>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</si>
  <si>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</si>
  <si>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</si>
  <si>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</si>
  <si>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</si>
  <si>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</si>
  <si>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</si>
  <si>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</si>
  <si>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</si>
  <si>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</si>
  <si>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</si>
  <si>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</si>
  <si>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</si>
  <si>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</si>
  <si>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</si>
  <si>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</si>
  <si>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</si>
  <si>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</si>
  <si>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</si>
  <si>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</si>
  <si>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</si>
  <si>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</si>
  <si>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</si>
  <si>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</si>
  <si>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</si>
  <si>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</si>
  <si>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</si>
  <si>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</si>
  <si>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</si>
  <si>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</si>
  <si>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</si>
  <si>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</si>
  <si>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</si>
  <si>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</si>
  <si>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</si>
  <si>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</si>
  <si>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</si>
  <si>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</si>
  <si>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</si>
  <si>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</si>
  <si>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</si>
  <si>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</si>
  <si>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</si>
  <si>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</si>
  <si>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</si>
  <si>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</si>
  <si>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</si>
  <si>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</si>
  <si>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</si>
  <si>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</si>
  <si>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</si>
  <si>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</si>
  <si>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</si>
  <si>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</si>
  <si>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</si>
  <si>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</si>
  <si>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</si>
  <si>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</si>
  <si>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</si>
  <si>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</si>
  <si>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</si>
  <si>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</si>
  <si>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</si>
  <si>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</si>
  <si>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</si>
  <si>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</si>
  <si>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</si>
  <si>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</si>
  <si>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</si>
  <si>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</si>
  <si>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</si>
  <si>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</si>
  <si>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</si>
  <si>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</si>
  <si>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</si>
  <si>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</si>
  <si>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</si>
  <si>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</si>
  <si>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</si>
  <si>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</si>
  <si>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</si>
  <si>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</si>
  <si>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</si>
  <si>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</si>
  <si>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</si>
  <si>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</si>
  <si>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</si>
  <si>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</si>
  <si>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</si>
  <si>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</si>
  <si>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</si>
  <si>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</si>
  <si>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</si>
  <si>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</si>
  <si>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</si>
  <si>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</si>
  <si>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</si>
  <si>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</si>
  <si>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</si>
  <si>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</si>
  <si>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</si>
  <si>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</si>
  <si>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</si>
  <si>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</si>
  <si>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</si>
  <si>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</si>
  <si>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</si>
  <si>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</si>
  <si>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</si>
  <si>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</si>
  <si>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</si>
  <si>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</si>
  <si>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</si>
  <si>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</si>
  <si>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</si>
  <si>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</si>
  <si>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</si>
  <si>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</si>
  <si>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</si>
  <si>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</si>
  <si>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</si>
  <si>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</si>
  <si>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</si>
  <si>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</si>
  <si>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</si>
  <si>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</si>
  <si>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</si>
  <si>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</si>
  <si>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</si>
  <si>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</si>
  <si>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</si>
  <si>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</si>
  <si>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</si>
  <si>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</si>
  <si>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</si>
  <si>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</si>
  <si>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</si>
  <si>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</si>
  <si>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</si>
  <si>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</si>
  <si>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</si>
  <si>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</si>
  <si>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</si>
  <si>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</si>
  <si>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</si>
  <si>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</si>
  <si>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</si>
  <si>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</si>
  <si>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</si>
  <si>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</si>
  <si>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</si>
  <si>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</si>
  <si>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</si>
  <si>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</si>
  <si>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</si>
  <si>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</si>
  <si>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</si>
  <si>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</si>
  <si>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</si>
  <si>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</si>
  <si>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</si>
  <si>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</si>
  <si>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</si>
  <si>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</si>
  <si>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</si>
  <si>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</si>
  <si>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</si>
  <si>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</si>
  <si>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</si>
  <si>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</si>
  <si>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</si>
  <si>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</si>
  <si>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</si>
  <si>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</si>
  <si>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</si>
  <si>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</si>
  <si>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</si>
  <si>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</si>
  <si>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</si>
  <si>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</si>
  <si>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</si>
  <si>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</si>
  <si>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</si>
  <si>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</si>
  <si>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</si>
  <si>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</si>
  <si>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</si>
  <si>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</si>
  <si>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</si>
  <si>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</si>
  <si>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</si>
  <si>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</si>
  <si>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</si>
  <si>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</si>
  <si>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</si>
  <si>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</si>
  <si>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</si>
  <si>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</si>
  <si>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</si>
  <si>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</si>
  <si>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</si>
  <si>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</si>
  <si>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</si>
  <si>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</si>
  <si>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</si>
  <si>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</si>
  <si>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</si>
  <si>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</si>
  <si>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</si>
  <si>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</si>
  <si>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</si>
  <si>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</si>
  <si>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</si>
  <si>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</si>
  <si>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</si>
  <si>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</si>
  <si>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</si>
  <si>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</si>
  <si>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</si>
  <si>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</si>
  <si>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</si>
  <si>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</si>
  <si>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</si>
  <si>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</si>
  <si>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</si>
  <si>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</si>
  <si>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</si>
  <si>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</si>
  <si>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</si>
  <si>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</si>
  <si>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</si>
  <si>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</si>
  <si>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</si>
  <si>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</si>
  <si>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</si>
  <si>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</si>
  <si>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</si>
  <si>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</si>
  <si>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</si>
  <si>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</si>
  <si>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</si>
  <si>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</si>
  <si>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</si>
  <si>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</si>
  <si>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</si>
  <si>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</si>
  <si>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</si>
  <si>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</si>
  <si>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</si>
  <si>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</si>
  <si>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</si>
  <si>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</si>
  <si>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</si>
  <si>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</si>
  <si>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</si>
  <si>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</si>
  <si>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</si>
  <si>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</si>
  <si>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</si>
  <si>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</si>
  <si>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</si>
  <si>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</si>
  <si>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</si>
  <si>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</si>
  <si>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</si>
  <si>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</si>
  <si>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</si>
  <si>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</si>
  <si>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</si>
  <si>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</si>
  <si>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</si>
  <si>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</si>
  <si>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</si>
  <si>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</si>
  <si>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</si>
  <si>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</si>
  <si>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</si>
  <si>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</si>
  <si>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</si>
  <si>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</si>
  <si>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</si>
  <si>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</si>
  <si>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</si>
  <si>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</si>
  <si>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</si>
  <si>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</si>
  <si>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</si>
  <si>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</si>
  <si>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</si>
  <si>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</si>
  <si>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</si>
  <si>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</si>
  <si>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</si>
  <si>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</si>
  <si>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</si>
  <si>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</si>
  <si>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</si>
  <si>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</si>
  <si>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</si>
  <si>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</si>
  <si>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</si>
  <si>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</si>
  <si>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</si>
  <si>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</si>
  <si>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</si>
  <si>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</si>
  <si>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</si>
  <si>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</si>
  <si>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</si>
  <si>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</si>
  <si>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</si>
  <si>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</si>
  <si>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</si>
  <si>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</si>
  <si>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</si>
  <si>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</si>
  <si>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</si>
  <si>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</si>
  <si>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</si>
  <si>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</si>
  <si>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</si>
  <si>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</si>
  <si>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</si>
  <si>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</si>
  <si>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</si>
  <si>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</si>
  <si>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</si>
  <si>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</si>
  <si>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</si>
  <si>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</si>
  <si>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</si>
  <si>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</si>
  <si>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</si>
  <si>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</si>
  <si>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</si>
  <si>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</si>
  <si>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</si>
  <si>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</si>
  <si>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</si>
  <si>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</si>
  <si>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</si>
  <si>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</si>
  <si>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</si>
  <si>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</si>
  <si>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</si>
  <si>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</si>
  <si>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</si>
  <si>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</si>
  <si>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</si>
  <si>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</si>
  <si>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</si>
  <si>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</si>
  <si>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</si>
  <si>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</si>
  <si>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</si>
  <si>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</si>
  <si>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</si>
  <si>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</si>
  <si>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</si>
  <si>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</si>
  <si>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</si>
  <si>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</si>
  <si>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</si>
  <si>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</si>
  <si>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</si>
  <si>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</si>
  <si>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</si>
  <si>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</si>
  <si>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</si>
  <si>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</si>
  <si>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</si>
  <si>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</si>
  <si>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</si>
  <si>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</si>
  <si>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</si>
  <si>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</si>
  <si>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</si>
  <si>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</si>
  <si>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</si>
  <si>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</si>
  <si>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</si>
  <si>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</si>
  <si>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</si>
  <si>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</si>
  <si>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</si>
  <si>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</si>
  <si>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</si>
  <si>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</si>
  <si>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</si>
  <si>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</si>
  <si>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</si>
  <si>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</si>
  <si>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</si>
  <si>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</si>
  <si>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</si>
  <si>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</si>
  <si>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</si>
  <si>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</si>
  <si>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</si>
  <si>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</si>
  <si>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</si>
  <si>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</si>
  <si>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</si>
  <si>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</si>
  <si>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</si>
  <si>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</si>
  <si>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</si>
  <si>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</si>
  <si>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</si>
  <si>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</si>
  <si>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</si>
  <si>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</si>
  <si>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</si>
  <si>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</si>
  <si>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</si>
  <si>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</si>
  <si>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</si>
  <si>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</si>
  <si>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</si>
  <si>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</si>
  <si>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</si>
  <si>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</si>
  <si>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</si>
  <si>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</si>
  <si>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</si>
  <si>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</si>
  <si>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</si>
  <si>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</si>
  <si>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</si>
  <si>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</si>
  <si>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</si>
  <si>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</si>
  <si>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</si>
  <si>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</si>
  <si>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</si>
  <si>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</si>
  <si>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</si>
  <si>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</si>
  <si>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</si>
  <si>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</si>
  <si>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</si>
  <si>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</si>
  <si>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</si>
  <si>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</si>
  <si>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</si>
  <si>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</si>
  <si>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</si>
  <si>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</si>
  <si>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</si>
  <si>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</si>
  <si>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</si>
  <si>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</si>
  <si>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</si>
  <si>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</si>
  <si>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</si>
  <si>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</si>
  <si>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</si>
  <si>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</si>
  <si>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</si>
  <si>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</si>
  <si>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</si>
  <si>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</si>
  <si>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</si>
  <si>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</si>
  <si>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</si>
  <si>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</si>
  <si>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</si>
  <si>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</si>
  <si>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</si>
  <si>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</si>
  <si>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</si>
  <si>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</si>
  <si>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</si>
  <si>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</si>
  <si>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</si>
  <si>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</si>
  <si>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</si>
  <si>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</si>
  <si>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</si>
  <si>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</si>
  <si>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</si>
  <si>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</si>
  <si>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</si>
  <si>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</si>
  <si>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</si>
  <si>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</si>
  <si>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</si>
  <si>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</si>
  <si>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</si>
  <si>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</si>
  <si>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</si>
  <si>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</si>
  <si>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</si>
  <si>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</si>
  <si>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</si>
  <si>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</si>
  <si>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</si>
  <si>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</si>
  <si>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</si>
  <si>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</si>
  <si>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</si>
  <si>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</si>
  <si>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</si>
  <si>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</si>
  <si>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</si>
  <si>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</si>
  <si>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</si>
  <si>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</si>
  <si>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</si>
  <si>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</si>
  <si>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</si>
  <si>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</si>
  <si>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</si>
  <si>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</si>
  <si>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</si>
  <si>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</si>
  <si>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</si>
  <si>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</si>
  <si>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</si>
  <si>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</si>
  <si>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</si>
  <si>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</si>
  <si>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</si>
  <si>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</si>
  <si>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</si>
  <si>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</si>
  <si>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</si>
  <si>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</si>
  <si>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</si>
  <si>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</si>
  <si>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</si>
  <si>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</si>
  <si>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</si>
  <si>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</si>
  <si>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</si>
  <si>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</si>
  <si>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</si>
  <si>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</si>
  <si>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</si>
  <si>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</si>
  <si>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</si>
  <si>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</si>
  <si>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</si>
  <si>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</si>
  <si>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</si>
  <si>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</si>
  <si>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</si>
  <si>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</si>
  <si>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</si>
  <si>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</si>
  <si>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</si>
  <si>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</si>
  <si>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</si>
  <si>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</si>
  <si>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</si>
  <si>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</si>
  <si>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</si>
  <si>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</si>
  <si>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</si>
  <si>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</si>
  <si>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</si>
  <si>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</si>
  <si>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</si>
  <si>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</si>
  <si>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</si>
  <si>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</si>
  <si>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</si>
  <si>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</si>
  <si>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</si>
  <si>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</si>
  <si>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</si>
  <si>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</si>
  <si>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</si>
  <si>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</si>
  <si>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</si>
  <si>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</si>
  <si>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</si>
  <si>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</si>
  <si>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</si>
  <si>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</si>
  <si>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</si>
  <si>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</si>
  <si>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</si>
  <si>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</si>
  <si>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</si>
  <si>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</si>
  <si>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</si>
  <si>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</si>
  <si>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</si>
  <si>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</si>
  <si>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</si>
  <si>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</si>
  <si>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</si>
  <si>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</si>
  <si>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</si>
  <si>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</si>
  <si>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</si>
  <si>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</si>
  <si>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</si>
  <si>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</si>
  <si>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</si>
  <si>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</si>
  <si>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</si>
  <si>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</si>
  <si>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</si>
  <si>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</si>
  <si>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</si>
  <si>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</si>
  <si>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</si>
  <si>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</si>
  <si>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</si>
  <si>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</si>
  <si>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</si>
  <si>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</si>
  <si>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</si>
  <si>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</si>
  <si>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</si>
  <si>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</si>
  <si>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</si>
  <si>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</si>
  <si>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</si>
  <si>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</si>
  <si>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</si>
  <si>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</si>
  <si>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</si>
  <si>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</si>
  <si>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</si>
  <si>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</si>
  <si>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</si>
  <si>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</si>
  <si>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</si>
  <si>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</si>
  <si>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</si>
  <si>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</si>
  <si>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</si>
  <si>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</si>
  <si>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</si>
  <si>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</si>
  <si>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</si>
  <si>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</si>
  <si>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</si>
  <si>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</si>
  <si>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</si>
  <si>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</si>
  <si>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</si>
  <si>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</si>
  <si>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</si>
  <si>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</si>
  <si>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</si>
  <si>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</si>
  <si>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</si>
  <si>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</si>
  <si>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</si>
  <si>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</si>
  <si>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</si>
  <si>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</si>
  <si>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</si>
  <si>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</si>
  <si>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</si>
  <si>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</si>
  <si>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</si>
  <si>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</si>
  <si>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</si>
  <si>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</si>
  <si>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</si>
  <si>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</si>
  <si>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</si>
  <si>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</si>
  <si>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</si>
  <si>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</si>
  <si>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</si>
  <si>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</si>
  <si>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</si>
  <si>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</si>
  <si>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</si>
  <si>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</si>
  <si>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</si>
  <si>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</si>
  <si>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</si>
  <si>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</si>
  <si>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</si>
  <si>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</si>
  <si>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</si>
  <si>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</si>
  <si>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</si>
  <si>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</si>
  <si>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</si>
  <si>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</si>
  <si>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</si>
  <si>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</si>
  <si>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</si>
  <si>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</si>
  <si>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</si>
  <si>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</si>
  <si>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</si>
  <si>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</si>
  <si>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</si>
  <si>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</si>
  <si>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</si>
  <si>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</si>
  <si>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</si>
  <si>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</si>
  <si>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</si>
  <si>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</si>
  <si>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</si>
  <si>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</si>
  <si>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</si>
  <si>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</si>
  <si>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</si>
  <si>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</si>
  <si>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</si>
  <si>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</si>
  <si>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</si>
  <si>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</si>
  <si>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</si>
  <si>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</si>
  <si>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</si>
  <si>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</si>
  <si>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</si>
  <si>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</si>
  <si>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</si>
  <si>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</si>
  <si>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</si>
  <si>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</si>
  <si>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</si>
  <si>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</si>
  <si>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</si>
  <si>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</si>
  <si>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</si>
  <si>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</si>
  <si>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</si>
  <si>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</si>
  <si>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</si>
  <si>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</si>
  <si>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</si>
  <si>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</si>
  <si>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</si>
  <si>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</si>
  <si>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</si>
  <si>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</si>
  <si>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</si>
  <si>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</si>
  <si>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</si>
  <si>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</si>
  <si>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</si>
  <si>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</si>
  <si>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</si>
  <si>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</si>
  <si>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</si>
  <si>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</si>
  <si>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</si>
  <si>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</si>
  <si>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</si>
  <si>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</si>
  <si>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</si>
  <si>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</si>
  <si>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</si>
  <si>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</si>
  <si>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</si>
  <si>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</si>
  <si>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</si>
  <si>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</si>
  <si>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</si>
  <si>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</si>
  <si>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</si>
  <si>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</si>
  <si>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</si>
  <si>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</si>
  <si>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</si>
  <si>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</si>
  <si>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</si>
  <si>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</si>
  <si>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</si>
  <si>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</si>
  <si>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</si>
  <si>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</si>
  <si>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</si>
  <si>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</si>
  <si>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</si>
  <si>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</si>
  <si>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</si>
  <si>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</si>
  <si>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</si>
  <si>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</si>
  <si>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</si>
  <si>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</si>
  <si>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</si>
  <si>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</si>
  <si>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</si>
  <si>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</si>
  <si>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</si>
  <si>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</si>
  <si>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</si>
  <si>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</si>
  <si>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</si>
  <si>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</si>
  <si>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</si>
  <si>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</si>
  <si>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</si>
  <si>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</si>
  <si>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</si>
  <si>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</si>
  <si>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</si>
  <si>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</si>
  <si>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</si>
  <si>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</si>
  <si>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</si>
  <si>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</si>
  <si>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</si>
  <si>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</si>
  <si>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</si>
  <si>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</si>
  <si>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</si>
  <si>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</si>
  <si>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</si>
  <si>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</si>
  <si>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</si>
  <si>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</si>
  <si>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</si>
  <si>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</si>
  <si>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</si>
  <si>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</si>
  <si>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</si>
  <si>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</si>
  <si>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</si>
  <si>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</si>
  <si>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</si>
  <si>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</si>
  <si>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</si>
  <si>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</si>
  <si>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</si>
  <si>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</si>
  <si>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</si>
  <si>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</si>
  <si>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</si>
  <si>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</si>
  <si>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</si>
  <si>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</si>
  <si>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</si>
  <si>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</si>
  <si>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</si>
  <si>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</si>
  <si>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</si>
  <si>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</si>
  <si>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</si>
  <si>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</si>
  <si>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</si>
  <si>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</si>
  <si>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</si>
  <si>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</si>
  <si>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</si>
  <si>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</si>
  <si>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</si>
  <si>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</si>
  <si>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</si>
  <si>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</si>
  <si>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</si>
  <si>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</si>
  <si>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</si>
  <si>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</si>
  <si>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</si>
  <si>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</si>
  <si>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</si>
  <si>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</si>
  <si>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</si>
  <si>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</si>
  <si>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</si>
  <si>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</si>
  <si>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</si>
  <si>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</si>
  <si>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</si>
  <si>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</si>
  <si>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</si>
  <si>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</si>
  <si>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</si>
  <si>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</si>
  <si>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</si>
  <si>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</si>
  <si>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</si>
  <si>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</si>
  <si>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</si>
  <si>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</si>
  <si>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</si>
  <si>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</si>
  <si>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</si>
  <si>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</si>
  <si>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</si>
  <si>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</si>
  <si>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</si>
  <si>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</si>
  <si>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</si>
  <si>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</si>
  <si>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</si>
  <si>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</si>
  <si>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</si>
  <si>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</si>
  <si>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</si>
  <si>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</si>
  <si>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</si>
  <si>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</si>
  <si>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</si>
  <si>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</si>
  <si>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</si>
  <si>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</si>
  <si>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</si>
  <si>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</si>
  <si>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</si>
  <si>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</si>
  <si>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</si>
  <si>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</si>
  <si>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</si>
  <si>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</si>
  <si>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</si>
  <si>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</si>
  <si>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</si>
  <si>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</si>
  <si>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</si>
  <si>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</si>
  <si>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</si>
  <si>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</si>
  <si>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</si>
  <si>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</si>
  <si>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</si>
  <si>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</si>
  <si>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</si>
  <si>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</si>
  <si>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</si>
  <si>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</si>
  <si>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</si>
  <si>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</si>
  <si>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</si>
  <si>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</si>
  <si>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</si>
  <si>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</si>
  <si>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</si>
  <si>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</si>
  <si>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</si>
  <si>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</si>
  <si>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</si>
  <si>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</si>
  <si>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</si>
  <si>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</si>
  <si>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</si>
  <si>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</si>
  <si>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</si>
  <si>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</si>
  <si>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</si>
  <si>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</si>
  <si>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</si>
  <si>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</si>
  <si>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</si>
  <si>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</si>
  <si>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</si>
  <si>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</si>
  <si>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</si>
  <si>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</si>
  <si>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</si>
  <si>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</si>
  <si>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</si>
  <si>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</si>
  <si>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</si>
  <si>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</si>
  <si>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</si>
  <si>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</si>
  <si>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</si>
  <si>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</si>
  <si>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</si>
  <si>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</si>
  <si>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</si>
  <si>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</si>
  <si>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</si>
  <si>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</si>
  <si>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</si>
  <si>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</si>
  <si>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</si>
  <si>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</si>
  <si>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</si>
  <si>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</si>
  <si>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</si>
  <si>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</si>
  <si>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</si>
  <si>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</si>
  <si>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</si>
  <si>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</si>
  <si>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</si>
  <si>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</si>
  <si>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</si>
  <si>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</si>
  <si>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</si>
  <si>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</si>
  <si>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</si>
  <si>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</si>
  <si>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</si>
  <si>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</si>
  <si>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</si>
  <si>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</si>
  <si>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</si>
  <si>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</si>
  <si>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</si>
  <si>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</si>
  <si>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</si>
  <si>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</si>
  <si>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</si>
  <si>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</si>
  <si>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</si>
  <si>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</si>
  <si>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</si>
  <si>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</si>
  <si>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</si>
  <si>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</si>
  <si>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</si>
  <si>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</si>
  <si>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</si>
  <si>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</si>
  <si>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</si>
  <si>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</si>
  <si>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</si>
  <si>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</si>
  <si>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</si>
  <si>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</si>
  <si>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</si>
  <si>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</si>
  <si>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</si>
  <si>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</si>
  <si>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</si>
  <si>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</si>
  <si>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</si>
  <si>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</si>
  <si>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</si>
  <si>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</si>
  <si>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</si>
  <si>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</si>
  <si>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</si>
  <si>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</si>
  <si>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</si>
  <si>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</si>
  <si>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</si>
  <si>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</si>
  <si>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</si>
  <si>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</si>
  <si>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</si>
  <si>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</si>
  <si>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</si>
  <si>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</si>
  <si>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</si>
  <si>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</si>
  <si>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</si>
  <si>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</si>
  <si>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</si>
  <si>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</si>
  <si>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</si>
  <si>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</si>
  <si>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</si>
  <si>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</si>
  <si>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</si>
  <si>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</si>
  <si>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</si>
  <si>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</si>
  <si>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</si>
  <si>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</si>
  <si>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</si>
  <si>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</si>
  <si>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</si>
  <si>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</si>
  <si>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</si>
  <si>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</si>
  <si>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</si>
  <si>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</si>
  <si>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</si>
  <si>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</si>
  <si>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</si>
  <si>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</si>
  <si>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</si>
  <si>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</si>
  <si>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</si>
  <si>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</si>
  <si>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</si>
  <si>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</si>
  <si>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</si>
  <si>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</si>
  <si>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</si>
  <si>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</si>
  <si>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</si>
  <si>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</si>
  <si>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</si>
  <si>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</si>
  <si>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</si>
  <si>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</si>
  <si>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</si>
  <si>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</si>
  <si>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</si>
  <si>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</si>
  <si>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</si>
  <si>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</si>
  <si>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</si>
  <si>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</si>
  <si>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</si>
  <si>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</si>
  <si>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</si>
  <si>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</si>
  <si>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</si>
  <si>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</si>
  <si>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</si>
  <si>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</si>
  <si>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</si>
  <si>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</si>
  <si>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</si>
  <si>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</si>
  <si>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</si>
  <si>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</si>
  <si>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</si>
  <si>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</si>
  <si>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</si>
  <si>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</si>
  <si>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</si>
  <si>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</si>
  <si>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</si>
  <si>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</si>
  <si>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</si>
  <si>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</si>
  <si>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</si>
  <si>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</si>
  <si>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</si>
  <si>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</si>
  <si>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</si>
  <si>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</si>
  <si>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</si>
  <si>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</si>
  <si>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</si>
  <si>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</si>
  <si>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</si>
  <si>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</si>
  <si>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</si>
  <si>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</si>
  <si>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</si>
  <si>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</si>
  <si>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</si>
  <si>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</si>
  <si>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</si>
  <si>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</si>
  <si>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</si>
  <si>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</si>
  <si>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</si>
  <si>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</si>
  <si>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</si>
  <si>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</si>
  <si>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</si>
  <si>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</si>
  <si>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</si>
  <si>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</si>
  <si>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</si>
  <si>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</si>
  <si>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</si>
  <si>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</si>
  <si>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</si>
  <si>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</si>
  <si>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</si>
  <si>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</si>
  <si>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</si>
  <si>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</si>
  <si>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</si>
  <si>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</si>
  <si>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</si>
  <si>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</si>
  <si>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</si>
  <si>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</si>
  <si>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</si>
  <si>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</si>
  <si>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</si>
  <si>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</si>
  <si>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inicial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</si>
  <si>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</si>
  <si>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</si>
  <si>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</si>
  <si>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</si>
  <si>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</si>
  <si>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</si>
  <si>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</si>
  <si>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</si>
  <si>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</si>
  <si>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</si>
  <si>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</si>
  <si>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</si>
  <si>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</si>
  <si>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</si>
  <si>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</si>
  <si>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</si>
  <si>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</si>
  <si>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</si>
  <si>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</si>
  <si>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</si>
  <si>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</si>
  <si>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dev base</t>
  </si>
  <si>
    <t>Plata Bolsa</t>
  </si>
  <si>
    <t>AVB</t>
  </si>
  <si>
    <t>Mixta con Cargador</t>
  </si>
  <si>
    <t>Individual iphone 14 pro max</t>
  </si>
  <si>
    <t>Honor X7a</t>
  </si>
  <si>
    <t>Vendedora Empanadas</t>
  </si>
  <si>
    <t>hyd silc y vcrm</t>
  </si>
  <si>
    <t>Mantenimiento Logica Moto e7 Play</t>
  </si>
  <si>
    <t>pasar a yarlot</t>
  </si>
  <si>
    <t>carg belk</t>
  </si>
  <si>
    <t>Hdrg note 12</t>
  </si>
  <si>
    <t>i12 + i12 + osea K69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</si>
</sst>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1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u/>
      <sz val="10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7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0" fontId="0" fillId="0" borderId="19" xfId="0" applyBorder="1"/>
    <xf numFmtId="0" fontId="0" fillId="0" borderId="24" xfId="0" applyBorder="1"/>
    <xf numFmtId="0" fontId="14" fillId="0" borderId="17" xfId="0" applyFont="1" applyBorder="1" applyAlignment="1">
      <alignment horizontal="right"/>
    </xf>
    <xf numFmtId="0" fontId="0" fillId="0" borderId="26" xfId="0" applyBorder="1"/>
    <xf numFmtId="6" fontId="0" fillId="0" borderId="27" xfId="0" applyNumberFormat="1" applyBorder="1"/>
    <xf numFmtId="6" fontId="0" fillId="0" borderId="25" xfId="0" applyNumberFormat="1" applyBorder="1"/>
    <xf numFmtId="6" fontId="0" fillId="0" borderId="28" xfId="0" applyNumberFormat="1" applyBorder="1"/>
    <xf numFmtId="6" fontId="30" fillId="0" borderId="0" xfId="0" applyNumberFormat="1" applyFont="1" applyAlignment="1">
      <alignment horizontal="center"/>
    </xf>
    <xf numFmtId="0" fontId="30" fillId="0" borderId="0" xfId="0" applyFont="1" applyAlignment="1">
      <alignment horizontal="center"/>
    </xf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5</xdr:col>
      <xdr:colOff>61370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5.903520254629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5.903520949076" createdVersion="8" refreshedVersion="8" minRefreshableVersion="3" recordCount="11926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872"/>
    </cacheField>
    <cacheField name="Date" numFmtId="16">
      <sharedItems containsSemiMixedTypes="0" containsNonDate="0" containsDate="1" containsString="0" minDate="2022-03-16T00:00:00" maxDate="2023-07-09T00:00:00" count="408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5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6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Blank="1" containsMixedTypes="1" containsNumber="1" containsInteger="1" minValue="257" maxValue="7711" count="2462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n v="7711"/>
        <n v="1310"/>
        <s v="Mixta con Cargador"/>
        <s v="Individual iphone 14 pro max"/>
        <s v="Honor X7a"/>
        <s v="Mantenimiento Logica Moto e7 Play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15.90353009259" createdVersion="8" refreshedVersion="8" minRefreshableVersion="3" recordCount="8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05T00:00:00" count="32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26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3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4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5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6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7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4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8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9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30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1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2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3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4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5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6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7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8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9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40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8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1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2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3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4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5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6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7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8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9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50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1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2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3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4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5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7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8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9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60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1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50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2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3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4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5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6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7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8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9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70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1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2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9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3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4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5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5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7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6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7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8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9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80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1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2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3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4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5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6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7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1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5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8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8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9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7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90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70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1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4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5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2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3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4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5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6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7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8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9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600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1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5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2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3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3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4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7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5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4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6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4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7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7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6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2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8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9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10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5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1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1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2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3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4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4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5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6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600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7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8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20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1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2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3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4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5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6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6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7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8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9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1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2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3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4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5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6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7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8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9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40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40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2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1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2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3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7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4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5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1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6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7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8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9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50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1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2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3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4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5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6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7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8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9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60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1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2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3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4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5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6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7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8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9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70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7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1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7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2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3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4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5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6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7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70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8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2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9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5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80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1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2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3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6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1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5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3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4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5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7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6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5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7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8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9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90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2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1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9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5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2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3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4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5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6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80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7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8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1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9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700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1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2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3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4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5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6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7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8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8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9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10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1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2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1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3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9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4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9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9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7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4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4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7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5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9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5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1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9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9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1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8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80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4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4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7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4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3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1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6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1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4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7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80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7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5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8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8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6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9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5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3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7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7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9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9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3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1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3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7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3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4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7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1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1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70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80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9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5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7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1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20000"/>
    <n v="-16000"/>
    <n v="2"/>
    <n v="11"/>
    <x v="10"/>
    <x v="1"/>
  </r>
  <r>
    <n v="7930"/>
    <x v="287"/>
    <x v="0"/>
    <x v="145"/>
    <n v="3"/>
    <x v="0"/>
    <x v="6"/>
    <x v="1681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9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70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9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7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600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7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7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9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9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9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1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2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3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6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7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8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9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6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6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0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1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7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2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3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4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7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5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6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7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8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6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8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9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0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1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2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3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3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4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5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6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8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3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9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0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1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2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3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4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5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6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7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8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3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9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0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1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2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3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4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5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2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6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2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7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8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8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9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0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1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2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3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4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1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5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0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7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8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9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9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7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0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1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3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2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3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3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2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8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4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5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6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6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7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7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8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9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5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6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6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6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9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50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0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1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3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2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3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4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4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4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5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6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9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7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8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9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0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1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2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3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4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7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5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6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7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8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9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0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0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4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6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1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2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3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7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4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5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6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7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8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9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0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0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1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9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2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2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3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4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9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5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4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6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6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7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0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8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2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4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9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4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5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0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1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9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2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3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6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4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5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5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6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7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8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9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0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3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4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0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4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4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4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5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6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4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8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8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7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7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8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9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4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3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0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1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0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7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4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3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4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2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3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4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6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5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6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7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8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8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9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9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0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4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0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1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2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7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3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7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4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7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9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9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5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5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3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5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2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9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6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8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9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0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1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2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2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3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4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5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6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7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8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9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0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1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2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3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4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4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9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5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6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3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7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8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9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9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0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1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1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4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4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6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7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8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9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0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0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2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1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5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9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0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0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4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4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4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9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0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7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0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0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6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9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6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5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9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6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7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1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8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3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5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2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3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1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6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2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9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4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5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8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8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0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1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7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8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3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7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4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0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2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2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3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5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1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6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0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1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4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5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6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2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7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6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2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9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6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1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9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1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7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4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0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5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1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5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7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6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2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7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3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9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4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4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0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1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4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7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6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4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4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7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5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7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8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6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4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3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4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6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2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4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5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3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1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6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3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0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6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7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0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0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1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9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3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4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7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0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1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7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1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9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0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4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2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3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7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2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4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6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7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5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4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4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4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9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1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1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8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2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0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70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4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9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2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50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1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6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4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8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5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50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8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21"/>
    <x v="394"/>
    <x v="0"/>
    <x v="161"/>
    <n v="50"/>
    <x v="285"/>
    <x v="189"/>
    <x v="2409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6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7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7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452"/>
    <x v="397"/>
    <x v="0"/>
    <x v="178"/>
    <n v="7"/>
    <x v="286"/>
    <x v="6"/>
    <x v="2413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8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9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50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4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5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50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9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5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2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3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40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60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3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2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9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7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658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659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660"/>
    <x v="401"/>
    <x v="1"/>
    <x v="8"/>
    <n v="1"/>
    <x v="1"/>
    <x v="199"/>
    <x v="2221"/>
    <m/>
    <m/>
    <m/>
    <m/>
    <n v="6000"/>
    <n v="15000"/>
    <n v="9000"/>
    <n v="-1"/>
    <n v="3"/>
    <x v="2"/>
    <x v="1"/>
  </r>
  <r>
    <n v="11661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662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663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664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665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666"/>
    <x v="401"/>
    <x v="1"/>
    <x v="8"/>
    <n v="1"/>
    <x v="284"/>
    <x v="6"/>
    <x v="2429"/>
    <m/>
    <m/>
    <m/>
    <m/>
    <n v="0"/>
    <n v="500"/>
    <n v="500"/>
    <n v="-1"/>
    <n v="3"/>
    <x v="2"/>
    <x v="1"/>
  </r>
  <r>
    <n v="11667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68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669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670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671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672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673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674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675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676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677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678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679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680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681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682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683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4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6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687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688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689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690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691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692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693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94"/>
    <x v="401"/>
    <x v="1"/>
    <x v="8"/>
    <n v="1"/>
    <x v="284"/>
    <x v="6"/>
    <x v="2429"/>
    <m/>
    <m/>
    <m/>
    <m/>
    <n v="0"/>
    <n v="1500"/>
    <n v="1500"/>
    <n v="-1"/>
    <n v="3"/>
    <x v="2"/>
    <x v="1"/>
  </r>
  <r>
    <n v="11695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696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697"/>
    <x v="402"/>
    <x v="1"/>
    <x v="8"/>
    <n v="1"/>
    <x v="2"/>
    <x v="29"/>
    <x v="1976"/>
    <m/>
    <m/>
    <m/>
    <m/>
    <n v="28000"/>
    <n v="59000"/>
    <n v="31000"/>
    <n v="-1"/>
    <n v="4"/>
    <x v="2"/>
    <x v="1"/>
  </r>
  <r>
    <n v="11698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699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00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01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02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03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04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05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06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07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08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09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10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11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12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13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14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15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16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17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18"/>
    <x v="402"/>
    <x v="0"/>
    <x v="64"/>
    <n v="1"/>
    <x v="84"/>
    <x v="1"/>
    <x v="2002"/>
    <m/>
    <m/>
    <m/>
    <m/>
    <n v="65000"/>
    <n v="125000"/>
    <n v="-65000"/>
    <n v="1"/>
    <n v="4"/>
    <x v="2"/>
    <x v="1"/>
  </r>
  <r>
    <n v="11719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20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21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22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23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24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25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26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27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28"/>
    <x v="402"/>
    <x v="0"/>
    <x v="127"/>
    <n v="1"/>
    <x v="287"/>
    <x v="6"/>
    <x v="2441"/>
    <m/>
    <m/>
    <m/>
    <m/>
    <n v="15000"/>
    <n v="34000"/>
    <n v="-15000"/>
    <n v="1"/>
    <n v="4"/>
    <x v="2"/>
    <x v="1"/>
  </r>
  <r>
    <n v="11729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30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31"/>
    <x v="402"/>
    <x v="0"/>
    <x v="114"/>
    <n v="2"/>
    <x v="26"/>
    <x v="4"/>
    <x v="1540"/>
    <m/>
    <m/>
    <m/>
    <m/>
    <n v="6500"/>
    <n v="20000"/>
    <n v="-13000"/>
    <n v="2"/>
    <n v="4"/>
    <x v="2"/>
    <x v="1"/>
  </r>
  <r>
    <n v="11732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33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34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35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36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37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38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39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0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40"/>
    <x v="403"/>
    <x v="1"/>
    <x v="8"/>
    <n v="1"/>
    <x v="284"/>
    <x v="28"/>
    <x v="2442"/>
    <m/>
    <m/>
    <m/>
    <m/>
    <n v="0"/>
    <n v="5000"/>
    <n v="5000"/>
    <n v="-1"/>
    <n v="5"/>
    <x v="2"/>
    <x v="1"/>
  </r>
  <r>
    <n v="11740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41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42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43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44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45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746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7"/>
    <x v="403"/>
    <x v="1"/>
    <x v="8"/>
    <n v="1"/>
    <x v="11"/>
    <x v="134"/>
    <x v="1824"/>
    <m/>
    <m/>
    <m/>
    <m/>
    <n v="235000"/>
    <n v="350000"/>
    <n v="115000"/>
    <n v="-1"/>
    <n v="5"/>
    <x v="2"/>
    <x v="1"/>
  </r>
  <r>
    <n v="11748"/>
    <x v="403"/>
    <x v="1"/>
    <x v="8"/>
    <n v="1"/>
    <x v="55"/>
    <x v="2"/>
    <x v="2046"/>
    <m/>
    <m/>
    <m/>
    <m/>
    <n v="6000"/>
    <n v="20000"/>
    <n v="14000"/>
    <n v="-1"/>
    <n v="5"/>
    <x v="2"/>
    <x v="1"/>
  </r>
  <r>
    <n v="11749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750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751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752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753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754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55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756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757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758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759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760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761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762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763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764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765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766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767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768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769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770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771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2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773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74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5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776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777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778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79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780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781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782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783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784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785"/>
    <x v="404"/>
    <x v="1"/>
    <x v="8"/>
    <n v="1"/>
    <x v="0"/>
    <x v="6"/>
    <x v="1846"/>
    <m/>
    <m/>
    <m/>
    <m/>
    <n v="8000"/>
    <n v="20000"/>
    <n v="12000"/>
    <n v="-1"/>
    <n v="6"/>
    <x v="2"/>
    <x v="1"/>
  </r>
  <r>
    <n v="11786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87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88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789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790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791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2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3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794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79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6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797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798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79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00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01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02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03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04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05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06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07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08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09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10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11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12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13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14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15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16"/>
    <x v="405"/>
    <x v="1"/>
    <x v="8"/>
    <n v="1"/>
    <x v="92"/>
    <x v="172"/>
    <x v="1765"/>
    <m/>
    <m/>
    <m/>
    <m/>
    <n v="40000"/>
    <n v="65000"/>
    <n v="25000"/>
    <n v="-1"/>
    <n v="7"/>
    <x v="2"/>
    <x v="1"/>
  </r>
  <r>
    <n v="11817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18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19"/>
    <x v="405"/>
    <x v="0"/>
    <x v="64"/>
    <n v="1"/>
    <x v="84"/>
    <x v="2"/>
    <x v="1786"/>
    <m/>
    <m/>
    <m/>
    <m/>
    <n v="65000"/>
    <n v="130000"/>
    <n v="-65000"/>
    <n v="1"/>
    <n v="7"/>
    <x v="2"/>
    <x v="1"/>
  </r>
  <r>
    <n v="11820"/>
    <x v="404"/>
    <x v="0"/>
    <x v="72"/>
    <n v="1"/>
    <x v="11"/>
    <x v="6"/>
    <x v="2454"/>
    <m/>
    <m/>
    <m/>
    <m/>
    <n v="56000"/>
    <n v="95000"/>
    <n v="-56000"/>
    <n v="1"/>
    <n v="6"/>
    <x v="2"/>
    <x v="1"/>
  </r>
  <r>
    <n v="11821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22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23"/>
    <x v="404"/>
    <x v="0"/>
    <x v="145"/>
    <n v="1"/>
    <x v="11"/>
    <x v="6"/>
    <x v="2455"/>
    <m/>
    <m/>
    <m/>
    <m/>
    <n v="40000"/>
    <n v="95000"/>
    <n v="-40000"/>
    <n v="1"/>
    <n v="6"/>
    <x v="2"/>
    <x v="1"/>
  </r>
  <r>
    <n v="11824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25"/>
    <x v="404"/>
    <x v="0"/>
    <x v="145"/>
    <n v="1"/>
    <x v="2"/>
    <x v="12"/>
    <x v="2456"/>
    <m/>
    <m/>
    <m/>
    <m/>
    <n v="24500"/>
    <n v="49000"/>
    <n v="-24500"/>
    <n v="1"/>
    <n v="6"/>
    <x v="2"/>
    <x v="1"/>
  </r>
  <r>
    <n v="11826"/>
    <x v="405"/>
    <x v="0"/>
    <x v="127"/>
    <n v="1"/>
    <x v="11"/>
    <x v="134"/>
    <x v="1824"/>
    <m/>
    <m/>
    <m/>
    <m/>
    <n v="235000"/>
    <n v="350000"/>
    <n v="-235000"/>
    <n v="1"/>
    <n v="7"/>
    <x v="2"/>
    <x v="1"/>
  </r>
  <r>
    <n v="11827"/>
    <x v="405"/>
    <x v="0"/>
    <x v="114"/>
    <n v="18"/>
    <x v="40"/>
    <x v="4"/>
    <x v="2457"/>
    <m/>
    <m/>
    <m/>
    <m/>
    <n v="1500"/>
    <n v="6000"/>
    <n v="-27000"/>
    <n v="18"/>
    <n v="7"/>
    <x v="2"/>
    <x v="1"/>
  </r>
  <r>
    <n v="11828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29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30"/>
    <x v="405"/>
    <x v="0"/>
    <x v="114"/>
    <n v="1"/>
    <x v="2"/>
    <x v="29"/>
    <x v="1976"/>
    <m/>
    <m/>
    <m/>
    <m/>
    <n v="28000"/>
    <n v="59000"/>
    <n v="-28000"/>
    <n v="1"/>
    <n v="7"/>
    <x v="2"/>
    <x v="1"/>
  </r>
  <r>
    <n v="11831"/>
    <x v="405"/>
    <x v="0"/>
    <x v="114"/>
    <n v="2"/>
    <x v="105"/>
    <x v="29"/>
    <x v="1822"/>
    <m/>
    <m/>
    <m/>
    <m/>
    <n v="19000"/>
    <n v="39000"/>
    <n v="-38000"/>
    <n v="2"/>
    <n v="7"/>
    <x v="2"/>
    <x v="1"/>
  </r>
  <r>
    <n v="11832"/>
    <x v="405"/>
    <x v="0"/>
    <x v="114"/>
    <n v="4"/>
    <x v="26"/>
    <x v="2"/>
    <x v="2458"/>
    <m/>
    <m/>
    <m/>
    <m/>
    <n v="11000"/>
    <n v="22000"/>
    <n v="-44000"/>
    <n v="4"/>
    <n v="7"/>
    <x v="2"/>
    <x v="1"/>
  </r>
  <r>
    <n v="11833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34"/>
    <x v="405"/>
    <x v="0"/>
    <x v="114"/>
    <n v="1"/>
    <x v="26"/>
    <x v="2"/>
    <x v="2046"/>
    <m/>
    <m/>
    <m/>
    <m/>
    <n v="11000"/>
    <n v="22000"/>
    <n v="-11000"/>
    <n v="1"/>
    <n v="7"/>
    <x v="2"/>
    <x v="1"/>
  </r>
  <r>
    <n v="11835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36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37"/>
    <x v="406"/>
    <x v="1"/>
    <x v="8"/>
    <n v="1"/>
    <x v="0"/>
    <x v="6"/>
    <x v="1871"/>
    <m/>
    <m/>
    <m/>
    <m/>
    <n v="1000"/>
    <n v="7000"/>
    <n v="6000"/>
    <n v="-1"/>
    <n v="8"/>
    <x v="2"/>
    <x v="1"/>
  </r>
  <r>
    <n v="11838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39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40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41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42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4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44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45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846"/>
    <x v="406"/>
    <x v="1"/>
    <x v="8"/>
    <n v="1"/>
    <x v="33"/>
    <x v="29"/>
    <x v="2459"/>
    <m/>
    <m/>
    <m/>
    <m/>
    <n v="0"/>
    <n v="15000"/>
    <n v="15000"/>
    <n v="-1"/>
    <n v="8"/>
    <x v="2"/>
    <x v="1"/>
  </r>
  <r>
    <n v="11847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48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849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850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851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852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85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54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855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856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857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858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859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860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861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862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63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864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865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866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867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868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869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870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871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872"/>
    <x v="406"/>
    <x v="1"/>
    <x v="8"/>
    <n v="1"/>
    <x v="160"/>
    <x v="4"/>
    <x v="1789"/>
    <m/>
    <m/>
    <m/>
    <m/>
    <n v="8000"/>
    <n v="18000"/>
    <n v="10000"/>
    <n v="-1"/>
    <n v="8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64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2" firstHeaderRow="1" firstDataRow="1" firstDataCol="2"/>
  <pivotFields count="4">
    <pivotField axis="axisRow" compact="0" numFmtId="16" outline="0" showAll="0" sortType="ascending" defaultSubtotal="0">
      <items count="32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1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64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7"/>
    </i>
    <i>
      <x v="21"/>
    </i>
    <i>
      <x v="1"/>
    </i>
    <i>
      <x v="33"/>
    </i>
    <i>
      <x v="2"/>
    </i>
    <i>
      <x v="17"/>
    </i>
    <i>
      <x v="3"/>
    </i>
    <i>
      <x v="24"/>
    </i>
    <i>
      <x v="4"/>
    </i>
    <i>
      <x v="31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6"/>
    </i>
    <i>
      <x v="10"/>
    </i>
    <i>
      <x v="29"/>
    </i>
    <i>
      <x v="11"/>
    </i>
    <i>
      <x v="32"/>
    </i>
    <i>
      <x v="12"/>
    </i>
    <i>
      <x v="13"/>
    </i>
    <i>
      <x v="16"/>
    </i>
    <i>
      <x v="30"/>
    </i>
    <i>
      <x v="23"/>
    </i>
    <i>
      <x v="25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64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9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08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6">
        <item m="1" x="29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9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5"/>
        <item m="1" x="292"/>
        <item x="1"/>
        <item x="116"/>
        <item x="35"/>
        <item x="61"/>
        <item m="1" x="303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00"/>
        <item x="111"/>
        <item x="29"/>
        <item x="20"/>
        <item x="53"/>
        <item x="19"/>
        <item x="85"/>
        <item x="114"/>
        <item x="33"/>
        <item m="1" x="293"/>
        <item x="66"/>
        <item x="26"/>
        <item x="37"/>
        <item x="137"/>
        <item x="73"/>
        <item x="59"/>
        <item x="60"/>
        <item x="34"/>
        <item x="45"/>
        <item x="62"/>
        <item m="1" x="29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0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46">
    <i>
      <x v="120"/>
    </i>
    <i>
      <x v="85"/>
    </i>
    <i>
      <x v="123"/>
    </i>
    <i>
      <x v="6"/>
    </i>
    <i>
      <x v="22"/>
    </i>
    <i>
      <x v="156"/>
    </i>
    <i>
      <x v="92"/>
    </i>
    <i>
      <x v="25"/>
    </i>
    <i>
      <x v="73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114"/>
    </i>
    <i>
      <x v="128"/>
    </i>
    <i>
      <x v="30"/>
    </i>
    <i>
      <x v="5"/>
    </i>
    <i>
      <x v="75"/>
    </i>
    <i>
      <x v="9"/>
    </i>
    <i>
      <x v="140"/>
    </i>
    <i>
      <x v="1"/>
    </i>
    <i>
      <x v="10"/>
    </i>
    <i>
      <x v="131"/>
    </i>
    <i>
      <x v="250"/>
    </i>
    <i>
      <x v="116"/>
    </i>
    <i>
      <x v="184"/>
    </i>
    <i>
      <x v="108"/>
    </i>
    <i>
      <x v="245"/>
    </i>
    <i>
      <x v="70"/>
    </i>
    <i>
      <x v="80"/>
    </i>
    <i>
      <x v="28"/>
    </i>
    <i>
      <x v="145"/>
    </i>
    <i>
      <x v="54"/>
    </i>
    <i>
      <x v="158"/>
    </i>
    <i>
      <x v="235"/>
    </i>
    <i>
      <x v="110"/>
    </i>
    <i>
      <x v="29"/>
    </i>
    <i>
      <x v="264"/>
    </i>
    <i>
      <x v="246"/>
    </i>
    <i>
      <x v="4"/>
    </i>
    <i>
      <x v="185"/>
    </i>
    <i>
      <x v="234"/>
    </i>
    <i>
      <x v="278"/>
    </i>
    <i>
      <x v="60"/>
    </i>
    <i>
      <x v="102"/>
    </i>
    <i>
      <x v="151"/>
    </i>
    <i>
      <x v="174"/>
    </i>
    <i>
      <x v="139"/>
    </i>
    <i>
      <x v="189"/>
    </i>
    <i>
      <x v="103"/>
    </i>
    <i>
      <x v="101"/>
    </i>
    <i>
      <x v="136"/>
    </i>
    <i>
      <x v="126"/>
    </i>
    <i>
      <x v="214"/>
    </i>
    <i>
      <x v="247"/>
    </i>
    <i>
      <x v="154"/>
    </i>
    <i>
      <x v="76"/>
    </i>
    <i>
      <x v="138"/>
    </i>
    <i>
      <x v="231"/>
    </i>
    <i>
      <x v="196"/>
    </i>
    <i>
      <x v="305"/>
    </i>
    <i>
      <x v="62"/>
    </i>
    <i>
      <x v="227"/>
    </i>
    <i>
      <x v="188"/>
    </i>
    <i>
      <x v="11"/>
    </i>
    <i>
      <x v="222"/>
    </i>
    <i>
      <x v="270"/>
    </i>
    <i>
      <x v="257"/>
    </i>
    <i>
      <x v="221"/>
    </i>
    <i>
      <x v="86"/>
    </i>
    <i>
      <x v="13"/>
    </i>
    <i>
      <x v="43"/>
    </i>
    <i>
      <x v="115"/>
    </i>
    <i>
      <x v="34"/>
    </i>
    <i>
      <x v="32"/>
    </i>
    <i>
      <x v="252"/>
    </i>
    <i>
      <x v="266"/>
    </i>
    <i>
      <x v="98"/>
    </i>
    <i>
      <x v="238"/>
    </i>
    <i>
      <x v="133"/>
    </i>
    <i>
      <x v="249"/>
    </i>
    <i>
      <x v="35"/>
    </i>
    <i>
      <x v="251"/>
    </i>
    <i>
      <x v="241"/>
    </i>
    <i>
      <x v="96"/>
    </i>
    <i>
      <x v="289"/>
    </i>
    <i>
      <x v="183"/>
    </i>
    <i>
      <x v="230"/>
    </i>
    <i>
      <x v="200"/>
    </i>
    <i>
      <x v="97"/>
    </i>
    <i>
      <x v="168"/>
    </i>
    <i>
      <x v="45"/>
    </i>
    <i>
      <x v="147"/>
    </i>
    <i>
      <x v="89"/>
    </i>
    <i>
      <x v="170"/>
    </i>
    <i>
      <x v="163"/>
    </i>
    <i>
      <x v="8"/>
    </i>
    <i>
      <x v="274"/>
    </i>
    <i>
      <x v="59"/>
    </i>
    <i>
      <x v="248"/>
    </i>
    <i>
      <x v="134"/>
    </i>
    <i>
      <x v="88"/>
    </i>
    <i>
      <x v="155"/>
    </i>
    <i>
      <x v="225"/>
    </i>
    <i>
      <x v="41"/>
    </i>
    <i>
      <x v="301"/>
    </i>
    <i>
      <x v="223"/>
    </i>
    <i>
      <x v="159"/>
    </i>
    <i>
      <x v="280"/>
    </i>
    <i>
      <x v="296"/>
    </i>
    <i>
      <x v="3"/>
    </i>
    <i>
      <x v="79"/>
    </i>
    <i>
      <x v="141"/>
    </i>
    <i>
      <x v="268"/>
    </i>
    <i>
      <x v="171"/>
    </i>
    <i>
      <x v="213"/>
    </i>
    <i>
      <x v="173"/>
    </i>
    <i>
      <x v="299"/>
    </i>
    <i>
      <x v="262"/>
    </i>
    <i>
      <x v="153"/>
    </i>
    <i>
      <x v="81"/>
    </i>
    <i>
      <x v="226"/>
    </i>
    <i>
      <x v="172"/>
    </i>
    <i>
      <x v="236"/>
    </i>
    <i>
      <x v="279"/>
    </i>
    <i>
      <x v="82"/>
    </i>
    <i>
      <x v="205"/>
    </i>
    <i>
      <x v="291"/>
    </i>
    <i>
      <x v="161"/>
    </i>
    <i>
      <x v="37"/>
    </i>
    <i>
      <x v="129"/>
    </i>
    <i>
      <x v="112"/>
    </i>
    <i>
      <x v="67"/>
    </i>
    <i>
      <x v="53"/>
    </i>
    <i>
      <x v="292"/>
    </i>
    <i>
      <x v="204"/>
    </i>
    <i>
      <x v="304"/>
    </i>
    <i>
      <x v="91"/>
    </i>
    <i>
      <x v="68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6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2" firstHeaderRow="1" firstDataRow="1" firstDataCol="1" rowPageCount="3" colPageCount="1"/>
  <pivotFields count="19">
    <pivotField showAll="0"/>
    <pivotField axis="axisRow" showAll="0">
      <items count="409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0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7">
    <i>
      <x v="400"/>
    </i>
    <i>
      <x v="401"/>
    </i>
    <i>
      <x v="402"/>
    </i>
    <i>
      <x v="403"/>
    </i>
    <i>
      <x v="405"/>
    </i>
    <i>
      <x v="406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64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30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08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07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x="40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253"/>
        <item x="56"/>
        <item m="1" x="301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8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2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1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6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5"/>
        <item m="1" x="292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3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4"/>
        <item x="159"/>
        <item x="227"/>
        <item x="100"/>
        <item x="111"/>
        <item x="205"/>
        <item x="273"/>
        <item m="1" x="289"/>
        <item x="29"/>
        <item x="20"/>
        <item x="255"/>
        <item x="53"/>
        <item x="19"/>
        <item x="220"/>
        <item x="85"/>
        <item x="114"/>
        <item x="33"/>
        <item m="1" x="293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4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2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5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3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478"/>
        <item x="1543"/>
        <item x="1544"/>
        <item x="1545"/>
        <item x="1546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8"/>
        <item x="1579"/>
        <item x="1580"/>
        <item x="1577"/>
        <item x="1581"/>
        <item x="1582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591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72"/>
        <item x="1691"/>
        <item x="1692"/>
        <item x="1693"/>
        <item x="1694"/>
        <item x="1695"/>
        <item x="1696"/>
        <item x="1697"/>
        <item x="1699"/>
        <item x="1700"/>
        <item x="1701"/>
        <item x="1702"/>
        <item x="1703"/>
        <item x="1704"/>
        <item x="1705"/>
        <item x="1706"/>
        <item x="1707"/>
        <item x="1708"/>
        <item x="1710"/>
        <item x="1711"/>
        <item x="1712"/>
        <item x="1713"/>
        <item x="1714"/>
        <item x="1698"/>
        <item x="1715"/>
        <item x="1716"/>
        <item x="1524"/>
        <item x="1717"/>
        <item x="1718"/>
        <item x="1719"/>
        <item x="1720"/>
        <item x="1721"/>
        <item x="1723"/>
        <item x="1724"/>
        <item x="1725"/>
        <item x="1709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0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40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60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366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460"/>
        <item m="1" x="2461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2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5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7"/>
        <item x="1768"/>
        <item x="1914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6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6">
    <i>
      <x v="8"/>
      <x v="346"/>
    </i>
    <i r="1">
      <x v="1015"/>
    </i>
    <i>
      <x v="30"/>
      <x v="312"/>
    </i>
    <i r="1">
      <x v="350"/>
    </i>
    <i r="1">
      <x v="1849"/>
    </i>
    <i>
      <x v="40"/>
      <x v="312"/>
    </i>
    <i r="1">
      <x v="436"/>
    </i>
    <i r="1">
      <x v="2135"/>
    </i>
    <i>
      <x v="56"/>
      <x v="320"/>
    </i>
    <i>
      <x v="61"/>
      <x v="1149"/>
    </i>
    <i>
      <x v="100"/>
      <x v="1766"/>
    </i>
    <i>
      <x v="121"/>
      <x v="775"/>
    </i>
    <i>
      <x v="143"/>
      <x v="255"/>
    </i>
    <i r="1">
      <x v="2124"/>
    </i>
    <i>
      <x v="171"/>
      <x v="217"/>
    </i>
    <i>
      <x v="206"/>
      <x v="27"/>
    </i>
    <i>
      <x v="207"/>
      <x v="1278"/>
    </i>
    <i>
      <x v="227"/>
      <x v="323"/>
    </i>
    <i r="1">
      <x v="324"/>
    </i>
    <i>
      <x v="235"/>
      <x v="2461"/>
    </i>
    <i>
      <x v="239"/>
      <x v="255"/>
    </i>
    <i r="1">
      <x v="1291"/>
    </i>
    <i>
      <x v="291"/>
      <x v="2164"/>
    </i>
    <i>
      <x v="296"/>
      <x v="15"/>
    </i>
    <i r="1"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644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5" firstHeaderRow="0" firstDataRow="1" firstDataCol="1" rowPageCount="4" colPageCount="1"/>
  <pivotFields count="19">
    <pivotField showAll="0"/>
    <pivotField axis="axisRow" multipleItemSelectionAllowed="1" showAll="0" sortType="ascending">
      <items count="409">
        <item m="1" x="40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7">
        <item x="13"/>
        <item x="16"/>
        <item x="21"/>
        <item x="8"/>
        <item x="3"/>
        <item x="25"/>
        <item x="0"/>
        <item m="1" x="299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0"/>
        <item x="47"/>
        <item x="48"/>
        <item x="49"/>
        <item x="50"/>
        <item x="51"/>
        <item x="52"/>
        <item x="53"/>
        <item x="4"/>
        <item m="1" x="297"/>
        <item x="54"/>
        <item x="55"/>
        <item x="56"/>
        <item x="57"/>
        <item m="1" x="304"/>
        <item x="58"/>
        <item x="59"/>
        <item x="60"/>
        <item m="1" x="303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4"/>
        <item x="78"/>
        <item x="79"/>
        <item x="80"/>
        <item m="1" x="291"/>
        <item x="81"/>
        <item x="82"/>
        <item x="83"/>
        <item x="76"/>
        <item x="85"/>
        <item x="86"/>
        <item m="1" x="300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2"/>
        <item x="128"/>
        <item x="129"/>
        <item x="130"/>
        <item x="131"/>
        <item x="132"/>
        <item x="133"/>
        <item m="1" x="305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9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9">
      <pivotArea outline="0" collapsedLevelsAreSubtotals="1" fieldPosition="0"/>
    </format>
    <format dxfId="28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7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6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6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644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2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8">
        <item m="1" x="40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62">
        <item h="1" m="1" x="2461"/>
        <item h="1" m="1" x="2460"/>
        <item h="1" x="2455"/>
        <item h="1" x="2454"/>
        <item h="1" x="1542"/>
        <item h="1" x="1663"/>
        <item h="1" x="725"/>
        <item h="1" x="495"/>
        <item h="1" x="985"/>
        <item h="1" x="1830"/>
        <item h="1" x="484"/>
        <item h="1" x="611"/>
        <item h="1" x="2262"/>
        <item h="1" x="2395"/>
        <item h="1" x="649"/>
        <item h="1" x="132"/>
        <item h="1" x="1893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1995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2390"/>
        <item h="1" x="2049"/>
        <item h="1" x="982"/>
        <item h="1" x="2070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1992"/>
        <item h="1" x="647"/>
        <item h="1" x="2146"/>
        <item h="1" x="1327"/>
        <item h="1" x="202"/>
        <item h="1" x="1722"/>
        <item h="1" x="307"/>
        <item h="1" x="485"/>
        <item h="1" x="1270"/>
        <item h="1" x="1443"/>
        <item h="1" x="1895"/>
        <item h="1" x="941"/>
        <item h="1" x="1594"/>
        <item h="1" x="1634"/>
        <item h="1" x="345"/>
        <item h="1" x="1595"/>
        <item h="1" x="347"/>
        <item h="1" x="1894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8"/>
        <item h="1" x="1129"/>
        <item h="1" x="1130"/>
        <item h="1" x="762"/>
        <item h="1" x="200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041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181"/>
        <item h="1" x="1787"/>
        <item h="1" x="2430"/>
        <item h="1" x="1615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8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4"/>
        <item h="1" x="1645"/>
        <item h="1" x="1016"/>
        <item h="1" x="1826"/>
        <item h="1" x="512"/>
        <item h="1" x="1161"/>
        <item h="1" x="138"/>
        <item h="1" x="2022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2264"/>
        <item h="1" x="496"/>
        <item h="1" x="2034"/>
        <item h="1" x="2222"/>
        <item h="1" x="786"/>
        <item h="1" x="1111"/>
        <item h="1" x="184"/>
        <item h="1" x="2014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9"/>
        <item h="1" x="68"/>
        <item h="1" x="1456"/>
        <item h="1" x="2441"/>
        <item h="1" x="1570"/>
        <item h="1" x="1057"/>
        <item h="1" x="1382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2361"/>
        <item h="1" x="2317"/>
        <item h="1" x="1956"/>
        <item h="1" x="2272"/>
        <item h="1" x="2348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2354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880"/>
        <item h="1" x="1783"/>
        <item h="1" x="2134"/>
        <item h="1" x="1788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2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2397"/>
        <item h="1" x="1842"/>
        <item h="1" x="1283"/>
        <item h="1" x="2144"/>
        <item h="1" x="214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934"/>
        <item h="1" x="2246"/>
        <item h="1" x="1052"/>
        <item h="1" x="1242"/>
        <item h="1" x="1314"/>
        <item h="1" x="7"/>
        <item h="1" x="308"/>
        <item h="1" x="1500"/>
        <item h="1" x="1605"/>
        <item h="1" x="108"/>
        <item h="1" x="2051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952"/>
        <item h="1" x="1338"/>
        <item h="1" x="2056"/>
        <item h="1" x="663"/>
        <item h="1" x="1179"/>
        <item h="1" x="1537"/>
        <item h="1" x="679"/>
        <item h="1" x="1913"/>
        <item h="1" x="1849"/>
        <item h="1" x="346"/>
        <item h="1" x="457"/>
        <item h="1" x="456"/>
        <item h="1" x="1802"/>
        <item h="1" x="1612"/>
        <item h="1" x="414"/>
        <item h="1" x="2295"/>
        <item h="1" x="499"/>
        <item h="1" x="1903"/>
        <item h="1" x="1904"/>
        <item h="1" x="2023"/>
        <item h="1" x="1123"/>
        <item h="1" x="1632"/>
        <item h="1" x="1189"/>
        <item h="1" x="210"/>
        <item h="1" x="870"/>
        <item h="1" x="2001"/>
        <item h="1" x="1322"/>
        <item h="1" x="895"/>
        <item h="1" x="1417"/>
        <item h="1" x="1373"/>
        <item h="1" x="1746"/>
        <item h="1" x="1498"/>
        <item h="1" x="1651"/>
        <item h="1" x="2081"/>
        <item h="1" x="1730"/>
        <item h="1" x="739"/>
        <item h="1" x="1912"/>
        <item h="1" x="443"/>
        <item h="1" x="1504"/>
        <item h="1" x="2182"/>
        <item h="1" x="1747"/>
        <item h="1" x="1573"/>
        <item h="1" x="986"/>
        <item h="1" x="877"/>
        <item h="1" x="788"/>
        <item h="1" x="1000"/>
        <item h="1" x="1847"/>
        <item h="1" x="2447"/>
        <item h="1" x="1759"/>
        <item h="1" x="1818"/>
        <item h="1" x="2322"/>
        <item h="1" x="599"/>
        <item h="1" x="1377"/>
        <item h="1" x="708"/>
        <item h="1" x="1378"/>
        <item h="1" x="2228"/>
        <item h="1" x="1227"/>
        <item h="1" x="1935"/>
        <item h="1" x="1060"/>
        <item h="1" x="931"/>
        <item h="1" x="2301"/>
        <item h="1" x="23"/>
        <item h="1" x="22"/>
        <item h="1" x="833"/>
        <item h="1" x="650"/>
        <item h="1" x="1793"/>
        <item h="1" x="1691"/>
        <item h="1" x="962"/>
        <item h="1" x="1318"/>
        <item h="1" x="2004"/>
        <item h="1" x="1678"/>
        <item h="1" x="1736"/>
        <item h="1" x="1488"/>
        <item h="1" x="1221"/>
        <item h="1" x="1953"/>
        <item h="1" x="1862"/>
        <item h="1" x="597"/>
        <item h="1" x="596"/>
        <item h="1" x="1613"/>
        <item h="1" x="2108"/>
        <item h="1" x="1773"/>
        <item h="1" x="552"/>
        <item h="1" x="2383"/>
        <item h="1" x="1200"/>
        <item h="1" x="1222"/>
        <item h="1" x="1269"/>
        <item h="1" x="1033"/>
        <item h="1" x="1650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6"/>
        <item h="1" x="1973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1"/>
        <item h="1" x="1969"/>
        <item h="1" x="1423"/>
        <item h="1" x="675"/>
        <item h="1" x="1687"/>
        <item h="1" x="636"/>
        <item h="1" x="1734"/>
        <item h="1" x="2037"/>
        <item h="1" x="750"/>
        <item h="1" x="673"/>
        <item h="1" x="1088"/>
        <item h="1" x="672"/>
        <item h="1" x="2266"/>
        <item h="1" x="2303"/>
        <item h="1" x="2427"/>
        <item h="1" x="1383"/>
        <item h="1" x="1030"/>
        <item h="1" x="1948"/>
        <item h="1" x="1627"/>
        <item h="1" x="1803"/>
        <item h="1" x="1854"/>
        <item h="1" x="1961"/>
        <item h="1" x="2316"/>
        <item h="1" x="1390"/>
        <item h="1" x="335"/>
        <item h="1" x="782"/>
        <item h="1" x="1799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8"/>
        <item h="1" x="682"/>
        <item h="1" x="2188"/>
        <item h="1" x="2058"/>
        <item h="1" x="879"/>
        <item h="1" x="1068"/>
        <item h="1" x="2433"/>
        <item h="1" x="1670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2"/>
        <item h="1" x="1568"/>
        <item h="1" x="1725"/>
        <item h="1" x="656"/>
        <item h="1" x="1505"/>
        <item h="1" x="1884"/>
        <item h="1" x="1563"/>
        <item h="1" x="1209"/>
        <item h="1" x="1196"/>
        <item h="1" x="522"/>
        <item h="1" x="1276"/>
        <item h="1" x="1275"/>
        <item h="1" x="2283"/>
        <item h="1" x="783"/>
        <item h="1" x="1706"/>
        <item h="1" x="1176"/>
        <item h="1" x="2026"/>
        <item h="1" x="2443"/>
        <item h="1" x="1248"/>
        <item h="1" x="2271"/>
        <item h="1" x="67"/>
        <item h="1" x="734"/>
        <item h="1" x="462"/>
        <item h="1" x="463"/>
        <item h="1" x="1899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7"/>
        <item h="1" x="2048"/>
        <item h="1" x="2050"/>
        <item h="1" x="1675"/>
        <item h="1" x="2403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2307"/>
        <item h="1" x="2254"/>
        <item h="1" x="306"/>
        <item h="1" x="2259"/>
        <item h="1" x="2207"/>
        <item h="1" x="302"/>
        <item h="1" x="1936"/>
        <item h="1" x="2442"/>
        <item h="1" x="553"/>
        <item h="1" x="865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4"/>
        <item h="1" x="950"/>
        <item h="1" x="2121"/>
        <item h="1" x="1470"/>
        <item h="1" x="2080"/>
        <item h="1" x="155"/>
        <item h="1" x="1474"/>
        <item h="1" x="154"/>
        <item h="1" x="2346"/>
        <item h="1" x="446"/>
        <item h="1" x="1493"/>
        <item h="1" x="1637"/>
        <item h="1" x="221"/>
        <item h="1" x="713"/>
        <item h="1" x="1180"/>
        <item h="1" x="128"/>
        <item h="1" x="1011"/>
        <item h="1" x="2242"/>
        <item h="1" x="1580"/>
        <item h="1" x="2386"/>
        <item h="1" x="1476"/>
        <item h="1" x="2018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6"/>
        <item h="1" x="1875"/>
        <item h="1" x="2100"/>
        <item h="1" x="2384"/>
        <item h="1" x="1576"/>
        <item h="1" x="1729"/>
        <item h="1" x="1557"/>
        <item h="1" x="2101"/>
        <item h="1" x="2047"/>
        <item h="1" x="1774"/>
        <item h="1" x="1561"/>
        <item h="1" x="1971"/>
        <item h="1" x="1312"/>
        <item h="1" x="1174"/>
        <item h="1" x="1194"/>
        <item h="1" x="2075"/>
        <item h="1" x="2013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877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9"/>
        <item h="1" x="2116"/>
        <item h="1" x="2045"/>
        <item h="1" x="1418"/>
        <item h="1" x="2227"/>
        <item h="1" x="330"/>
        <item h="1" x="1697"/>
        <item h="1" x="1162"/>
        <item h="1" x="923"/>
        <item h="1" x="1844"/>
        <item h="1" x="2115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881"/>
        <item h="1" x="1690"/>
        <item h="1" x="2452"/>
        <item h="1" x="2015"/>
        <item h="1" x="1833"/>
        <item h="1" x="1452"/>
        <item h="1" x="2364"/>
        <item h="1" x="2362"/>
        <item h="1" x="2446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2158"/>
        <item h="1" x="968"/>
        <item h="1" x="797"/>
        <item h="1" x="1206"/>
        <item h="1" x="1617"/>
        <item h="1" x="2060"/>
        <item h="1" x="2038"/>
        <item h="1" x="1828"/>
        <item h="1" x="1483"/>
        <item h="1" x="1003"/>
        <item h="1" x="669"/>
        <item h="1" x="1154"/>
        <item h="1" x="662"/>
        <item h="1" x="2154"/>
        <item h="1" x="1286"/>
        <item h="1" x="1560"/>
        <item h="1" x="1481"/>
        <item h="1" x="709"/>
        <item h="1" x="2324"/>
        <item h="1" x="1262"/>
        <item h="1" x="1404"/>
        <item h="1" x="1738"/>
        <item h="1" x="1507"/>
        <item h="1" x="1472"/>
        <item h="1" x="954"/>
        <item h="1" x="490"/>
        <item h="1" x="2053"/>
        <item h="1" x="1341"/>
        <item h="1" x="1835"/>
        <item h="1" x="819"/>
        <item h="1" x="2192"/>
        <item h="1" x="1069"/>
        <item h="1" x="1258"/>
        <item h="1" x="1164"/>
        <item h="1" x="2055"/>
        <item h="1" x="1039"/>
        <item h="1" x="432"/>
        <item h="1" x="2178"/>
        <item h="1" x="1480"/>
        <item h="1" x="2161"/>
        <item h="1" x="1503"/>
        <item h="1" x="433"/>
        <item h="1" x="918"/>
        <item h="1" x="1943"/>
        <item h="1" x="1676"/>
        <item h="1" x="1724"/>
        <item h="1" x="2135"/>
        <item h="1" x="1140"/>
        <item h="1" x="2184"/>
        <item h="1" x="1968"/>
        <item h="1" x="1638"/>
        <item h="1" x="1372"/>
        <item h="1" x="2249"/>
        <item h="1" x="2155"/>
        <item h="1" x="622"/>
        <item h="1" x="1169"/>
        <item h="1" x="2349"/>
        <item h="1" x="1906"/>
        <item h="1" x="2195"/>
        <item h="1" x="1887"/>
        <item h="1" x="2039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1986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6"/>
        <item h="1" x="2417"/>
        <item h="1" x="2003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5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7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2321"/>
        <item h="1" x="103"/>
        <item h="1" x="104"/>
        <item h="1" x="1974"/>
        <item h="1" x="885"/>
        <item h="1" x="2394"/>
        <item h="1" x="37"/>
        <item h="1" x="1114"/>
        <item h="1" x="2093"/>
        <item h="1" x="1113"/>
        <item h="1" x="1954"/>
        <item h="1" x="1981"/>
        <item h="1" x="717"/>
        <item h="1" x="720"/>
        <item h="1" x="1543"/>
        <item h="1" x="437"/>
        <item h="1" x="715"/>
        <item h="1" x="714"/>
        <item h="1" x="1985"/>
        <item h="1" x="2000"/>
        <item h="1" x="873"/>
        <item h="1" x="2220"/>
        <item h="1" x="1015"/>
        <item h="1" x="2419"/>
        <item h="1" x="525"/>
        <item h="1" x="2376"/>
        <item h="1" x="803"/>
        <item h="1" x="2458"/>
        <item h="1" x="1937"/>
        <item h="1" x="2046"/>
        <item h="1" x="688"/>
        <item h="1" x="1955"/>
        <item h="1" x="1920"/>
        <item h="1" x="34"/>
        <item h="1" x="983"/>
        <item h="1" x="50"/>
        <item h="1" x="1384"/>
        <item h="1" x="1349"/>
        <item h="1" x="2229"/>
        <item h="1" x="1861"/>
        <item h="1" x="1823"/>
        <item h="1" x="1820"/>
        <item h="1" x="2202"/>
        <item h="1" x="2107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429"/>
        <item h="1" x="578"/>
        <item h="1" x="73"/>
        <item h="1" x="628"/>
        <item h="1" x="571"/>
        <item h="1" x="1869"/>
        <item h="1" x="1868"/>
        <item h="1" x="2457"/>
        <item h="1" x="1930"/>
        <item h="1" x="518"/>
        <item h="1" x="1816"/>
        <item h="1" x="1515"/>
        <item h="1" x="2313"/>
        <item h="1" x="215"/>
        <item h="1" x="429"/>
        <item h="1" x="771"/>
        <item h="1" x="1997"/>
        <item h="1" x="1951"/>
        <item h="1" x="2068"/>
        <item h="1" x="1947"/>
        <item h="1" x="2043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2138"/>
        <item h="1" x="1151"/>
        <item h="1" x="1071"/>
        <item h="1" x="1317"/>
        <item h="1" x="1183"/>
        <item h="1" x="1428"/>
        <item h="1" x="2035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5"/>
        <item h="1" x="1331"/>
        <item h="1" x="383"/>
        <item h="1" x="1603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1"/>
        <item h="1" x="185"/>
        <item h="1" x="276"/>
        <item h="1" x="2245"/>
        <item h="1" x="2263"/>
        <item h="1" x="691"/>
        <item h="1" x="1199"/>
        <item h="1" x="1045"/>
        <item h="1" x="1630"/>
        <item h="1" x="651"/>
        <item h="1" x="791"/>
        <item h="1" x="2033"/>
        <item h="1" x="793"/>
        <item h="1" x="1924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8"/>
        <item h="1" x="1624"/>
        <item h="1" x="1185"/>
        <item h="1" x="1187"/>
        <item h="1" x="2379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4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233"/>
        <item h="1" x="1808"/>
        <item h="1" x="844"/>
        <item h="1" x="72"/>
        <item h="1" x="447"/>
        <item h="1" x="1249"/>
        <item h="1" x="586"/>
        <item h="1" x="969"/>
        <item h="1" x="2286"/>
        <item h="1" x="1814"/>
        <item h="1" x="1051"/>
        <item h="1" x="937"/>
        <item h="1" x="1825"/>
        <item h="1" x="958"/>
        <item h="1" x="1495"/>
        <item h="1" x="2172"/>
        <item h="1" x="2260"/>
        <item h="1" x="1733"/>
        <item h="1" x="2103"/>
        <item h="1" x="416"/>
        <item h="1" x="994"/>
        <item h="1" x="1010"/>
        <item h="1" x="913"/>
        <item h="1" x="2375"/>
        <item h="1" x="124"/>
        <item h="1" x="1665"/>
        <item h="1" x="1666"/>
        <item h="1" x="997"/>
        <item h="1" x="1778"/>
        <item h="1" x="1779"/>
        <item h="1" x="13"/>
        <item h="1" x="627"/>
        <item h="1" x="2304"/>
        <item h="1" x="2453"/>
        <item h="1" x="2082"/>
        <item h="1" x="1041"/>
        <item h="1" x="1720"/>
        <item h="1" x="1013"/>
        <item h="1" x="1484"/>
        <item h="1" x="735"/>
        <item h="1" x="908"/>
        <item h="1" x="2153"/>
        <item h="1" x="1798"/>
        <item h="1" x="836"/>
        <item h="1" x="1173"/>
        <item h="1" x="2436"/>
        <item h="1" x="1321"/>
        <item h="1" x="2380"/>
        <item h="1" x="1790"/>
        <item h="1" x="1401"/>
        <item h="1" x="2293"/>
        <item h="1" x="883"/>
        <item h="1" x="775"/>
        <item h="1" x="1739"/>
        <item h="1" x="1387"/>
        <item h="1" x="1263"/>
        <item h="1" x="615"/>
        <item h="1" x="614"/>
        <item h="1" x="613"/>
        <item h="1" x="2170"/>
        <item h="1" x="1940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2374"/>
        <item h="1" x="506"/>
        <item h="1" x="2297"/>
        <item h="1" x="1451"/>
        <item h="1" x="1972"/>
        <item h="1" x="1335"/>
        <item h="1" x="1667"/>
        <item h="1" x="1993"/>
        <item h="1" x="1829"/>
        <item h="1" x="1715"/>
        <item h="1" x="555"/>
        <item h="1" x="1716"/>
        <item h="1" x="2248"/>
        <item h="1" x="2074"/>
        <item h="1" x="1944"/>
        <item h="1" x="2352"/>
        <item h="1" x="1089"/>
        <item h="1" x="1139"/>
        <item h="1" x="1718"/>
        <item h="1" x="1246"/>
        <item h="1" x="1780"/>
        <item h="1" x="2079"/>
        <item h="1" x="2332"/>
        <item h="1" x="1208"/>
        <item h="1" x="1289"/>
        <item h="1" x="2167"/>
        <item h="1" x="1308"/>
        <item h="1" x="1143"/>
        <item h="1" x="1564"/>
        <item h="1" x="2459"/>
        <item h="1" x="1840"/>
        <item h="1" x="1490"/>
        <item h="1" x="1874"/>
        <item h="1" x="1917"/>
        <item h="1" x="393"/>
        <item h="1" x="402"/>
        <item h="1" x="515"/>
        <item h="1" x="554"/>
        <item h="1" x="2036"/>
        <item h="1" x="635"/>
        <item h="1" x="1994"/>
        <item h="1" x="1998"/>
        <item h="1" x="2054"/>
        <item h="1" x="2165"/>
        <item h="1" x="1695"/>
        <item h="1" x="886"/>
        <item h="1" x="1856"/>
        <item h="1" x="1124"/>
        <item h="1" x="1513"/>
        <item h="1" x="1510"/>
        <item h="1" x="2067"/>
        <item h="1" x="2030"/>
        <item h="1" x="1786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9"/>
        <item h="1" x="404"/>
        <item h="1" x="2126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2234"/>
        <item h="1" x="2270"/>
        <item h="1" x="406"/>
        <item h="1" x="1852"/>
        <item h="1" x="2008"/>
        <item h="1" x="840"/>
        <item h="1" x="1328"/>
        <item h="1" x="1306"/>
        <item h="1" x="475"/>
        <item h="1" x="542"/>
        <item h="1" x="2113"/>
        <item h="1" x="1791"/>
        <item h="1" x="81"/>
        <item h="1" x="473"/>
        <item h="1" x="1210"/>
        <item h="1" x="2215"/>
        <item h="1" x="341"/>
        <item h="1" x="2456"/>
        <item h="1" x="648"/>
        <item h="1" x="1280"/>
        <item h="1" x="1370"/>
        <item h="1" x="1371"/>
        <item h="1" x="1325"/>
        <item h="1" x="1758"/>
        <item h="1" x="32"/>
        <item h="1" x="2031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8"/>
        <item h="1" x="681"/>
        <item h="1" x="190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6"/>
        <item h="1" x="213"/>
        <item h="1" x="1085"/>
        <item h="1" x="1661"/>
        <item h="1" x="1109"/>
        <item h="1" x="1941"/>
        <item h="1" x="1425"/>
        <item h="1" x="1607"/>
        <item h="1" x="1762"/>
        <item h="1" x="1640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6"/>
        <item h="1" x="1028"/>
        <item h="1" x="546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1"/>
        <item h="1" x="212"/>
        <item h="1" x="1709"/>
        <item h="1" x="2169"/>
        <item h="1" x="876"/>
        <item h="1" x="252"/>
        <item h="1" x="955"/>
        <item h="1" x="259"/>
        <item h="1" x="264"/>
        <item h="1" x="742"/>
        <item h="1" x="2396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2104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4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2012"/>
        <item h="1" x="2011"/>
        <item h="1" x="368"/>
        <item h="1" x="95"/>
        <item h="1" x="96"/>
        <item h="1" x="1922"/>
        <item h="1" x="1921"/>
        <item h="1" x="758"/>
        <item h="1" x="1536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1753"/>
        <item h="1" x="2128"/>
        <item h="1" x="145"/>
        <item h="1" x="514"/>
        <item h="1" x="1831"/>
        <item h="1" x="584"/>
        <item h="1" x="716"/>
        <item h="1" x="35"/>
        <item h="1" x="1136"/>
        <item h="1" x="1708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7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x="644"/>
        <item h="1" x="430"/>
        <item h="1" x="454"/>
        <item h="1" x="291"/>
        <item h="1" x="757"/>
        <item h="1" x="130"/>
        <item h="1" x="2129"/>
        <item h="1" x="2275"/>
        <item h="1" x="2347"/>
        <item h="1" x="1310"/>
        <item h="1" x="298"/>
        <item h="1" x="2319"/>
        <item h="1" x="1851"/>
        <item h="1" x="1949"/>
        <item h="1" x="299"/>
        <item h="1" x="1429"/>
        <item h="1" x="2435"/>
        <item h="1" x="1296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7"/>
        <item h="1" x="157"/>
        <item h="1" x="158"/>
        <item h="1" x="2010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5"/>
        <item h="1" x="1420"/>
        <item h="1" x="461"/>
        <item h="1" x="2069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1"/>
        <item h="1" x="1087"/>
        <item h="1" x="1523"/>
        <item h="1" x="1469"/>
        <item h="1" x="764"/>
        <item h="1" x="1541"/>
        <item h="1" x="480"/>
        <item h="1" x="706"/>
        <item h="1" x="2094"/>
        <item h="1" x="33"/>
        <item h="1" x="1768"/>
        <item h="1" x="1914"/>
        <item h="1" x="1843"/>
        <item h="1" x="1785"/>
        <item h="1" x="2149"/>
        <item h="1" x="1649"/>
        <item h="1" x="1654"/>
        <item h="1" x="2150"/>
        <item h="1" x="1582"/>
        <item h="1" x="978"/>
        <item h="1" x="2147"/>
        <item h="1" x="2148"/>
        <item h="1" x="801"/>
        <item h="1" x="802"/>
        <item h="1" x="1902"/>
        <item h="1" x="629"/>
        <item h="1" x="630"/>
        <item h="1" x="1962"/>
        <item h="1" x="1704"/>
        <item h="1" x="2392"/>
        <item h="1" x="524"/>
        <item h="1" x="966"/>
        <item h="1" x="1153"/>
        <item h="1" x="2091"/>
        <item h="1" x="815"/>
        <item h="1" x="1216"/>
        <item h="1" x="2181"/>
        <item h="1" x="2438"/>
        <item h="1" x="2197"/>
        <item h="1" x="2183"/>
        <item h="1" x="1837"/>
        <item h="1" x="1794"/>
        <item h="1" x="1369"/>
        <item h="1" x="90"/>
        <item h="1" x="616"/>
        <item h="1" x="1677"/>
        <item h="1" x="2315"/>
        <item h="1" x="1411"/>
        <item h="1" x="1410"/>
        <item h="1" x="1022"/>
        <item h="1" x="1705"/>
        <item h="1" x="1329"/>
        <item h="1" x="1878"/>
        <item h="1" x="1072"/>
        <item h="1" x="1292"/>
        <item h="1" x="1025"/>
        <item h="1" x="1065"/>
        <item h="1" x="882"/>
        <item h="1" x="1502"/>
        <item h="1" x="2194"/>
        <item h="1" x="683"/>
        <item h="1" x="1707"/>
        <item h="1" x="2019"/>
        <item h="1" x="1636"/>
        <item h="1" x="1800"/>
        <item h="1" x="2241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2422"/>
        <item h="1" x="1809"/>
        <item h="1" x="1336"/>
        <item h="1" x="1167"/>
        <item h="1" x="2180"/>
        <item h="1" x="1479"/>
        <item h="1" x="1909"/>
        <item h="1" x="1991"/>
        <item h="1" x="523"/>
        <item h="1" x="795"/>
        <item h="1" x="2061"/>
        <item h="1" x="2251"/>
        <item h="1" x="1037"/>
        <item h="1" x="998"/>
        <item h="1" x="926"/>
        <item h="1" x="2450"/>
        <item h="1" x="1260"/>
        <item h="1" x="1873"/>
        <item h="1" x="1006"/>
        <item h="1" x="1148"/>
        <item h="1" x="1517"/>
        <item h="1" x="1622"/>
        <item h="1" x="1907"/>
        <item h="1" x="999"/>
        <item h="1" x="1460"/>
        <item h="1" x="1031"/>
        <item h="1" x="1958"/>
        <item h="1" x="1044"/>
        <item h="1" x="1155"/>
        <item h="1" x="1511"/>
        <item h="1" x="1004"/>
        <item h="1" x="752"/>
        <item h="1" x="1342"/>
        <item h="1" x="1235"/>
        <item h="1" x="1886"/>
        <item h="1" x="1471"/>
        <item h="1" x="1797"/>
        <item h="1" x="1351"/>
        <item h="1" x="1132"/>
        <item h="1" x="2368"/>
        <item h="1" x="1805"/>
        <item h="1" x="1295"/>
        <item h="1" x="2020"/>
        <item h="1" x="1186"/>
        <item h="1" x="784"/>
        <item h="1" x="1284"/>
        <item h="1" x="88"/>
        <item h="1" x="1048"/>
        <item h="1" x="1304"/>
        <item h="1" x="1766"/>
        <item h="1" x="1765"/>
        <item h="1" x="1767"/>
        <item h="1" x="2373"/>
        <item h="1" x="990"/>
        <item h="1" x="1419"/>
        <item h="1" x="2141"/>
        <item h="1" x="2328"/>
        <item h="1" x="235"/>
        <item h="1" x="42"/>
        <item h="1" x="43"/>
        <item h="1" x="1959"/>
        <item h="1" x="1548"/>
        <item h="1" x="1983"/>
        <item h="1" x="2007"/>
        <item h="1" x="2006"/>
        <item h="1" x="123"/>
        <item h="1" x="76"/>
        <item h="1" x="77"/>
        <item h="1" x="1982"/>
        <item h="1" x="829"/>
        <item h="1" x="304"/>
        <item h="1" x="1257"/>
        <item h="1" x="317"/>
        <item h="1" x="1964"/>
        <item h="1" x="2356"/>
        <item h="1" x="2439"/>
        <item h="1" x="2292"/>
        <item h="1" x="855"/>
        <item h="1" x="520"/>
        <item h="1" x="1108"/>
        <item h="1" x="1166"/>
        <item h="1" x="1191"/>
        <item h="1" x="1796"/>
        <item h="1" x="2239"/>
        <item h="1" x="1712"/>
        <item h="1" x="2323"/>
        <item h="1" x="2393"/>
        <item h="1" x="1326"/>
        <item h="1" x="2226"/>
        <item h="1" x="2162"/>
        <item h="1" x="2238"/>
        <item h="1" x="1946"/>
        <item h="1" x="888"/>
        <item h="1" x="766"/>
        <item h="1" x="915"/>
        <item h="1" x="1807"/>
        <item h="1" x="2448"/>
        <item h="1" x="2025"/>
        <item h="1" x="2353"/>
        <item h="1" x="1447"/>
        <item h="1" x="653"/>
        <item h="1" x="2426"/>
        <item h="1" x="2179"/>
        <item h="1" x="2287"/>
        <item h="1" x="2133"/>
        <item h="1" x="1754"/>
        <item h="1" x="1277"/>
        <item h="1" x="1685"/>
        <item h="1" x="1239"/>
        <item h="1" x="109"/>
        <item h="1" x="2065"/>
        <item h="1" x="2064"/>
        <item h="1" x="2310"/>
        <item h="1" x="2311"/>
        <item h="1" x="878"/>
        <item h="1" x="881"/>
        <item h="1" x="112"/>
        <item h="1" x="1926"/>
        <item h="1" x="1333"/>
        <item h="1" x="2174"/>
        <item h="1" x="1271"/>
        <item h="1" x="249"/>
        <item h="1" x="1526"/>
        <item h="1" x="929"/>
        <item h="1" x="699"/>
        <item h="1" x="2157"/>
        <item h="1" x="702"/>
        <item h="1" x="1205"/>
        <item h="1" x="2021"/>
        <item h="1" x="1237"/>
        <item h="1" x="469"/>
        <item h="1" x="2027"/>
        <item h="1" x="698"/>
        <item h="1" x="2398"/>
        <item h="1" x="2402"/>
        <item h="1" x="862"/>
        <item h="1" x="1988"/>
        <item h="1" x="863"/>
        <item h="1" x="2365"/>
        <item h="1" x="1703"/>
        <item h="1" x="864"/>
        <item h="1" x="657"/>
        <item h="1" x="2371"/>
        <item h="1" x="2073"/>
        <item h="1" x="1578"/>
        <item h="1" x="2198"/>
        <item h="1" x="812"/>
        <item h="1" x="2336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2122"/>
        <item h="1" x="2123"/>
        <item h="1" x="2243"/>
        <item h="1" x="1254"/>
        <item h="1" x="1430"/>
        <item h="1" x="1905"/>
        <item h="1" x="2230"/>
        <item h="1" x="1214"/>
        <item h="1" x="1601"/>
        <item h="1" x="1600"/>
        <item h="1" x="150"/>
        <item h="1" x="294"/>
        <item h="1" x="589"/>
        <item h="1" x="218"/>
        <item h="1" x="449"/>
        <item h="1" x="1694"/>
        <item h="1" x="1763"/>
        <item h="1" x="1967"/>
        <item h="1" x="1950"/>
        <item h="1" x="2389"/>
        <item h="1" x="1337"/>
        <item h="1" x="420"/>
        <item h="1" x="806"/>
        <item h="1" x="316"/>
        <item h="1" x="151"/>
        <item h="1" x="1475"/>
        <item h="1" x="237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8"/>
        <item h="1" x="1424"/>
        <item h="1" x="1287"/>
        <item h="1" x="521"/>
        <item h="1" x="133"/>
        <item h="1" x="594"/>
        <item h="1" x="561"/>
        <item h="1" x="297"/>
        <item h="1" x="319"/>
        <item h="1" x="2066"/>
        <item h="1" x="467"/>
        <item h="1" x="468"/>
        <item h="1" x="605"/>
        <item h="1" x="2261"/>
        <item h="1" x="1782"/>
        <item h="1" x="1215"/>
        <item h="1" x="2098"/>
        <item h="1" x="1735"/>
        <item h="1" x="1916"/>
        <item h="1" x="809"/>
        <item h="1" x="1128"/>
        <item h="1" x="1149"/>
        <item h="1" x="1301"/>
        <item h="1" x="1885"/>
        <item h="1" x="1876"/>
        <item h="1" x="1029"/>
        <item h="1" x="1850"/>
        <item h="1" x="492"/>
        <item h="1" x="2291"/>
        <item h="1" x="2378"/>
        <item h="1" x="388"/>
        <item h="1" x="222"/>
        <item h="1" x="1431"/>
        <item h="1" x="445"/>
        <item h="1" x="2318"/>
        <item h="1" x="2431"/>
        <item h="1" x="1836"/>
        <item h="1" x="1067"/>
        <item h="1" x="1514"/>
        <item h="1" x="1879"/>
        <item h="1" x="922"/>
        <item h="1" x="1853"/>
        <item h="1" x="1212"/>
        <item h="1" x="2152"/>
        <item h="1" x="1572"/>
        <item h="1" x="452"/>
        <item h="1" x="2059"/>
        <item h="1" x="2083"/>
        <item h="1" x="1674"/>
        <item h="1" x="1882"/>
        <item h="1" x="1963"/>
        <item h="1" x="1141"/>
        <item h="1" x="1126"/>
        <item h="1" x="1897"/>
        <item h="1" x="1999"/>
        <item h="1" x="747"/>
        <item h="1" x="1883"/>
        <item h="1" x="1721"/>
        <item h="1" x="778"/>
        <item h="1" x="1859"/>
        <item h="1" x="1609"/>
        <item h="1" x="1781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1"/>
        <item h="1" x="1063"/>
        <item h="1" x="891"/>
        <item h="1" x="1652"/>
        <item h="1" x="2337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2163"/>
        <item h="1" x="1094"/>
        <item h="1" x="701"/>
        <item h="1" x="677"/>
        <item h="1" x="1717"/>
        <item h="1" x="975"/>
        <item h="1" x="2320"/>
        <item h="1" x="972"/>
        <item h="1" x="1756"/>
        <item h="1" x="1078"/>
        <item h="1" x="1273"/>
        <item h="1" x="1379"/>
        <item h="1" x="2357"/>
        <item h="1" x="1771"/>
        <item h="1" x="2299"/>
        <item h="1" x="2077"/>
        <item h="1" x="79"/>
        <item h="1" x="1978"/>
        <item h="1" x="1977"/>
        <item h="1" x="39"/>
        <item h="1" x="796"/>
        <item h="1" x="687"/>
        <item h="1" x="1692"/>
        <item h="1" x="1201"/>
        <item h="1" x="880"/>
        <item h="1" x="792"/>
        <item h="1" x="2145"/>
        <item h="1" x="300"/>
        <item h="1" x="301"/>
        <item h="1" x="336"/>
        <item h="1" x="441"/>
        <item h="1" x="392"/>
        <item h="1" x="493"/>
        <item h="1" x="1501"/>
        <item h="1" x="1455"/>
        <item h="1" x="1918"/>
        <item h="1" x="1745"/>
        <item h="1" x="1827"/>
        <item h="1" x="372"/>
        <item h="1" x="6"/>
        <item h="1" x="3"/>
        <item h="1" x="324"/>
        <item h="1" x="409"/>
        <item h="1" x="2421"/>
        <item h="1" x="2193"/>
        <item h="1" x="2186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89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2306"/>
        <item h="1" x="1696"/>
        <item h="1" x="2040"/>
        <item h="1" x="1960"/>
        <item h="1" x="1453"/>
        <item h="1" x="1359"/>
        <item h="1" x="1491"/>
        <item h="1" x="867"/>
        <item h="1" x="1266"/>
        <item h="1" x="497"/>
        <item h="1" x="676"/>
        <item h="1" x="1668"/>
        <item h="1" x="2084"/>
        <item h="1" x="1024"/>
        <item h="1" x="2189"/>
        <item h="1" x="1932"/>
        <item h="1" x="1023"/>
        <item h="1" x="1107"/>
        <item h="1" x="2333"/>
        <item h="1" x="1990"/>
        <item h="1" x="2359"/>
        <item h="1" x="1366"/>
        <item h="1" x="44"/>
        <item h="1" x="41"/>
        <item h="1" x="93"/>
        <item h="1" x="92"/>
        <item h="1" x="1979"/>
        <item h="1" x="476"/>
        <item h="1" x="2282"/>
        <item h="1" x="408"/>
        <item h="1" x="1137"/>
        <item h="1" x="1743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5"/>
        <item h="1" x="1602"/>
        <item h="1" x="2221"/>
        <item h="1" x="1870"/>
        <item h="1" x="1889"/>
        <item h="1" x="116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8"/>
        <item h="1" x="398"/>
        <item h="1" x="2127"/>
        <item h="1" x="1815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1"/>
        <item h="1" x="959"/>
        <item h="1" x="2413"/>
        <item h="1" x="2139"/>
        <item h="1" x="987"/>
        <item h="1" x="684"/>
        <item h="1" x="2377"/>
        <item h="1" x="1970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6"/>
        <item h="1" x="1538"/>
        <item h="1" x="1976"/>
        <item h="1" x="1422"/>
        <item h="1" x="1752"/>
        <item h="1" x="1975"/>
        <item h="1" x="2106"/>
        <item h="1" x="1647"/>
        <item h="1" x="2247"/>
        <item h="1" x="1079"/>
        <item h="1" x="610"/>
        <item h="1" x="1891"/>
        <item h="1" x="690"/>
        <item h="1" x="1662"/>
        <item h="1" x="719"/>
        <item h="1" x="2016"/>
        <item h="1" x="718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2278"/>
        <item h="1" x="1596"/>
        <item h="1" x="2277"/>
        <item h="1" x="773"/>
        <item h="1" x="1056"/>
        <item h="1" x="875"/>
        <item h="1" x="2118"/>
        <item h="1" x="1177"/>
        <item h="1" x="861"/>
        <item h="1" x="2366"/>
        <item h="1" x="1588"/>
        <item h="1" x="2214"/>
        <item h="1" x="1545"/>
        <item h="1" x="1900"/>
        <item h="1" x="991"/>
        <item h="1" x="1890"/>
        <item h="1" x="845"/>
        <item h="1" x="2212"/>
        <item h="1" x="2211"/>
        <item h="1" x="2089"/>
        <item h="1" x="2090"/>
        <item h="1" x="2253"/>
        <item h="1" x="1714"/>
        <item h="1" x="1544"/>
        <item h="1" x="2351"/>
        <item h="1" x="2029"/>
        <item h="1" x="2231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2117"/>
        <item h="1" x="2294"/>
        <item h="1" x="2063"/>
        <item h="1" x="2062"/>
        <item h="1" x="1945"/>
        <item h="1" x="303"/>
        <item h="1" x="754"/>
        <item h="1" x="4"/>
        <item h="1" x="759"/>
        <item h="1" x="624"/>
        <item h="1" x="620"/>
        <item h="1" x="1857"/>
        <item h="1" x="2191"/>
        <item h="1" x="2423"/>
        <item h="1" x="1942"/>
        <item h="1" x="1459"/>
        <item h="1" x="24"/>
        <item h="1" x="1412"/>
        <item h="1" x="825"/>
        <item h="1" x="1117"/>
        <item h="1" x="1984"/>
        <item h="1" x="118"/>
        <item h="1" x="1966"/>
        <item h="1" x="884"/>
        <item h="1" x="541"/>
        <item h="1" x="1438"/>
        <item h="1" x="1817"/>
        <item h="1" x="1740"/>
        <item h="1" x="2355"/>
        <item h="1" x="2338"/>
        <item h="1" x="2440"/>
        <item h="1" x="331"/>
        <item h="1" x="323"/>
        <item h="1" x="120"/>
        <item h="1" x="113"/>
        <item h="1" x="1938"/>
        <item h="1" x="2344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2414"/>
        <item h="1" x="1688"/>
        <item h="1" x="777"/>
        <item h="1" x="2137"/>
        <item h="1" x="1686"/>
        <item h="1" x="2164"/>
        <item h="1" x="1584"/>
        <item h="1" x="1583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50"/>
        <item h="1" x="1672"/>
        <item h="1" x="229"/>
        <item h="1" x="1892"/>
        <item h="1" x="2329"/>
        <item h="1" x="1535"/>
        <item h="1" x="993"/>
        <item h="1" x="1534"/>
        <item h="1" x="1533"/>
        <item h="1" x="832"/>
        <item h="1" x="1444"/>
        <item h="1" x="125"/>
        <item h="1" x="2109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2273"/>
        <item h="1" x="389"/>
        <item h="1" x="1871"/>
        <item h="1" x="849"/>
        <item h="1" x="2381"/>
        <item h="1" x="1933"/>
        <item h="1" x="838"/>
        <item h="1" x="2009"/>
        <item h="1" x="1146"/>
        <item h="1" x="678"/>
        <item h="1" x="1075"/>
        <item h="1" x="1074"/>
        <item h="1" x="1267"/>
        <item h="1" x="401"/>
        <item h="1" x="587"/>
        <item h="1" x="1915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1"/>
        <item h="1" x="1657"/>
        <item h="1" x="1656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3"/>
        <item h="1" x="1684"/>
        <item h="1" x="87"/>
        <item h="1" x="2032"/>
        <item h="1" x="2042"/>
        <item h="1" x="2156"/>
        <item h="1" x="1278"/>
        <item h="1" x="1547"/>
        <item h="1" x="51"/>
        <item h="1" x="53"/>
        <item h="1" x="52"/>
        <item h="1" x="54"/>
        <item h="1" x="2078"/>
        <item h="1" x="2213"/>
        <item h="1" x="122"/>
        <item h="1" x="2290"/>
        <item h="1" x="1332"/>
        <item h="1" x="45"/>
        <item h="1" x="1354"/>
        <item h="1" x="1939"/>
        <item h="1" x="205"/>
        <item h="1" x="1468"/>
        <item h="1" x="2367"/>
        <item h="1" x="860"/>
        <item h="1" x="1980"/>
        <item h="1" x="442"/>
        <item h="1" x="413"/>
        <item h="1" x="405"/>
        <item h="1" x="2289"/>
        <item h="1" x="1867"/>
        <item h="1" x="500"/>
        <item h="1" x="1178"/>
        <item h="1" x="2437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2424"/>
        <item h="1" x="1026"/>
        <item h="1" x="1112"/>
        <item h="1" x="223"/>
        <item h="1" x="2187"/>
        <item h="1" x="1761"/>
        <item h="1" x="1525"/>
        <item h="1" x="921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8"/>
        <item h="1" x="246"/>
        <item h="1" x="165"/>
        <item h="1" x="245"/>
        <item h="1" x="655"/>
        <item h="1" x="2369"/>
        <item h="1" x="1616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1"/>
        <item h="1" x="1092"/>
        <item h="1" x="168"/>
        <item h="1" x="318"/>
        <item h="1" x="242"/>
        <item h="1" x="595"/>
        <item h="1" x="1018"/>
        <item h="1" x="2017"/>
        <item h="1" x="1225"/>
        <item h="1" x="781"/>
        <item h="1" x="1639"/>
        <item h="1" x="1919"/>
        <item h="1" x="1229"/>
        <item h="1" x="2330"/>
        <item h="1" x="2120"/>
        <item h="1" x="326"/>
        <item h="1" x="529"/>
        <item h="1" x="2418"/>
        <item h="1" x="1386"/>
        <item h="1" x="2451"/>
        <item h="1" x="1925"/>
        <item h="1" x="2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8">
    <i>
      <x v="312"/>
      <x v="1"/>
      <x v="1483"/>
    </i>
    <i r="1">
      <x v="3"/>
      <x v="1483"/>
    </i>
    <i>
      <x v="386"/>
      <x v="1"/>
      <x v="1483"/>
    </i>
    <i>
      <x v="387"/>
      <x v="3"/>
      <x v="1483"/>
    </i>
    <i>
      <x v="401"/>
      <x v="1"/>
      <x v="1483"/>
    </i>
    <i>
      <x v="402"/>
      <x v="3"/>
      <x v="1483"/>
    </i>
    <i>
      <x v="406"/>
      <x v="3"/>
      <x v="148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6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1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8">
        <item m="1" x="40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5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3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2"/>
        <item x="165"/>
        <item x="166"/>
        <item x="167"/>
        <item x="168"/>
        <item x="169"/>
        <item x="170"/>
        <item x="171"/>
        <item x="172"/>
        <item m="1" x="184"/>
        <item x="173"/>
        <item x="174"/>
        <item x="175"/>
        <item x="176"/>
        <item x="177"/>
        <item x="178"/>
        <item x="179"/>
        <item x="181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2">
        <item x="1542"/>
        <item x="1663"/>
        <item x="725"/>
        <item x="495"/>
        <item x="985"/>
        <item x="1830"/>
        <item x="484"/>
        <item x="611"/>
        <item x="649"/>
        <item x="132"/>
        <item x="1530"/>
        <item x="1393"/>
        <item x="914"/>
        <item x="1103"/>
        <item x="1554"/>
        <item x="1553"/>
        <item x="1680"/>
        <item x="1681"/>
        <item x="1682"/>
        <item x="618"/>
        <item x="774"/>
        <item x="1396"/>
        <item x="1664"/>
        <item x="464"/>
        <item x="211"/>
        <item x="97"/>
        <item x="1008"/>
        <item x="465"/>
        <item x="1819"/>
        <item x="61"/>
        <item x="62"/>
        <item x="63"/>
        <item x="1648"/>
        <item x="982"/>
        <item x="98"/>
        <item x="1007"/>
        <item x="508"/>
        <item x="1550"/>
        <item x="444"/>
        <item x="60"/>
        <item x="64"/>
        <item x="65"/>
        <item x="1673"/>
        <item x="1299"/>
        <item x="1035"/>
        <item x="647"/>
        <item x="1327"/>
        <item x="202"/>
        <item x="1722"/>
        <item x="485"/>
        <item x="1270"/>
        <item x="1443"/>
        <item x="941"/>
        <item x="1594"/>
        <item x="1634"/>
        <item x="345"/>
        <item x="1595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4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7"/>
        <item x="1615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8"/>
        <item x="755"/>
        <item x="837"/>
        <item x="631"/>
        <item x="1093"/>
        <item x="756"/>
        <item x="1133"/>
        <item x="217"/>
        <item x="179"/>
        <item x="1645"/>
        <item x="1016"/>
        <item x="1826"/>
        <item x="512"/>
        <item x="1161"/>
        <item x="138"/>
        <item x="1591"/>
        <item x="1090"/>
        <item x="1099"/>
        <item x="1100"/>
        <item x="200"/>
        <item x="1699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9"/>
        <item x="68"/>
        <item x="1456"/>
        <item x="1570"/>
        <item x="1057"/>
        <item x="1217"/>
        <item x="1618"/>
        <item x="858"/>
        <item x="1361"/>
        <item x="1348"/>
        <item x="1689"/>
        <item x="585"/>
        <item x="1083"/>
        <item x="351"/>
        <item x="1391"/>
        <item x="808"/>
        <item x="1789"/>
        <item x="1309"/>
        <item x="436"/>
        <item x="1757"/>
        <item x="1367"/>
        <item x="219"/>
        <item x="220"/>
        <item x="1838"/>
        <item x="1300"/>
        <item x="1832"/>
        <item x="1120"/>
        <item x="1713"/>
        <item x="547"/>
        <item x="960"/>
        <item x="938"/>
        <item x="830"/>
        <item x="946"/>
        <item x="956"/>
        <item x="1719"/>
        <item x="1061"/>
        <item x="920"/>
        <item x="721"/>
        <item x="1426"/>
        <item x="1834"/>
        <item x="1783"/>
        <item x="1788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9"/>
        <item x="1077"/>
        <item x="916"/>
        <item x="710"/>
        <item x="1005"/>
        <item x="607"/>
        <item x="606"/>
        <item x="608"/>
        <item x="588"/>
        <item x="80"/>
        <item x="1872"/>
        <item x="1599"/>
        <item x="1053"/>
        <item x="1741"/>
        <item x="1575"/>
        <item x="1054"/>
        <item x="1402"/>
        <item x="1403"/>
        <item x="1744"/>
        <item x="814"/>
        <item x="1858"/>
        <item x="753"/>
        <item x="1842"/>
        <item x="1283"/>
        <item x="1552"/>
        <item x="1581"/>
        <item x="831"/>
        <item x="835"/>
        <item x="892"/>
        <item x="893"/>
        <item x="1529"/>
        <item x="813"/>
        <item x="1777"/>
        <item x="1052"/>
        <item x="1242"/>
        <item x="1314"/>
        <item x="7"/>
        <item x="308"/>
        <item x="1500"/>
        <item x="1605"/>
        <item x="108"/>
        <item x="1323"/>
        <item x="1864"/>
        <item x="1256"/>
        <item x="1195"/>
        <item x="2"/>
        <item x="827"/>
        <item x="424"/>
        <item x="1558"/>
        <item x="980"/>
        <item x="1081"/>
        <item x="1338"/>
        <item x="663"/>
        <item x="1179"/>
        <item x="1537"/>
        <item x="679"/>
        <item x="1849"/>
        <item x="346"/>
        <item x="457"/>
        <item x="456"/>
        <item x="1802"/>
        <item x="1612"/>
        <item x="414"/>
        <item x="499"/>
        <item x="1123"/>
        <item x="1189"/>
        <item x="210"/>
        <item x="870"/>
        <item x="1322"/>
        <item x="895"/>
        <item x="1417"/>
        <item x="1373"/>
        <item x="1746"/>
        <item x="1498"/>
        <item x="1651"/>
        <item x="1730"/>
        <item x="739"/>
        <item x="443"/>
        <item x="1504"/>
        <item x="1747"/>
        <item x="1573"/>
        <item x="986"/>
        <item x="877"/>
        <item x="788"/>
        <item x="1000"/>
        <item x="1847"/>
        <item x="1759"/>
        <item x="1818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3"/>
        <item x="1691"/>
        <item x="962"/>
        <item x="1318"/>
        <item x="1678"/>
        <item x="1736"/>
        <item x="1488"/>
        <item x="1221"/>
        <item x="1862"/>
        <item x="597"/>
        <item x="596"/>
        <item x="1613"/>
        <item x="1773"/>
        <item x="552"/>
        <item x="1200"/>
        <item x="1222"/>
        <item x="1269"/>
        <item x="1033"/>
        <item x="1650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1"/>
        <item x="1423"/>
        <item x="675"/>
        <item x="1687"/>
        <item x="636"/>
        <item x="1734"/>
        <item x="750"/>
        <item x="673"/>
        <item x="1088"/>
        <item x="672"/>
        <item x="1383"/>
        <item x="1030"/>
        <item x="1627"/>
        <item x="1803"/>
        <item x="1854"/>
        <item x="1390"/>
        <item x="335"/>
        <item x="782"/>
        <item x="1799"/>
        <item x="798"/>
        <item x="790"/>
        <item x="780"/>
        <item x="967"/>
        <item x="674"/>
        <item x="1339"/>
        <item x="925"/>
        <item x="1608"/>
        <item x="682"/>
        <item x="879"/>
        <item x="1068"/>
        <item x="1670"/>
        <item x="1076"/>
        <item x="953"/>
        <item x="394"/>
        <item x="751"/>
        <item x="498"/>
        <item x="1427"/>
        <item x="1159"/>
        <item x="477"/>
        <item x="1487"/>
        <item x="1032"/>
        <item x="1732"/>
        <item x="1568"/>
        <item x="1725"/>
        <item x="656"/>
        <item x="1505"/>
        <item x="1563"/>
        <item x="1209"/>
        <item x="1196"/>
        <item x="522"/>
        <item x="1276"/>
        <item x="1275"/>
        <item x="783"/>
        <item x="1706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5"/>
        <item x="510"/>
        <item x="767"/>
        <item x="332"/>
        <item x="976"/>
        <item x="1395"/>
        <item x="746"/>
        <item x="458"/>
        <item x="1737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4"/>
        <item x="950"/>
        <item x="1470"/>
        <item x="155"/>
        <item x="1474"/>
        <item x="154"/>
        <item x="446"/>
        <item x="1493"/>
        <item x="1637"/>
        <item x="221"/>
        <item x="713"/>
        <item x="1180"/>
        <item x="128"/>
        <item x="1011"/>
        <item x="1580"/>
        <item x="1476"/>
        <item x="1291"/>
        <item x="127"/>
        <item x="417"/>
        <item x="1365"/>
        <item x="1345"/>
        <item x="1381"/>
        <item x="1556"/>
        <item x="1576"/>
        <item x="1729"/>
        <item x="1557"/>
        <item x="1774"/>
        <item x="1561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2"/>
        <item x="1193"/>
        <item x="979"/>
        <item x="426"/>
        <item x="1723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7"/>
        <item x="1162"/>
        <item x="923"/>
        <item x="1844"/>
        <item x="1769"/>
        <item x="1606"/>
        <item x="352"/>
        <item x="1374"/>
        <item x="1302"/>
        <item x="1450"/>
        <item x="852"/>
        <item x="1628"/>
        <item x="1727"/>
        <item x="1303"/>
        <item x="1690"/>
        <item x="1833"/>
        <item x="1452"/>
        <item x="1711"/>
        <item x="1671"/>
        <item x="1655"/>
        <item x="1748"/>
        <item x="1749"/>
        <item x="1863"/>
        <item x="1659"/>
        <item x="1658"/>
        <item x="823"/>
        <item x="724"/>
        <item x="968"/>
        <item x="797"/>
        <item x="1206"/>
        <item x="1617"/>
        <item x="1828"/>
        <item x="1483"/>
        <item x="1003"/>
        <item x="669"/>
        <item x="1154"/>
        <item x="662"/>
        <item x="1286"/>
        <item x="1560"/>
        <item x="1481"/>
        <item x="709"/>
        <item x="1262"/>
        <item x="1404"/>
        <item x="1738"/>
        <item x="1507"/>
        <item x="1472"/>
        <item x="954"/>
        <item x="490"/>
        <item x="1341"/>
        <item x="1835"/>
        <item x="819"/>
        <item x="1069"/>
        <item x="1258"/>
        <item x="1164"/>
        <item x="1039"/>
        <item x="432"/>
        <item x="1480"/>
        <item x="1503"/>
        <item x="433"/>
        <item x="918"/>
        <item x="1676"/>
        <item x="1724"/>
        <item x="1140"/>
        <item x="1638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9"/>
        <item x="1516"/>
        <item x="1070"/>
        <item x="598"/>
        <item x="928"/>
        <item x="216"/>
        <item x="1512"/>
        <item x="1629"/>
        <item x="556"/>
        <item x="1096"/>
        <item x="763"/>
        <item x="1562"/>
        <item x="1804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5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3"/>
        <item x="905"/>
        <item x="89"/>
        <item x="84"/>
        <item x="1244"/>
        <item x="1281"/>
        <item x="1635"/>
        <item x="47"/>
        <item x="842"/>
        <item x="1643"/>
        <item x="965"/>
        <item x="787"/>
        <item x="843"/>
        <item x="981"/>
        <item x="46"/>
        <item x="1846"/>
        <item x="609"/>
        <item x="99"/>
        <item x="103"/>
        <item x="104"/>
        <item x="885"/>
        <item x="37"/>
        <item x="1114"/>
        <item x="1113"/>
        <item x="717"/>
        <item x="720"/>
        <item x="1543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1"/>
        <item x="1823"/>
        <item x="1820"/>
        <item x="1728"/>
        <item x="1589"/>
        <item x="1590"/>
        <item x="1364"/>
        <item x="1577"/>
        <item x="1555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9"/>
        <item x="1868"/>
        <item x="518"/>
        <item x="1816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7"/>
        <item x="283"/>
        <item x="934"/>
        <item x="1540"/>
        <item x="769"/>
        <item x="574"/>
        <item x="290"/>
        <item x="1811"/>
        <item x="344"/>
        <item x="817"/>
        <item x="310"/>
        <item x="1151"/>
        <item x="1071"/>
        <item x="1317"/>
        <item x="1183"/>
        <item x="1428"/>
        <item x="1020"/>
        <item x="1551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3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1"/>
        <item x="185"/>
        <item x="276"/>
        <item x="691"/>
        <item x="1199"/>
        <item x="1045"/>
        <item x="1630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4"/>
        <item x="1185"/>
        <item x="1187"/>
        <item x="1250"/>
        <item x="1436"/>
        <item x="1726"/>
        <item x="933"/>
        <item x="932"/>
        <item x="106"/>
        <item x="1775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9"/>
        <item x="583"/>
        <item x="902"/>
        <item x="901"/>
        <item x="711"/>
        <item x="1394"/>
        <item x="977"/>
        <item x="1118"/>
        <item x="1264"/>
        <item x="1228"/>
        <item x="131"/>
        <item x="1808"/>
        <item x="844"/>
        <item x="72"/>
        <item x="447"/>
        <item x="1249"/>
        <item x="586"/>
        <item x="969"/>
        <item x="1814"/>
        <item x="1051"/>
        <item x="937"/>
        <item x="1825"/>
        <item x="958"/>
        <item x="1495"/>
        <item x="1733"/>
        <item x="416"/>
        <item x="994"/>
        <item x="1010"/>
        <item x="913"/>
        <item x="124"/>
        <item x="1665"/>
        <item x="1666"/>
        <item x="997"/>
        <item x="1778"/>
        <item x="1779"/>
        <item x="13"/>
        <item x="627"/>
        <item x="1041"/>
        <item x="1720"/>
        <item x="1013"/>
        <item x="1484"/>
        <item x="735"/>
        <item x="908"/>
        <item x="1798"/>
        <item x="836"/>
        <item x="1173"/>
        <item x="1321"/>
        <item x="1790"/>
        <item x="1401"/>
        <item x="883"/>
        <item x="775"/>
        <item x="1739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1"/>
        <item x="1569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7"/>
        <item x="1829"/>
        <item x="1715"/>
        <item x="555"/>
        <item x="1716"/>
        <item x="1089"/>
        <item x="1139"/>
        <item x="1718"/>
        <item x="1246"/>
        <item x="1780"/>
        <item x="1208"/>
        <item x="1289"/>
        <item x="1308"/>
        <item x="1143"/>
        <item x="1564"/>
        <item x="1840"/>
        <item x="1490"/>
        <item x="393"/>
        <item x="402"/>
        <item x="515"/>
        <item x="554"/>
        <item x="635"/>
        <item x="1695"/>
        <item x="886"/>
        <item x="1856"/>
        <item x="1124"/>
        <item x="1513"/>
        <item x="1510"/>
        <item x="1786"/>
        <item x="247"/>
        <item x="1406"/>
        <item x="1121"/>
        <item x="487"/>
        <item x="963"/>
        <item x="144"/>
        <item x="292"/>
        <item x="146"/>
        <item x="872"/>
        <item x="147"/>
        <item x="1619"/>
        <item x="404"/>
        <item x="1467"/>
        <item x="1620"/>
        <item x="491"/>
        <item x="209"/>
        <item x="1597"/>
        <item x="227"/>
        <item x="225"/>
        <item x="232"/>
        <item x="226"/>
        <item x="1064"/>
        <item x="406"/>
        <item x="1852"/>
        <item x="840"/>
        <item x="1328"/>
        <item x="1306"/>
        <item x="475"/>
        <item x="542"/>
        <item x="1791"/>
        <item x="81"/>
        <item x="473"/>
        <item x="1210"/>
        <item x="341"/>
        <item x="648"/>
        <item x="1280"/>
        <item x="1370"/>
        <item x="1371"/>
        <item x="1325"/>
        <item x="1758"/>
        <item x="32"/>
        <item x="1598"/>
        <item x="527"/>
        <item x="1693"/>
        <item x="418"/>
        <item x="1776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2"/>
        <item x="1478"/>
        <item x="1375"/>
        <item x="641"/>
        <item x="213"/>
        <item x="1085"/>
        <item x="1661"/>
        <item x="1109"/>
        <item x="1425"/>
        <item x="1607"/>
        <item x="1762"/>
        <item x="1640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9"/>
        <item x="876"/>
        <item x="252"/>
        <item x="955"/>
        <item x="259"/>
        <item x="264"/>
        <item x="742"/>
        <item x="1710"/>
        <item x="1653"/>
        <item x="1610"/>
        <item x="258"/>
        <item x="255"/>
        <item x="1821"/>
        <item x="254"/>
        <item x="1527"/>
        <item x="376"/>
        <item x="1034"/>
        <item x="253"/>
        <item x="1524"/>
        <item x="375"/>
        <item x="1660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6"/>
        <item x="262"/>
        <item x="1055"/>
        <item x="1571"/>
        <item x="438"/>
        <item x="439"/>
        <item x="743"/>
        <item x="1330"/>
        <item x="1633"/>
        <item x="1755"/>
        <item x="988"/>
        <item x="989"/>
        <item x="1532"/>
        <item x="1434"/>
        <item x="1433"/>
        <item x="368"/>
        <item x="95"/>
        <item x="96"/>
        <item x="758"/>
        <item x="1536"/>
        <item x="1058"/>
        <item x="1363"/>
        <item x="1288"/>
        <item x="1122"/>
        <item x="565"/>
        <item x="772"/>
        <item x="59"/>
        <item x="834"/>
        <item x="1753"/>
        <item x="145"/>
        <item x="514"/>
        <item x="584"/>
        <item x="716"/>
        <item x="35"/>
        <item x="1136"/>
        <item x="1708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6"/>
        <item x="296"/>
        <item x="134"/>
        <item x="412"/>
        <item x="1770"/>
        <item x="1810"/>
        <item x="1812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3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5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1"/>
        <item x="1087"/>
        <item x="1523"/>
        <item x="1469"/>
        <item x="764"/>
        <item x="1541"/>
        <item x="480"/>
        <item x="706"/>
        <item x="33"/>
        <item x="1843"/>
        <item x="1785"/>
        <item x="1649"/>
        <item x="1654"/>
        <item x="1582"/>
        <item x="978"/>
        <item x="801"/>
        <item x="802"/>
        <item x="629"/>
        <item x="630"/>
        <item x="1704"/>
        <item x="524"/>
        <item x="966"/>
        <item x="1153"/>
        <item x="815"/>
        <item x="1216"/>
        <item x="1837"/>
        <item x="1794"/>
        <item x="1369"/>
        <item x="90"/>
        <item x="616"/>
        <item x="1677"/>
        <item x="1411"/>
        <item x="1410"/>
        <item x="1022"/>
        <item x="1705"/>
        <item x="1329"/>
        <item x="1072"/>
        <item x="1292"/>
        <item x="1025"/>
        <item x="1065"/>
        <item x="882"/>
        <item x="1502"/>
        <item x="683"/>
        <item x="1707"/>
        <item x="1636"/>
        <item x="1800"/>
        <item x="1700"/>
        <item x="1171"/>
        <item x="1441"/>
        <item x="1461"/>
        <item x="854"/>
        <item x="1566"/>
        <item x="1458"/>
        <item x="526"/>
        <item x="703"/>
        <item x="1152"/>
        <item x="851"/>
        <item x="1623"/>
        <item x="1809"/>
        <item x="1336"/>
        <item x="1167"/>
        <item x="1479"/>
        <item x="523"/>
        <item x="795"/>
        <item x="1037"/>
        <item x="998"/>
        <item x="926"/>
        <item x="1260"/>
        <item x="1873"/>
        <item x="1006"/>
        <item x="1148"/>
        <item x="1517"/>
        <item x="1622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7"/>
        <item x="1351"/>
        <item x="1132"/>
        <item x="1805"/>
        <item x="1295"/>
        <item x="1186"/>
        <item x="784"/>
        <item x="1284"/>
        <item x="88"/>
        <item x="1048"/>
        <item x="1304"/>
        <item x="1766"/>
        <item x="1767"/>
        <item x="990"/>
        <item x="1419"/>
        <item x="235"/>
        <item x="42"/>
        <item x="43"/>
        <item x="1548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6"/>
        <item x="1712"/>
        <item x="1326"/>
        <item x="888"/>
        <item x="766"/>
        <item x="915"/>
        <item x="1807"/>
        <item x="1447"/>
        <item x="653"/>
        <item x="1754"/>
        <item x="1277"/>
        <item x="1685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3"/>
        <item x="864"/>
        <item x="657"/>
        <item x="1578"/>
        <item x="812"/>
        <item x="1313"/>
        <item x="1357"/>
        <item x="1625"/>
        <item x="481"/>
        <item x="1764"/>
        <item x="15"/>
        <item x="1172"/>
        <item x="927"/>
        <item x="1910"/>
        <item x="1254"/>
        <item x="1430"/>
        <item x="1214"/>
        <item x="1601"/>
        <item x="1600"/>
        <item x="150"/>
        <item x="294"/>
        <item x="589"/>
        <item x="218"/>
        <item x="449"/>
        <item x="1694"/>
        <item x="1763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2"/>
        <item x="1215"/>
        <item x="1735"/>
        <item x="809"/>
        <item x="1128"/>
        <item x="1149"/>
        <item x="1301"/>
        <item x="1029"/>
        <item x="1850"/>
        <item x="492"/>
        <item x="388"/>
        <item x="222"/>
        <item x="1431"/>
        <item x="445"/>
        <item x="1836"/>
        <item x="1067"/>
        <item x="1514"/>
        <item x="922"/>
        <item x="1853"/>
        <item x="1212"/>
        <item x="1572"/>
        <item x="452"/>
        <item x="1674"/>
        <item x="1141"/>
        <item x="1126"/>
        <item x="747"/>
        <item x="1721"/>
        <item x="778"/>
        <item x="1859"/>
        <item x="1609"/>
        <item x="1781"/>
        <item x="17"/>
        <item x="343"/>
        <item x="528"/>
        <item x="397"/>
        <item x="40"/>
        <item x="1392"/>
        <item x="604"/>
        <item x="1801"/>
        <item x="1063"/>
        <item x="891"/>
        <item x="1652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9"/>
        <item x="1462"/>
        <item x="1702"/>
        <item x="340"/>
        <item x="1255"/>
        <item x="1334"/>
        <item x="1614"/>
        <item x="371"/>
        <item x="234"/>
        <item x="423"/>
        <item x="516"/>
        <item x="1094"/>
        <item x="701"/>
        <item x="677"/>
        <item x="1717"/>
        <item x="975"/>
        <item x="972"/>
        <item x="1756"/>
        <item x="1078"/>
        <item x="1273"/>
        <item x="1379"/>
        <item x="1771"/>
        <item x="79"/>
        <item x="39"/>
        <item x="796"/>
        <item x="687"/>
        <item x="1692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5"/>
        <item x="1827"/>
        <item x="372"/>
        <item x="6"/>
        <item x="3"/>
        <item x="324"/>
        <item x="409"/>
        <item x="1760"/>
        <item x="1"/>
        <item x="0"/>
        <item x="387"/>
        <item x="509"/>
        <item x="984"/>
        <item x="1841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5"/>
        <item x="1626"/>
        <item x="1696"/>
        <item x="1453"/>
        <item x="1359"/>
        <item x="1491"/>
        <item x="867"/>
        <item x="1266"/>
        <item x="497"/>
        <item x="676"/>
        <item x="1668"/>
        <item x="1024"/>
        <item x="1023"/>
        <item x="1107"/>
        <item x="44"/>
        <item x="41"/>
        <item x="93"/>
        <item x="92"/>
        <item x="476"/>
        <item x="408"/>
        <item x="1137"/>
        <item x="1743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2"/>
        <item x="1870"/>
        <item x="1160"/>
        <item x="530"/>
        <item x="531"/>
        <item x="19"/>
        <item x="1223"/>
        <item x="1409"/>
        <item x="745"/>
        <item x="1311"/>
        <item x="1119"/>
        <item x="1848"/>
        <item x="398"/>
        <item x="1815"/>
        <item x="1398"/>
        <item x="1362"/>
        <item x="1368"/>
        <item x="1380"/>
        <item x="1190"/>
        <item x="1347"/>
        <item x="1236"/>
        <item x="1731"/>
        <item x="959"/>
        <item x="987"/>
        <item x="684"/>
        <item x="56"/>
        <item x="55"/>
        <item x="1346"/>
        <item x="1197"/>
        <item x="1198"/>
        <item x="30"/>
        <item x="440"/>
        <item x="1866"/>
        <item x="1538"/>
        <item x="1422"/>
        <item x="1752"/>
        <item x="1647"/>
        <item x="1079"/>
        <item x="610"/>
        <item x="690"/>
        <item x="1662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2"/>
        <item x="1824"/>
        <item x="1772"/>
        <item x="1845"/>
        <item x="1355"/>
        <item x="1596"/>
        <item x="773"/>
        <item x="1056"/>
        <item x="875"/>
        <item x="1177"/>
        <item x="861"/>
        <item x="1588"/>
        <item x="1545"/>
        <item x="991"/>
        <item x="845"/>
        <item x="1714"/>
        <item x="1544"/>
        <item x="1157"/>
        <item x="1669"/>
        <item x="1546"/>
        <item x="1792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7"/>
        <item x="1459"/>
        <item x="24"/>
        <item x="1412"/>
        <item x="825"/>
        <item x="1117"/>
        <item x="118"/>
        <item x="884"/>
        <item x="541"/>
        <item x="1438"/>
        <item x="1817"/>
        <item x="1740"/>
        <item x="331"/>
        <item x="323"/>
        <item x="120"/>
        <item x="113"/>
        <item x="1604"/>
        <item x="1592"/>
        <item x="1593"/>
        <item x="121"/>
        <item x="1641"/>
        <item x="1586"/>
        <item x="1585"/>
        <item x="1587"/>
        <item x="1509"/>
        <item x="1688"/>
        <item x="777"/>
        <item x="1686"/>
        <item x="1584"/>
        <item x="1583"/>
        <item x="321"/>
        <item x="748"/>
        <item x="361"/>
        <item x="230"/>
        <item x="231"/>
        <item x="228"/>
        <item x="1750"/>
        <item x="1672"/>
        <item x="229"/>
        <item x="1535"/>
        <item x="1534"/>
        <item x="1533"/>
        <item x="832"/>
        <item x="1444"/>
        <item x="125"/>
        <item x="355"/>
        <item x="328"/>
        <item x="871"/>
        <item x="1147"/>
        <item x="1865"/>
        <item x="1751"/>
        <item x="1204"/>
        <item x="1463"/>
        <item x="1144"/>
        <item x="1145"/>
        <item x="389"/>
        <item x="1871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1"/>
        <item x="1657"/>
        <item x="1656"/>
        <item x="824"/>
        <item x="848"/>
        <item x="1038"/>
        <item x="1027"/>
        <item x="942"/>
        <item x="1265"/>
        <item x="1684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7"/>
        <item x="500"/>
        <item x="1178"/>
        <item x="110"/>
        <item x="466"/>
        <item x="501"/>
        <item x="992"/>
        <item x="1539"/>
        <item x="770"/>
        <item x="38"/>
        <item x="1062"/>
        <item x="1320"/>
        <item x="1860"/>
        <item x="1026"/>
        <item x="1112"/>
        <item x="223"/>
        <item x="1761"/>
        <item x="1525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8"/>
        <item x="246"/>
        <item x="165"/>
        <item x="245"/>
        <item x="655"/>
        <item x="1616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9"/>
        <item x="1229"/>
        <item x="529"/>
        <item x="1386"/>
        <item x="1874"/>
        <item x="1851"/>
        <item x="307"/>
        <item x="326"/>
        <item x="327"/>
        <item x="395"/>
        <item x="453"/>
        <item x="664"/>
        <item x="704"/>
        <item x="1632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5"/>
        <item x="1526"/>
        <item x="1885"/>
        <item x="1886"/>
        <item x="1887"/>
        <item x="1888"/>
        <item x="1889"/>
        <item x="1890"/>
        <item x="1366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460"/>
        <item m="1" x="2461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2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5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7"/>
        <item x="1768"/>
        <item x="1914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6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15">
    <i>
      <x v="99"/>
      <x v="52"/>
      <x/>
      <x v="247"/>
    </i>
    <i r="3">
      <x v="248"/>
    </i>
    <i>
      <x v="127"/>
      <x v="52"/>
      <x/>
      <x v="697"/>
    </i>
    <i>
      <x v="157"/>
      <x v="52"/>
      <x/>
      <x v="1873"/>
    </i>
    <i>
      <x v="161"/>
      <x v="52"/>
      <x/>
      <x v="1828"/>
    </i>
    <i>
      <x v="177"/>
      <x v="52"/>
      <x/>
      <x v="1841"/>
    </i>
    <i r="3">
      <x v="1873"/>
    </i>
    <i>
      <x v="187"/>
      <x v="52"/>
      <x/>
      <x v="1188"/>
    </i>
    <i>
      <x v="228"/>
      <x v="52"/>
      <x/>
      <x v="1874"/>
    </i>
    <i>
      <x v="237"/>
      <x v="52"/>
      <x/>
      <x v="1826"/>
    </i>
    <i>
      <x v="253"/>
      <x v="52"/>
      <x/>
      <x v="1874"/>
    </i>
    <i>
      <x v="323"/>
      <x v="52"/>
      <x/>
      <x v="1841"/>
    </i>
    <i>
      <x v="334"/>
      <x v="52"/>
      <x/>
      <x v="2244"/>
    </i>
    <i>
      <x v="369"/>
      <x v="52"/>
      <x/>
      <x v="2244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6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08">
        <item m="1" x="40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5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3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2"/>
        <item x="165"/>
        <item x="166"/>
        <item x="167"/>
        <item x="168"/>
        <item x="169"/>
        <item x="170"/>
        <item x="171"/>
        <item x="172"/>
        <item m="1" x="184"/>
        <item x="173"/>
        <item x="174"/>
        <item x="175"/>
        <item x="176"/>
        <item x="177"/>
        <item x="178"/>
        <item x="179"/>
        <item x="181"/>
        <item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6">
        <item h="1" m="1" x="29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9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2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5"/>
        <item h="1" m="1" x="29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3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0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m="1" x="289"/>
        <item h="1" x="29"/>
        <item h="1" x="20"/>
        <item h="1" x="53"/>
        <item h="1" x="19"/>
        <item h="1" x="220"/>
        <item h="1" x="85"/>
        <item h="1" x="114"/>
        <item h="1" x="33"/>
        <item h="1" m="1" x="29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8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1"/>
        <item h="1" x="272"/>
        <item h="1" x="273"/>
        <item h="1" x="274"/>
        <item h="1" x="275"/>
        <item h="1" x="276"/>
        <item h="1" x="277"/>
        <item h="1" m="1" x="295"/>
        <item h="1" x="278"/>
        <item h="1" x="279"/>
        <item h="1" x="281"/>
        <item h="1" x="282"/>
        <item h="1" m="1" x="296"/>
        <item h="1" x="284"/>
        <item h="1" x="286"/>
        <item h="1" x="287"/>
        <item h="1" x="285"/>
        <item h="1"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2">
        <item h="1" x="1542"/>
        <item h="1" x="1663"/>
        <item h="1" x="725"/>
        <item h="1" x="495"/>
        <item h="1" x="985"/>
        <item h="1" x="1830"/>
        <item h="1" x="484"/>
        <item h="1" x="611"/>
        <item h="1" x="649"/>
        <item h="1" x="132"/>
        <item h="1" x="1530"/>
        <item h="1" x="1393"/>
        <item h="1" x="914"/>
        <item h="1" x="1103"/>
        <item h="1" x="1554"/>
        <item h="1" x="1553"/>
        <item h="1" x="1680"/>
        <item h="1" x="1681"/>
        <item h="1" x="1682"/>
        <item h="1" x="618"/>
        <item h="1" x="774"/>
        <item h="1" x="1396"/>
        <item h="1" x="1664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8"/>
        <item h="1" x="982"/>
        <item h="1" x="98"/>
        <item h="1" x="1007"/>
        <item h="1" x="508"/>
        <item h="1" x="1550"/>
        <item h="1" x="444"/>
        <item h="1" x="60"/>
        <item h="1" x="64"/>
        <item h="1" x="65"/>
        <item h="1" x="1673"/>
        <item h="1" x="1299"/>
        <item h="1" x="1035"/>
        <item h="1" x="647"/>
        <item h="1" x="1327"/>
        <item h="1" x="202"/>
        <item h="1" x="1722"/>
        <item h="1" x="485"/>
        <item h="1" x="1270"/>
        <item h="1" x="1443"/>
        <item h="1" x="941"/>
        <item h="1" x="1594"/>
        <item h="1" x="1634"/>
        <item h="1" x="345"/>
        <item h="1" x="1595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4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5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8"/>
        <item h="1" x="755"/>
        <item h="1" x="837"/>
        <item h="1" x="631"/>
        <item h="1" x="1093"/>
        <item h="1" x="756"/>
        <item h="1" x="1133"/>
        <item h="1" x="217"/>
        <item h="1" x="179"/>
        <item h="1" x="1645"/>
        <item h="1" x="1016"/>
        <item h="1" x="1826"/>
        <item h="1" x="512"/>
        <item h="1" x="1161"/>
        <item h="1" x="138"/>
        <item h="1" x="1591"/>
        <item h="1" x="1090"/>
        <item h="1" x="1099"/>
        <item h="1" x="1100"/>
        <item h="1" x="200"/>
        <item h="1" x="1699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9"/>
        <item h="1" x="68"/>
        <item h="1" x="1456"/>
        <item h="1" x="1570"/>
        <item h="1" x="1057"/>
        <item h="1" x="1217"/>
        <item h="1" x="1618"/>
        <item h="1" x="858"/>
        <item h="1" x="1361"/>
        <item h="1" x="1348"/>
        <item h="1" x="1689"/>
        <item h="1" x="585"/>
        <item h="1" x="1083"/>
        <item h="1" x="351"/>
        <item h="1" x="1391"/>
        <item h="1" x="808"/>
        <item h="1" x="1789"/>
        <item h="1" x="1309"/>
        <item h="1" x="436"/>
        <item h="1" x="1757"/>
        <item h="1" x="1367"/>
        <item h="1" x="219"/>
        <item h="1" x="220"/>
        <item h="1" x="1838"/>
        <item h="1" x="1300"/>
        <item h="1" x="1832"/>
        <item h="1" x="1120"/>
        <item h="1" x="1713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6"/>
        <item h="1" x="1834"/>
        <item h="1" x="1783"/>
        <item h="1" x="1788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9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9"/>
        <item h="1" x="1053"/>
        <item h="1" x="1741"/>
        <item h="1" x="1575"/>
        <item h="1" x="1054"/>
        <item h="1" x="1402"/>
        <item h="1" x="1403"/>
        <item h="1" x="1744"/>
        <item h="1" x="814"/>
        <item h="1" x="1858"/>
        <item h="1" x="753"/>
        <item h="1" x="1842"/>
        <item h="1" x="1283"/>
        <item h="1" x="1552"/>
        <item h="1" x="1581"/>
        <item h="1" x="831"/>
        <item h="1" x="835"/>
        <item h="1" x="892"/>
        <item h="1" x="893"/>
        <item h="1" x="1529"/>
        <item h="1" x="813"/>
        <item h="1" x="1777"/>
        <item h="1" x="1052"/>
        <item h="1" x="1242"/>
        <item h="1" x="1314"/>
        <item h="1" x="7"/>
        <item h="1" x="308"/>
        <item h="1" x="1500"/>
        <item h="1" x="1605"/>
        <item h="1" x="108"/>
        <item h="1" x="1323"/>
        <item h="1" x="1864"/>
        <item h="1" x="1256"/>
        <item h="1" x="1195"/>
        <item h="1" x="2"/>
        <item h="1" x="827"/>
        <item h="1" x="424"/>
        <item h="1" x="1558"/>
        <item h="1" x="980"/>
        <item h="1" x="1081"/>
        <item h="1" x="1338"/>
        <item h="1" x="663"/>
        <item h="1" x="1179"/>
        <item h="1" x="1537"/>
        <item h="1" x="679"/>
        <item h="1" x="1849"/>
        <item h="1" x="346"/>
        <item h="1" x="457"/>
        <item h="1" x="456"/>
        <item h="1" x="1802"/>
        <item h="1" x="1612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6"/>
        <item h="1" x="1498"/>
        <item h="1" x="1651"/>
        <item h="1" x="1730"/>
        <item h="1" x="739"/>
        <item h="1" x="443"/>
        <item h="1" x="1504"/>
        <item h="1" x="1747"/>
        <item h="1" x="1573"/>
        <item h="1" x="986"/>
        <item h="1" x="877"/>
        <item h="1" x="788"/>
        <item h="1" x="1000"/>
        <item h="1" x="1847"/>
        <item h="1" x="1759"/>
        <item h="1" x="1818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3"/>
        <item h="1" x="1691"/>
        <item h="1" x="962"/>
        <item h="1" x="1318"/>
        <item h="1" x="1678"/>
        <item h="1" x="1736"/>
        <item h="1" x="1488"/>
        <item h="1" x="1221"/>
        <item h="1" x="1862"/>
        <item h="1" x="597"/>
        <item h="1" x="596"/>
        <item h="1" x="1613"/>
        <item h="1" x="1773"/>
        <item h="1" x="552"/>
        <item h="1" x="1200"/>
        <item h="1" x="1222"/>
        <item h="1" x="1269"/>
        <item h="1" x="1033"/>
        <item h="1" x="1650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1"/>
        <item h="1" x="1423"/>
        <item h="1" x="675"/>
        <item h="1" x="1687"/>
        <item h="1" x="636"/>
        <item h="1" x="1734"/>
        <item h="1" x="750"/>
        <item h="1" x="673"/>
        <item h="1" x="1088"/>
        <item h="1" x="672"/>
        <item h="1" x="1383"/>
        <item h="1" x="1030"/>
        <item h="1" x="1627"/>
        <item h="1" x="1803"/>
        <item h="1" x="1854"/>
        <item h="1" x="1390"/>
        <item h="1" x="335"/>
        <item h="1" x="782"/>
        <item h="1" x="1799"/>
        <item h="1" x="798"/>
        <item h="1" x="790"/>
        <item h="1" x="780"/>
        <item h="1" x="967"/>
        <item h="1" x="674"/>
        <item h="1" x="1339"/>
        <item h="1" x="925"/>
        <item h="1" x="1608"/>
        <item h="1" x="682"/>
        <item h="1" x="879"/>
        <item h="1" x="1068"/>
        <item h="1" x="1670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2"/>
        <item h="1" x="1568"/>
        <item h="1" x="1725"/>
        <item h="1" x="656"/>
        <item h="1" x="1505"/>
        <item h="1" x="1563"/>
        <item h="1" x="1209"/>
        <item h="1" x="1196"/>
        <item h="1" x="522"/>
        <item h="1" x="1276"/>
        <item h="1" x="1275"/>
        <item h="1" x="783"/>
        <item h="1" x="1706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5"/>
        <item h="1" x="510"/>
        <item h="1" x="767"/>
        <item h="1" x="332"/>
        <item h="1" x="976"/>
        <item h="1" x="1395"/>
        <item h="1" x="746"/>
        <item h="1" x="458"/>
        <item h="1" x="1737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4"/>
        <item h="1" x="950"/>
        <item h="1" x="1470"/>
        <item h="1" x="155"/>
        <item h="1" x="1474"/>
        <item h="1" x="154"/>
        <item h="1" x="446"/>
        <item h="1" x="1493"/>
        <item h="1" x="1637"/>
        <item h="1" x="221"/>
        <item h="1" x="713"/>
        <item h="1" x="1180"/>
        <item h="1" x="128"/>
        <item h="1" x="1011"/>
        <item h="1" x="1580"/>
        <item h="1" x="1476"/>
        <item h="1" x="1291"/>
        <item h="1" x="127"/>
        <item h="1" x="417"/>
        <item h="1" x="1365"/>
        <item h="1" x="1345"/>
        <item h="1" x="1381"/>
        <item h="1" x="1556"/>
        <item h="1" x="1576"/>
        <item h="1" x="1729"/>
        <item h="1" x="1557"/>
        <item h="1" x="1774"/>
        <item h="1" x="1561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2"/>
        <item h="1" x="1193"/>
        <item h="1" x="979"/>
        <item h="1" x="426"/>
        <item h="1" x="1723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7"/>
        <item h="1" x="1162"/>
        <item h="1" x="923"/>
        <item h="1" x="1844"/>
        <item h="1" x="1769"/>
        <item h="1" x="1606"/>
        <item h="1" x="352"/>
        <item h="1" x="1374"/>
        <item h="1" x="1302"/>
        <item h="1" x="1450"/>
        <item h="1" x="852"/>
        <item h="1" x="1628"/>
        <item h="1" x="1727"/>
        <item h="1" x="1303"/>
        <item h="1" x="1690"/>
        <item h="1" x="1833"/>
        <item h="1" x="1452"/>
        <item h="1" x="1711"/>
        <item h="1" x="1671"/>
        <item h="1" x="1655"/>
        <item h="1" x="1748"/>
        <item h="1" x="1749"/>
        <item h="1" x="1863"/>
        <item h="1" x="1659"/>
        <item h="1" x="1658"/>
        <item h="1" x="823"/>
        <item h="1" x="724"/>
        <item h="1" x="968"/>
        <item h="1" x="797"/>
        <item h="1" x="1206"/>
        <item h="1" x="1617"/>
        <item h="1" x="1828"/>
        <item h="1" x="1483"/>
        <item h="1" x="1003"/>
        <item h="1" x="669"/>
        <item h="1" x="1154"/>
        <item h="1" x="662"/>
        <item h="1" x="1286"/>
        <item h="1" x="1560"/>
        <item h="1" x="1481"/>
        <item h="1" x="709"/>
        <item h="1" x="1262"/>
        <item h="1" x="1404"/>
        <item h="1" x="1738"/>
        <item h="1" x="1507"/>
        <item h="1" x="1472"/>
        <item h="1" x="954"/>
        <item h="1" x="490"/>
        <item h="1" x="1341"/>
        <item h="1" x="1835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6"/>
        <item h="1" x="1724"/>
        <item h="1" x="1140"/>
        <item h="1" x="1638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9"/>
        <item h="1" x="1516"/>
        <item h="1" x="1070"/>
        <item h="1" x="598"/>
        <item h="1" x="928"/>
        <item h="1" x="216"/>
        <item h="1" x="1512"/>
        <item h="1" x="1629"/>
        <item h="1" x="556"/>
        <item h="1" x="1096"/>
        <item h="1" x="763"/>
        <item h="1" x="1562"/>
        <item h="1" x="1804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3"/>
        <item h="1" x="905"/>
        <item h="1" x="89"/>
        <item h="1" x="84"/>
        <item h="1" x="1244"/>
        <item h="1" x="1281"/>
        <item h="1" x="1635"/>
        <item h="1" x="47"/>
        <item h="1" x="842"/>
        <item h="1" x="1643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3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1"/>
        <item h="1" x="1823"/>
        <item h="1" x="1820"/>
        <item h="1" x="1728"/>
        <item h="1" x="1589"/>
        <item h="1" x="1590"/>
        <item h="1" x="1364"/>
        <item h="1" x="1577"/>
        <item h="1" x="1555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9"/>
        <item h="1" x="1868"/>
        <item h="1" x="518"/>
        <item h="1" x="1816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7"/>
        <item h="1" x="283"/>
        <item h="1" x="934"/>
        <item h="1" x="1540"/>
        <item h="1" x="769"/>
        <item h="1" x="574"/>
        <item h="1" x="290"/>
        <item h="1" x="1811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1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3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1"/>
        <item h="1" x="185"/>
        <item h="1" x="276"/>
        <item h="1" x="691"/>
        <item h="1" x="1199"/>
        <item h="1" x="1045"/>
        <item h="1" x="1630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4"/>
        <item h="1" x="1185"/>
        <item h="1" x="1187"/>
        <item h="1" x="1250"/>
        <item h="1" x="1436"/>
        <item h="1" x="1726"/>
        <item h="1" x="933"/>
        <item h="1" x="932"/>
        <item h="1" x="106"/>
        <item h="1" x="1775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8"/>
        <item h="1" x="844"/>
        <item h="1" x="72"/>
        <item h="1" x="447"/>
        <item h="1" x="1249"/>
        <item h="1" x="586"/>
        <item h="1" x="969"/>
        <item h="1" x="1814"/>
        <item h="1" x="1051"/>
        <item h="1" x="937"/>
        <item h="1" x="1825"/>
        <item h="1" x="958"/>
        <item h="1" x="1495"/>
        <item h="1" x="1733"/>
        <item h="1" x="416"/>
        <item h="1" x="994"/>
        <item h="1" x="1010"/>
        <item h="1" x="913"/>
        <item h="1" x="124"/>
        <item h="1" x="1665"/>
        <item h="1" x="1666"/>
        <item h="1" x="997"/>
        <item h="1" x="1778"/>
        <item h="1" x="1779"/>
        <item h="1" x="13"/>
        <item h="1" x="627"/>
        <item h="1" x="1041"/>
        <item h="1" x="1720"/>
        <item h="1" x="1013"/>
        <item h="1" x="1484"/>
        <item h="1" x="735"/>
        <item h="1" x="908"/>
        <item h="1" x="1798"/>
        <item h="1" x="836"/>
        <item h="1" x="1173"/>
        <item h="1" x="1321"/>
        <item h="1" x="1790"/>
        <item h="1" x="1401"/>
        <item h="1" x="883"/>
        <item h="1" x="775"/>
        <item h="1" x="1739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1"/>
        <item h="1" x="1569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7"/>
        <item h="1" x="1829"/>
        <item h="1" x="1715"/>
        <item h="1" x="555"/>
        <item h="1" x="1716"/>
        <item h="1" x="1089"/>
        <item h="1" x="1139"/>
        <item h="1" x="1718"/>
        <item h="1" x="1246"/>
        <item h="1" x="1780"/>
        <item h="1" x="1208"/>
        <item h="1" x="1289"/>
        <item h="1" x="1308"/>
        <item h="1" x="1143"/>
        <item h="1" x="1564"/>
        <item h="1" x="1840"/>
        <item h="1" x="1490"/>
        <item h="1" x="393"/>
        <item h="1" x="402"/>
        <item h="1" x="515"/>
        <item h="1" x="554"/>
        <item h="1" x="635"/>
        <item h="1" x="1695"/>
        <item h="1" x="886"/>
        <item h="1" x="1856"/>
        <item h="1" x="1124"/>
        <item h="1" x="1513"/>
        <item h="1" x="1510"/>
        <item h="1" x="1786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9"/>
        <item h="1" x="404"/>
        <item h="1" x="1467"/>
        <item h="1" x="1620"/>
        <item h="1" x="491"/>
        <item h="1" x="209"/>
        <item h="1" x="1597"/>
        <item h="1" x="227"/>
        <item h="1" x="225"/>
        <item h="1" x="232"/>
        <item h="1" x="226"/>
        <item h="1" x="1064"/>
        <item h="1" x="406"/>
        <item h="1" x="1852"/>
        <item h="1" x="840"/>
        <item h="1" x="1328"/>
        <item h="1" x="1306"/>
        <item h="1" x="475"/>
        <item h="1" x="542"/>
        <item h="1" x="1791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8"/>
        <item h="1" x="32"/>
        <item h="1" x="1598"/>
        <item h="1" x="527"/>
        <item h="1" x="1693"/>
        <item h="1" x="418"/>
        <item h="1" x="1776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2"/>
        <item h="1" x="1478"/>
        <item h="1" x="1375"/>
        <item h="1" x="641"/>
        <item h="1" x="213"/>
        <item h="1" x="1085"/>
        <item h="1" x="1661"/>
        <item h="1" x="1109"/>
        <item h="1" x="1425"/>
        <item h="1" x="1607"/>
        <item h="1" x="1762"/>
        <item h="1" x="1640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9"/>
        <item h="1" x="876"/>
        <item h="1" x="252"/>
        <item h="1" x="955"/>
        <item h="1" x="259"/>
        <item h="1" x="264"/>
        <item h="1" x="742"/>
        <item h="1" x="1710"/>
        <item h="1" x="1653"/>
        <item h="1" x="1610"/>
        <item h="1" x="258"/>
        <item h="1" x="255"/>
        <item h="1" x="1821"/>
        <item h="1" x="254"/>
        <item h="1" x="1527"/>
        <item h="1" x="376"/>
        <item h="1" x="1034"/>
        <item h="1" x="253"/>
        <item h="1" x="1524"/>
        <item h="1" x="375"/>
        <item h="1" x="1660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6"/>
        <item h="1" x="262"/>
        <item h="1" x="1055"/>
        <item h="1" x="1571"/>
        <item h="1" x="438"/>
        <item h="1" x="439"/>
        <item h="1" x="743"/>
        <item h="1" x="1330"/>
        <item h="1" x="1633"/>
        <item h="1" x="1755"/>
        <item h="1" x="988"/>
        <item h="1" x="989"/>
        <item h="1" x="1532"/>
        <item h="1" x="1434"/>
        <item h="1" x="1433"/>
        <item h="1" x="368"/>
        <item h="1" x="95"/>
        <item h="1" x="96"/>
        <item h="1" x="758"/>
        <item h="1" x="1536"/>
        <item h="1" x="1058"/>
        <item h="1" x="1363"/>
        <item h="1" x="1288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6"/>
        <item h="1" x="1708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5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1"/>
        <item h="1" x="1087"/>
        <item h="1" x="1523"/>
        <item h="1" x="1469"/>
        <item h="1" x="764"/>
        <item h="1" x="1541"/>
        <item h="1" x="480"/>
        <item h="1" x="706"/>
        <item h="1" x="33"/>
        <item h="1" x="1843"/>
        <item h="1" x="1785"/>
        <item h="1" x="1649"/>
        <item h="1" x="1654"/>
        <item h="1" x="1582"/>
        <item h="1" x="978"/>
        <item h="1" x="801"/>
        <item h="1" x="802"/>
        <item h="1" x="629"/>
        <item h="1" x="630"/>
        <item h="1" x="1704"/>
        <item h="1" x="524"/>
        <item h="1" x="966"/>
        <item h="1" x="1153"/>
        <item h="1" x="815"/>
        <item h="1" x="1216"/>
        <item h="1" x="1837"/>
        <item h="1" x="1794"/>
        <item h="1" x="1369"/>
        <item h="1" x="90"/>
        <item h="1" x="616"/>
        <item h="1" x="1677"/>
        <item h="1" x="1411"/>
        <item h="1" x="1410"/>
        <item h="1" x="1022"/>
        <item h="1" x="1705"/>
        <item h="1" x="1329"/>
        <item h="1" x="1072"/>
        <item h="1" x="1292"/>
        <item h="1" x="1025"/>
        <item h="1" x="1065"/>
        <item h="1" x="882"/>
        <item h="1" x="1502"/>
        <item h="1" x="683"/>
        <item h="1" x="1707"/>
        <item h="1" x="1636"/>
        <item h="1" x="1800"/>
        <item h="1" x="1700"/>
        <item h="1" x="1171"/>
        <item h="1" x="1441"/>
        <item h="1" x="1461"/>
        <item h="1" x="854"/>
        <item h="1" x="1566"/>
        <item h="1" x="1458"/>
        <item h="1" x="526"/>
        <item h="1" x="703"/>
        <item h="1" x="1152"/>
        <item h="1" x="851"/>
        <item h="1" x="1623"/>
        <item h="1" x="1809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3"/>
        <item h="1" x="1006"/>
        <item h="1" x="1148"/>
        <item h="1" x="1517"/>
        <item h="1" x="1622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7"/>
        <item h="1" x="1351"/>
        <item h="1" x="1132"/>
        <item h="1" x="1805"/>
        <item h="1" x="1295"/>
        <item h="1" x="1186"/>
        <item h="1" x="784"/>
        <item h="1" x="1284"/>
        <item h="1" x="88"/>
        <item h="1" x="1048"/>
        <item h="1" x="1304"/>
        <item h="1" x="1766"/>
        <item h="1" x="1767"/>
        <item h="1" x="990"/>
        <item h="1" x="1419"/>
        <item h="1" x="235"/>
        <item h="1" x="42"/>
        <item h="1" x="43"/>
        <item h="1" x="1548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6"/>
        <item h="1" x="1712"/>
        <item h="1" x="1326"/>
        <item h="1" x="888"/>
        <item h="1" x="766"/>
        <item h="1" x="915"/>
        <item h="1" x="1807"/>
        <item h="1" x="1447"/>
        <item h="1" x="653"/>
        <item h="1" x="1754"/>
        <item h="1" x="1277"/>
        <item h="1" x="1685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3"/>
        <item h="1" x="864"/>
        <item h="1" x="657"/>
        <item h="1" x="1578"/>
        <item h="1" x="812"/>
        <item h="1" x="1313"/>
        <item h="1" x="1357"/>
        <item h="1" x="1625"/>
        <item h="1" x="481"/>
        <item h="1" x="1764"/>
        <item h="1" x="15"/>
        <item h="1" x="1172"/>
        <item h="1" x="927"/>
        <item h="1" x="1910"/>
        <item h="1" x="1254"/>
        <item h="1" x="1430"/>
        <item h="1" x="1214"/>
        <item h="1" x="1601"/>
        <item h="1" x="1600"/>
        <item x="150"/>
        <item h="1" x="294"/>
        <item h="1" x="589"/>
        <item h="1" x="218"/>
        <item h="1" x="449"/>
        <item h="1" x="1694"/>
        <item h="1" x="1763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5"/>
        <item h="1" x="1735"/>
        <item h="1" x="809"/>
        <item h="1" x="1128"/>
        <item h="1" x="1149"/>
        <item h="1" x="1301"/>
        <item h="1" x="1029"/>
        <item h="1" x="1850"/>
        <item h="1" x="492"/>
        <item h="1" x="388"/>
        <item h="1" x="222"/>
        <item h="1" x="1431"/>
        <item h="1" x="445"/>
        <item h="1" x="1836"/>
        <item h="1" x="1067"/>
        <item h="1" x="1514"/>
        <item h="1" x="922"/>
        <item h="1" x="1853"/>
        <item h="1" x="1212"/>
        <item h="1" x="1572"/>
        <item h="1" x="452"/>
        <item h="1" x="1674"/>
        <item h="1" x="1141"/>
        <item h="1" x="1126"/>
        <item h="1" x="747"/>
        <item h="1" x="1721"/>
        <item h="1" x="778"/>
        <item h="1" x="1859"/>
        <item h="1" x="1609"/>
        <item h="1" x="1781"/>
        <item h="1" x="17"/>
        <item h="1" x="343"/>
        <item h="1" x="528"/>
        <item h="1" x="397"/>
        <item h="1" x="40"/>
        <item h="1" x="1392"/>
        <item h="1" x="604"/>
        <item h="1" x="1801"/>
        <item h="1" x="1063"/>
        <item h="1" x="891"/>
        <item h="1" x="1652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9"/>
        <item h="1" x="1462"/>
        <item h="1" x="1702"/>
        <item h="1" x="340"/>
        <item h="1" x="1255"/>
        <item h="1" x="1334"/>
        <item h="1" x="1614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3"/>
        <item h="1" x="1379"/>
        <item h="1" x="1771"/>
        <item h="1" x="79"/>
        <item h="1" x="39"/>
        <item h="1" x="796"/>
        <item h="1" x="687"/>
        <item h="1" x="1692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5"/>
        <item h="1" x="1626"/>
        <item h="1" x="1696"/>
        <item h="1" x="1453"/>
        <item h="1" x="1359"/>
        <item h="1" x="1491"/>
        <item h="1" x="867"/>
        <item h="1" x="1266"/>
        <item h="1" x="497"/>
        <item h="1" x="676"/>
        <item h="1" x="1668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3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2"/>
        <item h="1" x="1870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8"/>
        <item h="1" x="398"/>
        <item h="1" x="1815"/>
        <item h="1" x="1398"/>
        <item h="1" x="1362"/>
        <item h="1" x="1368"/>
        <item h="1" x="1380"/>
        <item h="1" x="1190"/>
        <item h="1" x="1347"/>
        <item h="1" x="1236"/>
        <item h="1" x="1731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6"/>
        <item h="1" x="1538"/>
        <item h="1" x="1422"/>
        <item h="1" x="1752"/>
        <item h="1" x="1647"/>
        <item h="1" x="1079"/>
        <item h="1" x="610"/>
        <item h="1" x="690"/>
        <item h="1" x="1662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5"/>
        <item h="1" x="1596"/>
        <item h="1" x="773"/>
        <item h="1" x="1056"/>
        <item h="1" x="875"/>
        <item h="1" x="1177"/>
        <item h="1" x="861"/>
        <item h="1" x="1588"/>
        <item h="1" x="1545"/>
        <item h="1" x="991"/>
        <item h="1" x="845"/>
        <item h="1" x="1714"/>
        <item h="1" x="1544"/>
        <item h="1" x="1157"/>
        <item h="1" x="1669"/>
        <item h="1" x="1546"/>
        <item h="1" x="1792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7"/>
        <item h="1" x="1740"/>
        <item h="1" x="331"/>
        <item h="1" x="323"/>
        <item h="1" x="120"/>
        <item h="1" x="113"/>
        <item h="1" x="1604"/>
        <item h="1" x="1592"/>
        <item h="1" x="1593"/>
        <item h="1" x="121"/>
        <item h="1" x="1641"/>
        <item h="1" x="1586"/>
        <item h="1" x="1585"/>
        <item h="1" x="1587"/>
        <item h="1" x="1509"/>
        <item h="1" x="1688"/>
        <item h="1" x="777"/>
        <item h="1" x="1686"/>
        <item h="1" x="1584"/>
        <item h="1" x="1583"/>
        <item h="1" x="321"/>
        <item h="1" x="748"/>
        <item h="1" x="361"/>
        <item h="1" x="230"/>
        <item h="1" x="231"/>
        <item h="1" x="228"/>
        <item h="1" x="1750"/>
        <item h="1" x="1672"/>
        <item h="1" x="229"/>
        <item h="1" x="1535"/>
        <item h="1" x="1534"/>
        <item h="1" x="1533"/>
        <item h="1" x="832"/>
        <item h="1" x="1444"/>
        <item h="1" x="125"/>
        <item h="1" x="355"/>
        <item h="1" x="328"/>
        <item h="1" x="871"/>
        <item h="1" x="1147"/>
        <item h="1" x="1865"/>
        <item h="1" x="1751"/>
        <item h="1" x="1204"/>
        <item h="1" x="1463"/>
        <item h="1" x="1144"/>
        <item h="1" x="1145"/>
        <item h="1" x="389"/>
        <item h="1" x="1871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1"/>
        <item h="1" x="1657"/>
        <item h="1" x="1656"/>
        <item h="1" x="824"/>
        <item h="1" x="848"/>
        <item h="1" x="1038"/>
        <item h="1" x="1027"/>
        <item h="1" x="942"/>
        <item h="1" x="1265"/>
        <item h="1" x="1684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7"/>
        <item h="1" x="500"/>
        <item h="1" x="1178"/>
        <item h="1" x="110"/>
        <item h="1" x="466"/>
        <item h="1" x="501"/>
        <item h="1" x="992"/>
        <item h="1" x="1539"/>
        <item h="1" x="770"/>
        <item h="1" x="38"/>
        <item h="1" x="1062"/>
        <item h="1" x="1320"/>
        <item h="1" x="1860"/>
        <item h="1" x="1026"/>
        <item h="1" x="1112"/>
        <item h="1" x="223"/>
        <item h="1" x="1761"/>
        <item h="1" x="1525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8"/>
        <item h="1" x="246"/>
        <item h="1" x="165"/>
        <item h="1" x="245"/>
        <item h="1" x="655"/>
        <item h="1" x="1616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9"/>
        <item h="1" x="1229"/>
        <item h="1" x="529"/>
        <item h="1" x="1386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2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5"/>
        <item h="1" x="1526"/>
        <item h="1" x="1885"/>
        <item h="1" x="1886"/>
        <item h="1" x="1887"/>
        <item h="1" x="1888"/>
        <item h="1" x="1889"/>
        <item h="1" x="1890"/>
        <item h="1" x="1366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60"/>
        <item h="1" m="1" x="2461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2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5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7"/>
        <item h="1" x="1768"/>
        <item h="1" x="1914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6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6">
        <i x="29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9"/>
        <i x="2"/>
        <i x="253"/>
        <i x="56"/>
        <i x="301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8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2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1"/>
        <i x="54"/>
        <i x="23"/>
        <i x="150"/>
        <i x="213"/>
        <i x="243"/>
        <i x="63"/>
        <i x="10"/>
        <i x="146"/>
        <i x="171"/>
        <i x="247"/>
        <i x="285"/>
        <i x="296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5"/>
        <i x="292"/>
        <i x="155"/>
        <i x="148"/>
        <i x="167"/>
        <i x="188"/>
        <i x="277"/>
        <i x="177"/>
        <i x="1"/>
        <i x="116"/>
        <i x="248"/>
        <i x="35"/>
        <i x="61"/>
        <i x="303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5"/>
        <i x="179"/>
        <i x="141"/>
        <i x="97"/>
        <i x="88"/>
        <i x="70"/>
        <i x="69"/>
        <i x="300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4"/>
        <i x="159"/>
        <i x="227"/>
        <i x="100"/>
        <i x="111"/>
        <i x="205"/>
        <i x="273"/>
        <i x="289"/>
        <i x="29"/>
        <i x="20"/>
        <i x="255"/>
        <i x="53"/>
        <i x="19"/>
        <i x="220"/>
        <i x="85"/>
        <i x="114"/>
        <i x="33"/>
        <i x="293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4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6">
        <i x="81"/>
        <i x="55"/>
        <i x="247"/>
        <i x="95"/>
        <i x="84" s="1"/>
        <i x="26"/>
        <i x="30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62">
        <i x="149"/>
        <i x="644" s="1"/>
        <i x="430"/>
        <i x="1310"/>
        <i x="1949"/>
        <i x="2435"/>
        <i x="1806"/>
        <i x="1964"/>
        <i x="150"/>
        <i x="589"/>
        <i x="218"/>
        <i x="1337"/>
        <i x="420"/>
        <i x="316"/>
        <i x="1134"/>
        <i x="1340"/>
        <i x="1908"/>
        <i x="521"/>
        <i x="133"/>
        <i x="297"/>
        <i x="2461" nd="1"/>
        <i x="2460" nd="1"/>
        <i x="2455" nd="1"/>
        <i x="2454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24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2443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2442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452" nd="1"/>
        <i x="2015" nd="1"/>
        <i x="1833" nd="1"/>
        <i x="1452" nd="1"/>
        <i x="2364" nd="1"/>
        <i x="2362" nd="1"/>
        <i x="2446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2458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2457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453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2459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2456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454" nd="1"/>
        <i x="291" nd="1"/>
        <i x="757" nd="1"/>
        <i x="130" nd="1"/>
        <i x="2129" nd="1"/>
        <i x="2275" nd="1"/>
        <i x="2347" nd="1"/>
        <i x="298" nd="1"/>
        <i x="2319" nd="1"/>
        <i x="1851" nd="1"/>
        <i x="299" nd="1"/>
        <i x="1429" nd="1"/>
        <i x="1296" nd="1"/>
        <i x="295" nd="1"/>
        <i x="364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2450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317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448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449" nd="1"/>
        <i x="1694" nd="1"/>
        <i x="1763" nd="1"/>
        <i x="1967" nd="1"/>
        <i x="1950" nd="1"/>
        <i x="2389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424" nd="1"/>
        <i x="1287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2451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62">
        <i x="892" s="1"/>
        <i x="893" s="1"/>
        <i x="1015" s="1"/>
        <i x="2087" s="1"/>
        <i x="1293" s="1"/>
        <i x="1526" s="1"/>
        <i x="655" s="1"/>
        <i x="1163" s="1"/>
        <i x="1175" s="1"/>
        <i x="168" s="1"/>
        <i x="2461" s="1" nd="1"/>
        <i x="2460" s="1" nd="1"/>
        <i x="2455" s="1" nd="1"/>
        <i x="2454" s="1" nd="1"/>
        <i x="1542" s="1" nd="1"/>
        <i x="1663" s="1" nd="1"/>
        <i x="725" s="1" nd="1"/>
        <i x="495" s="1" nd="1"/>
        <i x="985" s="1" nd="1"/>
        <i x="1830" s="1" nd="1"/>
        <i x="484" s="1" nd="1"/>
        <i x="611" s="1" nd="1"/>
        <i x="2262" s="1" nd="1"/>
        <i x="2395" s="1" nd="1"/>
        <i x="649" s="1" nd="1"/>
        <i x="132" s="1" nd="1"/>
        <i x="1893" s="1" nd="1"/>
        <i x="1530" s="1" nd="1"/>
        <i x="1393" s="1" nd="1"/>
        <i x="914" s="1" nd="1"/>
        <i x="1103" s="1" nd="1"/>
        <i x="1554" s="1" nd="1"/>
        <i x="1553" s="1" nd="1"/>
        <i x="1680" s="1" nd="1"/>
        <i x="1681" s="1" nd="1"/>
        <i x="1682" s="1" nd="1"/>
        <i x="1995" s="1" nd="1"/>
        <i x="618" s="1" nd="1"/>
        <i x="774" s="1" nd="1"/>
        <i x="1396" s="1" nd="1"/>
        <i x="1664" s="1" nd="1"/>
        <i x="464" s="1" nd="1"/>
        <i x="211" s="1" nd="1"/>
        <i x="97" s="1" nd="1"/>
        <i x="1008" s="1" nd="1"/>
        <i x="465" s="1" nd="1"/>
        <i x="1819" s="1" nd="1"/>
        <i x="61" s="1" nd="1"/>
        <i x="62" s="1" nd="1"/>
        <i x="63" s="1" nd="1"/>
        <i x="1648" s="1" nd="1"/>
        <i x="2390" s="1" nd="1"/>
        <i x="2049" s="1" nd="1"/>
        <i x="982" s="1" nd="1"/>
        <i x="2070" s="1" nd="1"/>
        <i x="98" s="1" nd="1"/>
        <i x="1007" s="1" nd="1"/>
        <i x="508" s="1" nd="1"/>
        <i x="1550" s="1" nd="1"/>
        <i x="444" s="1" nd="1"/>
        <i x="60" s="1" nd="1"/>
        <i x="64" s="1" nd="1"/>
        <i x="65" s="1" nd="1"/>
        <i x="1673" s="1" nd="1"/>
        <i x="1299" s="1" nd="1"/>
        <i x="1035" s="1" nd="1"/>
        <i x="1992" s="1" nd="1"/>
        <i x="647" s="1" nd="1"/>
        <i x="2146" s="1" nd="1"/>
        <i x="1327" s="1" nd="1"/>
        <i x="202" s="1" nd="1"/>
        <i x="1722" s="1" nd="1"/>
        <i x="307" s="1" nd="1"/>
        <i x="485" s="1" nd="1"/>
        <i x="1270" s="1" nd="1"/>
        <i x="1443" s="1" nd="1"/>
        <i x="1895" s="1" nd="1"/>
        <i x="941" s="1" nd="1"/>
        <i x="1594" s="1" nd="1"/>
        <i x="1634" s="1" nd="1"/>
        <i x="345" s="1" nd="1"/>
        <i x="1595" s="1" nd="1"/>
        <i x="347" s="1" nd="1"/>
        <i x="1894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8" s="1" nd="1"/>
        <i x="1129" s="1" nd="1"/>
        <i x="1130" s="1" nd="1"/>
        <i x="762" s="1" nd="1"/>
        <i x="2002" s="1" nd="1"/>
        <i x="183" s="1" nd="1"/>
        <i x="511" s="1" nd="1"/>
        <i x="268" s="1" nd="1"/>
        <i x="384" s="1" nd="1"/>
        <i x="1230" s="1" nd="1"/>
        <i x="890" s="1" nd="1"/>
        <i x="1644" s="1" nd="1"/>
        <i x="360" s="1" nd="1"/>
        <i x="148" s="1" nd="1"/>
        <i x="271" s="1" nd="1"/>
        <i x="642" s="1" nd="1"/>
        <i x="367" s="1" nd="1"/>
        <i x="2041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181" s="1" nd="1"/>
        <i x="1787" s="1" nd="1"/>
        <i x="2430" s="1" nd="1"/>
        <i x="1615" s="1" nd="1"/>
        <i x="2288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6" s="1" nd="1"/>
        <i x="1698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4" s="1" nd="1"/>
        <i x="1645" s="1" nd="1"/>
        <i x="1016" s="1" nd="1"/>
        <i x="1826" s="1" nd="1"/>
        <i x="512" s="1" nd="1"/>
        <i x="1161" s="1" nd="1"/>
        <i x="138" s="1" nd="1"/>
        <i x="2022" s="1" nd="1"/>
        <i x="1591" s="1" nd="1"/>
        <i x="1090" s="1" nd="1"/>
        <i x="1099" s="1" nd="1"/>
        <i x="1100" s="1" nd="1"/>
        <i x="200" s="1" nd="1"/>
        <i x="1699" s="1" nd="1"/>
        <i x="489" s="1" nd="1"/>
        <i x="142" s="1" nd="1"/>
        <i x="488" s="1" nd="1"/>
        <i x="273" s="1" nd="1"/>
        <i x="910" s="1" nd="1"/>
        <i x="2264" s="1" nd="1"/>
        <i x="496" s="1" nd="1"/>
        <i x="2034" s="1" nd="1"/>
        <i x="2222" s="1" nd="1"/>
        <i x="786" s="1" nd="1"/>
        <i x="1111" s="1" nd="1"/>
        <i x="184" s="1" nd="1"/>
        <i x="2014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9" s="1" nd="1"/>
        <i x="68" s="1" nd="1"/>
        <i x="1456" s="1" nd="1"/>
        <i x="2441" s="1" nd="1"/>
        <i x="1570" s="1" nd="1"/>
        <i x="1057" s="1" nd="1"/>
        <i x="1382" s="1" nd="1"/>
        <i x="1217" s="1" nd="1"/>
        <i x="1618" s="1" nd="1"/>
        <i x="858" s="1" nd="1"/>
        <i x="1361" s="1" nd="1"/>
        <i x="1348" s="1" nd="1"/>
        <i x="1689" s="1" nd="1"/>
        <i x="585" s="1" nd="1"/>
        <i x="1083" s="1" nd="1"/>
        <i x="351" s="1" nd="1"/>
        <i x="1391" s="1" nd="1"/>
        <i x="808" s="1" nd="1"/>
        <i x="1789" s="1" nd="1"/>
        <i x="2361" s="1" nd="1"/>
        <i x="2317" s="1" nd="1"/>
        <i x="1956" s="1" nd="1"/>
        <i x="2272" s="1" nd="1"/>
        <i x="2348" s="1" nd="1"/>
        <i x="1309" s="1" nd="1"/>
        <i x="436" s="1" nd="1"/>
        <i x="1757" s="1" nd="1"/>
        <i x="1367" s="1" nd="1"/>
        <i x="219" s="1" nd="1"/>
        <i x="220" s="1" nd="1"/>
        <i x="1838" s="1" nd="1"/>
        <i x="1300" s="1" nd="1"/>
        <i x="1832" s="1" nd="1"/>
        <i x="2354" s="1" nd="1"/>
        <i x="1120" s="1" nd="1"/>
        <i x="1713" s="1" nd="1"/>
        <i x="547" s="1" nd="1"/>
        <i x="960" s="1" nd="1"/>
        <i x="938" s="1" nd="1"/>
        <i x="830" s="1" nd="1"/>
        <i x="946" s="1" nd="1"/>
        <i x="956" s="1" nd="1"/>
        <i x="1719" s="1" nd="1"/>
        <i x="1061" s="1" nd="1"/>
        <i x="920" s="1" nd="1"/>
        <i x="721" s="1" nd="1"/>
        <i x="1426" s="1" nd="1"/>
        <i x="1834" s="1" nd="1"/>
        <i x="1880" s="1" nd="1"/>
        <i x="1783" s="1" nd="1"/>
        <i x="2134" s="1" nd="1"/>
        <i x="1788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2" s="1" nd="1"/>
        <i x="1324" s="1" nd="1"/>
        <i x="1464" s="1" nd="1"/>
        <i x="129" s="1" nd="1"/>
        <i x="126" s="1" nd="1"/>
        <i x="866" s="1" nd="1"/>
        <i x="1285" s="1" nd="1"/>
        <i x="1679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2" s="1" nd="1"/>
        <i x="704" s="1" nd="1"/>
        <i x="1599" s="1" nd="1"/>
        <i x="1053" s="1" nd="1"/>
        <i x="1741" s="1" nd="1"/>
        <i x="1575" s="1" nd="1"/>
        <i x="1054" s="1" nd="1"/>
        <i x="1402" s="1" nd="1"/>
        <i x="1403" s="1" nd="1"/>
        <i x="1744" s="1" nd="1"/>
        <i x="814" s="1" nd="1"/>
        <i x="1858" s="1" nd="1"/>
        <i x="753" s="1" nd="1"/>
        <i x="2397" s="1" nd="1"/>
        <i x="1842" s="1" nd="1"/>
        <i x="1283" s="1" nd="1"/>
        <i x="2144" s="1" nd="1"/>
        <i x="2143" s="1" nd="1"/>
        <i x="1552" s="1" nd="1"/>
        <i x="1581" s="1" nd="1"/>
        <i x="831" s="1" nd="1"/>
        <i x="835" s="1" nd="1"/>
        <i x="1529" s="1" nd="1"/>
        <i x="813" s="1" nd="1"/>
        <i x="1777" s="1" nd="1"/>
        <i x="1934" s="1" nd="1"/>
        <i x="2246" s="1" nd="1"/>
        <i x="1052" s="1" nd="1"/>
        <i x="1242" s="1" nd="1"/>
        <i x="1314" s="1" nd="1"/>
        <i x="7" s="1" nd="1"/>
        <i x="308" s="1" nd="1"/>
        <i x="1500" s="1" nd="1"/>
        <i x="1605" s="1" nd="1"/>
        <i x="108" s="1" nd="1"/>
        <i x="2051" s="1" nd="1"/>
        <i x="1323" s="1" nd="1"/>
        <i x="1864" s="1" nd="1"/>
        <i x="1256" s="1" nd="1"/>
        <i x="1195" s="1" nd="1"/>
        <i x="2" s="1" nd="1"/>
        <i x="827" s="1" nd="1"/>
        <i x="424" s="1" nd="1"/>
        <i x="1558" s="1" nd="1"/>
        <i x="980" s="1" nd="1"/>
        <i x="1081" s="1" nd="1"/>
        <i x="1952" s="1" nd="1"/>
        <i x="1338" s="1" nd="1"/>
        <i x="2056" s="1" nd="1"/>
        <i x="663" s="1" nd="1"/>
        <i x="1179" s="1" nd="1"/>
        <i x="1537" s="1" nd="1"/>
        <i x="679" s="1" nd="1"/>
        <i x="1913" s="1" nd="1"/>
        <i x="1849" s="1" nd="1"/>
        <i x="346" s="1" nd="1"/>
        <i x="457" s="1" nd="1"/>
        <i x="456" s="1" nd="1"/>
        <i x="1802" s="1" nd="1"/>
        <i x="1612" s="1" nd="1"/>
        <i x="414" s="1" nd="1"/>
        <i x="2295" s="1" nd="1"/>
        <i x="499" s="1" nd="1"/>
        <i x="1903" s="1" nd="1"/>
        <i x="1904" s="1" nd="1"/>
        <i x="2023" s="1" nd="1"/>
        <i x="1123" s="1" nd="1"/>
        <i x="1632" s="1" nd="1"/>
        <i x="1189" s="1" nd="1"/>
        <i x="210" s="1" nd="1"/>
        <i x="870" s="1" nd="1"/>
        <i x="2001" s="1" nd="1"/>
        <i x="1322" s="1" nd="1"/>
        <i x="895" s="1" nd="1"/>
        <i x="1417" s="1" nd="1"/>
        <i x="1373" s="1" nd="1"/>
        <i x="1746" s="1" nd="1"/>
        <i x="1498" s="1" nd="1"/>
        <i x="1651" s="1" nd="1"/>
        <i x="2081" s="1" nd="1"/>
        <i x="1730" s="1" nd="1"/>
        <i x="739" s="1" nd="1"/>
        <i x="1912" s="1" nd="1"/>
        <i x="443" s="1" nd="1"/>
        <i x="1504" s="1" nd="1"/>
        <i x="2182" s="1" nd="1"/>
        <i x="1747" s="1" nd="1"/>
        <i x="1573" s="1" nd="1"/>
        <i x="986" s="1" nd="1"/>
        <i x="877" s="1" nd="1"/>
        <i x="788" s="1" nd="1"/>
        <i x="1000" s="1" nd="1"/>
        <i x="1847" s="1" nd="1"/>
        <i x="2447" s="1" nd="1"/>
        <i x="1759" s="1" nd="1"/>
        <i x="1818" s="1" nd="1"/>
        <i x="2322" s="1" nd="1"/>
        <i x="599" s="1" nd="1"/>
        <i x="1377" s="1" nd="1"/>
        <i x="708" s="1" nd="1"/>
        <i x="1378" s="1" nd="1"/>
        <i x="2228" s="1" nd="1"/>
        <i x="1227" s="1" nd="1"/>
        <i x="1935" s="1" nd="1"/>
        <i x="1060" s="1" nd="1"/>
        <i x="931" s="1" nd="1"/>
        <i x="2301" s="1" nd="1"/>
        <i x="23" s="1" nd="1"/>
        <i x="22" s="1" nd="1"/>
        <i x="833" s="1" nd="1"/>
        <i x="650" s="1" nd="1"/>
        <i x="1793" s="1" nd="1"/>
        <i x="1691" s="1" nd="1"/>
        <i x="962" s="1" nd="1"/>
        <i x="1318" s="1" nd="1"/>
        <i x="2004" s="1" nd="1"/>
        <i x="1678" s="1" nd="1"/>
        <i x="1736" s="1" nd="1"/>
        <i x="1488" s="1" nd="1"/>
        <i x="1221" s="1" nd="1"/>
        <i x="1953" s="1" nd="1"/>
        <i x="1862" s="1" nd="1"/>
        <i x="597" s="1" nd="1"/>
        <i x="596" s="1" nd="1"/>
        <i x="1613" s="1" nd="1"/>
        <i x="2108" s="1" nd="1"/>
        <i x="1773" s="1" nd="1"/>
        <i x="552" s="1" nd="1"/>
        <i x="2383" s="1" nd="1"/>
        <i x="1200" s="1" nd="1"/>
        <i x="1222" s="1" nd="1"/>
        <i x="1269" s="1" nd="1"/>
        <i x="1033" s="1" nd="1"/>
        <i x="1650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6" s="1" nd="1"/>
        <i x="1973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1" s="1" nd="1"/>
        <i x="1969" s="1" nd="1"/>
        <i x="1423" s="1" nd="1"/>
        <i x="675" s="1" nd="1"/>
        <i x="1687" s="1" nd="1"/>
        <i x="636" s="1" nd="1"/>
        <i x="1734" s="1" nd="1"/>
        <i x="2037" s="1" nd="1"/>
        <i x="750" s="1" nd="1"/>
        <i x="673" s="1" nd="1"/>
        <i x="1088" s="1" nd="1"/>
        <i x="672" s="1" nd="1"/>
        <i x="2266" s="1" nd="1"/>
        <i x="2303" s="1" nd="1"/>
        <i x="2427" s="1" nd="1"/>
        <i x="1383" s="1" nd="1"/>
        <i x="1030" s="1" nd="1"/>
        <i x="1948" s="1" nd="1"/>
        <i x="1627" s="1" nd="1"/>
        <i x="1803" s="1" nd="1"/>
        <i x="1854" s="1" nd="1"/>
        <i x="1961" s="1" nd="1"/>
        <i x="2316" s="1" nd="1"/>
        <i x="1390" s="1" nd="1"/>
        <i x="335" s="1" nd="1"/>
        <i x="782" s="1" nd="1"/>
        <i x="1799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8" s="1" nd="1"/>
        <i x="682" s="1" nd="1"/>
        <i x="2188" s="1" nd="1"/>
        <i x="2058" s="1" nd="1"/>
        <i x="879" s="1" nd="1"/>
        <i x="1068" s="1" nd="1"/>
        <i x="2433" s="1" nd="1"/>
        <i x="1670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2" s="1" nd="1"/>
        <i x="1568" s="1" nd="1"/>
        <i x="1725" s="1" nd="1"/>
        <i x="656" s="1" nd="1"/>
        <i x="1505" s="1" nd="1"/>
        <i x="1884" s="1" nd="1"/>
        <i x="1563" s="1" nd="1"/>
        <i x="1209" s="1" nd="1"/>
        <i x="1196" s="1" nd="1"/>
        <i x="522" s="1" nd="1"/>
        <i x="1276" s="1" nd="1"/>
        <i x="1275" s="1" nd="1"/>
        <i x="2283" s="1" nd="1"/>
        <i x="783" s="1" nd="1"/>
        <i x="1706" s="1" nd="1"/>
        <i x="1176" s="1" nd="1"/>
        <i x="2026" s="1" nd="1"/>
        <i x="2443" s="1" nd="1"/>
        <i x="1248" s="1" nd="1"/>
        <i x="2271" s="1" nd="1"/>
        <i x="67" s="1" nd="1"/>
        <i x="734" s="1" nd="1"/>
        <i x="462" s="1" nd="1"/>
        <i x="463" s="1" nd="1"/>
        <i x="1899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7" s="1" nd="1"/>
        <i x="2048" s="1" nd="1"/>
        <i x="2050" s="1" nd="1"/>
        <i x="1675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7" s="1" nd="1"/>
        <i x="601" s="1" nd="1"/>
        <i x="2307" s="1" nd="1"/>
        <i x="2254" s="1" nd="1"/>
        <i x="306" s="1" nd="1"/>
        <i x="2259" s="1" nd="1"/>
        <i x="2207" s="1" nd="1"/>
        <i x="302" s="1" nd="1"/>
        <i x="1936" s="1" nd="1"/>
        <i x="2442" s="1" nd="1"/>
        <i x="553" s="1" nd="1"/>
        <i x="865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4" s="1" nd="1"/>
        <i x="950" s="1" nd="1"/>
        <i x="2121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7" s="1" nd="1"/>
        <i x="221" s="1" nd="1"/>
        <i x="713" s="1" nd="1"/>
        <i x="1180" s="1" nd="1"/>
        <i x="128" s="1" nd="1"/>
        <i x="1011" s="1" nd="1"/>
        <i x="2242" s="1" nd="1"/>
        <i x="1580" s="1" nd="1"/>
        <i x="2386" s="1" nd="1"/>
        <i x="1476" s="1" nd="1"/>
        <i x="2018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6" s="1" nd="1"/>
        <i x="1875" s="1" nd="1"/>
        <i x="2100" s="1" nd="1"/>
        <i x="2384" s="1" nd="1"/>
        <i x="1576" s="1" nd="1"/>
        <i x="1729" s="1" nd="1"/>
        <i x="1557" s="1" nd="1"/>
        <i x="2101" s="1" nd="1"/>
        <i x="2047" s="1" nd="1"/>
        <i x="1774" s="1" nd="1"/>
        <i x="1561" s="1" nd="1"/>
        <i x="1971" s="1" nd="1"/>
        <i x="1312" s="1" nd="1"/>
        <i x="1174" s="1" nd="1"/>
        <i x="1194" s="1" nd="1"/>
        <i x="2075" s="1" nd="1"/>
        <i x="2013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2" s="1" nd="1"/>
        <i x="1193" s="1" nd="1"/>
        <i x="979" s="1" nd="1"/>
        <i x="426" s="1" nd="1"/>
        <i x="1723" s="1" nd="1"/>
        <i x="1877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9" s="1" nd="1"/>
        <i x="2116" s="1" nd="1"/>
        <i x="2045" s="1" nd="1"/>
        <i x="1418" s="1" nd="1"/>
        <i x="2227" s="1" nd="1"/>
        <i x="330" s="1" nd="1"/>
        <i x="1697" s="1" nd="1"/>
        <i x="1162" s="1" nd="1"/>
        <i x="923" s="1" nd="1"/>
        <i x="1844" s="1" nd="1"/>
        <i x="2115" s="1" nd="1"/>
        <i x="1769" s="1" nd="1"/>
        <i x="1606" s="1" nd="1"/>
        <i x="352" s="1" nd="1"/>
        <i x="1374" s="1" nd="1"/>
        <i x="1302" s="1" nd="1"/>
        <i x="1450" s="1" nd="1"/>
        <i x="852" s="1" nd="1"/>
        <i x="1628" s="1" nd="1"/>
        <i x="1727" s="1" nd="1"/>
        <i x="1303" s="1" nd="1"/>
        <i x="1881" s="1" nd="1"/>
        <i x="1690" s="1" nd="1"/>
        <i x="2452" s="1" nd="1"/>
        <i x="2015" s="1" nd="1"/>
        <i x="1833" s="1" nd="1"/>
        <i x="1452" s="1" nd="1"/>
        <i x="2364" s="1" nd="1"/>
        <i x="2362" s="1" nd="1"/>
        <i x="2446" s="1" nd="1"/>
        <i x="1711" s="1" nd="1"/>
        <i x="1671" s="1" nd="1"/>
        <i x="1655" s="1" nd="1"/>
        <i x="1748" s="1" nd="1"/>
        <i x="1749" s="1" nd="1"/>
        <i x="1863" s="1" nd="1"/>
        <i x="1659" s="1" nd="1"/>
        <i x="1658" s="1" nd="1"/>
        <i x="823" s="1" nd="1"/>
        <i x="724" s="1" nd="1"/>
        <i x="2158" s="1" nd="1"/>
        <i x="968" s="1" nd="1"/>
        <i x="797" s="1" nd="1"/>
        <i x="1206" s="1" nd="1"/>
        <i x="1617" s="1" nd="1"/>
        <i x="2060" s="1" nd="1"/>
        <i x="2038" s="1" nd="1"/>
        <i x="1828" s="1" nd="1"/>
        <i x="1483" s="1" nd="1"/>
        <i x="1003" s="1" nd="1"/>
        <i x="669" s="1" nd="1"/>
        <i x="1154" s="1" nd="1"/>
        <i x="662" s="1" nd="1"/>
        <i x="2154" s="1" nd="1"/>
        <i x="1286" s="1" nd="1"/>
        <i x="1560" s="1" nd="1"/>
        <i x="1481" s="1" nd="1"/>
        <i x="709" s="1" nd="1"/>
        <i x="2324" s="1" nd="1"/>
        <i x="1262" s="1" nd="1"/>
        <i x="1404" s="1" nd="1"/>
        <i x="1738" s="1" nd="1"/>
        <i x="1507" s="1" nd="1"/>
        <i x="1472" s="1" nd="1"/>
        <i x="954" s="1" nd="1"/>
        <i x="490" s="1" nd="1"/>
        <i x="2053" s="1" nd="1"/>
        <i x="1341" s="1" nd="1"/>
        <i x="1835" s="1" nd="1"/>
        <i x="819" s="1" nd="1"/>
        <i x="2192" s="1" nd="1"/>
        <i x="1069" s="1" nd="1"/>
        <i x="1258" s="1" nd="1"/>
        <i x="1164" s="1" nd="1"/>
        <i x="2055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3" s="1" nd="1"/>
        <i x="1676" s="1" nd="1"/>
        <i x="1724" s="1" nd="1"/>
        <i x="2135" s="1" nd="1"/>
        <i x="1140" s="1" nd="1"/>
        <i x="2184" s="1" nd="1"/>
        <i x="1968" s="1" nd="1"/>
        <i x="1638" s="1" nd="1"/>
        <i x="1372" s="1" nd="1"/>
        <i x="2249" s="1" nd="1"/>
        <i x="2155" s="1" nd="1"/>
        <i x="622" s="1" nd="1"/>
        <i x="1169" s="1" nd="1"/>
        <i x="2349" s="1" nd="1"/>
        <i x="1906" s="1" nd="1"/>
        <i x="2195" s="1" nd="1"/>
        <i x="1887" s="1" nd="1"/>
        <i x="2039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559" s="1" nd="1"/>
        <i x="1579" s="1" nd="1"/>
        <i x="1516" s="1" nd="1"/>
        <i x="1070" s="1" nd="1"/>
        <i x="598" s="1" nd="1"/>
        <i x="928" s="1" nd="1"/>
        <i x="216" s="1" nd="1"/>
        <i x="1512" s="1" nd="1"/>
        <i x="1629" s="1" nd="1"/>
        <i x="556" s="1" nd="1"/>
        <i x="1096" s="1" nd="1"/>
        <i x="763" s="1" nd="1"/>
        <i x="1562" s="1" nd="1"/>
        <i x="1804" s="1" nd="1"/>
        <i x="1986" s="1" nd="1"/>
        <i x="363" s="1" nd="1"/>
        <i x="1315" s="1" nd="1"/>
        <i x="164" s="1" nd="1"/>
        <i x="874" s="1" nd="1"/>
        <i x="153" s="1" nd="1"/>
        <i x="847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3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5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7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3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5" s="1" nd="1"/>
        <i x="47" s="1" nd="1"/>
        <i x="842" s="1" nd="1"/>
        <i x="1643" s="1" nd="1"/>
        <i x="965" s="1" nd="1"/>
        <i x="787" s="1" nd="1"/>
        <i x="843" s="1" nd="1"/>
        <i x="981" s="1" nd="1"/>
        <i x="46" s="1" nd="1"/>
        <i x="1846" s="1" nd="1"/>
        <i x="609" s="1" nd="1"/>
        <i x="99" s="1" nd="1"/>
        <i x="2321" s="1" nd="1"/>
        <i x="103" s="1" nd="1"/>
        <i x="104" s="1" nd="1"/>
        <i x="1974" s="1" nd="1"/>
        <i x="885" s="1" nd="1"/>
        <i x="2394" s="1" nd="1"/>
        <i x="37" s="1" nd="1"/>
        <i x="1114" s="1" nd="1"/>
        <i x="2093" s="1" nd="1"/>
        <i x="1113" s="1" nd="1"/>
        <i x="1954" s="1" nd="1"/>
        <i x="1981" s="1" nd="1"/>
        <i x="717" s="1" nd="1"/>
        <i x="720" s="1" nd="1"/>
        <i x="1543" s="1" nd="1"/>
        <i x="437" s="1" nd="1"/>
        <i x="715" s="1" nd="1"/>
        <i x="714" s="1" nd="1"/>
        <i x="1985" s="1" nd="1"/>
        <i x="2000" s="1" nd="1"/>
        <i x="873" s="1" nd="1"/>
        <i x="2220" s="1" nd="1"/>
        <i x="2419" s="1" nd="1"/>
        <i x="525" s="1" nd="1"/>
        <i x="2376" s="1" nd="1"/>
        <i x="803" s="1" nd="1"/>
        <i x="2458" s="1" nd="1"/>
        <i x="1937" s="1" nd="1"/>
        <i x="2046" s="1" nd="1"/>
        <i x="688" s="1" nd="1"/>
        <i x="1955" s="1" nd="1"/>
        <i x="1920" s="1" nd="1"/>
        <i x="34" s="1" nd="1"/>
        <i x="983" s="1" nd="1"/>
        <i x="50" s="1" nd="1"/>
        <i x="1384" s="1" nd="1"/>
        <i x="1349" s="1" nd="1"/>
        <i x="2229" s="1" nd="1"/>
        <i x="1861" s="1" nd="1"/>
        <i x="1823" s="1" nd="1"/>
        <i x="1820" s="1" nd="1"/>
        <i x="2202" s="1" nd="1"/>
        <i x="2107" s="1" nd="1"/>
        <i x="1728" s="1" nd="1"/>
        <i x="1589" s="1" nd="1"/>
        <i x="1590" s="1" nd="1"/>
        <i x="1364" s="1" nd="1"/>
        <i x="1577" s="1" nd="1"/>
        <i x="1555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429" s="1" nd="1"/>
        <i x="578" s="1" nd="1"/>
        <i x="73" s="1" nd="1"/>
        <i x="628" s="1" nd="1"/>
        <i x="571" s="1" nd="1"/>
        <i x="1869" s="1" nd="1"/>
        <i x="1868" s="1" nd="1"/>
        <i x="2457" s="1" nd="1"/>
        <i x="1930" s="1" nd="1"/>
        <i x="518" s="1" nd="1"/>
        <i x="1816" s="1" nd="1"/>
        <i x="1515" s="1" nd="1"/>
        <i x="2313" s="1" nd="1"/>
        <i x="215" s="1" nd="1"/>
        <i x="429" s="1" nd="1"/>
        <i x="771" s="1" nd="1"/>
        <i x="1997" s="1" nd="1"/>
        <i x="1951" s="1" nd="1"/>
        <i x="2068" s="1" nd="1"/>
        <i x="1947" s="1" nd="1"/>
        <i x="2043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7" s="1" nd="1"/>
        <i x="283" s="1" nd="1"/>
        <i x="934" s="1" nd="1"/>
        <i x="1540" s="1" nd="1"/>
        <i x="769" s="1" nd="1"/>
        <i x="574" s="1" nd="1"/>
        <i x="290" s="1" nd="1"/>
        <i x="1811" s="1" nd="1"/>
        <i x="344" s="1" nd="1"/>
        <i x="817" s="1" nd="1"/>
        <i x="310" s="1" nd="1"/>
        <i x="2138" s="1" nd="1"/>
        <i x="1151" s="1" nd="1"/>
        <i x="1071" s="1" nd="1"/>
        <i x="1317" s="1" nd="1"/>
        <i x="1183" s="1" nd="1"/>
        <i x="1428" s="1" nd="1"/>
        <i x="2035" s="1" nd="1"/>
        <i x="1020" s="1" nd="1"/>
        <i x="1551" s="1" nd="1"/>
        <i x="689" s="1" nd="1"/>
        <i x="1486" s="1" nd="1"/>
        <i x="287" s="1" nd="1"/>
        <i x="312" s="1" nd="1"/>
        <i x="289" s="1" nd="1"/>
        <i x="31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5" s="1" nd="1"/>
        <i x="1331" s="1" nd="1"/>
        <i x="383" s="1" nd="1"/>
        <i x="1603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1" s="1" nd="1"/>
        <i x="185" s="1" nd="1"/>
        <i x="276" s="1" nd="1"/>
        <i x="2245" s="1" nd="1"/>
        <i x="2263" s="1" nd="1"/>
        <i x="691" s="1" nd="1"/>
        <i x="1199" s="1" nd="1"/>
        <i x="1045" s="1" nd="1"/>
        <i x="1630" s="1" nd="1"/>
        <i x="651" s="1" nd="1"/>
        <i x="791" s="1" nd="1"/>
        <i x="2033" s="1" nd="1"/>
        <i x="793" s="1" nd="1"/>
        <i x="1924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936" s="1" nd="1"/>
        <i x="1158" s="1" nd="1"/>
        <i x="907" s="1" nd="1"/>
        <i x="208" s="1" nd="1"/>
        <i x="2028" s="1" nd="1"/>
        <i x="1624" s="1" nd="1"/>
        <i x="1185" s="1" nd="1"/>
        <i x="1187" s="1" nd="1"/>
        <i x="2379" s="1" nd="1"/>
        <i x="1250" s="1" nd="1"/>
        <i x="1436" s="1" nd="1"/>
        <i x="1726" s="1" nd="1"/>
        <i x="933" s="1" nd="1"/>
        <i x="932" s="1" nd="1"/>
        <i x="106" s="1" nd="1"/>
        <i x="1775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9" s="1" nd="1"/>
        <i x="583" s="1" nd="1"/>
        <i x="902" s="1" nd="1"/>
        <i x="901" s="1" nd="1"/>
        <i x="2024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233" s="1" nd="1"/>
        <i x="1808" s="1" nd="1"/>
        <i x="844" s="1" nd="1"/>
        <i x="72" s="1" nd="1"/>
        <i x="447" s="1" nd="1"/>
        <i x="1249" s="1" nd="1"/>
        <i x="586" s="1" nd="1"/>
        <i x="969" s="1" nd="1"/>
        <i x="2286" s="1" nd="1"/>
        <i x="1814" s="1" nd="1"/>
        <i x="1051" s="1" nd="1"/>
        <i x="937" s="1" nd="1"/>
        <i x="1825" s="1" nd="1"/>
        <i x="958" s="1" nd="1"/>
        <i x="1495" s="1" nd="1"/>
        <i x="2172" s="1" nd="1"/>
        <i x="2260" s="1" nd="1"/>
        <i x="1733" s="1" nd="1"/>
        <i x="2103" s="1" nd="1"/>
        <i x="416" s="1" nd="1"/>
        <i x="994" s="1" nd="1"/>
        <i x="1010" s="1" nd="1"/>
        <i x="913" s="1" nd="1"/>
        <i x="2375" s="1" nd="1"/>
        <i x="124" s="1" nd="1"/>
        <i x="1665" s="1" nd="1"/>
        <i x="1666" s="1" nd="1"/>
        <i x="997" s="1" nd="1"/>
        <i x="1778" s="1" nd="1"/>
        <i x="1779" s="1" nd="1"/>
        <i x="13" s="1" nd="1"/>
        <i x="627" s="1" nd="1"/>
        <i x="2304" s="1" nd="1"/>
        <i x="2453" s="1" nd="1"/>
        <i x="2082" s="1" nd="1"/>
        <i x="1041" s="1" nd="1"/>
        <i x="1720" s="1" nd="1"/>
        <i x="1013" s="1" nd="1"/>
        <i x="1484" s="1" nd="1"/>
        <i x="735" s="1" nd="1"/>
        <i x="908" s="1" nd="1"/>
        <i x="2153" s="1" nd="1"/>
        <i x="1798" s="1" nd="1"/>
        <i x="836" s="1" nd="1"/>
        <i x="1173" s="1" nd="1"/>
        <i x="2436" s="1" nd="1"/>
        <i x="1321" s="1" nd="1"/>
        <i x="2380" s="1" nd="1"/>
        <i x="1790" s="1" nd="1"/>
        <i x="1401" s="1" nd="1"/>
        <i x="2293" s="1" nd="1"/>
        <i x="883" s="1" nd="1"/>
        <i x="775" s="1" nd="1"/>
        <i x="1739" s="1" nd="1"/>
        <i x="1387" s="1" nd="1"/>
        <i x="1263" s="1" nd="1"/>
        <i x="615" s="1" nd="1"/>
        <i x="614" s="1" nd="1"/>
        <i x="613" s="1" nd="1"/>
        <i x="2170" s="1" nd="1"/>
        <i x="1940" s="1" nd="1"/>
        <i x="737" s="1" nd="1"/>
        <i x="736" s="1" nd="1"/>
        <i x="94" s="1" nd="1"/>
        <i x="949" s="1" nd="1"/>
        <i x="1465" s="1" nd="1"/>
        <i x="1466" s="1" nd="1"/>
        <i x="396" s="1" nd="1"/>
        <i x="1531" s="1" nd="1"/>
        <i x="1569" s="1" nd="1"/>
        <i x="804" s="1" nd="1"/>
        <i x="1017" s="1" nd="1"/>
        <i x="1232" s="1" nd="1"/>
        <i x="970" s="1" nd="1"/>
        <i x="1522" s="1" nd="1"/>
        <i x="14" s="1" nd="1"/>
        <i x="1282" s="1" nd="1"/>
        <i x="1388" s="1" nd="1"/>
        <i x="2374" s="1" nd="1"/>
        <i x="506" s="1" nd="1"/>
        <i x="2297" s="1" nd="1"/>
        <i x="1451" s="1" nd="1"/>
        <i x="1972" s="1" nd="1"/>
        <i x="1335" s="1" nd="1"/>
        <i x="1667" s="1" nd="1"/>
        <i x="1993" s="1" nd="1"/>
        <i x="1829" s="1" nd="1"/>
        <i x="1715" s="1" nd="1"/>
        <i x="555" s="1" nd="1"/>
        <i x="1716" s="1" nd="1"/>
        <i x="2248" s="1" nd="1"/>
        <i x="2074" s="1" nd="1"/>
        <i x="1944" s="1" nd="1"/>
        <i x="2352" s="1" nd="1"/>
        <i x="1089" s="1" nd="1"/>
        <i x="1139" s="1" nd="1"/>
        <i x="1718" s="1" nd="1"/>
        <i x="1246" s="1" nd="1"/>
        <i x="1780" s="1" nd="1"/>
        <i x="2079" s="1" nd="1"/>
        <i x="2332" s="1" nd="1"/>
        <i x="1208" s="1" nd="1"/>
        <i x="1289" s="1" nd="1"/>
        <i x="2167" s="1" nd="1"/>
        <i x="1308" s="1" nd="1"/>
        <i x="1143" s="1" nd="1"/>
        <i x="1564" s="1" nd="1"/>
        <i x="2459" s="1" nd="1"/>
        <i x="1840" s="1" nd="1"/>
        <i x="1490" s="1" nd="1"/>
        <i x="1874" s="1" nd="1"/>
        <i x="1917" s="1" nd="1"/>
        <i x="393" s="1" nd="1"/>
        <i x="402" s="1" nd="1"/>
        <i x="515" s="1" nd="1"/>
        <i x="554" s="1" nd="1"/>
        <i x="2036" s="1" nd="1"/>
        <i x="635" s="1" nd="1"/>
        <i x="1994" s="1" nd="1"/>
        <i x="1998" s="1" nd="1"/>
        <i x="2054" s="1" nd="1"/>
        <i x="2165" s="1" nd="1"/>
        <i x="1695" s="1" nd="1"/>
        <i x="886" s="1" nd="1"/>
        <i x="1856" s="1" nd="1"/>
        <i x="1124" s="1" nd="1"/>
        <i x="1513" s="1" nd="1"/>
        <i x="1510" s="1" nd="1"/>
        <i x="2067" s="1" nd="1"/>
        <i x="2030" s="1" nd="1"/>
        <i x="1786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9" s="1" nd="1"/>
        <i x="404" s="1" nd="1"/>
        <i x="2126" s="1" nd="1"/>
        <i x="1467" s="1" nd="1"/>
        <i x="1620" s="1" nd="1"/>
        <i x="491" s="1" nd="1"/>
        <i x="209" s="1" nd="1"/>
        <i x="1597" s="1" nd="1"/>
        <i x="227" s="1" nd="1"/>
        <i x="225" s="1" nd="1"/>
        <i x="232" s="1" nd="1"/>
        <i x="226" s="1" nd="1"/>
        <i x="1064" s="1" nd="1"/>
        <i x="2234" s="1" nd="1"/>
        <i x="2270" s="1" nd="1"/>
        <i x="406" s="1" nd="1"/>
        <i x="1852" s="1" nd="1"/>
        <i x="2008" s="1" nd="1"/>
        <i x="840" s="1" nd="1"/>
        <i x="1328" s="1" nd="1"/>
        <i x="1306" s="1" nd="1"/>
        <i x="475" s="1" nd="1"/>
        <i x="542" s="1" nd="1"/>
        <i x="2113" s="1" nd="1"/>
        <i x="1791" s="1" nd="1"/>
        <i x="81" s="1" nd="1"/>
        <i x="473" s="1" nd="1"/>
        <i x="1210" s="1" nd="1"/>
        <i x="2215" s="1" nd="1"/>
        <i x="341" s="1" nd="1"/>
        <i x="2456" s="1" nd="1"/>
        <i x="648" s="1" nd="1"/>
        <i x="1280" s="1" nd="1"/>
        <i x="1370" s="1" nd="1"/>
        <i x="1371" s="1" nd="1"/>
        <i x="1325" s="1" nd="1"/>
        <i x="1758" s="1" nd="1"/>
        <i x="32" s="1" nd="1"/>
        <i x="2031" s="1" nd="1"/>
        <i x="1598" s="1" nd="1"/>
        <i x="527" s="1" nd="1"/>
        <i x="1693" s="1" nd="1"/>
        <i x="418" s="1" nd="1"/>
        <i x="1776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8" s="1" nd="1"/>
        <i x="681" s="1" nd="1"/>
        <i x="1901" s="1" nd="1"/>
        <i x="140" s="1" nd="1"/>
        <i x="1012" s="1" nd="1"/>
        <i x="1358" s="1" nd="1"/>
        <i x="768" s="1" nd="1"/>
        <i x="536" s="1" nd="1"/>
        <i x="1822" s="1" nd="1"/>
        <i x="1478" s="1" nd="1"/>
        <i x="1375" s="1" nd="1"/>
        <i x="641" s="1" nd="1"/>
        <i x="2136" s="1" nd="1"/>
        <i x="213" s="1" nd="1"/>
        <i x="1085" s="1" nd="1"/>
        <i x="1661" s="1" nd="1"/>
        <i x="1109" s="1" nd="1"/>
        <i x="1941" s="1" nd="1"/>
        <i x="1425" s="1" nd="1"/>
        <i x="1607" s="1" nd="1"/>
        <i x="1762" s="1" nd="1"/>
        <i x="1640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6" s="1" nd="1"/>
        <i x="1028" s="1" nd="1"/>
        <i x="546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1" s="1" nd="1"/>
        <i x="212" s="1" nd="1"/>
        <i x="1709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10" s="1" nd="1"/>
        <i x="1653" s="1" nd="1"/>
        <i x="1610" s="1" nd="1"/>
        <i x="258" s="1" nd="1"/>
        <i x="255" s="1" nd="1"/>
        <i x="1821" s="1" nd="1"/>
        <i x="254" s="1" nd="1"/>
        <i x="1527" s="1" nd="1"/>
        <i x="376" s="1" nd="1"/>
        <i x="2104" s="1" nd="1"/>
        <i x="1034" s="1" nd="1"/>
        <i x="253" s="1" nd="1"/>
        <i x="1524" s="1" nd="1"/>
        <i x="375" s="1" nd="1"/>
        <i x="1660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4" s="1" nd="1"/>
        <i x="1646" s="1" nd="1"/>
        <i x="262" s="1" nd="1"/>
        <i x="1055" s="1" nd="1"/>
        <i x="1571" s="1" nd="1"/>
        <i x="438" s="1" nd="1"/>
        <i x="439" s="1" nd="1"/>
        <i x="743" s="1" nd="1"/>
        <i x="1330" s="1" nd="1"/>
        <i x="1633" s="1" nd="1"/>
        <i x="1755" s="1" nd="1"/>
        <i x="988" s="1" nd="1"/>
        <i x="989" s="1" nd="1"/>
        <i x="1532" s="1" nd="1"/>
        <i x="1434" s="1" nd="1"/>
        <i x="1433" s="1" nd="1"/>
        <i x="2012" s="1" nd="1"/>
        <i x="2011" s="1" nd="1"/>
        <i x="368" s="1" nd="1"/>
        <i x="95" s="1" nd="1"/>
        <i x="96" s="1" nd="1"/>
        <i x="1922" s="1" nd="1"/>
        <i x="1921" s="1" nd="1"/>
        <i x="758" s="1" nd="1"/>
        <i x="1536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1753" s="1" nd="1"/>
        <i x="2128" s="1" nd="1"/>
        <i x="145" s="1" nd="1"/>
        <i x="514" s="1" nd="1"/>
        <i x="1831" s="1" nd="1"/>
        <i x="584" s="1" nd="1"/>
        <i x="716" s="1" nd="1"/>
        <i x="35" s="1" nd="1"/>
        <i x="1136" s="1" nd="1"/>
        <i x="1708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7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644" s="1" nd="1"/>
        <i x="430" s="1" nd="1"/>
        <i x="454" s="1" nd="1"/>
        <i x="291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1" s="1" nd="1"/>
        <i x="1949" s="1" nd="1"/>
        <i x="299" s="1" nd="1"/>
        <i x="1429" s="1" nd="1"/>
        <i x="2435" s="1" nd="1"/>
        <i x="1296" s="1" nd="1"/>
        <i x="295" s="1" nd="1"/>
        <i x="364" s="1" nd="1"/>
        <i x="1806" s="1" nd="1"/>
        <i x="296" s="1" nd="1"/>
        <i x="134" s="1" nd="1"/>
        <i x="412" s="1" nd="1"/>
        <i x="1770" s="1" nd="1"/>
        <i x="1810" s="1" nd="1"/>
        <i x="1812" s="1" nd="1"/>
        <i x="996" s="1" nd="1"/>
        <i x="680" s="1" nd="1"/>
        <i x="839" s="1" nd="1"/>
        <i x="415" s="1" nd="1"/>
        <i x="159" s="1" nd="1"/>
        <i x="1927" s="1" nd="1"/>
        <i x="157" s="1" nd="1"/>
        <i x="158" s="1" nd="1"/>
        <i x="2010" s="1" nd="1"/>
        <i x="900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171" s="1" nd="1"/>
        <i x="243" s="1" nd="1"/>
        <i x="2404" s="1" nd="1"/>
        <i x="1813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5" s="1" nd="1"/>
        <i x="1420" s="1" nd="1"/>
        <i x="461" s="1" nd="1"/>
        <i x="2069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1" s="1" nd="1"/>
        <i x="1087" s="1" nd="1"/>
        <i x="1523" s="1" nd="1"/>
        <i x="1469" s="1" nd="1"/>
        <i x="764" s="1" nd="1"/>
        <i x="1541" s="1" nd="1"/>
        <i x="480" s="1" nd="1"/>
        <i x="706" s="1" nd="1"/>
        <i x="2094" s="1" nd="1"/>
        <i x="33" s="1" nd="1"/>
        <i x="1768" s="1" nd="1"/>
        <i x="1914" s="1" nd="1"/>
        <i x="1843" s="1" nd="1"/>
        <i x="1785" s="1" nd="1"/>
        <i x="2149" s="1" nd="1"/>
        <i x="1649" s="1" nd="1"/>
        <i x="1654" s="1" nd="1"/>
        <i x="2150" s="1" nd="1"/>
        <i x="1582" s="1" nd="1"/>
        <i x="978" s="1" nd="1"/>
        <i x="2147" s="1" nd="1"/>
        <i x="2148" s="1" nd="1"/>
        <i x="801" s="1" nd="1"/>
        <i x="802" s="1" nd="1"/>
        <i x="1902" s="1" nd="1"/>
        <i x="629" s="1" nd="1"/>
        <i x="630" s="1" nd="1"/>
        <i x="1962" s="1" nd="1"/>
        <i x="1704" s="1" nd="1"/>
        <i x="2392" s="1" nd="1"/>
        <i x="524" s="1" nd="1"/>
        <i x="966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7" s="1" nd="1"/>
        <i x="1794" s="1" nd="1"/>
        <i x="1369" s="1" nd="1"/>
        <i x="90" s="1" nd="1"/>
        <i x="616" s="1" nd="1"/>
        <i x="1677" s="1" nd="1"/>
        <i x="2315" s="1" nd="1"/>
        <i x="1411" s="1" nd="1"/>
        <i x="1410" s="1" nd="1"/>
        <i x="1022" s="1" nd="1"/>
        <i x="1705" s="1" nd="1"/>
        <i x="1329" s="1" nd="1"/>
        <i x="1878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7" s="1" nd="1"/>
        <i x="2019" s="1" nd="1"/>
        <i x="1636" s="1" nd="1"/>
        <i x="1800" s="1" nd="1"/>
        <i x="2241" s="1" nd="1"/>
        <i x="1700" s="1" nd="1"/>
        <i x="1171" s="1" nd="1"/>
        <i x="1441" s="1" nd="1"/>
        <i x="1461" s="1" nd="1"/>
        <i x="854" s="1" nd="1"/>
        <i x="1566" s="1" nd="1"/>
        <i x="1458" s="1" nd="1"/>
        <i x="526" s="1" nd="1"/>
        <i x="703" s="1" nd="1"/>
        <i x="1152" s="1" nd="1"/>
        <i x="851" s="1" nd="1"/>
        <i x="1623" s="1" nd="1"/>
        <i x="2422" s="1" nd="1"/>
        <i x="1809" s="1" nd="1"/>
        <i x="1336" s="1" nd="1"/>
        <i x="1167" s="1" nd="1"/>
        <i x="2180" s="1" nd="1"/>
        <i x="1479" s="1" nd="1"/>
        <i x="1909" s="1" nd="1"/>
        <i x="1991" s="1" nd="1"/>
        <i x="523" s="1" nd="1"/>
        <i x="795" s="1" nd="1"/>
        <i x="2061" s="1" nd="1"/>
        <i x="2251" s="1" nd="1"/>
        <i x="1037" s="1" nd="1"/>
        <i x="998" s="1" nd="1"/>
        <i x="926" s="1" nd="1"/>
        <i x="2450" s="1" nd="1"/>
        <i x="1260" s="1" nd="1"/>
        <i x="1873" s="1" nd="1"/>
        <i x="1006" s="1" nd="1"/>
        <i x="1148" s="1" nd="1"/>
        <i x="1517" s="1" nd="1"/>
        <i x="1622" s="1" nd="1"/>
        <i x="1907" s="1" nd="1"/>
        <i x="999" s="1" nd="1"/>
        <i x="1460" s="1" nd="1"/>
        <i x="1031" s="1" nd="1"/>
        <i x="1958" s="1" nd="1"/>
        <i x="1044" s="1" nd="1"/>
        <i x="1155" s="1" nd="1"/>
        <i x="1511" s="1" nd="1"/>
        <i x="1004" s="1" nd="1"/>
        <i x="752" s="1" nd="1"/>
        <i x="1342" s="1" nd="1"/>
        <i x="1235" s="1" nd="1"/>
        <i x="1886" s="1" nd="1"/>
        <i x="1471" s="1" nd="1"/>
        <i x="1797" s="1" nd="1"/>
        <i x="1351" s="1" nd="1"/>
        <i x="1132" s="1" nd="1"/>
        <i x="2368" s="1" nd="1"/>
        <i x="1805" s="1" nd="1"/>
        <i x="1295" s="1" nd="1"/>
        <i x="2020" s="1" nd="1"/>
        <i x="1186" s="1" nd="1"/>
        <i x="784" s="1" nd="1"/>
        <i x="1284" s="1" nd="1"/>
        <i x="88" s="1" nd="1"/>
        <i x="1048" s="1" nd="1"/>
        <i x="1304" s="1" nd="1"/>
        <i x="1766" s="1" nd="1"/>
        <i x="1765" s="1" nd="1"/>
        <i x="1767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9" s="1" nd="1"/>
        <i x="1548" s="1" nd="1"/>
        <i x="1983" s="1" nd="1"/>
        <i x="2007" s="1" nd="1"/>
        <i x="2006" s="1" nd="1"/>
        <i x="123" s="1" nd="1"/>
        <i x="76" s="1" nd="1"/>
        <i x="77" s="1" nd="1"/>
        <i x="1982" s="1" nd="1"/>
        <i x="829" s="1" nd="1"/>
        <i x="304" s="1" nd="1"/>
        <i x="1257" s="1" nd="1"/>
        <i x="317" s="1" nd="1"/>
        <i x="1964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6" s="1" nd="1"/>
        <i x="2239" s="1" nd="1"/>
        <i x="1712" s="1" nd="1"/>
        <i x="2323" s="1" nd="1"/>
        <i x="2393" s="1" nd="1"/>
        <i x="1326" s="1" nd="1"/>
        <i x="2226" s="1" nd="1"/>
        <i x="2162" s="1" nd="1"/>
        <i x="2238" s="1" nd="1"/>
        <i x="1946" s="1" nd="1"/>
        <i x="888" s="1" nd="1"/>
        <i x="766" s="1" nd="1"/>
        <i x="915" s="1" nd="1"/>
        <i x="1807" s="1" nd="1"/>
        <i x="2448" s="1" nd="1"/>
        <i x="2025" s="1" nd="1"/>
        <i x="2353" s="1" nd="1"/>
        <i x="1447" s="1" nd="1"/>
        <i x="653" s="1" nd="1"/>
        <i x="2426" s="1" nd="1"/>
        <i x="2179" s="1" nd="1"/>
        <i x="2287" s="1" nd="1"/>
        <i x="2133" s="1" nd="1"/>
        <i x="1754" s="1" nd="1"/>
        <i x="1277" s="1" nd="1"/>
        <i x="1685" s="1" nd="1"/>
        <i x="1239" s="1" nd="1"/>
        <i x="109" s="1" nd="1"/>
        <i x="2065" s="1" nd="1"/>
        <i x="2064" s="1" nd="1"/>
        <i x="2310" s="1" nd="1"/>
        <i x="2311" s="1" nd="1"/>
        <i x="878" s="1" nd="1"/>
        <i x="881" s="1" nd="1"/>
        <i x="112" s="1" nd="1"/>
        <i x="1926" s="1" nd="1"/>
        <i x="1333" s="1" nd="1"/>
        <i x="2174" s="1" nd="1"/>
        <i x="1271" s="1" nd="1"/>
        <i x="249" s="1" nd="1"/>
        <i x="929" s="1" nd="1"/>
        <i x="699" s="1" nd="1"/>
        <i x="2157" s="1" nd="1"/>
        <i x="702" s="1" nd="1"/>
        <i x="1205" s="1" nd="1"/>
        <i x="2021" s="1" nd="1"/>
        <i x="1237" s="1" nd="1"/>
        <i x="469" s="1" nd="1"/>
        <i x="2027" s="1" nd="1"/>
        <i x="698" s="1" nd="1"/>
        <i x="2398" s="1" nd="1"/>
        <i x="2402" s="1" nd="1"/>
        <i x="862" s="1" nd="1"/>
        <i x="1988" s="1" nd="1"/>
        <i x="863" s="1" nd="1"/>
        <i x="2365" s="1" nd="1"/>
        <i x="1703" s="1" nd="1"/>
        <i x="864" s="1" nd="1"/>
        <i x="657" s="1" nd="1"/>
        <i x="2371" s="1" nd="1"/>
        <i x="2073" s="1" nd="1"/>
        <i x="1578" s="1" nd="1"/>
        <i x="2198" s="1" nd="1"/>
        <i x="812" s="1" nd="1"/>
        <i x="2336" s="1" nd="1"/>
        <i x="1313" s="1" nd="1"/>
        <i x="1357" s="1" nd="1"/>
        <i x="1625" s="1" nd="1"/>
        <i x="481" s="1" nd="1"/>
        <i x="1764" s="1" nd="1"/>
        <i x="15" s="1" nd="1"/>
        <i x="1172" s="1" nd="1"/>
        <i x="927" s="1" nd="1"/>
        <i x="1910" s="1" nd="1"/>
        <i x="2122" s="1" nd="1"/>
        <i x="2123" s="1" nd="1"/>
        <i x="2243" s="1" nd="1"/>
        <i x="1254" s="1" nd="1"/>
        <i x="1430" s="1" nd="1"/>
        <i x="1905" s="1" nd="1"/>
        <i x="2230" s="1" nd="1"/>
        <i x="1214" s="1" nd="1"/>
        <i x="1601" s="1" nd="1"/>
        <i x="1600" s="1" nd="1"/>
        <i x="150" s="1" nd="1"/>
        <i x="294" s="1" nd="1"/>
        <i x="589" s="1" nd="1"/>
        <i x="218" s="1" nd="1"/>
        <i x="449" s="1" nd="1"/>
        <i x="1694" s="1" nd="1"/>
        <i x="1763" s="1" nd="1"/>
        <i x="1967" s="1" nd="1"/>
        <i x="1950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1908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6" s="1" nd="1"/>
        <i x="467" s="1" nd="1"/>
        <i x="468" s="1" nd="1"/>
        <i x="605" s="1" nd="1"/>
        <i x="2261" s="1" nd="1"/>
        <i x="1782" s="1" nd="1"/>
        <i x="1215" s="1" nd="1"/>
        <i x="2098" s="1" nd="1"/>
        <i x="1735" s="1" nd="1"/>
        <i x="1916" s="1" nd="1"/>
        <i x="809" s="1" nd="1"/>
        <i x="1128" s="1" nd="1"/>
        <i x="1149" s="1" nd="1"/>
        <i x="1301" s="1" nd="1"/>
        <i x="1885" s="1" nd="1"/>
        <i x="1876" s="1" nd="1"/>
        <i x="1029" s="1" nd="1"/>
        <i x="1850" s="1" nd="1"/>
        <i x="492" s="1" nd="1"/>
        <i x="2291" s="1" nd="1"/>
        <i x="2378" s="1" nd="1"/>
        <i x="388" s="1" nd="1"/>
        <i x="222" s="1" nd="1"/>
        <i x="1431" s="1" nd="1"/>
        <i x="445" s="1" nd="1"/>
        <i x="2318" s="1" nd="1"/>
        <i x="2431" s="1" nd="1"/>
        <i x="1836" s="1" nd="1"/>
        <i x="1067" s="1" nd="1"/>
        <i x="1514" s="1" nd="1"/>
        <i x="1879" s="1" nd="1"/>
        <i x="922" s="1" nd="1"/>
        <i x="1853" s="1" nd="1"/>
        <i x="1212" s="1" nd="1"/>
        <i x="2152" s="1" nd="1"/>
        <i x="1572" s="1" nd="1"/>
        <i x="452" s="1" nd="1"/>
        <i x="2059" s="1" nd="1"/>
        <i x="2083" s="1" nd="1"/>
        <i x="1674" s="1" nd="1"/>
        <i x="1882" s="1" nd="1"/>
        <i x="1963" s="1" nd="1"/>
        <i x="1141" s="1" nd="1"/>
        <i x="1126" s="1" nd="1"/>
        <i x="1897" s="1" nd="1"/>
        <i x="1999" s="1" nd="1"/>
        <i x="747" s="1" nd="1"/>
        <i x="1883" s="1" nd="1"/>
        <i x="1721" s="1" nd="1"/>
        <i x="778" s="1" nd="1"/>
        <i x="1859" s="1" nd="1"/>
        <i x="1609" s="1" nd="1"/>
        <i x="1781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1" s="1" nd="1"/>
        <i x="1063" s="1" nd="1"/>
        <i x="891" s="1" nd="1"/>
        <i x="1652" s="1" nd="1"/>
        <i x="2337" s="1" nd="1"/>
        <i x="350" s="1" nd="1"/>
        <i x="31" s="1" nd="1"/>
        <i x="633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8" s="1" nd="1"/>
        <i x="519" s="1" nd="1"/>
        <i x="632" s="1" nd="1"/>
        <i x="1181" s="1" nd="1"/>
        <i x="1559" s="1" nd="1"/>
        <i x="1462" s="1" nd="1"/>
        <i x="1702" s="1" nd="1"/>
        <i x="340" s="1" nd="1"/>
        <i x="1255" s="1" nd="1"/>
        <i x="1334" s="1" nd="1"/>
        <i x="1614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7" s="1" nd="1"/>
        <i x="975" s="1" nd="1"/>
        <i x="2320" s="1" nd="1"/>
        <i x="972" s="1" nd="1"/>
        <i x="1756" s="1" nd="1"/>
        <i x="1078" s="1" nd="1"/>
        <i x="1273" s="1" nd="1"/>
        <i x="1379" s="1" nd="1"/>
        <i x="2357" s="1" nd="1"/>
        <i x="1771" s="1" nd="1"/>
        <i x="2299" s="1" nd="1"/>
        <i x="2077" s="1" nd="1"/>
        <i x="79" s="1" nd="1"/>
        <i x="1978" s="1" nd="1"/>
        <i x="1977" s="1" nd="1"/>
        <i x="39" s="1" nd="1"/>
        <i x="796" s="1" nd="1"/>
        <i x="687" s="1" nd="1"/>
        <i x="1692" s="1" nd="1"/>
        <i x="1201" s="1" nd="1"/>
        <i x="880" s="1" nd="1"/>
        <i x="792" s="1" nd="1"/>
        <i x="2145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8" s="1" nd="1"/>
        <i x="1745" s="1" nd="1"/>
        <i x="1827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60" s="1" nd="1"/>
        <i x="1" s="1" nd="1"/>
        <i x="0" s="1" nd="1"/>
        <i x="387" s="1" nd="1"/>
        <i x="509" s="1" nd="1"/>
        <i x="984" s="1" nd="1"/>
        <i x="1841" s="1" nd="1"/>
        <i x="810" s="1" nd="1"/>
        <i x="898" s="1" nd="1"/>
        <i x="1989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5" s="1" nd="1"/>
        <i x="1626" s="1" nd="1"/>
        <i x="2306" s="1" nd="1"/>
        <i x="1696" s="1" nd="1"/>
        <i x="2040" s="1" nd="1"/>
        <i x="1960" s="1" nd="1"/>
        <i x="1453" s="1" nd="1"/>
        <i x="1359" s="1" nd="1"/>
        <i x="1491" s="1" nd="1"/>
        <i x="867" s="1" nd="1"/>
        <i x="1266" s="1" nd="1"/>
        <i x="497" s="1" nd="1"/>
        <i x="676" s="1" nd="1"/>
        <i x="1668" s="1" nd="1"/>
        <i x="2084" s="1" nd="1"/>
        <i x="1024" s="1" nd="1"/>
        <i x="2189" s="1" nd="1"/>
        <i x="1932" s="1" nd="1"/>
        <i x="1023" s="1" nd="1"/>
        <i x="1107" s="1" nd="1"/>
        <i x="2333" s="1" nd="1"/>
        <i x="1990" s="1" nd="1"/>
        <i x="2359" s="1" nd="1"/>
        <i x="1366" s="1" nd="1"/>
        <i x="44" s="1" nd="1"/>
        <i x="41" s="1" nd="1"/>
        <i x="93" s="1" nd="1"/>
        <i x="92" s="1" nd="1"/>
        <i x="1979" s="1" nd="1"/>
        <i x="476" s="1" nd="1"/>
        <i x="2282" s="1" nd="1"/>
        <i x="408" s="1" nd="1"/>
        <i x="1137" s="1" nd="1"/>
        <i x="1743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5" s="1" nd="1"/>
        <i x="1602" s="1" nd="1"/>
        <i x="2221" s="1" nd="1"/>
        <i x="1870" s="1" nd="1"/>
        <i x="1889" s="1" nd="1"/>
        <i x="116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8" s="1" nd="1"/>
        <i x="398" s="1" nd="1"/>
        <i x="2127" s="1" nd="1"/>
        <i x="1815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1" s="1" nd="1"/>
        <i x="959" s="1" nd="1"/>
        <i x="2413" s="1" nd="1"/>
        <i x="2139" s="1" nd="1"/>
        <i x="987" s="1" nd="1"/>
        <i x="684" s="1" nd="1"/>
        <i x="2377" s="1" nd="1"/>
        <i x="1970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6" s="1" nd="1"/>
        <i x="1538" s="1" nd="1"/>
        <i x="1976" s="1" nd="1"/>
        <i x="1422" s="1" nd="1"/>
        <i x="1752" s="1" nd="1"/>
        <i x="1975" s="1" nd="1"/>
        <i x="2106" s="1" nd="1"/>
        <i x="1647" s="1" nd="1"/>
        <i x="2247" s="1" nd="1"/>
        <i x="1079" s="1" nd="1"/>
        <i x="610" s="1" nd="1"/>
        <i x="1891" s="1" nd="1"/>
        <i x="690" s="1" nd="1"/>
        <i x="1662" s="1" nd="1"/>
        <i x="719" s="1" nd="1"/>
        <i x="2016" s="1" nd="1"/>
        <i x="718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2" s="1" nd="1"/>
        <i x="1824" s="1" nd="1"/>
        <i x="1772" s="1" nd="1"/>
        <i x="1845" s="1" nd="1"/>
        <i x="1355" s="1" nd="1"/>
        <i x="2278" s="1" nd="1"/>
        <i x="1596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8" s="1" nd="1"/>
        <i x="2214" s="1" nd="1"/>
        <i x="1545" s="1" nd="1"/>
        <i x="1900" s="1" nd="1"/>
        <i x="991" s="1" nd="1"/>
        <i x="1890" s="1" nd="1"/>
        <i x="845" s="1" nd="1"/>
        <i x="2212" s="1" nd="1"/>
        <i x="2211" s="1" nd="1"/>
        <i x="2089" s="1" nd="1"/>
        <i x="2090" s="1" nd="1"/>
        <i x="2253" s="1" nd="1"/>
        <i x="1714" s="1" nd="1"/>
        <i x="1544" s="1" nd="1"/>
        <i x="2351" s="1" nd="1"/>
        <i x="2029" s="1" nd="1"/>
        <i x="2231" s="1" nd="1"/>
        <i x="1157" s="1" nd="1"/>
        <i x="1669" s="1" nd="1"/>
        <i x="1546" s="1" nd="1"/>
        <i x="1792" s="1" nd="1"/>
        <i x="1243" s="1" nd="1"/>
        <i x="943" s="1" nd="1"/>
        <i x="723" s="1" nd="1"/>
        <i x="16" s="1" nd="1"/>
        <i x="18" s="1" nd="1"/>
        <i x="2117" s="1" nd="1"/>
        <i x="2294" s="1" nd="1"/>
        <i x="2063" s="1" nd="1"/>
        <i x="2062" s="1" nd="1"/>
        <i x="1945" s="1" nd="1"/>
        <i x="303" s="1" nd="1"/>
        <i x="754" s="1" nd="1"/>
        <i x="4" s="1" nd="1"/>
        <i x="759" s="1" nd="1"/>
        <i x="624" s="1" nd="1"/>
        <i x="620" s="1" nd="1"/>
        <i x="1857" s="1" nd="1"/>
        <i x="2191" s="1" nd="1"/>
        <i x="2423" s="1" nd="1"/>
        <i x="1942" s="1" nd="1"/>
        <i x="1459" s="1" nd="1"/>
        <i x="24" s="1" nd="1"/>
        <i x="1412" s="1" nd="1"/>
        <i x="825" s="1" nd="1"/>
        <i x="1117" s="1" nd="1"/>
        <i x="1984" s="1" nd="1"/>
        <i x="118" s="1" nd="1"/>
        <i x="1966" s="1" nd="1"/>
        <i x="884" s="1" nd="1"/>
        <i x="541" s="1" nd="1"/>
        <i x="1438" s="1" nd="1"/>
        <i x="1817" s="1" nd="1"/>
        <i x="1740" s="1" nd="1"/>
        <i x="2355" s="1" nd="1"/>
        <i x="2338" s="1" nd="1"/>
        <i x="2440" s="1" nd="1"/>
        <i x="331" s="1" nd="1"/>
        <i x="323" s="1" nd="1"/>
        <i x="120" s="1" nd="1"/>
        <i x="113" s="1" nd="1"/>
        <i x="1938" s="1" nd="1"/>
        <i x="2344" s="1" nd="1"/>
        <i x="1604" s="1" nd="1"/>
        <i x="1592" s="1" nd="1"/>
        <i x="1593" s="1" nd="1"/>
        <i x="121" s="1" nd="1"/>
        <i x="1641" s="1" nd="1"/>
        <i x="1586" s="1" nd="1"/>
        <i x="1585" s="1" nd="1"/>
        <i x="1587" s="1" nd="1"/>
        <i x="1509" s="1" nd="1"/>
        <i x="2414" s="1" nd="1"/>
        <i x="1688" s="1" nd="1"/>
        <i x="777" s="1" nd="1"/>
        <i x="2137" s="1" nd="1"/>
        <i x="1686" s="1" nd="1"/>
        <i x="2164" s="1" nd="1"/>
        <i x="1584" s="1" nd="1"/>
        <i x="1583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50" s="1" nd="1"/>
        <i x="1672" s="1" nd="1"/>
        <i x="229" s="1" nd="1"/>
        <i x="1892" s="1" nd="1"/>
        <i x="2329" s="1" nd="1"/>
        <i x="1535" s="1" nd="1"/>
        <i x="993" s="1" nd="1"/>
        <i x="1534" s="1" nd="1"/>
        <i x="1533" s="1" nd="1"/>
        <i x="832" s="1" nd="1"/>
        <i x="1444" s="1" nd="1"/>
        <i x="125" s="1" nd="1"/>
        <i x="2109" s="1" nd="1"/>
        <i x="355" s="1" nd="1"/>
        <i x="328" s="1" nd="1"/>
        <i x="871" s="1" nd="1"/>
        <i x="1147" s="1" nd="1"/>
        <i x="1865" s="1" nd="1"/>
        <i x="1751" s="1" nd="1"/>
        <i x="1204" s="1" nd="1"/>
        <i x="1463" s="1" nd="1"/>
        <i x="1144" s="1" nd="1"/>
        <i x="1145" s="1" nd="1"/>
        <i x="2273" s="1" nd="1"/>
        <i x="389" s="1" nd="1"/>
        <i x="1871" s="1" nd="1"/>
        <i x="849" s="1" nd="1"/>
        <i x="2381" s="1" nd="1"/>
        <i x="1933" s="1" nd="1"/>
        <i x="838" s="1" nd="1"/>
        <i x="2009" s="1" nd="1"/>
        <i x="1146" s="1" nd="1"/>
        <i x="678" s="1" nd="1"/>
        <i x="1075" s="1" nd="1"/>
        <i x="1074" s="1" nd="1"/>
        <i x="1267" s="1" nd="1"/>
        <i x="401" s="1" nd="1"/>
        <i x="587" s="1" nd="1"/>
        <i x="1915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1" s="1" nd="1"/>
        <i x="1657" s="1" nd="1"/>
        <i x="1656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3" s="1" nd="1"/>
        <i x="1684" s="1" nd="1"/>
        <i x="87" s="1" nd="1"/>
        <i x="2032" s="1" nd="1"/>
        <i x="2042" s="1" nd="1"/>
        <i x="2156" s="1" nd="1"/>
        <i x="1278" s="1" nd="1"/>
        <i x="1547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1332" s="1" nd="1"/>
        <i x="45" s="1" nd="1"/>
        <i x="1354" s="1" nd="1"/>
        <i x="1939" s="1" nd="1"/>
        <i x="205" s="1" nd="1"/>
        <i x="1468" s="1" nd="1"/>
        <i x="2367" s="1" nd="1"/>
        <i x="860" s="1" nd="1"/>
        <i x="1980" s="1" nd="1"/>
        <i x="442" s="1" nd="1"/>
        <i x="413" s="1" nd="1"/>
        <i x="405" s="1" nd="1"/>
        <i x="2289" s="1" nd="1"/>
        <i x="1867" s="1" nd="1"/>
        <i x="500" s="1" nd="1"/>
        <i x="1178" s="1" nd="1"/>
        <i x="2437" s="1" nd="1"/>
        <i x="110" s="1" nd="1"/>
        <i x="466" s="1" nd="1"/>
        <i x="501" s="1" nd="1"/>
        <i x="992" s="1" nd="1"/>
        <i x="1539" s="1" nd="1"/>
        <i x="770" s="1" nd="1"/>
        <i x="38" s="1" nd="1"/>
        <i x="1062" s="1" nd="1"/>
        <i x="1320" s="1" nd="1"/>
        <i x="1860" s="1" nd="1"/>
        <i x="2424" s="1" nd="1"/>
        <i x="1026" s="1" nd="1"/>
        <i x="1112" s="1" nd="1"/>
        <i x="223" s="1" nd="1"/>
        <i x="2187" s="1" nd="1"/>
        <i x="1761" s="1" nd="1"/>
        <i x="1525" s="1" nd="1"/>
        <i x="921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8" s="1" nd="1"/>
        <i x="246" s="1" nd="1"/>
        <i x="165" s="1" nd="1"/>
        <i x="245" s="1" nd="1"/>
        <i x="2369" s="1" nd="1"/>
        <i x="1616" s="1" nd="1"/>
        <i x="2382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931" s="1" nd="1"/>
        <i x="1092" s="1" nd="1"/>
        <i x="318" s="1" nd="1"/>
        <i x="242" s="1" nd="1"/>
        <i x="595" s="1" nd="1"/>
        <i x="1018" s="1" nd="1"/>
        <i x="2017" s="1" nd="1"/>
        <i x="1225" s="1" nd="1"/>
        <i x="781" s="1" nd="1"/>
        <i x="1639" s="1" nd="1"/>
        <i x="1919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5" s="1" nd="1"/>
        <i x="2267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6">
        <i x="105" s="1"/>
        <i x="2"/>
        <i x="51"/>
        <i x="149"/>
        <i x="119"/>
        <i x="157"/>
        <i x="81"/>
        <i x="139"/>
        <i x="55"/>
        <i x="95"/>
        <i x="116"/>
        <i x="84"/>
        <i x="46"/>
        <i x="33"/>
        <i x="26"/>
        <i x="103"/>
        <i x="93"/>
        <i x="30"/>
        <i x="57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53" nd="1"/>
        <i x="56" nd="1"/>
        <i x="301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250" nd="1"/>
        <i x="208" nd="1"/>
        <i x="269" nd="1"/>
        <i x="226" nd="1"/>
        <i x="40" nd="1"/>
        <i x="64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62">
        <i x="644"/>
        <i x="364"/>
        <i x="317"/>
        <i x="150" s="1"/>
        <i x="316"/>
        <i x="237"/>
        <i x="315"/>
        <i x="1340"/>
        <i x="133"/>
        <i x="297"/>
        <i x="2461" nd="1"/>
        <i x="2460" nd="1"/>
        <i x="2455" nd="1"/>
        <i x="2454" nd="1"/>
        <i x="1542" nd="1"/>
        <i x="1663" nd="1"/>
        <i x="725" nd="1"/>
        <i x="495" nd="1"/>
        <i x="985" nd="1"/>
        <i x="1830" nd="1"/>
        <i x="484" nd="1"/>
        <i x="611" nd="1"/>
        <i x="2262" nd="1"/>
        <i x="2395" nd="1"/>
        <i x="649" nd="1"/>
        <i x="132" nd="1"/>
        <i x="1893" nd="1"/>
        <i x="1530" nd="1"/>
        <i x="1393" nd="1"/>
        <i x="914" nd="1"/>
        <i x="1103" nd="1"/>
        <i x="1554" nd="1"/>
        <i x="1553" nd="1"/>
        <i x="1680" nd="1"/>
        <i x="1681" nd="1"/>
        <i x="1682" nd="1"/>
        <i x="1995" nd="1"/>
        <i x="618" nd="1"/>
        <i x="774" nd="1"/>
        <i x="1396" nd="1"/>
        <i x="1664" nd="1"/>
        <i x="464" nd="1"/>
        <i x="211" nd="1"/>
        <i x="97" nd="1"/>
        <i x="1008" nd="1"/>
        <i x="465" nd="1"/>
        <i x="1819" nd="1"/>
        <i x="61" nd="1"/>
        <i x="62" nd="1"/>
        <i x="63" nd="1"/>
        <i x="1648" nd="1"/>
        <i x="2390" nd="1"/>
        <i x="2049" nd="1"/>
        <i x="982" nd="1"/>
        <i x="2070" nd="1"/>
        <i x="98" nd="1"/>
        <i x="1007" nd="1"/>
        <i x="508" nd="1"/>
        <i x="1550" nd="1"/>
        <i x="444" nd="1"/>
        <i x="60" nd="1"/>
        <i x="64" nd="1"/>
        <i x="65" nd="1"/>
        <i x="1673" nd="1"/>
        <i x="1299" nd="1"/>
        <i x="1035" nd="1"/>
        <i x="1992" nd="1"/>
        <i x="647" nd="1"/>
        <i x="2146" nd="1"/>
        <i x="1327" nd="1"/>
        <i x="202" nd="1"/>
        <i x="1722" nd="1"/>
        <i x="307" nd="1"/>
        <i x="485" nd="1"/>
        <i x="1270" nd="1"/>
        <i x="1443" nd="1"/>
        <i x="1895" nd="1"/>
        <i x="941" nd="1"/>
        <i x="1594" nd="1"/>
        <i x="1634" nd="1"/>
        <i x="345" nd="1"/>
        <i x="1595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30" nd="1"/>
        <i x="890" nd="1"/>
        <i x="1644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181" nd="1"/>
        <i x="1787" nd="1"/>
        <i x="2430" nd="1"/>
        <i x="1615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8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4" nd="1"/>
        <i x="1645" nd="1"/>
        <i x="1016" nd="1"/>
        <i x="1826" nd="1"/>
        <i x="512" nd="1"/>
        <i x="1161" nd="1"/>
        <i x="138" nd="1"/>
        <i x="2022" nd="1"/>
        <i x="1591" nd="1"/>
        <i x="1090" nd="1"/>
        <i x="1099" nd="1"/>
        <i x="1100" nd="1"/>
        <i x="200" nd="1"/>
        <i x="1699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9" nd="1"/>
        <i x="68" nd="1"/>
        <i x="1456" nd="1"/>
        <i x="2441" nd="1"/>
        <i x="1570" nd="1"/>
        <i x="1057" nd="1"/>
        <i x="1382" nd="1"/>
        <i x="1217" nd="1"/>
        <i x="1618" nd="1"/>
        <i x="858" nd="1"/>
        <i x="1361" nd="1"/>
        <i x="1348" nd="1"/>
        <i x="1689" nd="1"/>
        <i x="585" nd="1"/>
        <i x="1083" nd="1"/>
        <i x="351" nd="1"/>
        <i x="1391" nd="1"/>
        <i x="808" nd="1"/>
        <i x="1789" nd="1"/>
        <i x="2361" nd="1"/>
        <i x="2317" nd="1"/>
        <i x="1956" nd="1"/>
        <i x="2272" nd="1"/>
        <i x="2348" nd="1"/>
        <i x="1309" nd="1"/>
        <i x="436" nd="1"/>
        <i x="1757" nd="1"/>
        <i x="1367" nd="1"/>
        <i x="219" nd="1"/>
        <i x="220" nd="1"/>
        <i x="1838" nd="1"/>
        <i x="1300" nd="1"/>
        <i x="1832" nd="1"/>
        <i x="2354" nd="1"/>
        <i x="1120" nd="1"/>
        <i x="1713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6" nd="1"/>
        <i x="1834" nd="1"/>
        <i x="1880" nd="1"/>
        <i x="1783" nd="1"/>
        <i x="2134" nd="1"/>
        <i x="1788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2" nd="1"/>
        <i x="1324" nd="1"/>
        <i x="1464" nd="1"/>
        <i x="129" nd="1"/>
        <i x="126" nd="1"/>
        <i x="866" nd="1"/>
        <i x="1285" nd="1"/>
        <i x="1679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9" nd="1"/>
        <i x="1053" nd="1"/>
        <i x="1741" nd="1"/>
        <i x="1575" nd="1"/>
        <i x="1054" nd="1"/>
        <i x="1402" nd="1"/>
        <i x="1403" nd="1"/>
        <i x="1744" nd="1"/>
        <i x="814" nd="1"/>
        <i x="1858" nd="1"/>
        <i x="753" nd="1"/>
        <i x="2397" nd="1"/>
        <i x="1842" nd="1"/>
        <i x="1283" nd="1"/>
        <i x="2144" nd="1"/>
        <i x="2143" nd="1"/>
        <i x="1552" nd="1"/>
        <i x="1581" nd="1"/>
        <i x="831" nd="1"/>
        <i x="835" nd="1"/>
        <i x="892" nd="1"/>
        <i x="893" nd="1"/>
        <i x="1529" nd="1"/>
        <i x="813" nd="1"/>
        <i x="1777" nd="1"/>
        <i x="1934" nd="1"/>
        <i x="2246" nd="1"/>
        <i x="1052" nd="1"/>
        <i x="1242" nd="1"/>
        <i x="1314" nd="1"/>
        <i x="7" nd="1"/>
        <i x="308" nd="1"/>
        <i x="1500" nd="1"/>
        <i x="1605" nd="1"/>
        <i x="108" nd="1"/>
        <i x="2051" nd="1"/>
        <i x="1323" nd="1"/>
        <i x="1864" nd="1"/>
        <i x="1256" nd="1"/>
        <i x="1195" nd="1"/>
        <i x="2" nd="1"/>
        <i x="827" nd="1"/>
        <i x="424" nd="1"/>
        <i x="1558" nd="1"/>
        <i x="980" nd="1"/>
        <i x="1081" nd="1"/>
        <i x="1952" nd="1"/>
        <i x="1338" nd="1"/>
        <i x="2056" nd="1"/>
        <i x="663" nd="1"/>
        <i x="1179" nd="1"/>
        <i x="1537" nd="1"/>
        <i x="679" nd="1"/>
        <i x="1913" nd="1"/>
        <i x="1849" nd="1"/>
        <i x="346" nd="1"/>
        <i x="457" nd="1"/>
        <i x="456" nd="1"/>
        <i x="1802" nd="1"/>
        <i x="1612" nd="1"/>
        <i x="414" nd="1"/>
        <i x="2295" nd="1"/>
        <i x="499" nd="1"/>
        <i x="1903" nd="1"/>
        <i x="1904" nd="1"/>
        <i x="2023" nd="1"/>
        <i x="1123" nd="1"/>
        <i x="1632" nd="1"/>
        <i x="1189" nd="1"/>
        <i x="210" nd="1"/>
        <i x="870" nd="1"/>
        <i x="2001" nd="1"/>
        <i x="1322" nd="1"/>
        <i x="895" nd="1"/>
        <i x="1417" nd="1"/>
        <i x="1373" nd="1"/>
        <i x="1746" nd="1"/>
        <i x="1498" nd="1"/>
        <i x="1651" nd="1"/>
        <i x="2081" nd="1"/>
        <i x="1730" nd="1"/>
        <i x="739" nd="1"/>
        <i x="1912" nd="1"/>
        <i x="443" nd="1"/>
        <i x="1504" nd="1"/>
        <i x="2182" nd="1"/>
        <i x="1747" nd="1"/>
        <i x="1573" nd="1"/>
        <i x="986" nd="1"/>
        <i x="877" nd="1"/>
        <i x="788" nd="1"/>
        <i x="1000" nd="1"/>
        <i x="1847" nd="1"/>
        <i x="2447" nd="1"/>
        <i x="1759" nd="1"/>
        <i x="1818" nd="1"/>
        <i x="2322" nd="1"/>
        <i x="599" nd="1"/>
        <i x="1377" nd="1"/>
        <i x="708" nd="1"/>
        <i x="1378" nd="1"/>
        <i x="2228" nd="1"/>
        <i x="1227" nd="1"/>
        <i x="1935" nd="1"/>
        <i x="1060" nd="1"/>
        <i x="931" nd="1"/>
        <i x="2301" nd="1"/>
        <i x="23" nd="1"/>
        <i x="22" nd="1"/>
        <i x="833" nd="1"/>
        <i x="650" nd="1"/>
        <i x="1793" nd="1"/>
        <i x="1691" nd="1"/>
        <i x="962" nd="1"/>
        <i x="1318" nd="1"/>
        <i x="2004" nd="1"/>
        <i x="1678" nd="1"/>
        <i x="1736" nd="1"/>
        <i x="1488" nd="1"/>
        <i x="1221" nd="1"/>
        <i x="1953" nd="1"/>
        <i x="1862" nd="1"/>
        <i x="597" nd="1"/>
        <i x="596" nd="1"/>
        <i x="1613" nd="1"/>
        <i x="2108" nd="1"/>
        <i x="1773" nd="1"/>
        <i x="552" nd="1"/>
        <i x="2383" nd="1"/>
        <i x="1200" nd="1"/>
        <i x="1222" nd="1"/>
        <i x="1269" nd="1"/>
        <i x="1033" nd="1"/>
        <i x="1650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6" nd="1"/>
        <i x="1973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1" nd="1"/>
        <i x="1969" nd="1"/>
        <i x="1423" nd="1"/>
        <i x="675" nd="1"/>
        <i x="1687" nd="1"/>
        <i x="636" nd="1"/>
        <i x="1734" nd="1"/>
        <i x="2037" nd="1"/>
        <i x="750" nd="1"/>
        <i x="673" nd="1"/>
        <i x="1088" nd="1"/>
        <i x="672" nd="1"/>
        <i x="2266" nd="1"/>
        <i x="2303" nd="1"/>
        <i x="2427" nd="1"/>
        <i x="1383" nd="1"/>
        <i x="1030" nd="1"/>
        <i x="1948" nd="1"/>
        <i x="1627" nd="1"/>
        <i x="1803" nd="1"/>
        <i x="1854" nd="1"/>
        <i x="1961" nd="1"/>
        <i x="2316" nd="1"/>
        <i x="1390" nd="1"/>
        <i x="335" nd="1"/>
        <i x="782" nd="1"/>
        <i x="1799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8" nd="1"/>
        <i x="682" nd="1"/>
        <i x="2188" nd="1"/>
        <i x="2058" nd="1"/>
        <i x="879" nd="1"/>
        <i x="1068" nd="1"/>
        <i x="2433" nd="1"/>
        <i x="1670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2" nd="1"/>
        <i x="1568" nd="1"/>
        <i x="1725" nd="1"/>
        <i x="656" nd="1"/>
        <i x="1505" nd="1"/>
        <i x="1884" nd="1"/>
        <i x="1563" nd="1"/>
        <i x="1209" nd="1"/>
        <i x="1196" nd="1"/>
        <i x="522" nd="1"/>
        <i x="1276" nd="1"/>
        <i x="1275" nd="1"/>
        <i x="2283" nd="1"/>
        <i x="783" nd="1"/>
        <i x="1706" nd="1"/>
        <i x="1176" nd="1"/>
        <i x="2026" nd="1"/>
        <i x="2443" nd="1"/>
        <i x="1248" nd="1"/>
        <i x="2271" nd="1"/>
        <i x="67" nd="1"/>
        <i x="734" nd="1"/>
        <i x="462" nd="1"/>
        <i x="463" nd="1"/>
        <i x="1899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7" nd="1"/>
        <i x="2048" nd="1"/>
        <i x="2050" nd="1"/>
        <i x="1675" nd="1"/>
        <i x="2403" nd="1"/>
        <i x="510" nd="1"/>
        <i x="767" nd="1"/>
        <i x="332" nd="1"/>
        <i x="976" nd="1"/>
        <i x="1395" nd="1"/>
        <i x="746" nd="1"/>
        <i x="458" nd="1"/>
        <i x="1737" nd="1"/>
        <i x="601" nd="1"/>
        <i x="2307" nd="1"/>
        <i x="2254" nd="1"/>
        <i x="306" nd="1"/>
        <i x="2259" nd="1"/>
        <i x="2207" nd="1"/>
        <i x="302" nd="1"/>
        <i x="1936" nd="1"/>
        <i x="2442" nd="1"/>
        <i x="553" nd="1"/>
        <i x="865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4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493" nd="1"/>
        <i x="1637" nd="1"/>
        <i x="221" nd="1"/>
        <i x="713" nd="1"/>
        <i x="1180" nd="1"/>
        <i x="128" nd="1"/>
        <i x="1011" nd="1"/>
        <i x="2242" nd="1"/>
        <i x="1580" nd="1"/>
        <i x="2386" nd="1"/>
        <i x="1476" nd="1"/>
        <i x="2018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6" nd="1"/>
        <i x="1875" nd="1"/>
        <i x="2100" nd="1"/>
        <i x="2384" nd="1"/>
        <i x="1576" nd="1"/>
        <i x="1729" nd="1"/>
        <i x="1557" nd="1"/>
        <i x="2101" nd="1"/>
        <i x="2047" nd="1"/>
        <i x="1774" nd="1"/>
        <i x="1561" nd="1"/>
        <i x="1971" nd="1"/>
        <i x="1312" nd="1"/>
        <i x="1174" nd="1"/>
        <i x="1194" nd="1"/>
        <i x="2075" nd="1"/>
        <i x="2013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2" nd="1"/>
        <i x="1193" nd="1"/>
        <i x="979" nd="1"/>
        <i x="426" nd="1"/>
        <i x="1723" nd="1"/>
        <i x="1877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9" nd="1"/>
        <i x="2116" nd="1"/>
        <i x="2045" nd="1"/>
        <i x="1418" nd="1"/>
        <i x="2227" nd="1"/>
        <i x="330" nd="1"/>
        <i x="1697" nd="1"/>
        <i x="1162" nd="1"/>
        <i x="923" nd="1"/>
        <i x="1844" nd="1"/>
        <i x="2115" nd="1"/>
        <i x="1769" nd="1"/>
        <i x="1606" nd="1"/>
        <i x="352" nd="1"/>
        <i x="1374" nd="1"/>
        <i x="1302" nd="1"/>
        <i x="1450" nd="1"/>
        <i x="852" nd="1"/>
        <i x="1628" nd="1"/>
        <i x="1727" nd="1"/>
        <i x="1303" nd="1"/>
        <i x="1881" nd="1"/>
        <i x="1690" nd="1"/>
        <i x="2452" nd="1"/>
        <i x="2015" nd="1"/>
        <i x="1833" nd="1"/>
        <i x="1452" nd="1"/>
        <i x="2364" nd="1"/>
        <i x="2362" nd="1"/>
        <i x="2446" nd="1"/>
        <i x="1711" nd="1"/>
        <i x="1671" nd="1"/>
        <i x="1655" nd="1"/>
        <i x="1748" nd="1"/>
        <i x="1749" nd="1"/>
        <i x="1863" nd="1"/>
        <i x="1659" nd="1"/>
        <i x="1658" nd="1"/>
        <i x="823" nd="1"/>
        <i x="724" nd="1"/>
        <i x="2158" nd="1"/>
        <i x="968" nd="1"/>
        <i x="797" nd="1"/>
        <i x="1206" nd="1"/>
        <i x="1617" nd="1"/>
        <i x="2060" nd="1"/>
        <i x="2038" nd="1"/>
        <i x="1828" nd="1"/>
        <i x="1483" nd="1"/>
        <i x="1003" nd="1"/>
        <i x="669" nd="1"/>
        <i x="1154" nd="1"/>
        <i x="662" nd="1"/>
        <i x="2154" nd="1"/>
        <i x="1286" nd="1"/>
        <i x="1560" nd="1"/>
        <i x="1481" nd="1"/>
        <i x="709" nd="1"/>
        <i x="2324" nd="1"/>
        <i x="1262" nd="1"/>
        <i x="1404" nd="1"/>
        <i x="1738" nd="1"/>
        <i x="1507" nd="1"/>
        <i x="1472" nd="1"/>
        <i x="954" nd="1"/>
        <i x="490" nd="1"/>
        <i x="2053" nd="1"/>
        <i x="1341" nd="1"/>
        <i x="1835" nd="1"/>
        <i x="819" nd="1"/>
        <i x="2192" nd="1"/>
        <i x="1069" nd="1"/>
        <i x="1258" nd="1"/>
        <i x="1164" nd="1"/>
        <i x="2055" nd="1"/>
        <i x="1039" nd="1"/>
        <i x="432" nd="1"/>
        <i x="2178" nd="1"/>
        <i x="1480" nd="1"/>
        <i x="2161" nd="1"/>
        <i x="1503" nd="1"/>
        <i x="433" nd="1"/>
        <i x="918" nd="1"/>
        <i x="1943" nd="1"/>
        <i x="1676" nd="1"/>
        <i x="1724" nd="1"/>
        <i x="2135" nd="1"/>
        <i x="1140" nd="1"/>
        <i x="2184" nd="1"/>
        <i x="1968" nd="1"/>
        <i x="1638" nd="1"/>
        <i x="1372" nd="1"/>
        <i x="2249" nd="1"/>
        <i x="2155" nd="1"/>
        <i x="622" nd="1"/>
        <i x="1169" nd="1"/>
        <i x="2349" nd="1"/>
        <i x="1906" nd="1"/>
        <i x="2195" nd="1"/>
        <i x="1887" nd="1"/>
        <i x="2039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559" nd="1"/>
        <i x="1579" nd="1"/>
        <i x="1516" nd="1"/>
        <i x="1070" nd="1"/>
        <i x="598" nd="1"/>
        <i x="928" nd="1"/>
        <i x="216" nd="1"/>
        <i x="1512" nd="1"/>
        <i x="1629" nd="1"/>
        <i x="556" nd="1"/>
        <i x="1096" nd="1"/>
        <i x="763" nd="1"/>
        <i x="1562" nd="1"/>
        <i x="1804" nd="1"/>
        <i x="1986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3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5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3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5" nd="1"/>
        <i x="47" nd="1"/>
        <i x="842" nd="1"/>
        <i x="1643" nd="1"/>
        <i x="965" nd="1"/>
        <i x="787" nd="1"/>
        <i x="843" nd="1"/>
        <i x="981" nd="1"/>
        <i x="46" nd="1"/>
        <i x="1846" nd="1"/>
        <i x="609" nd="1"/>
        <i x="99" nd="1"/>
        <i x="2321" nd="1"/>
        <i x="103" nd="1"/>
        <i x="104" nd="1"/>
        <i x="1974" nd="1"/>
        <i x="885" nd="1"/>
        <i x="2394" nd="1"/>
        <i x="37" nd="1"/>
        <i x="1114" nd="1"/>
        <i x="2093" nd="1"/>
        <i x="1113" nd="1"/>
        <i x="1954" nd="1"/>
        <i x="1981" nd="1"/>
        <i x="717" nd="1"/>
        <i x="720" nd="1"/>
        <i x="1543" nd="1"/>
        <i x="437" nd="1"/>
        <i x="715" nd="1"/>
        <i x="714" nd="1"/>
        <i x="1985" nd="1"/>
        <i x="2000" nd="1"/>
        <i x="873" nd="1"/>
        <i x="2220" nd="1"/>
        <i x="1015" nd="1"/>
        <i x="2419" nd="1"/>
        <i x="525" nd="1"/>
        <i x="2376" nd="1"/>
        <i x="803" nd="1"/>
        <i x="2458" nd="1"/>
        <i x="1937" nd="1"/>
        <i x="2046" nd="1"/>
        <i x="688" nd="1"/>
        <i x="1955" nd="1"/>
        <i x="1920" nd="1"/>
        <i x="34" nd="1"/>
        <i x="983" nd="1"/>
        <i x="50" nd="1"/>
        <i x="1384" nd="1"/>
        <i x="1349" nd="1"/>
        <i x="2229" nd="1"/>
        <i x="1861" nd="1"/>
        <i x="1823" nd="1"/>
        <i x="1820" nd="1"/>
        <i x="2202" nd="1"/>
        <i x="2107" nd="1"/>
        <i x="1728" nd="1"/>
        <i x="1589" nd="1"/>
        <i x="1590" nd="1"/>
        <i x="1364" nd="1"/>
        <i x="1577" nd="1"/>
        <i x="1555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429" nd="1"/>
        <i x="578" nd="1"/>
        <i x="73" nd="1"/>
        <i x="628" nd="1"/>
        <i x="571" nd="1"/>
        <i x="1869" nd="1"/>
        <i x="1868" nd="1"/>
        <i x="2457" nd="1"/>
        <i x="1930" nd="1"/>
        <i x="518" nd="1"/>
        <i x="1816" nd="1"/>
        <i x="1515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7" nd="1"/>
        <i x="283" nd="1"/>
        <i x="934" nd="1"/>
        <i x="1540" nd="1"/>
        <i x="769" nd="1"/>
        <i x="574" nd="1"/>
        <i x="290" nd="1"/>
        <i x="1811" nd="1"/>
        <i x="344" nd="1"/>
        <i x="817" nd="1"/>
        <i x="310" nd="1"/>
        <i x="2138" nd="1"/>
        <i x="1151" nd="1"/>
        <i x="1071" nd="1"/>
        <i x="1317" nd="1"/>
        <i x="1183" nd="1"/>
        <i x="1428" nd="1"/>
        <i x="2035" nd="1"/>
        <i x="1020" nd="1"/>
        <i x="1551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5" nd="1"/>
        <i x="1331" nd="1"/>
        <i x="383" nd="1"/>
        <i x="1603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1" nd="1"/>
        <i x="185" nd="1"/>
        <i x="276" nd="1"/>
        <i x="2245" nd="1"/>
        <i x="2263" nd="1"/>
        <i x="691" nd="1"/>
        <i x="1199" nd="1"/>
        <i x="1045" nd="1"/>
        <i x="1630" nd="1"/>
        <i x="651" nd="1"/>
        <i x="791" nd="1"/>
        <i x="2033" nd="1"/>
        <i x="793" nd="1"/>
        <i x="1924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8" nd="1"/>
        <i x="1624" nd="1"/>
        <i x="1185" nd="1"/>
        <i x="1187" nd="1"/>
        <i x="2379" nd="1"/>
        <i x="1250" nd="1"/>
        <i x="1436" nd="1"/>
        <i x="1726" nd="1"/>
        <i x="933" nd="1"/>
        <i x="932" nd="1"/>
        <i x="106" nd="1"/>
        <i x="1775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4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233" nd="1"/>
        <i x="1808" nd="1"/>
        <i x="844" nd="1"/>
        <i x="72" nd="1"/>
        <i x="447" nd="1"/>
        <i x="1249" nd="1"/>
        <i x="586" nd="1"/>
        <i x="969" nd="1"/>
        <i x="2286" nd="1"/>
        <i x="1814" nd="1"/>
        <i x="1051" nd="1"/>
        <i x="937" nd="1"/>
        <i x="1825" nd="1"/>
        <i x="958" nd="1"/>
        <i x="1495" nd="1"/>
        <i x="2172" nd="1"/>
        <i x="2260" nd="1"/>
        <i x="1733" nd="1"/>
        <i x="2103" nd="1"/>
        <i x="416" nd="1"/>
        <i x="994" nd="1"/>
        <i x="1010" nd="1"/>
        <i x="913" nd="1"/>
        <i x="2375" nd="1"/>
        <i x="124" nd="1"/>
        <i x="1665" nd="1"/>
        <i x="1666" nd="1"/>
        <i x="997" nd="1"/>
        <i x="1778" nd="1"/>
        <i x="1779" nd="1"/>
        <i x="13" nd="1"/>
        <i x="627" nd="1"/>
        <i x="2304" nd="1"/>
        <i x="2453" nd="1"/>
        <i x="2082" nd="1"/>
        <i x="1041" nd="1"/>
        <i x="1720" nd="1"/>
        <i x="1013" nd="1"/>
        <i x="1484" nd="1"/>
        <i x="735" nd="1"/>
        <i x="908" nd="1"/>
        <i x="2153" nd="1"/>
        <i x="1798" nd="1"/>
        <i x="836" nd="1"/>
        <i x="1173" nd="1"/>
        <i x="2436" nd="1"/>
        <i x="1321" nd="1"/>
        <i x="2380" nd="1"/>
        <i x="1790" nd="1"/>
        <i x="1401" nd="1"/>
        <i x="2293" nd="1"/>
        <i x="883" nd="1"/>
        <i x="775" nd="1"/>
        <i x="1739" nd="1"/>
        <i x="1387" nd="1"/>
        <i x="1263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5" nd="1"/>
        <i x="1466" nd="1"/>
        <i x="396" nd="1"/>
        <i x="1531" nd="1"/>
        <i x="1569" nd="1"/>
        <i x="804" nd="1"/>
        <i x="1017" nd="1"/>
        <i x="1232" nd="1"/>
        <i x="970" nd="1"/>
        <i x="1522" nd="1"/>
        <i x="14" nd="1"/>
        <i x="1282" nd="1"/>
        <i x="1388" nd="1"/>
        <i x="2374" nd="1"/>
        <i x="506" nd="1"/>
        <i x="2297" nd="1"/>
        <i x="1451" nd="1"/>
        <i x="1972" nd="1"/>
        <i x="1335" nd="1"/>
        <i x="1667" nd="1"/>
        <i x="1993" nd="1"/>
        <i x="1829" nd="1"/>
        <i x="1715" nd="1"/>
        <i x="555" nd="1"/>
        <i x="1716" nd="1"/>
        <i x="2248" nd="1"/>
        <i x="2074" nd="1"/>
        <i x="1944" nd="1"/>
        <i x="2352" nd="1"/>
        <i x="1089" nd="1"/>
        <i x="1139" nd="1"/>
        <i x="1718" nd="1"/>
        <i x="1246" nd="1"/>
        <i x="1780" nd="1"/>
        <i x="2079" nd="1"/>
        <i x="2332" nd="1"/>
        <i x="1208" nd="1"/>
        <i x="1289" nd="1"/>
        <i x="2167" nd="1"/>
        <i x="1308" nd="1"/>
        <i x="1143" nd="1"/>
        <i x="1564" nd="1"/>
        <i x="2459" nd="1"/>
        <i x="1840" nd="1"/>
        <i x="1490" nd="1"/>
        <i x="1874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5" nd="1"/>
        <i x="886" nd="1"/>
        <i x="1856" nd="1"/>
        <i x="1124" nd="1"/>
        <i x="1513" nd="1"/>
        <i x="1510" nd="1"/>
        <i x="2067" nd="1"/>
        <i x="2030" nd="1"/>
        <i x="1786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9" nd="1"/>
        <i x="404" nd="1"/>
        <i x="2126" nd="1"/>
        <i x="1467" nd="1"/>
        <i x="1620" nd="1"/>
        <i x="491" nd="1"/>
        <i x="209" nd="1"/>
        <i x="1597" nd="1"/>
        <i x="227" nd="1"/>
        <i x="225" nd="1"/>
        <i x="232" nd="1"/>
        <i x="226" nd="1"/>
        <i x="1064" nd="1"/>
        <i x="2234" nd="1"/>
        <i x="2270" nd="1"/>
        <i x="406" nd="1"/>
        <i x="1852" nd="1"/>
        <i x="2008" nd="1"/>
        <i x="840" nd="1"/>
        <i x="1328" nd="1"/>
        <i x="1306" nd="1"/>
        <i x="475" nd="1"/>
        <i x="542" nd="1"/>
        <i x="2113" nd="1"/>
        <i x="1791" nd="1"/>
        <i x="81" nd="1"/>
        <i x="473" nd="1"/>
        <i x="1210" nd="1"/>
        <i x="2215" nd="1"/>
        <i x="341" nd="1"/>
        <i x="2456" nd="1"/>
        <i x="648" nd="1"/>
        <i x="1280" nd="1"/>
        <i x="1370" nd="1"/>
        <i x="1371" nd="1"/>
        <i x="1325" nd="1"/>
        <i x="1758" nd="1"/>
        <i x="32" nd="1"/>
        <i x="2031" nd="1"/>
        <i x="1598" nd="1"/>
        <i x="527" nd="1"/>
        <i x="1693" nd="1"/>
        <i x="418" nd="1"/>
        <i x="1776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8" nd="1"/>
        <i x="681" nd="1"/>
        <i x="1901" nd="1"/>
        <i x="140" nd="1"/>
        <i x="1012" nd="1"/>
        <i x="1358" nd="1"/>
        <i x="768" nd="1"/>
        <i x="536" nd="1"/>
        <i x="1822" nd="1"/>
        <i x="1478" nd="1"/>
        <i x="1375" nd="1"/>
        <i x="641" nd="1"/>
        <i x="2136" nd="1"/>
        <i x="213" nd="1"/>
        <i x="1085" nd="1"/>
        <i x="1661" nd="1"/>
        <i x="1109" nd="1"/>
        <i x="1941" nd="1"/>
        <i x="1425" nd="1"/>
        <i x="1607" nd="1"/>
        <i x="1762" nd="1"/>
        <i x="1640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6" nd="1"/>
        <i x="1028" nd="1"/>
        <i x="546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1" nd="1"/>
        <i x="212" nd="1"/>
        <i x="1709" nd="1"/>
        <i x="2169" nd="1"/>
        <i x="876" nd="1"/>
        <i x="252" nd="1"/>
        <i x="955" nd="1"/>
        <i x="259" nd="1"/>
        <i x="264" nd="1"/>
        <i x="742" nd="1"/>
        <i x="2396" nd="1"/>
        <i x="1710" nd="1"/>
        <i x="1653" nd="1"/>
        <i x="1610" nd="1"/>
        <i x="258" nd="1"/>
        <i x="255" nd="1"/>
        <i x="1821" nd="1"/>
        <i x="254" nd="1"/>
        <i x="1527" nd="1"/>
        <i x="376" nd="1"/>
        <i x="2104" nd="1"/>
        <i x="1034" nd="1"/>
        <i x="253" nd="1"/>
        <i x="1524" nd="1"/>
        <i x="375" nd="1"/>
        <i x="1660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4" nd="1"/>
        <i x="1646" nd="1"/>
        <i x="262" nd="1"/>
        <i x="1055" nd="1"/>
        <i x="1571" nd="1"/>
        <i x="438" nd="1"/>
        <i x="439" nd="1"/>
        <i x="743" nd="1"/>
        <i x="1330" nd="1"/>
        <i x="1633" nd="1"/>
        <i x="1755" nd="1"/>
        <i x="988" nd="1"/>
        <i x="989" nd="1"/>
        <i x="1532" nd="1"/>
        <i x="1434" nd="1"/>
        <i x="1433" nd="1"/>
        <i x="2012" nd="1"/>
        <i x="2011" nd="1"/>
        <i x="368" nd="1"/>
        <i x="95" nd="1"/>
        <i x="96" nd="1"/>
        <i x="1922" nd="1"/>
        <i x="1921" nd="1"/>
        <i x="758" nd="1"/>
        <i x="1536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3" nd="1"/>
        <i x="2128" nd="1"/>
        <i x="145" nd="1"/>
        <i x="514" nd="1"/>
        <i x="1831" nd="1"/>
        <i x="584" nd="1"/>
        <i x="716" nd="1"/>
        <i x="35" nd="1"/>
        <i x="1136" nd="1"/>
        <i x="1708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7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29" nd="1"/>
        <i x="2275" nd="1"/>
        <i x="2347" nd="1"/>
        <i x="1310" nd="1"/>
        <i x="298" nd="1"/>
        <i x="2319" nd="1"/>
        <i x="1851" nd="1"/>
        <i x="1949" nd="1"/>
        <i x="299" nd="1"/>
        <i x="1429" nd="1"/>
        <i x="2435" nd="1"/>
        <i x="1296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5" nd="1"/>
        <i x="1420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1" nd="1"/>
        <i x="1087" nd="1"/>
        <i x="1523" nd="1"/>
        <i x="1469" nd="1"/>
        <i x="764" nd="1"/>
        <i x="1541" nd="1"/>
        <i x="480" nd="1"/>
        <i x="706" nd="1"/>
        <i x="2094" nd="1"/>
        <i x="33" nd="1"/>
        <i x="1768" nd="1"/>
        <i x="1914" nd="1"/>
        <i x="1843" nd="1"/>
        <i x="1785" nd="1"/>
        <i x="2149" nd="1"/>
        <i x="1649" nd="1"/>
        <i x="1654" nd="1"/>
        <i x="2150" nd="1"/>
        <i x="1582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4" nd="1"/>
        <i x="2392" nd="1"/>
        <i x="524" nd="1"/>
        <i x="966" nd="1"/>
        <i x="1153" nd="1"/>
        <i x="2091" nd="1"/>
        <i x="815" nd="1"/>
        <i x="1216" nd="1"/>
        <i x="2181" nd="1"/>
        <i x="2438" nd="1"/>
        <i x="2197" nd="1"/>
        <i x="2183" nd="1"/>
        <i x="1837" nd="1"/>
        <i x="1794" nd="1"/>
        <i x="1369" nd="1"/>
        <i x="90" nd="1"/>
        <i x="616" nd="1"/>
        <i x="1677" nd="1"/>
        <i x="2315" nd="1"/>
        <i x="1411" nd="1"/>
        <i x="1410" nd="1"/>
        <i x="1022" nd="1"/>
        <i x="1705" nd="1"/>
        <i x="1329" nd="1"/>
        <i x="1878" nd="1"/>
        <i x="1072" nd="1"/>
        <i x="1292" nd="1"/>
        <i x="1025" nd="1"/>
        <i x="1065" nd="1"/>
        <i x="882" nd="1"/>
        <i x="1502" nd="1"/>
        <i x="2194" nd="1"/>
        <i x="683" nd="1"/>
        <i x="1707" nd="1"/>
        <i x="2019" nd="1"/>
        <i x="1636" nd="1"/>
        <i x="1800" nd="1"/>
        <i x="2241" nd="1"/>
        <i x="1700" nd="1"/>
        <i x="1171" nd="1"/>
        <i x="1441" nd="1"/>
        <i x="1461" nd="1"/>
        <i x="854" nd="1"/>
        <i x="1566" nd="1"/>
        <i x="1458" nd="1"/>
        <i x="526" nd="1"/>
        <i x="703" nd="1"/>
        <i x="1152" nd="1"/>
        <i x="851" nd="1"/>
        <i x="1623" nd="1"/>
        <i x="2422" nd="1"/>
        <i x="1809" nd="1"/>
        <i x="1336" nd="1"/>
        <i x="1167" nd="1"/>
        <i x="2180" nd="1"/>
        <i x="1479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2450" nd="1"/>
        <i x="1260" nd="1"/>
        <i x="1873" nd="1"/>
        <i x="1006" nd="1"/>
        <i x="1148" nd="1"/>
        <i x="1517" nd="1"/>
        <i x="1622" nd="1"/>
        <i x="1907" nd="1"/>
        <i x="999" nd="1"/>
        <i x="1460" nd="1"/>
        <i x="1031" nd="1"/>
        <i x="1958" nd="1"/>
        <i x="1044" nd="1"/>
        <i x="1155" nd="1"/>
        <i x="1511" nd="1"/>
        <i x="1004" nd="1"/>
        <i x="752" nd="1"/>
        <i x="1342" nd="1"/>
        <i x="1235" nd="1"/>
        <i x="1886" nd="1"/>
        <i x="1471" nd="1"/>
        <i x="1797" nd="1"/>
        <i x="1351" nd="1"/>
        <i x="1132" nd="1"/>
        <i x="2368" nd="1"/>
        <i x="1805" nd="1"/>
        <i x="1295" nd="1"/>
        <i x="2020" nd="1"/>
        <i x="1186" nd="1"/>
        <i x="784" nd="1"/>
        <i x="1284" nd="1"/>
        <i x="88" nd="1"/>
        <i x="1048" nd="1"/>
        <i x="1304" nd="1"/>
        <i x="1766" nd="1"/>
        <i x="1765" nd="1"/>
        <i x="1767" nd="1"/>
        <i x="2373" nd="1"/>
        <i x="990" nd="1"/>
        <i x="1419" nd="1"/>
        <i x="2141" nd="1"/>
        <i x="2328" nd="1"/>
        <i x="235" nd="1"/>
        <i x="42" nd="1"/>
        <i x="43" nd="1"/>
        <i x="1959" nd="1"/>
        <i x="1548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7" nd="1"/>
        <i x="1964" nd="1"/>
        <i x="2356" nd="1"/>
        <i x="2439" nd="1"/>
        <i x="2292" nd="1"/>
        <i x="855" nd="1"/>
        <i x="520" nd="1"/>
        <i x="1108" nd="1"/>
        <i x="1166" nd="1"/>
        <i x="1191" nd="1"/>
        <i x="1796" nd="1"/>
        <i x="2239" nd="1"/>
        <i x="1712" nd="1"/>
        <i x="2323" nd="1"/>
        <i x="2393" nd="1"/>
        <i x="1326" nd="1"/>
        <i x="2226" nd="1"/>
        <i x="2162" nd="1"/>
        <i x="2238" nd="1"/>
        <i x="1946" nd="1"/>
        <i x="888" nd="1"/>
        <i x="766" nd="1"/>
        <i x="915" nd="1"/>
        <i x="1807" nd="1"/>
        <i x="2448" nd="1"/>
        <i x="2025" nd="1"/>
        <i x="2353" nd="1"/>
        <i x="1447" nd="1"/>
        <i x="653" nd="1"/>
        <i x="2426" nd="1"/>
        <i x="2179" nd="1"/>
        <i x="2287" nd="1"/>
        <i x="2133" nd="1"/>
        <i x="1754" nd="1"/>
        <i x="1277" nd="1"/>
        <i x="1685" nd="1"/>
        <i x="1239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3" nd="1"/>
        <i x="2174" nd="1"/>
        <i x="1271" nd="1"/>
        <i x="249" nd="1"/>
        <i x="1526" nd="1"/>
        <i x="929" nd="1"/>
        <i x="699" nd="1"/>
        <i x="2157" nd="1"/>
        <i x="702" nd="1"/>
        <i x="1205" nd="1"/>
        <i x="2021" nd="1"/>
        <i x="1237" nd="1"/>
        <i x="469" nd="1"/>
        <i x="2027" nd="1"/>
        <i x="698" nd="1"/>
        <i x="2398" nd="1"/>
        <i x="2402" nd="1"/>
        <i x="862" nd="1"/>
        <i x="1988" nd="1"/>
        <i x="863" nd="1"/>
        <i x="2365" nd="1"/>
        <i x="1703" nd="1"/>
        <i x="864" nd="1"/>
        <i x="657" nd="1"/>
        <i x="2371" nd="1"/>
        <i x="2073" nd="1"/>
        <i x="1578" nd="1"/>
        <i x="2198" nd="1"/>
        <i x="812" nd="1"/>
        <i x="2336" nd="1"/>
        <i x="1313" nd="1"/>
        <i x="1357" nd="1"/>
        <i x="1625" nd="1"/>
        <i x="481" nd="1"/>
        <i x="1764" nd="1"/>
        <i x="15" nd="1"/>
        <i x="1172" nd="1"/>
        <i x="927" nd="1"/>
        <i x="1910" nd="1"/>
        <i x="2122" nd="1"/>
        <i x="2123" nd="1"/>
        <i x="2243" nd="1"/>
        <i x="1254" nd="1"/>
        <i x="1430" nd="1"/>
        <i x="1905" nd="1"/>
        <i x="2230" nd="1"/>
        <i x="1214" nd="1"/>
        <i x="1601" nd="1"/>
        <i x="1600" nd="1"/>
        <i x="294" nd="1"/>
        <i x="589" nd="1"/>
        <i x="218" nd="1"/>
        <i x="449" nd="1"/>
        <i x="1694" nd="1"/>
        <i x="1763" nd="1"/>
        <i x="1967" nd="1"/>
        <i x="1950" nd="1"/>
        <i x="2389" nd="1"/>
        <i x="1337" nd="1"/>
        <i x="420" nd="1"/>
        <i x="806" nd="1"/>
        <i x="151" nd="1"/>
        <i x="1475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4" nd="1"/>
        <i x="1287" nd="1"/>
        <i x="521" nd="1"/>
        <i x="594" nd="1"/>
        <i x="561" nd="1"/>
        <i x="319" nd="1"/>
        <i x="2066" nd="1"/>
        <i x="467" nd="1"/>
        <i x="468" nd="1"/>
        <i x="605" nd="1"/>
        <i x="2261" nd="1"/>
        <i x="1782" nd="1"/>
        <i x="1215" nd="1"/>
        <i x="2098" nd="1"/>
        <i x="1735" nd="1"/>
        <i x="1916" nd="1"/>
        <i x="809" nd="1"/>
        <i x="1128" nd="1"/>
        <i x="1149" nd="1"/>
        <i x="1301" nd="1"/>
        <i x="1885" nd="1"/>
        <i x="1876" nd="1"/>
        <i x="1029" nd="1"/>
        <i x="1850" nd="1"/>
        <i x="492" nd="1"/>
        <i x="2291" nd="1"/>
        <i x="2378" nd="1"/>
        <i x="388" nd="1"/>
        <i x="222" nd="1"/>
        <i x="1431" nd="1"/>
        <i x="445" nd="1"/>
        <i x="2318" nd="1"/>
        <i x="2431" nd="1"/>
        <i x="1836" nd="1"/>
        <i x="1067" nd="1"/>
        <i x="1514" nd="1"/>
        <i x="1879" nd="1"/>
        <i x="922" nd="1"/>
        <i x="1853" nd="1"/>
        <i x="1212" nd="1"/>
        <i x="2152" nd="1"/>
        <i x="1572" nd="1"/>
        <i x="452" nd="1"/>
        <i x="2059" nd="1"/>
        <i x="2083" nd="1"/>
        <i x="1674" nd="1"/>
        <i x="1882" nd="1"/>
        <i x="1963" nd="1"/>
        <i x="1141" nd="1"/>
        <i x="1126" nd="1"/>
        <i x="1897" nd="1"/>
        <i x="1999" nd="1"/>
        <i x="747" nd="1"/>
        <i x="1883" nd="1"/>
        <i x="1721" nd="1"/>
        <i x="778" nd="1"/>
        <i x="1859" nd="1"/>
        <i x="1609" nd="1"/>
        <i x="1781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1" nd="1"/>
        <i x="1063" nd="1"/>
        <i x="891" nd="1"/>
        <i x="1652" nd="1"/>
        <i x="2337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1" nd="1"/>
        <i x="1559" nd="1"/>
        <i x="1462" nd="1"/>
        <i x="1702" nd="1"/>
        <i x="340" nd="1"/>
        <i x="1255" nd="1"/>
        <i x="1334" nd="1"/>
        <i x="1614" nd="1"/>
        <i x="371" nd="1"/>
        <i x="234" nd="1"/>
        <i x="423" nd="1"/>
        <i x="516" nd="1"/>
        <i x="2163" nd="1"/>
        <i x="1094" nd="1"/>
        <i x="701" nd="1"/>
        <i x="677" nd="1"/>
        <i x="1717" nd="1"/>
        <i x="975" nd="1"/>
        <i x="2320" nd="1"/>
        <i x="972" nd="1"/>
        <i x="1756" nd="1"/>
        <i x="1078" nd="1"/>
        <i x="1273" nd="1"/>
        <i x="1379" nd="1"/>
        <i x="2357" nd="1"/>
        <i x="1771" nd="1"/>
        <i x="2299" nd="1"/>
        <i x="2077" nd="1"/>
        <i x="79" nd="1"/>
        <i x="1978" nd="1"/>
        <i x="1977" nd="1"/>
        <i x="39" nd="1"/>
        <i x="796" nd="1"/>
        <i x="687" nd="1"/>
        <i x="1692" nd="1"/>
        <i x="1201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1" nd="1"/>
        <i x="1455" nd="1"/>
        <i x="1918" nd="1"/>
        <i x="1745" nd="1"/>
        <i x="1827" nd="1"/>
        <i x="372" nd="1"/>
        <i x="6" nd="1"/>
        <i x="3" nd="1"/>
        <i x="324" nd="1"/>
        <i x="409" nd="1"/>
        <i x="2421" nd="1"/>
        <i x="2193" nd="1"/>
        <i x="2186" nd="1"/>
        <i x="1760" nd="1"/>
        <i x="1" nd="1"/>
        <i x="0" nd="1"/>
        <i x="387" nd="1"/>
        <i x="509" nd="1"/>
        <i x="984" nd="1"/>
        <i x="1841" nd="1"/>
        <i x="810" nd="1"/>
        <i x="898" nd="1"/>
        <i x="1989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5" nd="1"/>
        <i x="1626" nd="1"/>
        <i x="2306" nd="1"/>
        <i x="1696" nd="1"/>
        <i x="2040" nd="1"/>
        <i x="1960" nd="1"/>
        <i x="1453" nd="1"/>
        <i x="1359" nd="1"/>
        <i x="1491" nd="1"/>
        <i x="867" nd="1"/>
        <i x="1266" nd="1"/>
        <i x="497" nd="1"/>
        <i x="676" nd="1"/>
        <i x="1668" nd="1"/>
        <i x="2084" nd="1"/>
        <i x="1024" nd="1"/>
        <i x="2189" nd="1"/>
        <i x="1932" nd="1"/>
        <i x="1023" nd="1"/>
        <i x="1107" nd="1"/>
        <i x="2333" nd="1"/>
        <i x="1990" nd="1"/>
        <i x="2359" nd="1"/>
        <i x="1366" nd="1"/>
        <i x="44" nd="1"/>
        <i x="41" nd="1"/>
        <i x="93" nd="1"/>
        <i x="92" nd="1"/>
        <i x="1979" nd="1"/>
        <i x="476" nd="1"/>
        <i x="2282" nd="1"/>
        <i x="408" nd="1"/>
        <i x="1137" nd="1"/>
        <i x="1743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5" nd="1"/>
        <i x="1602" nd="1"/>
        <i x="2221" nd="1"/>
        <i x="1870" nd="1"/>
        <i x="1889" nd="1"/>
        <i x="116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8" nd="1"/>
        <i x="398" nd="1"/>
        <i x="2127" nd="1"/>
        <i x="1815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1" nd="1"/>
        <i x="959" nd="1"/>
        <i x="2413" nd="1"/>
        <i x="2139" nd="1"/>
        <i x="987" nd="1"/>
        <i x="684" nd="1"/>
        <i x="2377" nd="1"/>
        <i x="1970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6" nd="1"/>
        <i x="1538" nd="1"/>
        <i x="1976" nd="1"/>
        <i x="1422" nd="1"/>
        <i x="1752" nd="1"/>
        <i x="1975" nd="1"/>
        <i x="2106" nd="1"/>
        <i x="1647" nd="1"/>
        <i x="2247" nd="1"/>
        <i x="1079" nd="1"/>
        <i x="610" nd="1"/>
        <i x="1891" nd="1"/>
        <i x="690" nd="1"/>
        <i x="1662" nd="1"/>
        <i x="719" nd="1"/>
        <i x="2016" nd="1"/>
        <i x="718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5" nd="1"/>
        <i x="2278" nd="1"/>
        <i x="1596" nd="1"/>
        <i x="2277" nd="1"/>
        <i x="773" nd="1"/>
        <i x="1056" nd="1"/>
        <i x="875" nd="1"/>
        <i x="2118" nd="1"/>
        <i x="1177" nd="1"/>
        <i x="861" nd="1"/>
        <i x="2366" nd="1"/>
        <i x="1588" nd="1"/>
        <i x="2214" nd="1"/>
        <i x="1545" nd="1"/>
        <i x="1900" nd="1"/>
        <i x="991" nd="1"/>
        <i x="1890" nd="1"/>
        <i x="845" nd="1"/>
        <i x="2212" nd="1"/>
        <i x="2211" nd="1"/>
        <i x="2089" nd="1"/>
        <i x="2090" nd="1"/>
        <i x="2253" nd="1"/>
        <i x="1714" nd="1"/>
        <i x="1544" nd="1"/>
        <i x="2351" nd="1"/>
        <i x="2029" nd="1"/>
        <i x="2231" nd="1"/>
        <i x="1157" nd="1"/>
        <i x="1669" nd="1"/>
        <i x="1546" nd="1"/>
        <i x="1792" nd="1"/>
        <i x="1243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7" nd="1"/>
        <i x="2191" nd="1"/>
        <i x="2423" nd="1"/>
        <i x="1942" nd="1"/>
        <i x="1459" nd="1"/>
        <i x="24" nd="1"/>
        <i x="1412" nd="1"/>
        <i x="825" nd="1"/>
        <i x="1117" nd="1"/>
        <i x="1984" nd="1"/>
        <i x="118" nd="1"/>
        <i x="1966" nd="1"/>
        <i x="884" nd="1"/>
        <i x="541" nd="1"/>
        <i x="1438" nd="1"/>
        <i x="1817" nd="1"/>
        <i x="1740" nd="1"/>
        <i x="2355" nd="1"/>
        <i x="2338" nd="1"/>
        <i x="2440" nd="1"/>
        <i x="331" nd="1"/>
        <i x="323" nd="1"/>
        <i x="120" nd="1"/>
        <i x="113" nd="1"/>
        <i x="1938" nd="1"/>
        <i x="2344" nd="1"/>
        <i x="1604" nd="1"/>
        <i x="1592" nd="1"/>
        <i x="1593" nd="1"/>
        <i x="121" nd="1"/>
        <i x="1641" nd="1"/>
        <i x="1586" nd="1"/>
        <i x="1585" nd="1"/>
        <i x="1587" nd="1"/>
        <i x="1509" nd="1"/>
        <i x="2414" nd="1"/>
        <i x="1688" nd="1"/>
        <i x="777" nd="1"/>
        <i x="2137" nd="1"/>
        <i x="1686" nd="1"/>
        <i x="2164" nd="1"/>
        <i x="1584" nd="1"/>
        <i x="1583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50" nd="1"/>
        <i x="1672" nd="1"/>
        <i x="229" nd="1"/>
        <i x="1892" nd="1"/>
        <i x="2329" nd="1"/>
        <i x="1535" nd="1"/>
        <i x="993" nd="1"/>
        <i x="1534" nd="1"/>
        <i x="1533" nd="1"/>
        <i x="832" nd="1"/>
        <i x="1444" nd="1"/>
        <i x="125" nd="1"/>
        <i x="2109" nd="1"/>
        <i x="355" nd="1"/>
        <i x="328" nd="1"/>
        <i x="871" nd="1"/>
        <i x="1147" nd="1"/>
        <i x="1865" nd="1"/>
        <i x="1751" nd="1"/>
        <i x="1204" nd="1"/>
        <i x="1463" nd="1"/>
        <i x="1144" nd="1"/>
        <i x="1145" nd="1"/>
        <i x="2273" nd="1"/>
        <i x="389" nd="1"/>
        <i x="1871" nd="1"/>
        <i x="849" nd="1"/>
        <i x="2381" nd="1"/>
        <i x="1933" nd="1"/>
        <i x="838" nd="1"/>
        <i x="2009" nd="1"/>
        <i x="1146" nd="1"/>
        <i x="678" nd="1"/>
        <i x="1075" nd="1"/>
        <i x="1074" nd="1"/>
        <i x="1267" nd="1"/>
        <i x="401" nd="1"/>
        <i x="587" nd="1"/>
        <i x="1915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1" nd="1"/>
        <i x="1657" nd="1"/>
        <i x="1656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3" nd="1"/>
        <i x="1684" nd="1"/>
        <i x="87" nd="1"/>
        <i x="2032" nd="1"/>
        <i x="2042" nd="1"/>
        <i x="2156" nd="1"/>
        <i x="1278" nd="1"/>
        <i x="1547" nd="1"/>
        <i x="51" nd="1"/>
        <i x="53" nd="1"/>
        <i x="52" nd="1"/>
        <i x="54" nd="1"/>
        <i x="2078" nd="1"/>
        <i x="2213" nd="1"/>
        <i x="122" nd="1"/>
        <i x="2290" nd="1"/>
        <i x="1332" nd="1"/>
        <i x="45" nd="1"/>
        <i x="1354" nd="1"/>
        <i x="1939" nd="1"/>
        <i x="205" nd="1"/>
        <i x="1468" nd="1"/>
        <i x="2367" nd="1"/>
        <i x="860" nd="1"/>
        <i x="1980" nd="1"/>
        <i x="442" nd="1"/>
        <i x="413" nd="1"/>
        <i x="405" nd="1"/>
        <i x="2289" nd="1"/>
        <i x="1867" nd="1"/>
        <i x="500" nd="1"/>
        <i x="1178" nd="1"/>
        <i x="2437" nd="1"/>
        <i x="110" nd="1"/>
        <i x="466" nd="1"/>
        <i x="501" nd="1"/>
        <i x="992" nd="1"/>
        <i x="1539" nd="1"/>
        <i x="770" nd="1"/>
        <i x="38" nd="1"/>
        <i x="1062" nd="1"/>
        <i x="1320" nd="1"/>
        <i x="1860" nd="1"/>
        <i x="2424" nd="1"/>
        <i x="1026" nd="1"/>
        <i x="1112" nd="1"/>
        <i x="223" nd="1"/>
        <i x="2187" nd="1"/>
        <i x="1761" nd="1"/>
        <i x="1525" nd="1"/>
        <i x="921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8" nd="1"/>
        <i x="246" nd="1"/>
        <i x="165" nd="1"/>
        <i x="245" nd="1"/>
        <i x="655" nd="1"/>
        <i x="2369" nd="1"/>
        <i x="1616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1" nd="1"/>
        <i x="1092" nd="1"/>
        <i x="168" nd="1"/>
        <i x="318" nd="1"/>
        <i x="242" nd="1"/>
        <i x="595" nd="1"/>
        <i x="1018" nd="1"/>
        <i x="2017" nd="1"/>
        <i x="1225" nd="1"/>
        <i x="781" nd="1"/>
        <i x="1639" nd="1"/>
        <i x="1919" nd="1"/>
        <i x="1229" nd="1"/>
        <i x="2330" nd="1"/>
        <i x="2120" nd="1"/>
        <i x="326" nd="1"/>
        <i x="529" nd="1"/>
        <i x="2418" nd="1"/>
        <i x="1386" nd="1"/>
        <i x="2451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6">
        <i x="36"/>
        <i x="81"/>
        <i x="55"/>
        <i x="95" s="1"/>
        <i x="84"/>
        <i x="26"/>
        <i x="40"/>
        <i x="30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4"/>
        <i x="2" s="1"/>
        <i x="29"/>
        <i x="1"/>
        <i x="134"/>
        <i x="28"/>
        <i x="139" nd="1"/>
        <i x="168" nd="1"/>
        <i x="140" nd="1"/>
        <i x="114" nd="1"/>
        <i x="137" nd="1"/>
        <i x="213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927" totalsRowShown="0">
  <autoFilter ref="A1:S11927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4" totalsRowShown="0">
  <autoFilter ref="A1:D8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927"/>
  <sheetViews>
    <sheetView topLeftCell="A11874" zoomScale="80" zoomScaleNormal="80" workbookViewId="0">
      <selection activeCell="L11927" sqref="L11927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2877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2880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2881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3262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3262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2901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3262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2824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3262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2825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3262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2826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2903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3262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3262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3262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2903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2903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3262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2903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3262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2827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2828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2903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2902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2764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2761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2761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2761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3198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3262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3262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2657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3638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2764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2657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2761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2847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2657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3638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2847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2761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2657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3638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3638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2847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3638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2657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3033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3638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3262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2697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2761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2697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2856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3069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3638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3638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2657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2657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2345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2856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2856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2856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2657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3638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2856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2321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2657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2585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2345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2322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3638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2846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2323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2585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2324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2325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2327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2326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2328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2329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2330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2331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2332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2334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2335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2333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2337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2336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2339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2339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2339</v>
      </c>
      <c r="E6266">
        <v>5</v>
      </c>
      <c r="F6266" t="s">
        <v>1213</v>
      </c>
      <c r="G6266" t="s">
        <v>262</v>
      </c>
      <c r="H6266" t="s">
        <v>2324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2339</v>
      </c>
      <c r="E6267">
        <v>5</v>
      </c>
      <c r="F6267" t="s">
        <v>1213</v>
      </c>
      <c r="G6267" t="s">
        <v>284</v>
      </c>
      <c r="H6267" t="s">
        <v>2338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2340</v>
      </c>
      <c r="G6272" t="s">
        <v>266</v>
      </c>
      <c r="H6272" t="s">
        <v>2341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2343</v>
      </c>
      <c r="G6273" t="s">
        <v>1807</v>
      </c>
      <c r="H6273" t="s">
        <v>2342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2339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2339</v>
      </c>
      <c r="E6275">
        <v>1</v>
      </c>
      <c r="F6275" t="s">
        <v>2344</v>
      </c>
      <c r="G6275" t="s">
        <v>284</v>
      </c>
      <c r="H6275" t="s">
        <v>2345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2346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2348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2347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2349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2350</v>
      </c>
      <c r="G6281" t="s">
        <v>266</v>
      </c>
      <c r="H6281" t="s">
        <v>3532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2351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2352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2353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2354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2355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2356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2357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2358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2359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2364</v>
      </c>
      <c r="G6319" t="s">
        <v>266</v>
      </c>
      <c r="H6319" t="s">
        <v>2360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2364</v>
      </c>
      <c r="G6320" t="s">
        <v>266</v>
      </c>
      <c r="H6320" t="s">
        <v>2361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2363</v>
      </c>
      <c r="G6321" t="s">
        <v>266</v>
      </c>
      <c r="H6321" t="s">
        <v>2362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2365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2366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2370</v>
      </c>
      <c r="L6339" t="s">
        <v>2369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2396</v>
      </c>
      <c r="G6344" t="s">
        <v>266</v>
      </c>
      <c r="H6344" t="s">
        <v>2371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2375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2375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2375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2375</v>
      </c>
      <c r="E6351">
        <v>1</v>
      </c>
      <c r="F6351" t="s">
        <v>2372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2375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2375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2375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2375</v>
      </c>
      <c r="E6355">
        <v>1</v>
      </c>
      <c r="F6355" t="s">
        <v>26</v>
      </c>
      <c r="G6355" t="s">
        <v>273</v>
      </c>
      <c r="H6355" t="s">
        <v>2353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2375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2373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2374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2376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2377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2378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2379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2380</v>
      </c>
      <c r="G6377" t="s">
        <v>266</v>
      </c>
      <c r="H6377" t="s">
        <v>2380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2381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2382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2383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2384</v>
      </c>
      <c r="L6397" t="s">
        <v>2385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2386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2386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2352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2387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2388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2969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2391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2359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2364</v>
      </c>
      <c r="G6449" t="s">
        <v>266</v>
      </c>
      <c r="H6449" t="s">
        <v>2360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2364</v>
      </c>
      <c r="G6450" t="s">
        <v>266</v>
      </c>
      <c r="H6450" t="s">
        <v>2361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2364</v>
      </c>
      <c r="G6451" t="s">
        <v>266</v>
      </c>
      <c r="H6451" t="s">
        <v>2389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2404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2390</v>
      </c>
      <c r="G6453" t="s">
        <v>266</v>
      </c>
      <c r="H6453" t="s">
        <v>2390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2392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2393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2394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2395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2397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2398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2399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2400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2401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2396</v>
      </c>
      <c r="G6478" t="s">
        <v>266</v>
      </c>
      <c r="H6478" t="s">
        <v>2371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2359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2390</v>
      </c>
      <c r="G6480" t="s">
        <v>266</v>
      </c>
      <c r="H6480" t="s">
        <v>2390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2363</v>
      </c>
      <c r="G6482" t="s">
        <v>266</v>
      </c>
      <c r="H6482" t="s">
        <v>2402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2403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2404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2405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2364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2382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2498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2969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2372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2359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2406</v>
      </c>
      <c r="E6498">
        <v>3</v>
      </c>
      <c r="F6498" t="s">
        <v>929</v>
      </c>
      <c r="G6498" t="s">
        <v>266</v>
      </c>
      <c r="H6498" t="s">
        <v>2407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2406</v>
      </c>
      <c r="E6499">
        <v>2</v>
      </c>
      <c r="F6499" t="s">
        <v>929</v>
      </c>
      <c r="G6499" t="s">
        <v>266</v>
      </c>
      <c r="H6499" t="s">
        <v>2408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2406</v>
      </c>
      <c r="E6500">
        <v>6</v>
      </c>
      <c r="F6500" t="s">
        <v>929</v>
      </c>
      <c r="G6500" t="s">
        <v>266</v>
      </c>
      <c r="H6500" t="s">
        <v>2409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2406</v>
      </c>
      <c r="E6501">
        <v>6</v>
      </c>
      <c r="F6501" t="s">
        <v>929</v>
      </c>
      <c r="G6501" t="s">
        <v>266</v>
      </c>
      <c r="H6501" t="s">
        <v>2410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2411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2412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2413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2414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2417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2415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2416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2391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2418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2419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2397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2422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2413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2423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2358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2425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2425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2426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2428</v>
      </c>
      <c r="L6575" t="s">
        <v>2429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2430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2409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2431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2334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2412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2328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2432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2433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2434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2339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2339</v>
      </c>
      <c r="E6612">
        <v>3</v>
      </c>
      <c r="F6612" t="s">
        <v>1213</v>
      </c>
      <c r="G6612" t="s">
        <v>284</v>
      </c>
      <c r="H6612" t="s">
        <v>2435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2339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2339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2339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2339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2410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2436</v>
      </c>
      <c r="G6621" t="s">
        <v>1814</v>
      </c>
      <c r="H6621" t="s">
        <v>2437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2436</v>
      </c>
      <c r="G6622" t="s">
        <v>272</v>
      </c>
      <c r="H6622" t="s">
        <v>2437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2438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2440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2358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2444</v>
      </c>
      <c r="H6642" t="s">
        <v>2445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2446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2448</v>
      </c>
      <c r="E6656">
        <v>20</v>
      </c>
      <c r="F6656" t="s">
        <v>2447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2448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2450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2451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2415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2452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2453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2454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2455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2456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2457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2458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2459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2460</v>
      </c>
      <c r="H6698" t="s">
        <v>2461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2447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2447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2462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2463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2846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2464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2465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2466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2463</v>
      </c>
      <c r="E6731">
        <v>1</v>
      </c>
      <c r="F6731" t="s">
        <v>458</v>
      </c>
      <c r="G6731" t="s">
        <v>1412</v>
      </c>
      <c r="H6731" t="s">
        <v>2467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2479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2480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2481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2829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2463</v>
      </c>
      <c r="E6763">
        <v>1</v>
      </c>
      <c r="F6763" t="s">
        <v>386</v>
      </c>
      <c r="G6763" t="s">
        <v>284</v>
      </c>
      <c r="H6763" t="s">
        <v>2482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2483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2484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2485</v>
      </c>
      <c r="L6775" t="s">
        <v>2486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2487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2488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2489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2490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2491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2491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2395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2492</v>
      </c>
      <c r="G6816" t="s">
        <v>266</v>
      </c>
      <c r="H6816" t="s">
        <v>2493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2494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2495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2323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2496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2497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2498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2499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2500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2501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2446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2502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2503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2504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2505</v>
      </c>
      <c r="H6852" t="s">
        <v>2506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2507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2508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2339</v>
      </c>
      <c r="E6856">
        <v>1</v>
      </c>
      <c r="F6856" t="s">
        <v>1487</v>
      </c>
      <c r="G6856" t="s">
        <v>284</v>
      </c>
      <c r="H6856" t="s">
        <v>2338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2339</v>
      </c>
      <c r="E6857">
        <v>3</v>
      </c>
      <c r="F6857" t="s">
        <v>1213</v>
      </c>
      <c r="G6857" t="s">
        <v>284</v>
      </c>
      <c r="H6857" t="s">
        <v>2509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2339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2339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2339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2406</v>
      </c>
      <c r="E6861">
        <v>5</v>
      </c>
      <c r="F6861" t="s">
        <v>2510</v>
      </c>
      <c r="G6861" t="s">
        <v>266</v>
      </c>
      <c r="H6861" t="s">
        <v>2511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2406</v>
      </c>
      <c r="E6862">
        <v>2</v>
      </c>
      <c r="F6862" t="s">
        <v>929</v>
      </c>
      <c r="G6862" t="s">
        <v>266</v>
      </c>
      <c r="H6862" t="s">
        <v>2512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2406</v>
      </c>
      <c r="E6863">
        <v>10</v>
      </c>
      <c r="F6863" t="s">
        <v>2436</v>
      </c>
      <c r="G6863" t="s">
        <v>266</v>
      </c>
      <c r="H6863" t="s">
        <v>2513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2406</v>
      </c>
      <c r="E6864">
        <v>6</v>
      </c>
      <c r="F6864" t="s">
        <v>2436</v>
      </c>
      <c r="G6864" t="s">
        <v>266</v>
      </c>
      <c r="H6864" t="s">
        <v>2514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2406</v>
      </c>
      <c r="E6865">
        <v>3</v>
      </c>
      <c r="F6865" t="s">
        <v>2515</v>
      </c>
      <c r="G6865" t="s">
        <v>266</v>
      </c>
      <c r="H6865" t="s">
        <v>2516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2406</v>
      </c>
      <c r="E6866">
        <v>7</v>
      </c>
      <c r="F6866" t="s">
        <v>2515</v>
      </c>
      <c r="G6866" t="s">
        <v>266</v>
      </c>
      <c r="H6866" t="s">
        <v>2517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2763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2518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2519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2520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2521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2522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2523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2524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2525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2526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2527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2528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2406</v>
      </c>
      <c r="E6885">
        <v>20</v>
      </c>
      <c r="F6885" t="s">
        <v>2436</v>
      </c>
      <c r="G6885" t="s">
        <v>589</v>
      </c>
      <c r="H6885" t="s">
        <v>2514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2406</v>
      </c>
      <c r="E6886">
        <v>2</v>
      </c>
      <c r="F6886" t="s">
        <v>929</v>
      </c>
      <c r="G6886" t="s">
        <v>266</v>
      </c>
      <c r="H6886" t="s">
        <v>2529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2488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2554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2530</v>
      </c>
      <c r="H6892" t="s">
        <v>2531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2531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2532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2533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2534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2446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2535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2536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2382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2537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2538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2328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2539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2534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2540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2541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2542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2482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2846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2394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2534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2545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2546</v>
      </c>
      <c r="H6942" t="s">
        <v>2547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2544</v>
      </c>
      <c r="G6943" t="s">
        <v>266</v>
      </c>
      <c r="H6943" t="s">
        <v>2543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2548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2488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2549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2497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2550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2436</v>
      </c>
      <c r="G6956" t="s">
        <v>266</v>
      </c>
      <c r="H6956" t="s">
        <v>2551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2552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2553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2554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2555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2527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2410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2556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2557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3262</v>
      </c>
      <c r="G6976" t="s">
        <v>263</v>
      </c>
      <c r="H6976" t="s">
        <v>2558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2559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2560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2393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2561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2580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2507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2562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2563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2564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2565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2446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2369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2567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2566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2568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2569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2569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3033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2570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2351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2571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2572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2600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2573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2577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2574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2575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2576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2394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2578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2527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2579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2969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2580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2562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2581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2582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2583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2504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2584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2488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2585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2585</v>
      </c>
      <c r="L7143" t="s">
        <v>2369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2586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2501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2500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2856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2856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2657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2587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2369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2403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2588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2589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2590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2591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2592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2642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2969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2593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2322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2594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2595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2339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2599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2354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2352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2600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2610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2611</v>
      </c>
      <c r="H7256" t="s">
        <v>2612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2613</v>
      </c>
      <c r="L7262" t="s">
        <v>2614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2616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2364</v>
      </c>
      <c r="G7264" t="s">
        <v>266</v>
      </c>
      <c r="H7264" t="s">
        <v>2615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2617</v>
      </c>
      <c r="L7267" t="s">
        <v>2618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2619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2620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2621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2622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2623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2624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2394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2335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2625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2626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2627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2540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2697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2628</v>
      </c>
      <c r="G7325" t="s">
        <v>1765</v>
      </c>
      <c r="H7325" t="s">
        <v>2629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2630</v>
      </c>
      <c r="H7326" t="s">
        <v>2631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2579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2632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2636</v>
      </c>
      <c r="H7329" t="s">
        <v>2637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2635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2633</v>
      </c>
      <c r="H7334" t="s">
        <v>2634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2624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2639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2638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2406</v>
      </c>
      <c r="E7338">
        <v>4</v>
      </c>
      <c r="F7338" t="s">
        <v>929</v>
      </c>
      <c r="G7338" t="s">
        <v>266</v>
      </c>
      <c r="H7338" t="s">
        <v>2640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2406</v>
      </c>
      <c r="E7339">
        <v>2</v>
      </c>
      <c r="F7339" t="s">
        <v>929</v>
      </c>
      <c r="G7339" t="s">
        <v>266</v>
      </c>
      <c r="H7339" t="s">
        <v>2641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2585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2697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2521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2643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2644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2645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2646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2647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2488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2648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2649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2650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2651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2652</v>
      </c>
      <c r="G7365" t="s">
        <v>197</v>
      </c>
      <c r="H7365" t="s">
        <v>2653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2654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2655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2656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2585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2657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2658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2659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2346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3531</v>
      </c>
      <c r="H7377" t="s">
        <v>3170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2663</v>
      </c>
      <c r="H7378" t="s">
        <v>2660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2663</v>
      </c>
      <c r="H7379" t="s">
        <v>2661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2770</v>
      </c>
      <c r="G7380" t="s">
        <v>3529</v>
      </c>
      <c r="H7380" t="s">
        <v>3530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2664</v>
      </c>
      <c r="G7381" t="s">
        <v>2665</v>
      </c>
      <c r="H7381" t="s">
        <v>2666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2670</v>
      </c>
      <c r="G7382" t="s">
        <v>2668</v>
      </c>
      <c r="H7382" t="s">
        <v>2667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2670</v>
      </c>
      <c r="G7383" t="s">
        <v>2663</v>
      </c>
      <c r="H7383" t="s">
        <v>2669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2671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2672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2673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2674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2644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2643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2498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2645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2675</v>
      </c>
      <c r="G7418" t="s">
        <v>266</v>
      </c>
      <c r="H7418" t="s">
        <v>2676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2675</v>
      </c>
      <c r="G7419" t="s">
        <v>266</v>
      </c>
      <c r="H7419" t="s">
        <v>2676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2677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2678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2679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2680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2681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2682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2524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2683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2684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2645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2685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2507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2686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2673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2687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2688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2689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2689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2690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2691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2692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2521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2693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2693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2694</v>
      </c>
      <c r="L7493" t="s">
        <v>2693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2693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2695</v>
      </c>
      <c r="G7496" t="s">
        <v>266</v>
      </c>
      <c r="H7496" t="s">
        <v>2696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2697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2697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2697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2697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2697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2698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2699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2700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2701</v>
      </c>
      <c r="G7512" t="s">
        <v>1765</v>
      </c>
      <c r="H7512" t="s">
        <v>2701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2702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2645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2703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2632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2500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2540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2651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2704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2706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2705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2436</v>
      </c>
      <c r="G7549" t="s">
        <v>266</v>
      </c>
      <c r="H7549" t="s">
        <v>2514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2410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2707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2708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2709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2710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2711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2712</v>
      </c>
      <c r="L7573" t="s">
        <v>2713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2714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2715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2716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2572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2717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2718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2719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2651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2697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2446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2616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2503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2699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2364</v>
      </c>
      <c r="G7620" t="s">
        <v>266</v>
      </c>
      <c r="H7620" t="s">
        <v>2721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2364</v>
      </c>
      <c r="G7621" t="s">
        <v>266</v>
      </c>
      <c r="H7621" t="s">
        <v>2722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2670</v>
      </c>
      <c r="G7623" t="s">
        <v>2663</v>
      </c>
      <c r="H7623" t="s">
        <v>2669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2720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2699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2723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2719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2724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2725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2726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2364</v>
      </c>
      <c r="G7636" t="s">
        <v>266</v>
      </c>
      <c r="H7636" t="s">
        <v>2722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2644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2527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2410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2727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2728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2678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2663</v>
      </c>
      <c r="H7658" t="s">
        <v>2661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2520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2729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2671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2730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2732</v>
      </c>
      <c r="L7675" t="s">
        <v>2731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2733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2734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2735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2436</v>
      </c>
      <c r="G7697" t="s">
        <v>272</v>
      </c>
      <c r="H7697" t="s">
        <v>2735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2736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2736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2624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2628</v>
      </c>
      <c r="G7708" t="s">
        <v>1765</v>
      </c>
      <c r="H7708" t="s">
        <v>2739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2737</v>
      </c>
      <c r="G7709" t="s">
        <v>266</v>
      </c>
      <c r="H7709" t="s">
        <v>2738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2700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2723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2525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2740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2729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2504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2632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2364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2741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2616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2742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2699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2743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2628</v>
      </c>
      <c r="G7746" t="s">
        <v>1765</v>
      </c>
      <c r="H7746" t="s">
        <v>2739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2737</v>
      </c>
      <c r="G7747" t="s">
        <v>266</v>
      </c>
      <c r="H7747" t="s">
        <v>2653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2737</v>
      </c>
      <c r="G7748" t="s">
        <v>266</v>
      </c>
      <c r="H7748" t="s">
        <v>2738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2670</v>
      </c>
      <c r="G7749" t="s">
        <v>2663</v>
      </c>
      <c r="H7749" t="s">
        <v>2669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2744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2527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2663</v>
      </c>
      <c r="H7756" t="s">
        <v>2661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2745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2509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2746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2698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2705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2498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2731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2509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2700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2509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2747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2748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2579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2525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2731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2498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2749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2737</v>
      </c>
      <c r="G7836" t="s">
        <v>266</v>
      </c>
      <c r="H7836" t="s">
        <v>2738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2751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2406</v>
      </c>
      <c r="E7852">
        <v>1</v>
      </c>
      <c r="F7852" t="s">
        <v>929</v>
      </c>
      <c r="G7852" t="s">
        <v>266</v>
      </c>
      <c r="H7852" t="s">
        <v>2735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2406</v>
      </c>
      <c r="E7853">
        <v>2</v>
      </c>
      <c r="F7853" t="s">
        <v>929</v>
      </c>
      <c r="G7853" t="s">
        <v>266</v>
      </c>
      <c r="H7853" t="s">
        <v>2752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2498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2498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2830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2753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2754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2382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2540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2755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2756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2515</v>
      </c>
      <c r="G7883" t="s">
        <v>266</v>
      </c>
      <c r="H7883" t="s">
        <v>2517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2331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2636</v>
      </c>
      <c r="H7900" t="s">
        <v>2637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2745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2757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2705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2705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2501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2760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2762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2765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2355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2766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2767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2768</v>
      </c>
      <c r="G7951" t="s">
        <v>266</v>
      </c>
      <c r="H7951" t="s">
        <v>2769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2770</v>
      </c>
      <c r="G7952" t="s">
        <v>3529</v>
      </c>
      <c r="H7952" t="s">
        <v>3530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2770</v>
      </c>
      <c r="G7953" t="s">
        <v>266</v>
      </c>
      <c r="H7953" t="s">
        <v>2771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2664</v>
      </c>
      <c r="G7954" t="s">
        <v>2665</v>
      </c>
      <c r="H7954" t="s">
        <v>2772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2773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2394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2774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2541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2504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2775</v>
      </c>
      <c r="G7966" t="s">
        <v>2776</v>
      </c>
      <c r="H7966" t="s">
        <v>2777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2778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2382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2779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2780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2823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2781</v>
      </c>
      <c r="E7980">
        <v>1</v>
      </c>
      <c r="F7980" t="s">
        <v>1295</v>
      </c>
      <c r="G7980" t="s">
        <v>266</v>
      </c>
      <c r="H7980" t="s">
        <v>2782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2783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2644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2681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2381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2638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2436</v>
      </c>
      <c r="G7997" t="s">
        <v>266</v>
      </c>
      <c r="H7997" t="s">
        <v>2514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2752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2415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2500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2794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2795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2705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2796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2797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2798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2799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2488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2800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2800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2683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2801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2802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2803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2933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2808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2406</v>
      </c>
      <c r="E8075">
        <v>2</v>
      </c>
      <c r="F8075" t="s">
        <v>929</v>
      </c>
      <c r="G8075" t="s">
        <v>266</v>
      </c>
      <c r="H8075" t="s">
        <v>2752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2406</v>
      </c>
      <c r="E8076">
        <v>2</v>
      </c>
      <c r="F8076" t="s">
        <v>2515</v>
      </c>
      <c r="G8076" t="s">
        <v>266</v>
      </c>
      <c r="H8076" t="s">
        <v>2809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2810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2811</v>
      </c>
      <c r="H8082" t="s">
        <v>2812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2813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2814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2800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2488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2815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2816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2817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2664</v>
      </c>
      <c r="G8095" t="s">
        <v>2665</v>
      </c>
      <c r="H8095" t="s">
        <v>2772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2818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2683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2819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2820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2808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2638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2821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2818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2822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2811</v>
      </c>
      <c r="H8133" t="s">
        <v>2812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2664</v>
      </c>
      <c r="G8138" t="s">
        <v>2665</v>
      </c>
      <c r="H8138" t="s">
        <v>2772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2744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2364</v>
      </c>
      <c r="G8149" t="s">
        <v>266</v>
      </c>
      <c r="H8149" t="s">
        <v>2831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2664</v>
      </c>
      <c r="G8150" t="s">
        <v>2665</v>
      </c>
      <c r="H8150" t="s">
        <v>2666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2832</v>
      </c>
      <c r="L8154" t="s">
        <v>2833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2834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2835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2504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2836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2816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2816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2816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2838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2723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2723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2839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2746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2840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2649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2841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2842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2705</v>
      </c>
      <c r="J8215" t="s">
        <v>2843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2844</v>
      </c>
      <c r="E8219">
        <v>1</v>
      </c>
      <c r="F8219" t="s">
        <v>458</v>
      </c>
      <c r="G8219" t="s">
        <v>272</v>
      </c>
      <c r="H8219" t="s">
        <v>2845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2844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2848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2849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2850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2875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2819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2527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2752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2851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2664</v>
      </c>
      <c r="G8257" t="s">
        <v>2665</v>
      </c>
      <c r="H8257" t="s">
        <v>2666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2664</v>
      </c>
      <c r="G8258" t="s">
        <v>2665</v>
      </c>
      <c r="H8258" t="s">
        <v>2772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2852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2527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2853</v>
      </c>
      <c r="G8261" t="s">
        <v>1765</v>
      </c>
      <c r="H8261" t="s">
        <v>2854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2855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2856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2811</v>
      </c>
      <c r="H8275" t="s">
        <v>2812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2857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2858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2859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2860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2861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2862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2863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2863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2737</v>
      </c>
      <c r="G8290" t="s">
        <v>266</v>
      </c>
      <c r="H8290" t="s">
        <v>2738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2864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2865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2851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2773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2866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2867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2499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2868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2369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2499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2499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2853</v>
      </c>
      <c r="G8315" t="s">
        <v>1765</v>
      </c>
      <c r="H8315" t="s">
        <v>2869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2737</v>
      </c>
      <c r="G8316" t="s">
        <v>266</v>
      </c>
      <c r="H8316" t="s">
        <v>2738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2744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2865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2865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2840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2870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2700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2871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2872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2873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2501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2874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2876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2882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2883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2446</v>
      </c>
      <c r="G8369" t="s">
        <v>262</v>
      </c>
      <c r="H8369" t="s">
        <v>2723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2723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2884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2499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2885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2884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2886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2770</v>
      </c>
      <c r="G8387" t="s">
        <v>266</v>
      </c>
      <c r="H8387" t="s">
        <v>2662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2664</v>
      </c>
      <c r="G8390" t="s">
        <v>266</v>
      </c>
      <c r="H8390" t="s">
        <v>2772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2887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2888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2889</v>
      </c>
      <c r="G8408" t="s">
        <v>346</v>
      </c>
      <c r="H8408" t="s">
        <v>2891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2890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2892</v>
      </c>
      <c r="E8410">
        <v>1</v>
      </c>
      <c r="F8410" t="s">
        <v>2889</v>
      </c>
      <c r="G8410" t="s">
        <v>346</v>
      </c>
      <c r="H8410" t="s">
        <v>2891</v>
      </c>
      <c r="L8410" t="s">
        <v>2893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2770</v>
      </c>
      <c r="G8412" t="s">
        <v>3528</v>
      </c>
      <c r="H8412" t="s">
        <v>3527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2770</v>
      </c>
      <c r="G8413" t="s">
        <v>3529</v>
      </c>
      <c r="H8413" t="s">
        <v>3530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2664</v>
      </c>
      <c r="G8414" t="s">
        <v>2665</v>
      </c>
      <c r="H8414" t="s">
        <v>2772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2890</v>
      </c>
      <c r="G8419" t="s">
        <v>263</v>
      </c>
      <c r="H8419" t="s">
        <v>672</v>
      </c>
      <c r="L8419" t="s">
        <v>2893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2894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2819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2896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2737</v>
      </c>
      <c r="G8434" t="s">
        <v>266</v>
      </c>
      <c r="H8434" t="s">
        <v>2653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2538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2897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2897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2874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2900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2898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2699</v>
      </c>
      <c r="J8445" t="s">
        <v>2899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2408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2904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2905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2906</v>
      </c>
      <c r="H8454" t="s">
        <v>2907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2906</v>
      </c>
      <c r="H8455" t="s">
        <v>2908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2917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2916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2820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2910</v>
      </c>
      <c r="H8461" t="s">
        <v>2909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2538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2911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2737</v>
      </c>
      <c r="G8469" t="s">
        <v>266</v>
      </c>
      <c r="H8469" t="s">
        <v>2653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2737</v>
      </c>
      <c r="G8470" t="s">
        <v>266</v>
      </c>
      <c r="H8470" t="s">
        <v>2738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2913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2912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2406</v>
      </c>
      <c r="E8482">
        <v>1</v>
      </c>
      <c r="F8482" t="s">
        <v>929</v>
      </c>
      <c r="G8482" t="s">
        <v>266</v>
      </c>
      <c r="H8482" t="s">
        <v>2408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2406</v>
      </c>
      <c r="E8483">
        <v>1</v>
      </c>
      <c r="F8483" t="s">
        <v>929</v>
      </c>
      <c r="G8483" t="s">
        <v>266</v>
      </c>
      <c r="H8483" t="s">
        <v>2752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2914</v>
      </c>
      <c r="G8495" t="s">
        <v>266</v>
      </c>
      <c r="H8495" t="s">
        <v>2915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2800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2853</v>
      </c>
      <c r="G8504" t="s">
        <v>1765</v>
      </c>
      <c r="H8504" t="s">
        <v>2854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2918</v>
      </c>
      <c r="E8507">
        <v>1</v>
      </c>
      <c r="F8507" t="s">
        <v>2918</v>
      </c>
      <c r="G8507" t="s">
        <v>2918</v>
      </c>
      <c r="H8507" t="s">
        <v>2919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2921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2920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2924</v>
      </c>
      <c r="H8511" t="s">
        <v>2925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2923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2922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2920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2926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2855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2356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2664</v>
      </c>
      <c r="G8526" t="s">
        <v>266</v>
      </c>
      <c r="H8526" t="s">
        <v>2666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2927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2683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2692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2930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2930</v>
      </c>
      <c r="L8534" t="s">
        <v>3494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2928</v>
      </c>
      <c r="G8535" t="s">
        <v>604</v>
      </c>
      <c r="H8535" t="s">
        <v>2929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2931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2447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2500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2515</v>
      </c>
      <c r="G8546" t="s">
        <v>266</v>
      </c>
      <c r="H8546" t="s">
        <v>2809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2932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2939</v>
      </c>
      <c r="E8561">
        <v>1</v>
      </c>
      <c r="F8561" t="s">
        <v>2934</v>
      </c>
      <c r="G8561" t="s">
        <v>2937</v>
      </c>
      <c r="H8561" t="s">
        <v>2935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2936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2940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2921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2411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2446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2868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2941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2936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2770</v>
      </c>
      <c r="G8584" t="s">
        <v>266</v>
      </c>
      <c r="H8584" t="s">
        <v>2662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2705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2942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2942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2411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2648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2944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2945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2946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2946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2488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2819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2719</v>
      </c>
      <c r="J8638" t="s">
        <v>2411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2719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2947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2840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2948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2958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2949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2419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2621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2692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2950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2951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2936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2952</v>
      </c>
      <c r="J8678" t="s">
        <v>2411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2419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2576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2576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2874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2955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2351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2953</v>
      </c>
      <c r="G8707" t="s">
        <v>266</v>
      </c>
      <c r="H8707" t="s">
        <v>2954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2956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2957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2911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2369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2959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2488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2960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2515</v>
      </c>
      <c r="G8728" t="s">
        <v>266</v>
      </c>
      <c r="H8728" t="s">
        <v>2517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2705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2705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2347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2500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2500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2725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2725</v>
      </c>
      <c r="L8742" t="s">
        <v>2369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2725</v>
      </c>
      <c r="J8743" t="s">
        <v>2961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2962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2505</v>
      </c>
      <c r="H8747" t="s">
        <v>2506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2963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2964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2408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2965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2967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2966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2968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2968</v>
      </c>
      <c r="L8765" t="s">
        <v>2369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2969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2970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2971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2773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2392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2705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2972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2973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2974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2948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2976</v>
      </c>
      <c r="E8805">
        <v>1</v>
      </c>
      <c r="F8805" t="s">
        <v>2977</v>
      </c>
      <c r="G8805" t="s">
        <v>2979</v>
      </c>
      <c r="H8805" t="s">
        <v>2980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2976</v>
      </c>
      <c r="E8806">
        <v>1</v>
      </c>
      <c r="F8806" t="s">
        <v>1994</v>
      </c>
      <c r="G8806" t="s">
        <v>1998</v>
      </c>
      <c r="H8806" t="s">
        <v>2978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2976</v>
      </c>
      <c r="E8807">
        <v>1</v>
      </c>
      <c r="F8807" t="s">
        <v>2207</v>
      </c>
      <c r="G8807" t="s">
        <v>2981</v>
      </c>
      <c r="H8807" t="s">
        <v>2982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2976</v>
      </c>
      <c r="E8808">
        <v>2</v>
      </c>
      <c r="F8808" t="s">
        <v>2157</v>
      </c>
      <c r="G8808" t="s">
        <v>1807</v>
      </c>
      <c r="H8808" t="s">
        <v>2983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2976</v>
      </c>
      <c r="E8809">
        <v>1</v>
      </c>
      <c r="F8809" t="s">
        <v>2984</v>
      </c>
      <c r="G8809" t="s">
        <v>266</v>
      </c>
      <c r="H8809" t="s">
        <v>2985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2959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2989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2990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2987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2988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2986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2991</v>
      </c>
      <c r="E8821">
        <v>9</v>
      </c>
      <c r="F8821" t="s">
        <v>475</v>
      </c>
      <c r="G8821" t="s">
        <v>273</v>
      </c>
      <c r="H8821" t="s">
        <v>2948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2992</v>
      </c>
      <c r="L8824" t="s">
        <v>3064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2993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2968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2725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2996</v>
      </c>
      <c r="H8829" t="s">
        <v>2995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2998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2997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2488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2999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2994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2939</v>
      </c>
      <c r="E8835">
        <v>1</v>
      </c>
      <c r="F8835" t="s">
        <v>3000</v>
      </c>
      <c r="G8835" t="s">
        <v>3001</v>
      </c>
      <c r="H8835" t="s">
        <v>3005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2939</v>
      </c>
      <c r="E8836">
        <v>1</v>
      </c>
      <c r="F8836" t="s">
        <v>3002</v>
      </c>
      <c r="G8836" t="s">
        <v>2937</v>
      </c>
      <c r="H8836" t="s">
        <v>3004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2939</v>
      </c>
      <c r="E8837">
        <v>1</v>
      </c>
      <c r="F8837" t="s">
        <v>1321</v>
      </c>
      <c r="G8837" t="s">
        <v>2937</v>
      </c>
      <c r="H8837" t="s">
        <v>3003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2976</v>
      </c>
      <c r="E8838">
        <v>15</v>
      </c>
      <c r="F8838" t="s">
        <v>2863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3008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3006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3006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3007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2539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2328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3009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3010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3011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2392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2719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3012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2968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3013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3013</v>
      </c>
      <c r="L8895" t="s">
        <v>3030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3014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2853</v>
      </c>
      <c r="G8902" t="s">
        <v>1765</v>
      </c>
      <c r="H8902" t="s">
        <v>2869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3015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2704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2675</v>
      </c>
      <c r="G8921" t="s">
        <v>266</v>
      </c>
      <c r="H8921" t="s">
        <v>2676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3016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2369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2829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3018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2630</v>
      </c>
      <c r="H8951" t="s">
        <v>2631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2747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2968</v>
      </c>
      <c r="J8955" t="s">
        <v>3021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3020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2656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3022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2923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2856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2861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3025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3026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3027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2656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2562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3029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3028</v>
      </c>
      <c r="L8995" t="s">
        <v>3058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2911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3031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3032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2861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3033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2955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3034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3035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3036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3037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2773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2630</v>
      </c>
      <c r="H9022" t="s">
        <v>3038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3039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3040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2616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2364</v>
      </c>
      <c r="G9029" t="s">
        <v>266</v>
      </c>
      <c r="H9029" t="s">
        <v>3041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2579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2992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2969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3052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2521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2936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2874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3042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2773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3043</v>
      </c>
      <c r="H9058" t="s">
        <v>3044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3069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2873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2955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2912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2912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2856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3045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3043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2638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2856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2874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2488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3046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2369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3069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2965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2840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3501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3047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2585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2800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2702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2863</v>
      </c>
      <c r="G9149" t="s">
        <v>272</v>
      </c>
      <c r="H9149" t="s">
        <v>3028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3048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2664</v>
      </c>
      <c r="G9154" t="s">
        <v>266</v>
      </c>
      <c r="H9154" t="s">
        <v>2666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3002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2675</v>
      </c>
      <c r="G9157" t="s">
        <v>266</v>
      </c>
      <c r="H9157" t="s">
        <v>2676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3049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3050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2874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2488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3051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3043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2521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2863</v>
      </c>
      <c r="G9180" t="s">
        <v>272</v>
      </c>
      <c r="H9180" t="s">
        <v>3028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3052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3053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3055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3054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3051</v>
      </c>
      <c r="H9192" t="s">
        <v>3044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2952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2952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3501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3056</v>
      </c>
      <c r="L9200" t="s">
        <v>3501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2939</v>
      </c>
      <c r="E9207">
        <v>1</v>
      </c>
      <c r="F9207" t="s">
        <v>677</v>
      </c>
      <c r="G9207" t="s">
        <v>2939</v>
      </c>
      <c r="H9207" t="s">
        <v>3564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2939</v>
      </c>
      <c r="E9208">
        <v>1</v>
      </c>
      <c r="F9208" t="s">
        <v>15</v>
      </c>
      <c r="G9208" t="s">
        <v>2937</v>
      </c>
      <c r="H9208" t="s">
        <v>3057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2411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3059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3060</v>
      </c>
      <c r="G9214" t="s">
        <v>266</v>
      </c>
      <c r="H9214" t="s">
        <v>3061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3060</v>
      </c>
      <c r="G9215" t="s">
        <v>266</v>
      </c>
      <c r="H9215" t="s">
        <v>3061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2702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3062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3037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3063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2585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2446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2992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3065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3066</v>
      </c>
      <c r="H9239" t="s">
        <v>3067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2488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3068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3069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2501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3070</v>
      </c>
      <c r="L9251" t="s">
        <v>3501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3501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3071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2525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2381</v>
      </c>
      <c r="L9260" t="s">
        <v>3501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2381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3020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3501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2446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2446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3072</v>
      </c>
      <c r="L9269" t="s">
        <v>3501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3072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2705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2346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3073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2638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3072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3029</v>
      </c>
      <c r="L9290" t="s">
        <v>3107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2504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2681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3074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3075</v>
      </c>
      <c r="E9295">
        <v>1</v>
      </c>
      <c r="F9295" t="s">
        <v>386</v>
      </c>
      <c r="G9295" t="s">
        <v>284</v>
      </c>
      <c r="H9295" t="s">
        <v>2499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3076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3021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2779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3077</v>
      </c>
      <c r="E9305">
        <v>1</v>
      </c>
      <c r="F9305" t="s">
        <v>458</v>
      </c>
      <c r="G9305" t="s">
        <v>272</v>
      </c>
      <c r="H9305" t="s">
        <v>3080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3077</v>
      </c>
      <c r="E9306">
        <v>1</v>
      </c>
      <c r="F9306" t="s">
        <v>458</v>
      </c>
      <c r="G9306" t="s">
        <v>263</v>
      </c>
      <c r="H9306" t="s">
        <v>3081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2705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3078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3501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3079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2874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3082</v>
      </c>
      <c r="L9328" t="s">
        <v>3501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2906</v>
      </c>
      <c r="H9330" t="s">
        <v>2908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3083</v>
      </c>
      <c r="E9331">
        <v>1</v>
      </c>
      <c r="F9331" t="s">
        <v>458</v>
      </c>
      <c r="G9331" t="s">
        <v>263</v>
      </c>
      <c r="H9331" t="s">
        <v>3084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3087</v>
      </c>
      <c r="E9340">
        <v>1</v>
      </c>
      <c r="F9340" t="s">
        <v>2853</v>
      </c>
      <c r="G9340" t="s">
        <v>263</v>
      </c>
      <c r="H9340" t="s">
        <v>1177</v>
      </c>
      <c r="I9340" s="27" t="s">
        <v>3085</v>
      </c>
      <c r="J9340" s="27" t="s">
        <v>3086</v>
      </c>
      <c r="L9340" t="s">
        <v>3100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2853</v>
      </c>
      <c r="G9341" t="s">
        <v>263</v>
      </c>
      <c r="H9341" t="s">
        <v>1177</v>
      </c>
      <c r="I9341" s="27" t="s">
        <v>3085</v>
      </c>
      <c r="J9341" s="27" t="s">
        <v>3086</v>
      </c>
      <c r="L9341" t="s">
        <v>3100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3088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3089</v>
      </c>
      <c r="G9346" t="s">
        <v>266</v>
      </c>
      <c r="H9346" t="s">
        <v>3090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3091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2364</v>
      </c>
      <c r="G9351" t="s">
        <v>266</v>
      </c>
      <c r="H9351" t="s">
        <v>3092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3093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3094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3095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3096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3097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2502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3098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2411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3099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2496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3101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2504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3102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3103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2840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2520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3501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3104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2955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3105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3106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2773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3105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2663</v>
      </c>
      <c r="H9393" t="s">
        <v>2660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2770</v>
      </c>
      <c r="G9394" t="s">
        <v>266</v>
      </c>
      <c r="H9394" t="s">
        <v>2771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3037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2768</v>
      </c>
      <c r="G9402" t="s">
        <v>266</v>
      </c>
      <c r="H9402" t="s">
        <v>2769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2747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3108</v>
      </c>
      <c r="H9408" t="s">
        <v>3109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3110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3111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3501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3020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3112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3077</v>
      </c>
      <c r="E9424">
        <v>1</v>
      </c>
      <c r="F9424" t="s">
        <v>458</v>
      </c>
      <c r="G9424" t="s">
        <v>266</v>
      </c>
      <c r="H9424" t="s">
        <v>3119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3077</v>
      </c>
      <c r="E9425">
        <v>1</v>
      </c>
      <c r="F9425" t="s">
        <v>458</v>
      </c>
      <c r="G9425" t="s">
        <v>266</v>
      </c>
      <c r="H9425" t="s">
        <v>3118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2507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2510</v>
      </c>
      <c r="G9428" t="s">
        <v>266</v>
      </c>
      <c r="H9428" t="s">
        <v>2511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3123</v>
      </c>
      <c r="G9429" t="s">
        <v>794</v>
      </c>
      <c r="H9429" t="s">
        <v>3121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3123</v>
      </c>
      <c r="G9430" t="s">
        <v>794</v>
      </c>
      <c r="H9430" t="s">
        <v>3122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3501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2969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2856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3124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3060</v>
      </c>
      <c r="G9444" t="s">
        <v>266</v>
      </c>
      <c r="H9444" t="s">
        <v>3125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2814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2840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3128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3129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3501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3145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3148</v>
      </c>
      <c r="E9464">
        <v>1</v>
      </c>
      <c r="F9464" t="s">
        <v>2737</v>
      </c>
      <c r="G9464" t="s">
        <v>266</v>
      </c>
      <c r="H9464" t="s">
        <v>2653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3148</v>
      </c>
      <c r="E9465">
        <v>1</v>
      </c>
      <c r="F9465" t="s">
        <v>3146</v>
      </c>
      <c r="G9465" t="s">
        <v>266</v>
      </c>
      <c r="H9465" t="s">
        <v>3147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3149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3150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3501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2663</v>
      </c>
      <c r="H9475" t="s">
        <v>2660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3151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3152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3145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3153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3154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2773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3095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3155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2947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3156</v>
      </c>
      <c r="H9500" t="s">
        <v>3157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2369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2656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2369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3158</v>
      </c>
      <c r="J9508" t="s">
        <v>3021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2858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3159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2874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3501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2921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2399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3160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3160</v>
      </c>
      <c r="L9547" t="s">
        <v>3501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3161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3162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3037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2369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2947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2947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3163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3164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2364</v>
      </c>
      <c r="G9577" t="s">
        <v>266</v>
      </c>
      <c r="H9577" t="s">
        <v>3165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2773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3408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2969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2496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2968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3037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2947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3166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3167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3168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3060</v>
      </c>
      <c r="G9601" t="s">
        <v>266</v>
      </c>
      <c r="H9601" t="s">
        <v>3125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2770</v>
      </c>
      <c r="G9602" t="s">
        <v>3169</v>
      </c>
      <c r="H9602" t="s">
        <v>2771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2663</v>
      </c>
      <c r="H9603" t="s">
        <v>2660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3171</v>
      </c>
      <c r="H9604" t="s">
        <v>3170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2768</v>
      </c>
      <c r="G9605" t="s">
        <v>266</v>
      </c>
      <c r="H9605" t="s">
        <v>2769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2770</v>
      </c>
      <c r="G9606" t="s">
        <v>266</v>
      </c>
      <c r="H9606" t="s">
        <v>2662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3172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3173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3501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3095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3174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3175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3176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2725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3177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3501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3182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3183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3262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3098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3098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2936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3094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2952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3184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2911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2989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3185</v>
      </c>
      <c r="G9677" t="s">
        <v>1431</v>
      </c>
      <c r="H9677" t="s">
        <v>3186</v>
      </c>
      <c r="L9677" t="s">
        <v>3494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2364</v>
      </c>
      <c r="G9678" t="s">
        <v>266</v>
      </c>
      <c r="H9678" t="s">
        <v>3187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2364</v>
      </c>
      <c r="G9679" t="s">
        <v>266</v>
      </c>
      <c r="H9679" t="s">
        <v>3188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2868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3189</v>
      </c>
      <c r="L9682" t="s">
        <v>3501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3501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3037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3501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3020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3190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3501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3197</v>
      </c>
      <c r="L9695" t="s">
        <v>3501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2853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3020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3198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3501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3199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3200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3201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2911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3202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3020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3020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3198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3205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3203</v>
      </c>
      <c r="G9717" t="s">
        <v>266</v>
      </c>
      <c r="H9717" t="s">
        <v>3204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2744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3206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3207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3183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2656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2657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3208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2773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2663</v>
      </c>
      <c r="H9737" t="s">
        <v>2660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3060</v>
      </c>
      <c r="G9738" t="s">
        <v>266</v>
      </c>
      <c r="H9738" t="s">
        <v>3125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3209</v>
      </c>
      <c r="G9739" t="s">
        <v>266</v>
      </c>
      <c r="H9739" t="s">
        <v>3210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3211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3212</v>
      </c>
      <c r="G9741" t="s">
        <v>2663</v>
      </c>
      <c r="H9741" t="s">
        <v>3213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2664</v>
      </c>
      <c r="G9742" t="s">
        <v>2665</v>
      </c>
      <c r="H9742" t="s">
        <v>3255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3214</v>
      </c>
      <c r="G9743" t="s">
        <v>266</v>
      </c>
      <c r="H9743" t="s">
        <v>3215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3216</v>
      </c>
      <c r="G9744" t="s">
        <v>266</v>
      </c>
      <c r="H9744" t="s">
        <v>3217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3015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3219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2507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3222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3220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3221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3224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3223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3218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3093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3206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3206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3227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3167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3228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3098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3229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2436</v>
      </c>
      <c r="G9774" t="s">
        <v>272</v>
      </c>
      <c r="H9774" t="s">
        <v>3230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3201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3175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2346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3231</v>
      </c>
      <c r="G9783" t="s">
        <v>266</v>
      </c>
      <c r="H9783" t="s">
        <v>3232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3233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3225</v>
      </c>
      <c r="E9788">
        <v>1</v>
      </c>
      <c r="F9788" t="s">
        <v>483</v>
      </c>
      <c r="G9788" t="s">
        <v>272</v>
      </c>
      <c r="H9788" t="s">
        <v>3234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3225</v>
      </c>
      <c r="E9789">
        <v>1</v>
      </c>
      <c r="F9789" t="s">
        <v>3235</v>
      </c>
      <c r="G9789" t="s">
        <v>604</v>
      </c>
      <c r="H9789" t="s">
        <v>3235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3225</v>
      </c>
      <c r="E9790">
        <v>1</v>
      </c>
      <c r="F9790" t="s">
        <v>3236</v>
      </c>
      <c r="G9790" t="s">
        <v>266</v>
      </c>
      <c r="H9790" t="s">
        <v>3236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3225</v>
      </c>
      <c r="E9791">
        <v>1</v>
      </c>
      <c r="F9791" t="s">
        <v>1138</v>
      </c>
      <c r="G9791" t="s">
        <v>266</v>
      </c>
      <c r="H9791" t="s">
        <v>3237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2364</v>
      </c>
      <c r="G9793" t="s">
        <v>266</v>
      </c>
      <c r="H9793" t="s">
        <v>3165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3238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2780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3239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3240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3053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2369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2515</v>
      </c>
      <c r="G9812" t="s">
        <v>266</v>
      </c>
      <c r="H9812" t="s">
        <v>3241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2924</v>
      </c>
      <c r="H9815" t="s">
        <v>2925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3245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3231</v>
      </c>
      <c r="G9828" t="s">
        <v>266</v>
      </c>
      <c r="H9828" t="s">
        <v>3232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3171</v>
      </c>
      <c r="H9829" t="s">
        <v>3170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3198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2369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3246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2808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3247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2725</v>
      </c>
      <c r="L9844" t="s">
        <v>3501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3248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3249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3250</v>
      </c>
      <c r="G9855" t="s">
        <v>266</v>
      </c>
      <c r="H9855" t="s">
        <v>3251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3250</v>
      </c>
      <c r="G9856" t="s">
        <v>266</v>
      </c>
      <c r="H9856" t="s">
        <v>3252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3250</v>
      </c>
      <c r="G9857" t="s">
        <v>266</v>
      </c>
      <c r="H9857" t="s">
        <v>3253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3060</v>
      </c>
      <c r="G9858" t="s">
        <v>266</v>
      </c>
      <c r="H9858" t="s">
        <v>3254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2664</v>
      </c>
      <c r="G9859" t="s">
        <v>2665</v>
      </c>
      <c r="H9859" t="s">
        <v>3255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2808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3053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3256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2616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3257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3258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3259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3260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3261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3211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2868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3262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3268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2569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3062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3269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2747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3020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3077</v>
      </c>
      <c r="E9902">
        <v>1</v>
      </c>
      <c r="F9902" t="s">
        <v>458</v>
      </c>
      <c r="G9902" t="s">
        <v>272</v>
      </c>
      <c r="H9902" t="s">
        <v>3270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3077</v>
      </c>
      <c r="E9903">
        <v>1</v>
      </c>
      <c r="F9903" t="s">
        <v>458</v>
      </c>
      <c r="G9903" t="s">
        <v>272</v>
      </c>
      <c r="H9903" t="s">
        <v>3271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3171</v>
      </c>
      <c r="H9905" t="s">
        <v>3170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2868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3273</v>
      </c>
      <c r="L9909" t="s">
        <v>3501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2345</v>
      </c>
      <c r="L9913" t="s">
        <v>3501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3501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2773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3275</v>
      </c>
      <c r="H9919" t="s">
        <v>3274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3277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2364</v>
      </c>
      <c r="G9925" t="s">
        <v>266</v>
      </c>
      <c r="H9925" t="s">
        <v>3165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3278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3279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3501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2655</v>
      </c>
      <c r="L9934" t="s">
        <v>3501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2655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2369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3283</v>
      </c>
      <c r="L9939" t="s">
        <v>3282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3284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3285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2644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3287</v>
      </c>
      <c r="H9953" t="s">
        <v>3286</v>
      </c>
      <c r="L9953" t="s">
        <v>3501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3280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3289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2515</v>
      </c>
      <c r="G9975" t="s">
        <v>266</v>
      </c>
      <c r="H9975" t="s">
        <v>3290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3278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2569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3291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3292</v>
      </c>
      <c r="L9986" t="s">
        <v>3501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3233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3293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3294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3294</v>
      </c>
      <c r="L9995" t="s">
        <v>3501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3170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2670</v>
      </c>
      <c r="G9997" t="s">
        <v>3295</v>
      </c>
      <c r="H9997" t="s">
        <v>2667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2569</v>
      </c>
      <c r="J10001" t="s">
        <v>2868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2369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2773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3502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2868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2663</v>
      </c>
      <c r="H10010" t="s">
        <v>2660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2663</v>
      </c>
      <c r="H10011" t="s">
        <v>2660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2632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3297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3299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3300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3280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3501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3301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3280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3227</v>
      </c>
      <c r="G10035" t="s">
        <v>1032</v>
      </c>
      <c r="H10035" t="s">
        <v>3302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2702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3304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2863</v>
      </c>
      <c r="G10041" t="s">
        <v>262</v>
      </c>
      <c r="H10041" t="s">
        <v>3305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2663</v>
      </c>
      <c r="H10044" t="s">
        <v>2661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3306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3309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3077</v>
      </c>
      <c r="E10051">
        <v>1</v>
      </c>
      <c r="F10051" t="s">
        <v>458</v>
      </c>
      <c r="G10051" t="s">
        <v>263</v>
      </c>
      <c r="H10051" t="s">
        <v>3307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3077</v>
      </c>
      <c r="E10052">
        <v>1</v>
      </c>
      <c r="F10052" t="s">
        <v>458</v>
      </c>
      <c r="G10052" t="s">
        <v>604</v>
      </c>
      <c r="H10052" t="s">
        <v>3308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3310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3311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3312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3201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3313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2447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2447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2447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3314</v>
      </c>
      <c r="L10081" t="s">
        <v>3501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3294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3294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2936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2924</v>
      </c>
      <c r="H10085" t="s">
        <v>2925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3315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2927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3201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3316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3317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2773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3123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3123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3123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3280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3320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2664</v>
      </c>
      <c r="G10119" t="s">
        <v>266</v>
      </c>
      <c r="H10119" t="s">
        <v>2772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3245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3321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3321</v>
      </c>
      <c r="L10127" t="s">
        <v>3501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2947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3322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2815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3323</v>
      </c>
      <c r="L10144" t="s">
        <v>3501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2515</v>
      </c>
      <c r="G10145" t="s">
        <v>266</v>
      </c>
      <c r="H10145" t="s">
        <v>3241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3501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3324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3325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3326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3327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2744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2328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2952</v>
      </c>
      <c r="L10192" t="s">
        <v>3501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3501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3329</v>
      </c>
      <c r="G10196" t="s">
        <v>266</v>
      </c>
      <c r="H10196" t="s">
        <v>2408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3331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3330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3227</v>
      </c>
      <c r="G10202" t="s">
        <v>1032</v>
      </c>
      <c r="H10202" t="s">
        <v>3302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3211</v>
      </c>
      <c r="J10205" t="s">
        <v>2868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3280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3332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3197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3189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3333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2663</v>
      </c>
      <c r="H10223" t="s">
        <v>2660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3531</v>
      </c>
      <c r="H10224" t="s">
        <v>3170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3211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2390</v>
      </c>
      <c r="G10226" t="s">
        <v>266</v>
      </c>
      <c r="H10226" t="s">
        <v>3334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2921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3335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2642</v>
      </c>
      <c r="E10233">
        <v>1</v>
      </c>
      <c r="F10233" t="s">
        <v>3336</v>
      </c>
      <c r="G10233" t="s">
        <v>266</v>
      </c>
      <c r="H10233" t="s">
        <v>3337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3280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3209</v>
      </c>
      <c r="G10239" t="s">
        <v>2663</v>
      </c>
      <c r="H10239" t="s">
        <v>3338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3319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2636</v>
      </c>
      <c r="H10241" t="s">
        <v>3432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3339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3340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3341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3342</v>
      </c>
      <c r="G10245" t="s">
        <v>266</v>
      </c>
      <c r="H10245" t="s">
        <v>3343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2663</v>
      </c>
      <c r="H10246" t="s">
        <v>2660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3211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3531</v>
      </c>
      <c r="H10248" t="s">
        <v>3170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2773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3344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3345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3346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3326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3320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3320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3347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3348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3349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3350</v>
      </c>
      <c r="G10262" t="s">
        <v>266</v>
      </c>
      <c r="H10262" t="s">
        <v>3351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3352</v>
      </c>
      <c r="G10263" t="s">
        <v>266</v>
      </c>
      <c r="H10263" t="s">
        <v>3353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2636</v>
      </c>
      <c r="H10264" t="s">
        <v>3432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2768</v>
      </c>
      <c r="G10265" t="s">
        <v>3355</v>
      </c>
      <c r="H10265" t="s">
        <v>3526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3328</v>
      </c>
      <c r="G10266" t="s">
        <v>266</v>
      </c>
      <c r="H10266" t="s">
        <v>3356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3357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3358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3359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3326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3320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2947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3360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3361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2800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3362</v>
      </c>
      <c r="H10292" t="s">
        <v>3363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3364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3365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3362</v>
      </c>
      <c r="H10299" t="s">
        <v>3366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3362</v>
      </c>
      <c r="H10300" t="s">
        <v>3367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3368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6">
        <v>1</v>
      </c>
      <c r="F10303" s="57" t="s">
        <v>891</v>
      </c>
      <c r="G10303" s="57" t="s">
        <v>263</v>
      </c>
      <c r="H10303" s="57" t="s">
        <v>547</v>
      </c>
      <c r="I10303" s="57"/>
      <c r="J10303" s="57"/>
      <c r="K10303" s="57"/>
      <c r="L10303" s="57" t="s">
        <v>3369</v>
      </c>
      <c r="M10303" s="58">
        <v>3500</v>
      </c>
      <c r="N10303" s="58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6">
        <v>1</v>
      </c>
      <c r="F10304" s="57" t="s">
        <v>476</v>
      </c>
      <c r="G10304" s="57" t="s">
        <v>266</v>
      </c>
      <c r="H10304" s="57" t="s">
        <v>3280</v>
      </c>
      <c r="I10304" s="57"/>
      <c r="J10304" s="57"/>
      <c r="K10304" s="57"/>
      <c r="L10304" s="57" t="s">
        <v>3369</v>
      </c>
      <c r="M10304" s="58">
        <v>6000</v>
      </c>
      <c r="N10304" s="58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3370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2663</v>
      </c>
      <c r="H10313" t="s">
        <v>2660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3201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3201</v>
      </c>
      <c r="L10318" t="s">
        <v>3501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3371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2820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2875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2725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3372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3372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3373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2328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2692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3227</v>
      </c>
      <c r="G10350" t="s">
        <v>1032</v>
      </c>
      <c r="H10350" t="s">
        <v>3302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3375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3376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3377</v>
      </c>
      <c r="G10354" t="s">
        <v>266</v>
      </c>
      <c r="H10354" t="s">
        <v>3378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3211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3379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3380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3381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3385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3382</v>
      </c>
      <c r="H10367" t="s">
        <v>3382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3383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3384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3386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3224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2632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2740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3501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2725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3387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3388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3389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3233</v>
      </c>
      <c r="L10397" t="s">
        <v>3501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3390</v>
      </c>
      <c r="G10401" t="s">
        <v>266</v>
      </c>
      <c r="H10401" t="s">
        <v>3391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3077</v>
      </c>
      <c r="E10402">
        <v>1</v>
      </c>
      <c r="F10402" t="s">
        <v>458</v>
      </c>
      <c r="G10402" t="s">
        <v>272</v>
      </c>
      <c r="H10402" t="s">
        <v>2750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2369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2681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2936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3392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3392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3393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3261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3261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3376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3020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3394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3395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3177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2952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3399</v>
      </c>
      <c r="E10435">
        <v>1</v>
      </c>
      <c r="F10435" t="s">
        <v>3390</v>
      </c>
      <c r="G10435" t="s">
        <v>3400</v>
      </c>
      <c r="H10435" t="s">
        <v>3391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2562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3177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3401</v>
      </c>
      <c r="G10440" t="s">
        <v>3402</v>
      </c>
      <c r="H10440" t="s">
        <v>3403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2632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3404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3405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2952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2678</v>
      </c>
      <c r="G10450" t="s">
        <v>273</v>
      </c>
      <c r="H10450" t="s">
        <v>2952</v>
      </c>
      <c r="J10450" t="s">
        <v>3406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2411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3362</v>
      </c>
      <c r="H10456" t="s">
        <v>3363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2678</v>
      </c>
      <c r="G10463" t="s">
        <v>273</v>
      </c>
      <c r="H10463" t="s">
        <v>2952</v>
      </c>
      <c r="J10463" t="s">
        <v>3406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3408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3407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3409</v>
      </c>
      <c r="E10470">
        <v>1</v>
      </c>
      <c r="F10470" t="s">
        <v>458</v>
      </c>
      <c r="G10470" t="s">
        <v>284</v>
      </c>
      <c r="H10470" t="s">
        <v>3410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3224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3411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3413</v>
      </c>
      <c r="H10479" t="s">
        <v>3412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3416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3417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3417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3418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2659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3419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2936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3420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3421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3422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2364</v>
      </c>
      <c r="G10512" t="s">
        <v>266</v>
      </c>
      <c r="H10512" t="s">
        <v>2615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2939</v>
      </c>
      <c r="E10513">
        <v>50</v>
      </c>
      <c r="F10513" t="s">
        <v>677</v>
      </c>
      <c r="G10513" t="s">
        <v>3423</v>
      </c>
      <c r="H10513" t="s">
        <v>3424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3501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3309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3280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2496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2692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2692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3426</v>
      </c>
      <c r="L10526" t="s">
        <v>3501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2678</v>
      </c>
      <c r="G10528" t="s">
        <v>273</v>
      </c>
      <c r="H10528" t="s">
        <v>2952</v>
      </c>
      <c r="J10528" t="s">
        <v>3406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2747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3427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2947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3319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3390</v>
      </c>
      <c r="G10539" t="s">
        <v>266</v>
      </c>
      <c r="H10539" t="s">
        <v>3425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3280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3428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3429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3430</v>
      </c>
      <c r="G10549" t="s">
        <v>266</v>
      </c>
      <c r="H10549" t="s">
        <v>3431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3434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2534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2921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2768</v>
      </c>
      <c r="G10561" t="s">
        <v>3355</v>
      </c>
      <c r="H10561" t="s">
        <v>3354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3501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3435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3365</v>
      </c>
      <c r="L10571" t="s">
        <v>3501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2525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3051</v>
      </c>
      <c r="H10579" t="s">
        <v>3044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2851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3419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3436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3440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3440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2328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3441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3368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3319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2364</v>
      </c>
      <c r="G10611" t="s">
        <v>266</v>
      </c>
      <c r="H10611" t="s">
        <v>2361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3443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3444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3020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3442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2874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2369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2936</v>
      </c>
      <c r="L10619" t="s">
        <v>3445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3426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2719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2719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2644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3280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3020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2624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2672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2346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3446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3341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3447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2856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2502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3280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2692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2575</v>
      </c>
      <c r="G10663" t="s">
        <v>263</v>
      </c>
      <c r="H10663" t="s">
        <v>3448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2575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3449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3450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3408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3066</v>
      </c>
      <c r="H10673" t="s">
        <v>3453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3454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3455</v>
      </c>
      <c r="H10675" t="s">
        <v>3456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3457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3451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3452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3438</v>
      </c>
      <c r="E10680">
        <v>5</v>
      </c>
      <c r="F10680" t="s">
        <v>15</v>
      </c>
      <c r="G10680" t="s">
        <v>266</v>
      </c>
      <c r="H10680" t="s">
        <v>3460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3438</v>
      </c>
      <c r="E10681">
        <v>10</v>
      </c>
      <c r="F10681" t="s">
        <v>15</v>
      </c>
      <c r="G10681" t="s">
        <v>272</v>
      </c>
      <c r="H10681" t="s">
        <v>3020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3438</v>
      </c>
      <c r="E10682">
        <v>5</v>
      </c>
      <c r="F10682" t="s">
        <v>21</v>
      </c>
      <c r="G10682" t="s">
        <v>3462</v>
      </c>
      <c r="H10682" t="s">
        <v>3461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3438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3438</v>
      </c>
      <c r="E10684">
        <v>2</v>
      </c>
      <c r="F10684" t="s">
        <v>127</v>
      </c>
      <c r="G10684" t="s">
        <v>266</v>
      </c>
      <c r="H10684" t="s">
        <v>3463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3438</v>
      </c>
      <c r="E10685">
        <v>5</v>
      </c>
      <c r="F10685" t="s">
        <v>127</v>
      </c>
      <c r="G10685" t="s">
        <v>266</v>
      </c>
      <c r="H10685" t="s">
        <v>3464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3438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3438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3438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3438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3438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3438</v>
      </c>
      <c r="E10691">
        <v>1</v>
      </c>
      <c r="F10691" t="s">
        <v>3458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3438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3438</v>
      </c>
      <c r="E10693">
        <v>1</v>
      </c>
      <c r="F10693" t="s">
        <v>532</v>
      </c>
      <c r="G10693" t="s">
        <v>266</v>
      </c>
      <c r="H10693" t="s">
        <v>3459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3438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3438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3465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3466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3434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2496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3359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2770</v>
      </c>
      <c r="G10703" t="s">
        <v>3469</v>
      </c>
      <c r="H10703" t="s">
        <v>3467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2670</v>
      </c>
      <c r="G10704" t="s">
        <v>2663</v>
      </c>
      <c r="H10704" t="s">
        <v>2667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2670</v>
      </c>
      <c r="G10705" t="s">
        <v>3295</v>
      </c>
      <c r="H10705" t="s">
        <v>3468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2921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3197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3201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3470</v>
      </c>
      <c r="G10712" t="s">
        <v>266</v>
      </c>
      <c r="H10712" t="s">
        <v>3470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3471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2363</v>
      </c>
      <c r="G10714" t="s">
        <v>266</v>
      </c>
      <c r="H10714" t="s">
        <v>3472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2364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2585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2575</v>
      </c>
      <c r="G10724" t="s">
        <v>263</v>
      </c>
      <c r="H10724" t="s">
        <v>3448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3209</v>
      </c>
      <c r="G10726" t="s">
        <v>266</v>
      </c>
      <c r="H10726" t="s">
        <v>3210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3473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3475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2719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3476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3477</v>
      </c>
      <c r="H10740" t="s">
        <v>3479</v>
      </c>
      <c r="J10740" t="s">
        <v>3478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3475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2719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2585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2585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3480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3209</v>
      </c>
      <c r="G10748" t="s">
        <v>266</v>
      </c>
      <c r="H10748" t="s">
        <v>3481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3209</v>
      </c>
      <c r="G10749" t="s">
        <v>266</v>
      </c>
      <c r="H10749" t="s">
        <v>3483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3482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2678</v>
      </c>
      <c r="G10754" t="s">
        <v>273</v>
      </c>
      <c r="H10754" t="s">
        <v>2952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3484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3442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3459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3485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3486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3487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2800</v>
      </c>
      <c r="J10768" t="s">
        <v>2868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3060</v>
      </c>
      <c r="G10769" t="s">
        <v>266</v>
      </c>
      <c r="H10769" t="s">
        <v>3125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3488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2747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2678</v>
      </c>
      <c r="G10775" t="s">
        <v>273</v>
      </c>
      <c r="H10775" t="s">
        <v>2952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3489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2410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3035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3224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3490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3326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2515</v>
      </c>
      <c r="G10794" t="s">
        <v>266</v>
      </c>
      <c r="H10794" t="s">
        <v>3290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3491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3492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3493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3489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3495</v>
      </c>
      <c r="E10811">
        <v>1</v>
      </c>
      <c r="F10811" t="s">
        <v>510</v>
      </c>
      <c r="G10811" t="s">
        <v>1431</v>
      </c>
      <c r="H10811" t="s">
        <v>2930</v>
      </c>
      <c r="L10811" t="s">
        <v>3494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3495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3123</v>
      </c>
      <c r="G10816" t="s">
        <v>794</v>
      </c>
      <c r="H10816" t="s">
        <v>3496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3123</v>
      </c>
      <c r="G10817" t="s">
        <v>794</v>
      </c>
      <c r="H10817" t="s">
        <v>3497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3499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3498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3500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3438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3438</v>
      </c>
      <c r="E10826">
        <v>1</v>
      </c>
      <c r="F10826" t="s">
        <v>532</v>
      </c>
      <c r="G10826" t="s">
        <v>266</v>
      </c>
      <c r="H10826" t="s">
        <v>3459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3438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3438</v>
      </c>
      <c r="E10828">
        <v>3</v>
      </c>
      <c r="F10828" t="s">
        <v>201</v>
      </c>
      <c r="G10828" t="s">
        <v>266</v>
      </c>
      <c r="H10828" t="s">
        <v>3492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3280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2800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2952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2737</v>
      </c>
      <c r="G10837" t="s">
        <v>266</v>
      </c>
      <c r="H10837" t="s">
        <v>2653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3470</v>
      </c>
      <c r="G10841" t="s">
        <v>266</v>
      </c>
      <c r="H10841" t="s">
        <v>3470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3051</v>
      </c>
      <c r="H10842" t="s">
        <v>3044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3340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2496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3503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3504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3505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3506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2663</v>
      </c>
      <c r="H10857" t="s">
        <v>3507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3361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3471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3201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2868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2496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3508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3509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2624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3510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2328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2737</v>
      </c>
      <c r="G10882" t="s">
        <v>266</v>
      </c>
      <c r="H10882" t="s">
        <v>3511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3438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3438</v>
      </c>
      <c r="E10885">
        <v>1</v>
      </c>
      <c r="F10885" t="s">
        <v>201</v>
      </c>
      <c r="G10885" t="s">
        <v>266</v>
      </c>
      <c r="H10885" t="s">
        <v>3492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3438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3438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3438</v>
      </c>
      <c r="E10888">
        <v>2</v>
      </c>
      <c r="F10888" t="s">
        <v>476</v>
      </c>
      <c r="G10888" t="s">
        <v>266</v>
      </c>
      <c r="H10888" t="s">
        <v>3512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2773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2936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3513</v>
      </c>
      <c r="L10906" t="s">
        <v>3514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3515</v>
      </c>
      <c r="G10908" t="s">
        <v>3515</v>
      </c>
      <c r="H10908" t="s">
        <v>3515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2329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2906</v>
      </c>
      <c r="H10925" t="s">
        <v>2907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3516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3516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2339</v>
      </c>
      <c r="E10931">
        <v>1</v>
      </c>
      <c r="F10931" t="s">
        <v>1867</v>
      </c>
      <c r="G10931" t="s">
        <v>272</v>
      </c>
      <c r="H10931" t="s">
        <v>3517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3434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2745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2663</v>
      </c>
      <c r="H10935" t="s">
        <v>2660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3518</v>
      </c>
      <c r="E10936">
        <v>1</v>
      </c>
      <c r="F10936" t="s">
        <v>2737</v>
      </c>
      <c r="G10936" t="s">
        <v>266</v>
      </c>
      <c r="H10936" t="s">
        <v>2653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3518</v>
      </c>
      <c r="E10937">
        <v>2</v>
      </c>
      <c r="F10937" t="s">
        <v>2067</v>
      </c>
      <c r="G10937" t="s">
        <v>266</v>
      </c>
      <c r="H10937" t="s">
        <v>3520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3518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2868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2329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3521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3522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3523</v>
      </c>
      <c r="H10947" t="s">
        <v>3524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3525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3189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3365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3517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2663</v>
      </c>
      <c r="H10959" t="s">
        <v>2660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3405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2413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2811</v>
      </c>
      <c r="H10971" t="s">
        <v>2812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3383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2770</v>
      </c>
      <c r="G10977" t="s">
        <v>3469</v>
      </c>
      <c r="H10977" t="s">
        <v>3467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3523</v>
      </c>
      <c r="H10978" t="s">
        <v>3524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2394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2936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2946</v>
      </c>
      <c r="J10994" t="s">
        <v>2868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3280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2357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3533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3534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3516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2663</v>
      </c>
      <c r="H11050" t="s">
        <v>2660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3535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3280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3459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3537</v>
      </c>
      <c r="H11059" t="s">
        <v>3538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3539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3540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2670</v>
      </c>
      <c r="G11067" t="s">
        <v>2663</v>
      </c>
      <c r="H11067" t="s">
        <v>2669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2525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2955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2874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3383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3542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3541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2671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2663</v>
      </c>
      <c r="H11078" t="s">
        <v>2660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3543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2770</v>
      </c>
      <c r="G11080" t="s">
        <v>3546</v>
      </c>
      <c r="H11080" t="s">
        <v>3547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2770</v>
      </c>
      <c r="G11081" t="s">
        <v>3545</v>
      </c>
      <c r="H11081" t="s">
        <v>3544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2811</v>
      </c>
      <c r="H11082" t="s">
        <v>2812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2525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3549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3548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3550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3551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3552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3438</v>
      </c>
      <c r="E11094">
        <v>11</v>
      </c>
      <c r="F11094" t="s">
        <v>891</v>
      </c>
      <c r="G11094" t="s">
        <v>272</v>
      </c>
      <c r="H11094" t="s">
        <v>3201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3438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3553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3362</v>
      </c>
      <c r="H11108" t="s">
        <v>3363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3380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3554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3555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3280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2747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3457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2952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3451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3541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3558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3240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3568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3559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2811</v>
      </c>
      <c r="H11148" t="s">
        <v>2812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3258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2820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3068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2488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2645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3508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3508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3560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3561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3562</v>
      </c>
      <c r="G11182" t="s">
        <v>266</v>
      </c>
      <c r="H11182" t="s">
        <v>3563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2811</v>
      </c>
      <c r="H11183" t="s">
        <v>2812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3565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3566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3566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3202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2663</v>
      </c>
      <c r="H11195" t="s">
        <v>2660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2670</v>
      </c>
      <c r="G11197" t="s">
        <v>2663</v>
      </c>
      <c r="H11197" t="s">
        <v>3567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3568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3569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3359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2952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3569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2525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3570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3571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3280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2322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3550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3495</v>
      </c>
      <c r="E11230">
        <v>1</v>
      </c>
      <c r="F11230" t="s">
        <v>929</v>
      </c>
      <c r="G11230" t="s">
        <v>266</v>
      </c>
      <c r="H11230" t="s">
        <v>2409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3495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3495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3573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3575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2969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2810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2936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3576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3577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3578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3574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2976</v>
      </c>
      <c r="E11249">
        <v>1</v>
      </c>
      <c r="F11249" t="s">
        <v>1603</v>
      </c>
      <c r="G11249" t="s">
        <v>266</v>
      </c>
      <c r="H11249" t="s">
        <v>3580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2976</v>
      </c>
      <c r="E11250">
        <v>1</v>
      </c>
      <c r="F11250" t="s">
        <v>1603</v>
      </c>
      <c r="G11250" t="s">
        <v>266</v>
      </c>
      <c r="H11250" t="s">
        <v>3579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3438</v>
      </c>
      <c r="E11254">
        <v>2</v>
      </c>
      <c r="F11254" t="s">
        <v>560</v>
      </c>
      <c r="G11254" t="s">
        <v>266</v>
      </c>
      <c r="H11254" t="s">
        <v>3581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3438</v>
      </c>
      <c r="E11255">
        <v>2</v>
      </c>
      <c r="F11255" t="s">
        <v>560</v>
      </c>
      <c r="G11255" t="s">
        <v>266</v>
      </c>
      <c r="H11255" t="s">
        <v>3582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3438</v>
      </c>
      <c r="E11256">
        <v>1</v>
      </c>
      <c r="F11256" t="s">
        <v>532</v>
      </c>
      <c r="G11256" t="s">
        <v>266</v>
      </c>
      <c r="H11256" t="s">
        <v>3459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3438</v>
      </c>
      <c r="E11257">
        <v>1</v>
      </c>
      <c r="F11257" t="s">
        <v>532</v>
      </c>
      <c r="G11257" t="s">
        <v>266</v>
      </c>
      <c r="H11257" t="s">
        <v>3583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3438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3438</v>
      </c>
      <c r="E11259">
        <v>6</v>
      </c>
      <c r="F11259" t="s">
        <v>224</v>
      </c>
      <c r="G11259" t="s">
        <v>284</v>
      </c>
      <c r="H11259" t="s">
        <v>3584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2496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3518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3518</v>
      </c>
      <c r="E11263">
        <v>1</v>
      </c>
      <c r="F11263" t="s">
        <v>44</v>
      </c>
      <c r="G11263" t="s">
        <v>3585</v>
      </c>
      <c r="H11263" t="s">
        <v>3586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3587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3588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3451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3280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3227</v>
      </c>
      <c r="G11270" t="s">
        <v>273</v>
      </c>
      <c r="H11270" t="s">
        <v>3589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3590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3588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3202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3591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2664</v>
      </c>
      <c r="G11283" t="s">
        <v>2665</v>
      </c>
      <c r="H11283" t="s">
        <v>3255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2810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3571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3192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3201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2976</v>
      </c>
      <c r="E11289">
        <v>1</v>
      </c>
      <c r="F11289" t="s">
        <v>1603</v>
      </c>
      <c r="G11289" t="s">
        <v>266</v>
      </c>
      <c r="H11289" t="s">
        <v>3592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3380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2670</v>
      </c>
      <c r="G11292" t="s">
        <v>2663</v>
      </c>
      <c r="H11292" t="s">
        <v>3593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2670</v>
      </c>
      <c r="G11293" t="s">
        <v>2663</v>
      </c>
      <c r="H11293" t="s">
        <v>3468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2775</v>
      </c>
      <c r="G11294" t="s">
        <v>3594</v>
      </c>
      <c r="H11294" t="s">
        <v>3595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3568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3596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3597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2819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3598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3599</v>
      </c>
      <c r="G11301" t="s">
        <v>266</v>
      </c>
      <c r="H11301" t="s">
        <v>3600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3601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3601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3598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2868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3602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3280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2683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2775</v>
      </c>
      <c r="G11329" t="s">
        <v>2776</v>
      </c>
      <c r="H11329" t="s">
        <v>3605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2508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2905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2364</v>
      </c>
      <c r="G11332" t="s">
        <v>266</v>
      </c>
      <c r="H11332" t="s">
        <v>3603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2382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3518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3518</v>
      </c>
      <c r="E11340">
        <v>1</v>
      </c>
      <c r="F11340" t="s">
        <v>2775</v>
      </c>
      <c r="G11340" t="s">
        <v>2776</v>
      </c>
      <c r="H11340" t="s">
        <v>3605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3606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3607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3601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2969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3608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2946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3438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3438</v>
      </c>
      <c r="E11348">
        <v>1</v>
      </c>
      <c r="F11348" t="s">
        <v>586</v>
      </c>
      <c r="G11348" t="s">
        <v>263</v>
      </c>
      <c r="H11348" t="s">
        <v>3584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3574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2678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3553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3553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2875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3609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3066</v>
      </c>
      <c r="H11367" t="s">
        <v>3067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3309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3221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3512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2947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3610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3173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3611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3612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3613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3614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2624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3615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3616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3620</v>
      </c>
      <c r="G11431" t="s">
        <v>266</v>
      </c>
      <c r="H11431" t="s">
        <v>3617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3618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3077</v>
      </c>
      <c r="E11438">
        <v>1</v>
      </c>
      <c r="F11438" t="s">
        <v>458</v>
      </c>
      <c r="G11438" t="s">
        <v>272</v>
      </c>
      <c r="H11438" t="s">
        <v>2750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3077</v>
      </c>
      <c r="E11439">
        <v>1</v>
      </c>
      <c r="F11439" t="s">
        <v>458</v>
      </c>
      <c r="G11439" t="s">
        <v>272</v>
      </c>
      <c r="H11439" t="s">
        <v>2750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3077</v>
      </c>
      <c r="E11440">
        <v>1</v>
      </c>
      <c r="F11440" t="s">
        <v>458</v>
      </c>
      <c r="G11440" t="s">
        <v>272</v>
      </c>
      <c r="H11440" t="s">
        <v>1060</v>
      </c>
      <c r="L11440" t="s">
        <v>3619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3620</v>
      </c>
      <c r="G11441" t="s">
        <v>266</v>
      </c>
      <c r="H11441" t="s">
        <v>3621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3173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3438</v>
      </c>
      <c r="E11449">
        <v>4</v>
      </c>
      <c r="F11449" t="s">
        <v>224</v>
      </c>
      <c r="G11449" t="s">
        <v>284</v>
      </c>
      <c r="H11449" t="s">
        <v>3622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3438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3438</v>
      </c>
      <c r="E11451">
        <v>4</v>
      </c>
      <c r="F11451" t="s">
        <v>1166</v>
      </c>
      <c r="G11451" t="s">
        <v>263</v>
      </c>
      <c r="H11451" t="s">
        <v>3623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3438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3438</v>
      </c>
      <c r="E11453">
        <v>3</v>
      </c>
      <c r="F11453" t="s">
        <v>1166</v>
      </c>
      <c r="G11453" t="s">
        <v>266</v>
      </c>
      <c r="H11453" t="s">
        <v>3624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3438</v>
      </c>
      <c r="E11454">
        <v>1</v>
      </c>
      <c r="F11454" t="s">
        <v>1711</v>
      </c>
      <c r="G11454" t="s">
        <v>266</v>
      </c>
      <c r="H11454" t="s">
        <v>3625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2947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2683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3626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3221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3633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3634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3632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3631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3630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3629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3628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3627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3518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3518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3518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3518</v>
      </c>
      <c r="E11472">
        <v>1</v>
      </c>
      <c r="F11472" t="s">
        <v>42</v>
      </c>
      <c r="G11472" t="s">
        <v>702</v>
      </c>
      <c r="H11472" t="s">
        <v>3635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2939</v>
      </c>
      <c r="E11473">
        <v>50</v>
      </c>
      <c r="F11473" t="s">
        <v>677</v>
      </c>
      <c r="G11473" t="s">
        <v>2939</v>
      </c>
      <c r="H11473" t="s">
        <v>3424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2939</v>
      </c>
      <c r="E11474">
        <v>50</v>
      </c>
      <c r="F11474" t="s">
        <v>3636</v>
      </c>
      <c r="G11474" t="s">
        <v>2939</v>
      </c>
      <c r="H11474" t="s">
        <v>3636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3637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3034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3587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2452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2874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2955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3592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3637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3123</v>
      </c>
      <c r="E11503">
        <v>10</v>
      </c>
      <c r="F11503" t="s">
        <v>3123</v>
      </c>
      <c r="G11503" t="s">
        <v>721</v>
      </c>
      <c r="H11503" t="s">
        <v>3641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3123</v>
      </c>
      <c r="E11504">
        <v>15</v>
      </c>
      <c r="F11504" t="s">
        <v>3123</v>
      </c>
      <c r="G11504" t="s">
        <v>794</v>
      </c>
      <c r="H11504" t="s">
        <v>3642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3123</v>
      </c>
      <c r="E11505">
        <v>7</v>
      </c>
      <c r="F11505" t="s">
        <v>3639</v>
      </c>
      <c r="G11505" t="s">
        <v>266</v>
      </c>
      <c r="H11505" t="s">
        <v>3640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3518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3518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3518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2441</v>
      </c>
      <c r="E11509">
        <v>4</v>
      </c>
      <c r="F11509" t="s">
        <v>2515</v>
      </c>
      <c r="G11509" t="s">
        <v>266</v>
      </c>
      <c r="H11509" t="s">
        <v>3644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2441</v>
      </c>
      <c r="E11510">
        <v>5</v>
      </c>
      <c r="F11510" t="s">
        <v>2515</v>
      </c>
      <c r="G11510" t="s">
        <v>266</v>
      </c>
      <c r="H11510" t="s">
        <v>3643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3587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2504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3645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3646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2947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3201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3553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3647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3647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3648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3649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2969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3650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3123</v>
      </c>
      <c r="G11531" t="s">
        <v>794</v>
      </c>
      <c r="H11531" t="s">
        <v>3651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3451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3525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3525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3170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3438</v>
      </c>
      <c r="E11555">
        <v>2</v>
      </c>
      <c r="F11555" t="s">
        <v>586</v>
      </c>
      <c r="G11555" t="s">
        <v>273</v>
      </c>
      <c r="H11555" t="s">
        <v>470</v>
      </c>
      <c r="J11555" t="s">
        <v>3652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3438</v>
      </c>
      <c r="E11556">
        <v>3</v>
      </c>
      <c r="F11556" t="s">
        <v>891</v>
      </c>
      <c r="G11556" t="s">
        <v>284</v>
      </c>
      <c r="H11556" t="s">
        <v>573</v>
      </c>
      <c r="J11556" t="s">
        <v>2955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3438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3438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3438</v>
      </c>
      <c r="E11559">
        <v>1</v>
      </c>
      <c r="F11559" t="s">
        <v>224</v>
      </c>
      <c r="G11559" t="s">
        <v>263</v>
      </c>
      <c r="H11559" t="s">
        <v>2947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3438</v>
      </c>
      <c r="E11560">
        <v>3</v>
      </c>
      <c r="F11560" t="s">
        <v>15</v>
      </c>
      <c r="G11560" t="s">
        <v>3653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3438</v>
      </c>
      <c r="E11561">
        <v>3</v>
      </c>
      <c r="F11561" t="s">
        <v>15</v>
      </c>
      <c r="G11561" t="s">
        <v>3653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3037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3531</v>
      </c>
      <c r="H11563" t="s">
        <v>3170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3525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3654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3543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3280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2575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3358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3656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3570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3570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3655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2743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3584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3221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3173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3620</v>
      </c>
      <c r="G11609" t="s">
        <v>266</v>
      </c>
      <c r="H11609" t="s">
        <v>3657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3658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3451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3525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3510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3659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2856</v>
      </c>
      <c r="J11622" t="s">
        <v>3660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3375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3568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3661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3662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3703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3703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2868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2955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2800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2744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3209</v>
      </c>
      <c r="G11644" t="s">
        <v>2663</v>
      </c>
      <c r="H11644" t="s">
        <v>3338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2670</v>
      </c>
      <c r="G11645" t="s">
        <v>2663</v>
      </c>
      <c r="H11645" t="s">
        <v>3468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3071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3664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3665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3383</v>
      </c>
      <c r="J11653" t="s">
        <v>3666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3466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3470</v>
      </c>
      <c r="G11657" t="s">
        <v>266</v>
      </c>
      <c r="H11657" t="s">
        <v>3470</v>
      </c>
      <c r="J11657" t="s">
        <v>3525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3386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3197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3620</v>
      </c>
      <c r="G11667" t="s">
        <v>266</v>
      </c>
      <c r="H11667" t="s">
        <v>3620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3438</v>
      </c>
      <c r="E11671">
        <v>5</v>
      </c>
      <c r="F11671" t="s">
        <v>224</v>
      </c>
      <c r="G11671" t="s">
        <v>860</v>
      </c>
      <c r="H11671" t="s">
        <v>3667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3438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3438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3438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2350</v>
      </c>
      <c r="G11678" t="s">
        <v>266</v>
      </c>
      <c r="H11678" t="s">
        <v>3532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3383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3220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3543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3668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3669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11658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11659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3670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11660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3362</v>
      </c>
      <c r="H11713" t="s">
        <v>3363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11661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3671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11662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11663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11664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11665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11666</v>
      </c>
      <c r="B11719" s="1">
        <v>45110</v>
      </c>
      <c r="C11719" t="s">
        <v>260</v>
      </c>
      <c r="D11719" t="s">
        <v>332</v>
      </c>
      <c r="E11719">
        <v>1</v>
      </c>
      <c r="F11719" t="s">
        <v>3620</v>
      </c>
      <c r="G11719" t="s">
        <v>266</v>
      </c>
      <c r="H11719" t="s">
        <v>3620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11667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11668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11669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11670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11671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2952</v>
      </c>
      <c r="J11724" t="s">
        <v>2840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11672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3672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11673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11674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11675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11676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3673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11677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3674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11678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11679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11680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11681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11682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11683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11684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11685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11686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11687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11688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3280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11689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11690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11691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11692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11693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11694</v>
      </c>
      <c r="B11747" s="1">
        <v>45110</v>
      </c>
      <c r="C11747" t="s">
        <v>260</v>
      </c>
      <c r="D11747" t="s">
        <v>332</v>
      </c>
      <c r="E11747">
        <v>1</v>
      </c>
      <c r="F11747" t="s">
        <v>3620</v>
      </c>
      <c r="G11747" t="s">
        <v>266</v>
      </c>
      <c r="H11747" t="s">
        <v>3620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11695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3033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11696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11697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2990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11698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11699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11700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11701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11702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11703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3676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11704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3459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11705</v>
      </c>
      <c r="B11758" s="1">
        <v>45111</v>
      </c>
      <c r="C11758" t="s">
        <v>260</v>
      </c>
      <c r="D11758" t="s">
        <v>332</v>
      </c>
      <c r="E11758">
        <v>1</v>
      </c>
      <c r="F11758" t="s">
        <v>3123</v>
      </c>
      <c r="G11758" t="s">
        <v>721</v>
      </c>
      <c r="H11758" t="s">
        <v>3677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11706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3678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11707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3588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11708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11709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11710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11711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11712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11713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3069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11714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3436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11715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3607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11716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11717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11718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3029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11719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11720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11721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3221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11722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3510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11723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3679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11724</v>
      </c>
      <c r="B11777" s="1">
        <v>45111</v>
      </c>
      <c r="C11777" t="s">
        <v>261</v>
      </c>
      <c r="D11777" t="s">
        <v>3518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11725</v>
      </c>
      <c r="B11778" s="1">
        <v>45111</v>
      </c>
      <c r="C11778" t="s">
        <v>261</v>
      </c>
      <c r="D11778" t="s">
        <v>3518</v>
      </c>
      <c r="E11778">
        <v>1</v>
      </c>
      <c r="F11778" t="s">
        <v>198</v>
      </c>
      <c r="G11778" t="s">
        <v>266</v>
      </c>
      <c r="H11778" t="s">
        <v>3680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11726</v>
      </c>
      <c r="B11779" s="1">
        <v>45111</v>
      </c>
      <c r="C11779" t="s">
        <v>261</v>
      </c>
      <c r="D11779" t="s">
        <v>3518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11727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3543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11728</v>
      </c>
      <c r="B11781" s="1">
        <v>45111</v>
      </c>
      <c r="C11781" t="s">
        <v>261</v>
      </c>
      <c r="D11781" t="s">
        <v>1767</v>
      </c>
      <c r="E11781">
        <v>1</v>
      </c>
      <c r="F11781" t="s">
        <v>3681</v>
      </c>
      <c r="G11781" t="s">
        <v>266</v>
      </c>
      <c r="H11781" t="s">
        <v>3682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11729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3568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11730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11731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3659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11732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11733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11734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11735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11736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11737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11738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3299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11739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11740</v>
      </c>
      <c r="B11793" s="1">
        <v>45112</v>
      </c>
      <c r="C11793" t="s">
        <v>260</v>
      </c>
      <c r="D11793" t="s">
        <v>332</v>
      </c>
      <c r="E11793">
        <v>1</v>
      </c>
      <c r="F11793" t="s">
        <v>3636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11740</v>
      </c>
      <c r="B11794" s="1">
        <v>45112</v>
      </c>
      <c r="C11794" t="s">
        <v>260</v>
      </c>
      <c r="D11794" t="s">
        <v>332</v>
      </c>
      <c r="E11794">
        <v>1</v>
      </c>
      <c r="F11794" t="s">
        <v>3620</v>
      </c>
      <c r="G11794" t="s">
        <v>263</v>
      </c>
      <c r="H11794" t="s">
        <v>3684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11740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3683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11741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11742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11743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11744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3685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11745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11746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11747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2745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11748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3091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11749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11750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11751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11752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11753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11754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11755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11756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11757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11758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3686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11759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11760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11761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11762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3687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11763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2874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11764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11765</v>
      </c>
      <c r="B11820" s="1">
        <v>45113</v>
      </c>
      <c r="C11820" t="s">
        <v>260</v>
      </c>
      <c r="D11820" t="s">
        <v>332</v>
      </c>
      <c r="E11820">
        <v>1</v>
      </c>
      <c r="F11820" t="s">
        <v>3123</v>
      </c>
      <c r="G11820" t="s">
        <v>721</v>
      </c>
      <c r="H11820" t="s">
        <v>3688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11766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2955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11767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3098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11768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3098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11769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3689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11770</v>
      </c>
      <c r="B11825" s="1">
        <v>45113</v>
      </c>
      <c r="C11825" t="s">
        <v>260</v>
      </c>
      <c r="D11825" t="s">
        <v>3690</v>
      </c>
      <c r="E11825">
        <v>1</v>
      </c>
      <c r="F11825" t="s">
        <v>2134</v>
      </c>
      <c r="G11825" t="s">
        <v>266</v>
      </c>
      <c r="H11825" t="s">
        <v>3691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11771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11772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2874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11773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11774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11775</v>
      </c>
      <c r="B11830" s="1">
        <v>45113</v>
      </c>
      <c r="C11830" t="s">
        <v>260</v>
      </c>
      <c r="D11830" t="s">
        <v>332</v>
      </c>
      <c r="E11830">
        <v>1</v>
      </c>
      <c r="F11830" t="s">
        <v>3692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11776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3689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11777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3693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11778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11779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3694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11780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3695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11781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3689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11782</v>
      </c>
      <c r="B11837" s="1">
        <v>45113</v>
      </c>
      <c r="C11837" t="s">
        <v>260</v>
      </c>
      <c r="D11837" t="s">
        <v>332</v>
      </c>
      <c r="E11837">
        <v>1</v>
      </c>
      <c r="F11837" t="s">
        <v>2515</v>
      </c>
      <c r="G11837" t="s">
        <v>1202</v>
      </c>
      <c r="H11837" t="s">
        <v>3689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11783</v>
      </c>
      <c r="B11838" s="1">
        <v>45113</v>
      </c>
      <c r="C11838" t="s">
        <v>260</v>
      </c>
      <c r="D11838" t="s">
        <v>332</v>
      </c>
      <c r="E11838">
        <v>1</v>
      </c>
      <c r="F11838" t="s">
        <v>3692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11784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11785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2774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11786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11787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11788</v>
      </c>
      <c r="B11843" s="1">
        <v>45113</v>
      </c>
      <c r="C11843" t="s">
        <v>260</v>
      </c>
      <c r="D11843" t="s">
        <v>332</v>
      </c>
      <c r="E11843">
        <v>1</v>
      </c>
      <c r="F11843" t="s">
        <v>3692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11789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11790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11791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11792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11793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11794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3553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11795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11796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11797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11798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11799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11800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11801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3543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11802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3543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11803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11804</v>
      </c>
      <c r="B11859" s="1">
        <v>45114</v>
      </c>
      <c r="C11859" t="s">
        <v>260</v>
      </c>
      <c r="D11859" t="s">
        <v>332</v>
      </c>
      <c r="E11859">
        <v>1</v>
      </c>
      <c r="F11859" t="s">
        <v>3692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11805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3696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11806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11807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11808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11809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3672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11810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11811</v>
      </c>
      <c r="B11866" s="1">
        <v>45114</v>
      </c>
      <c r="C11866" t="s">
        <v>260</v>
      </c>
      <c r="D11866" t="s">
        <v>332</v>
      </c>
      <c r="E11866">
        <v>1</v>
      </c>
      <c r="F11866" t="s">
        <v>3692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11812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11813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11814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11815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11816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3531</v>
      </c>
      <c r="H11871" t="s">
        <v>3170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11817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2875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11818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11819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2692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11820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>
        <v>7711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11821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11822</v>
      </c>
      <c r="B11877" s="1">
        <v>45113</v>
      </c>
      <c r="C11877" t="s">
        <v>261</v>
      </c>
      <c r="D11877" t="s">
        <v>3518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11823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>
        <v>1310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11824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11825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3700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11826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2745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11827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3701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11828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11829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11830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2990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11831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2743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11832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3702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11833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11834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3091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11835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11836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11837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2819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11838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11839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11840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11841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3294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11842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11843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11844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11845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11846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3705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11847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11848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11849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11850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2719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11851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3248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11852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11853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11854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11855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11856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11857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11858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3233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11859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11860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11861</v>
      </c>
      <c r="B11916" s="1">
        <v>45115</v>
      </c>
      <c r="C11916" t="s">
        <v>260</v>
      </c>
      <c r="D11916" t="s">
        <v>332</v>
      </c>
      <c r="E11916">
        <v>1</v>
      </c>
      <c r="F11916" t="s">
        <v>3692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11862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11863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11864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11865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11866</v>
      </c>
      <c r="B11921" s="1">
        <v>45115</v>
      </c>
      <c r="C11921" t="s">
        <v>260</v>
      </c>
      <c r="D11921" t="s">
        <v>332</v>
      </c>
      <c r="E11921">
        <v>1</v>
      </c>
      <c r="F11921" t="s">
        <v>3692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11867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11868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11869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11870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11871</v>
      </c>
      <c r="B11926" s="1">
        <v>45115</v>
      </c>
      <c r="C11926" t="s">
        <v>260</v>
      </c>
      <c r="D11926" t="s">
        <v>332</v>
      </c>
      <c r="E11926">
        <v>1</v>
      </c>
      <c r="F11926" t="s">
        <v>3692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11872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2698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2468</v>
      </c>
      <c r="D1" t="s">
        <v>179</v>
      </c>
      <c r="F1" t="s">
        <v>2471</v>
      </c>
      <c r="G1" t="s">
        <v>2472</v>
      </c>
      <c r="H1" t="s">
        <v>2473</v>
      </c>
      <c r="I1" t="s">
        <v>2474</v>
      </c>
      <c r="J1" t="s">
        <v>2475</v>
      </c>
      <c r="K1" t="s">
        <v>2472</v>
      </c>
      <c r="L1" t="s">
        <v>2477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2469</v>
      </c>
      <c r="G2" t="str">
        <f>Tabla5[[#This Row],[Nombre]]</f>
        <v>Valuntech 60</v>
      </c>
      <c r="H2" t="s">
        <v>2469</v>
      </c>
      <c r="I2" t="s">
        <v>2470</v>
      </c>
      <c r="J2" t="s">
        <v>1124</v>
      </c>
      <c r="K2">
        <f>Tabla5[[#This Row],[Columna1]]</f>
        <v>1</v>
      </c>
      <c r="L2" t="s">
        <v>2476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2469</v>
      </c>
      <c r="G3" t="str">
        <f>Tabla5[[#This Row],[Nombre]]</f>
        <v>Sebastian</v>
      </c>
      <c r="H3" t="s">
        <v>2469</v>
      </c>
      <c r="I3" t="s">
        <v>2470</v>
      </c>
      <c r="J3" t="s">
        <v>1124</v>
      </c>
      <c r="K3">
        <f>Tabla5[[#This Row],[Columna1]]</f>
        <v>2</v>
      </c>
      <c r="L3" t="s">
        <v>2476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2469</v>
      </c>
      <c r="G4" t="str">
        <f>Tabla5[[#This Row],[Nombre]]</f>
        <v>Smart Plus</v>
      </c>
      <c r="H4" t="s">
        <v>2469</v>
      </c>
      <c r="I4" t="s">
        <v>2470</v>
      </c>
      <c r="J4" t="s">
        <v>1124</v>
      </c>
      <c r="K4">
        <f>Tabla5[[#This Row],[Columna1]]</f>
        <v>3</v>
      </c>
      <c r="L4" t="s">
        <v>2476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2469</v>
      </c>
      <c r="G5" t="str">
        <f>Tabla5[[#This Row],[Nombre]]</f>
        <v>Rubiani</v>
      </c>
      <c r="H5" t="s">
        <v>2469</v>
      </c>
      <c r="I5" t="s">
        <v>2470</v>
      </c>
      <c r="J5" t="s">
        <v>1124</v>
      </c>
      <c r="K5">
        <f>Tabla5[[#This Row],[Columna1]]</f>
        <v>4</v>
      </c>
      <c r="L5" t="s">
        <v>2476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2469</v>
      </c>
      <c r="G6" t="str">
        <f>Tabla5[[#This Row],[Nombre]]</f>
        <v>JOMA</v>
      </c>
      <c r="H6" t="s">
        <v>2469</v>
      </c>
      <c r="I6" t="s">
        <v>2470</v>
      </c>
      <c r="J6" t="s">
        <v>1124</v>
      </c>
      <c r="K6">
        <f>Tabla5[[#This Row],[Columna1]]</f>
        <v>5</v>
      </c>
      <c r="L6" t="s">
        <v>2476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2469</v>
      </c>
      <c r="G7" t="str">
        <f>Tabla5[[#This Row],[Nombre]]</f>
        <v>Ovidio</v>
      </c>
      <c r="H7" t="s">
        <v>2469</v>
      </c>
      <c r="I7" t="s">
        <v>2470</v>
      </c>
      <c r="J7" t="s">
        <v>1124</v>
      </c>
      <c r="K7">
        <f>Tabla5[[#This Row],[Columna1]]</f>
        <v>6</v>
      </c>
      <c r="L7" t="s">
        <v>2476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2469</v>
      </c>
      <c r="G8" t="str">
        <f>Tabla5[[#This Row],[Nombre]]</f>
        <v>AtrasPR</v>
      </c>
      <c r="H8" t="s">
        <v>2469</v>
      </c>
      <c r="I8" t="s">
        <v>2470</v>
      </c>
      <c r="J8" t="s">
        <v>1124</v>
      </c>
      <c r="K8">
        <f>Tabla5[[#This Row],[Columna1]]</f>
        <v>7</v>
      </c>
      <c r="L8" t="s">
        <v>2476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2469</v>
      </c>
      <c r="G9" t="str">
        <f>Tabla5[[#This Row],[Nombre]]</f>
        <v>PR95</v>
      </c>
      <c r="H9" t="s">
        <v>2469</v>
      </c>
      <c r="I9" t="s">
        <v>2470</v>
      </c>
      <c r="J9" t="s">
        <v>1124</v>
      </c>
      <c r="K9">
        <f>Tabla5[[#This Row],[Columna1]]</f>
        <v>8</v>
      </c>
      <c r="L9" t="s">
        <v>2476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2469</v>
      </c>
      <c r="G10" t="str">
        <f>Tabla5[[#This Row],[Nombre]]</f>
        <v>Controles</v>
      </c>
      <c r="H10" t="s">
        <v>2469</v>
      </c>
      <c r="I10" t="s">
        <v>2470</v>
      </c>
      <c r="J10" t="s">
        <v>1124</v>
      </c>
      <c r="K10">
        <f>Tabla5[[#This Row],[Columna1]]</f>
        <v>9</v>
      </c>
      <c r="L10" t="s">
        <v>2476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2469</v>
      </c>
      <c r="G11" t="str">
        <f>Tabla5[[#This Row],[Nombre]]</f>
        <v>El Huracan</v>
      </c>
      <c r="H11" t="s">
        <v>2469</v>
      </c>
      <c r="I11" t="s">
        <v>2470</v>
      </c>
      <c r="J11" t="s">
        <v>1124</v>
      </c>
      <c r="K11">
        <f>Tabla5[[#This Row],[Columna1]]</f>
        <v>10</v>
      </c>
      <c r="L11" t="s">
        <v>2476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2469</v>
      </c>
      <c r="G12" t="str">
        <f>Tabla5[[#This Row],[Nombre]]</f>
        <v>El surtidor</v>
      </c>
      <c r="H12" t="s">
        <v>2469</v>
      </c>
      <c r="I12" t="s">
        <v>2470</v>
      </c>
      <c r="J12" t="s">
        <v>1124</v>
      </c>
      <c r="K12">
        <f>Tabla5[[#This Row],[Columna1]]</f>
        <v>11</v>
      </c>
      <c r="L12" t="s">
        <v>2476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2469</v>
      </c>
      <c r="G13" t="str">
        <f>Tabla5[[#This Row],[Nombre]]</f>
        <v>Batri Mundotech</v>
      </c>
      <c r="H13" t="s">
        <v>2469</v>
      </c>
      <c r="I13" t="s">
        <v>2470</v>
      </c>
      <c r="J13" t="s">
        <v>1124</v>
      </c>
      <c r="K13">
        <f>Tabla5[[#This Row],[Columna1]]</f>
        <v>12</v>
      </c>
      <c r="L13" t="s">
        <v>2476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2469</v>
      </c>
      <c r="G14" t="str">
        <f>Tabla5[[#This Row],[Nombre]]</f>
        <v>VJ</v>
      </c>
      <c r="H14" t="s">
        <v>2469</v>
      </c>
      <c r="I14" t="s">
        <v>2470</v>
      </c>
      <c r="J14" t="s">
        <v>1124</v>
      </c>
      <c r="K14">
        <f>Tabla5[[#This Row],[Columna1]]</f>
        <v>13</v>
      </c>
      <c r="L14" t="s">
        <v>2476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2469</v>
      </c>
      <c r="G15" t="str">
        <f>Tabla5[[#This Row],[Nombre]]</f>
        <v>Yolima Tecno One</v>
      </c>
      <c r="H15" t="s">
        <v>2469</v>
      </c>
      <c r="I15" t="s">
        <v>2470</v>
      </c>
      <c r="J15" t="s">
        <v>1124</v>
      </c>
      <c r="K15">
        <f>Tabla5[[#This Row],[Columna1]]</f>
        <v>14</v>
      </c>
      <c r="L15" t="s">
        <v>2476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2469</v>
      </c>
      <c r="G16" t="str">
        <f>Tabla5[[#This Row],[Nombre]]</f>
        <v>WOM</v>
      </c>
      <c r="H16" t="s">
        <v>2469</v>
      </c>
      <c r="I16" t="s">
        <v>2470</v>
      </c>
      <c r="J16" t="s">
        <v>1124</v>
      </c>
      <c r="K16">
        <f>Tabla5[[#This Row],[Columna1]]</f>
        <v>15</v>
      </c>
      <c r="L16" t="s">
        <v>2476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2469</v>
      </c>
      <c r="G17" t="str">
        <f>Tabla5[[#This Row],[Nombre]]</f>
        <v>Claro</v>
      </c>
      <c r="H17" t="s">
        <v>2469</v>
      </c>
      <c r="I17" t="s">
        <v>2470</v>
      </c>
      <c r="J17" t="s">
        <v>1124</v>
      </c>
      <c r="K17">
        <f>Tabla5[[#This Row],[Columna1]]</f>
        <v>16</v>
      </c>
      <c r="L17" t="s">
        <v>2476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2469</v>
      </c>
      <c r="G18" t="str">
        <f>Tabla5[[#This Row],[Nombre]]</f>
        <v>Movistar</v>
      </c>
      <c r="H18" t="s">
        <v>2469</v>
      </c>
      <c r="I18" t="s">
        <v>2470</v>
      </c>
      <c r="J18" t="s">
        <v>1124</v>
      </c>
      <c r="K18">
        <f>Tabla5[[#This Row],[Columna1]]</f>
        <v>17</v>
      </c>
      <c r="L18" t="s">
        <v>2476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2469</v>
      </c>
      <c r="G19" t="str">
        <f>Tabla5[[#This Row],[Nombre]]</f>
        <v>Tigo</v>
      </c>
      <c r="H19" t="s">
        <v>2469</v>
      </c>
      <c r="I19" t="s">
        <v>2470</v>
      </c>
      <c r="J19" t="s">
        <v>1124</v>
      </c>
      <c r="K19">
        <f>Tabla5[[#This Row],[Columna1]]</f>
        <v>18</v>
      </c>
      <c r="L19" t="s">
        <v>2476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2469</v>
      </c>
      <c r="G20" t="str">
        <f>Tabla5[[#This Row],[Nombre]]</f>
        <v>Container</v>
      </c>
      <c r="H20" t="s">
        <v>2469</v>
      </c>
      <c r="I20" t="s">
        <v>2470</v>
      </c>
      <c r="J20" t="s">
        <v>1124</v>
      </c>
      <c r="K20">
        <f>Tabla5[[#This Row],[Columna1]]</f>
        <v>19</v>
      </c>
      <c r="L20" t="s">
        <v>2476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2469</v>
      </c>
      <c r="G21" t="str">
        <f>Tabla5[[#This Row],[Nombre]]</f>
        <v>Andres Capital</v>
      </c>
      <c r="H21" t="s">
        <v>2469</v>
      </c>
      <c r="I21" t="s">
        <v>2470</v>
      </c>
      <c r="J21" t="s">
        <v>1124</v>
      </c>
      <c r="K21">
        <f>Tabla5[[#This Row],[Columna1]]</f>
        <v>20</v>
      </c>
      <c r="L21" t="s">
        <v>2476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2469</v>
      </c>
      <c r="G22" t="str">
        <f>Tabla5[[#This Row],[Nombre]]</f>
        <v>Dream Games</v>
      </c>
      <c r="H22" t="s">
        <v>2469</v>
      </c>
      <c r="I22" t="s">
        <v>2470</v>
      </c>
      <c r="J22" t="s">
        <v>1124</v>
      </c>
      <c r="K22">
        <f>Tabla5[[#This Row],[Columna1]]</f>
        <v>21</v>
      </c>
      <c r="L22" t="s">
        <v>2476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2469</v>
      </c>
      <c r="G23" t="str">
        <f>Tabla5[[#This Row],[Nombre]]</f>
        <v>VPG Sas</v>
      </c>
      <c r="H23" t="s">
        <v>2469</v>
      </c>
      <c r="I23" t="s">
        <v>2470</v>
      </c>
      <c r="J23" t="s">
        <v>1124</v>
      </c>
      <c r="K23">
        <f>Tabla5[[#This Row],[Columna1]]</f>
        <v>22</v>
      </c>
      <c r="L23" t="s">
        <v>2476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2469</v>
      </c>
      <c r="G24" t="str">
        <f>Tabla5[[#This Row],[Nombre]]</f>
        <v>JOP</v>
      </c>
      <c r="H24" t="s">
        <v>2469</v>
      </c>
      <c r="I24" t="s">
        <v>2470</v>
      </c>
      <c r="J24" t="s">
        <v>1124</v>
      </c>
      <c r="K24">
        <f>Tabla5[[#This Row],[Columna1]]</f>
        <v>23</v>
      </c>
      <c r="L24" t="s">
        <v>2476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2469</v>
      </c>
      <c r="G25" t="str">
        <f>Tabla5[[#This Row],[Nombre]]</f>
        <v>Gama Case</v>
      </c>
      <c r="H25" t="s">
        <v>2469</v>
      </c>
      <c r="I25" t="s">
        <v>2470</v>
      </c>
      <c r="J25" t="s">
        <v>1124</v>
      </c>
      <c r="K25">
        <f>Tabla5[[#This Row],[Columna1]]</f>
        <v>24</v>
      </c>
      <c r="L25" t="s">
        <v>2476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2469</v>
      </c>
      <c r="G26" t="str">
        <f>Tabla5[[#This Row],[Nombre]]</f>
        <v>L&amp;M</v>
      </c>
      <c r="H26" t="s">
        <v>2469</v>
      </c>
      <c r="I26" t="s">
        <v>2470</v>
      </c>
      <c r="J26" t="s">
        <v>1124</v>
      </c>
      <c r="K26">
        <f>Tabla5[[#This Row],[Columna1]]</f>
        <v>25</v>
      </c>
      <c r="L26" t="s">
        <v>2476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2469</v>
      </c>
      <c r="G27" t="str">
        <f>Tabla5[[#This Row],[Nombre]]</f>
        <v>RACO</v>
      </c>
      <c r="H27" t="s">
        <v>2469</v>
      </c>
      <c r="I27" t="s">
        <v>2470</v>
      </c>
      <c r="J27" t="s">
        <v>1124</v>
      </c>
      <c r="K27">
        <f>Tabla5[[#This Row],[Columna1]]</f>
        <v>26</v>
      </c>
      <c r="L27" t="s">
        <v>2476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2469</v>
      </c>
      <c r="G28" t="str">
        <f>Tabla5[[#This Row],[Nombre]]</f>
        <v>Memorias Musica</v>
      </c>
      <c r="H28" t="s">
        <v>2469</v>
      </c>
      <c r="I28" t="s">
        <v>2470</v>
      </c>
      <c r="J28" t="s">
        <v>1124</v>
      </c>
      <c r="K28">
        <f>Tabla5[[#This Row],[Columna1]]</f>
        <v>27</v>
      </c>
      <c r="L28" t="s">
        <v>2476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2469</v>
      </c>
      <c r="G29" t="str">
        <f>Tabla5[[#This Row],[Nombre]]</f>
        <v>Chocolocell</v>
      </c>
      <c r="H29" t="s">
        <v>2469</v>
      </c>
      <c r="I29" t="s">
        <v>2470</v>
      </c>
      <c r="J29" t="s">
        <v>1124</v>
      </c>
      <c r="K29">
        <f>Tabla5[[#This Row],[Columna1]]</f>
        <v>28</v>
      </c>
      <c r="L29" t="s">
        <v>2476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2469</v>
      </c>
      <c r="G30" t="str">
        <f>Tabla5[[#This Row],[Nombre]]</f>
        <v>Frente Smart Plus</v>
      </c>
      <c r="H30" t="s">
        <v>2469</v>
      </c>
      <c r="I30" t="s">
        <v>2470</v>
      </c>
      <c r="J30" t="s">
        <v>1124</v>
      </c>
      <c r="K30">
        <f>Tabla5[[#This Row],[Columna1]]</f>
        <v>29</v>
      </c>
      <c r="L30" t="s">
        <v>2476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2469</v>
      </c>
      <c r="G31" t="str">
        <f>Tabla5[[#This Row],[Nombre]]</f>
        <v>Safari</v>
      </c>
      <c r="H31" t="s">
        <v>2469</v>
      </c>
      <c r="I31" t="s">
        <v>2470</v>
      </c>
      <c r="J31" t="s">
        <v>1124</v>
      </c>
      <c r="K31">
        <f>Tabla5[[#This Row],[Columna1]]</f>
        <v>30</v>
      </c>
      <c r="L31" t="s">
        <v>2476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2469</v>
      </c>
      <c r="G32" t="str">
        <f>Tabla5[[#This Row],[Nombre]]</f>
        <v>ALG</v>
      </c>
      <c r="H32" t="s">
        <v>2469</v>
      </c>
      <c r="I32" t="s">
        <v>2470</v>
      </c>
      <c r="J32" t="s">
        <v>1124</v>
      </c>
      <c r="K32">
        <f>Tabla5[[#This Row],[Columna1]]</f>
        <v>31</v>
      </c>
      <c r="L32" t="s">
        <v>2476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2469</v>
      </c>
      <c r="G33" t="str">
        <f>Tabla5[[#This Row],[Nombre]]</f>
        <v>Pompas</v>
      </c>
      <c r="H33" t="s">
        <v>2469</v>
      </c>
      <c r="I33" t="s">
        <v>2470</v>
      </c>
      <c r="J33" t="s">
        <v>1124</v>
      </c>
      <c r="K33">
        <f>Tabla5[[#This Row],[Columna1]]</f>
        <v>32</v>
      </c>
      <c r="L33" t="s">
        <v>2476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2469</v>
      </c>
      <c r="G34" t="str">
        <f>Tabla5[[#This Row],[Nombre]]</f>
        <v>110-Chicago</v>
      </c>
      <c r="H34" t="s">
        <v>2469</v>
      </c>
      <c r="I34" t="s">
        <v>2470</v>
      </c>
      <c r="J34" t="s">
        <v>1124</v>
      </c>
      <c r="K34">
        <f>Tabla5[[#This Row],[Columna1]]</f>
        <v>33</v>
      </c>
      <c r="L34" t="s">
        <v>2476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2469</v>
      </c>
      <c r="G35" t="str">
        <f>Tabla5[[#This Row],[Nombre]]</f>
        <v>JVD</v>
      </c>
      <c r="H35" t="s">
        <v>2469</v>
      </c>
      <c r="I35" t="s">
        <v>2470</v>
      </c>
      <c r="J35" t="s">
        <v>1124</v>
      </c>
      <c r="K35">
        <f>Tabla5[[#This Row],[Columna1]]</f>
        <v>34</v>
      </c>
      <c r="L35" t="s">
        <v>2476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2469</v>
      </c>
      <c r="G36" t="str">
        <f>Tabla5[[#This Row],[Nombre]]</f>
        <v>EKADY</v>
      </c>
      <c r="H36" t="s">
        <v>2469</v>
      </c>
      <c r="I36" t="s">
        <v>2470</v>
      </c>
      <c r="J36" t="s">
        <v>1124</v>
      </c>
      <c r="K36">
        <f>Tabla5[[#This Row],[Columna1]]</f>
        <v>35</v>
      </c>
      <c r="L36" t="s">
        <v>2476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2469</v>
      </c>
      <c r="G37" t="str">
        <f>Tabla5[[#This Row],[Nombre]]</f>
        <v>TYD</v>
      </c>
      <c r="H37" t="s">
        <v>2469</v>
      </c>
      <c r="I37" t="s">
        <v>2470</v>
      </c>
      <c r="J37" t="s">
        <v>1124</v>
      </c>
      <c r="K37">
        <f>Tabla5[[#This Row],[Columna1]]</f>
        <v>36</v>
      </c>
      <c r="L37" t="s">
        <v>2476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2469</v>
      </c>
      <c r="G38" t="str">
        <f>Tabla5[[#This Row],[Nombre]]</f>
        <v>SD Tecnology</v>
      </c>
      <c r="H38" t="s">
        <v>2469</v>
      </c>
      <c r="I38" t="s">
        <v>2470</v>
      </c>
      <c r="J38" t="s">
        <v>1124</v>
      </c>
      <c r="K38">
        <f>Tabla5[[#This Row],[Columna1]]</f>
        <v>37</v>
      </c>
      <c r="L38" t="s">
        <v>2476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2469</v>
      </c>
      <c r="G39" t="str">
        <f>Tabla5[[#This Row],[Nombre]]</f>
        <v>Celuflex</v>
      </c>
      <c r="H39" t="s">
        <v>2469</v>
      </c>
      <c r="I39" t="s">
        <v>2470</v>
      </c>
      <c r="J39" t="s">
        <v>1124</v>
      </c>
      <c r="K39">
        <f>Tabla5[[#This Row],[Columna1]]</f>
        <v>38</v>
      </c>
      <c r="L39" t="s">
        <v>2476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2469</v>
      </c>
      <c r="G40" t="str">
        <f>Tabla5[[#This Row],[Nombre]]</f>
        <v>Global Importaciones</v>
      </c>
      <c r="H40" t="s">
        <v>2469</v>
      </c>
      <c r="I40" t="s">
        <v>2470</v>
      </c>
      <c r="J40" t="s">
        <v>1124</v>
      </c>
      <c r="K40">
        <f>Tabla5[[#This Row],[Columna1]]</f>
        <v>39</v>
      </c>
      <c r="L40" t="s">
        <v>2476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2469</v>
      </c>
      <c r="G41" t="str">
        <f>Tabla5[[#This Row],[Nombre]]</f>
        <v>Tigerss Nodo</v>
      </c>
      <c r="H41" t="s">
        <v>2469</v>
      </c>
      <c r="I41" t="s">
        <v>2470</v>
      </c>
      <c r="J41" t="s">
        <v>1124</v>
      </c>
      <c r="K41">
        <f>Tabla5[[#This Row],[Columna1]]</f>
        <v>40</v>
      </c>
      <c r="L41" t="s">
        <v>2476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2469</v>
      </c>
      <c r="G42" t="str">
        <f>Tabla5[[#This Row],[Nombre]]</f>
        <v>EG Accesorios</v>
      </c>
      <c r="H42" t="s">
        <v>2469</v>
      </c>
      <c r="I42" t="s">
        <v>2470</v>
      </c>
      <c r="J42" t="s">
        <v>1124</v>
      </c>
      <c r="K42">
        <f>Tabla5[[#This Row],[Columna1]]</f>
        <v>41</v>
      </c>
      <c r="L42" t="s">
        <v>2476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2469</v>
      </c>
      <c r="G43" t="str">
        <f>Tabla5[[#This Row],[Nombre]]</f>
        <v>Chicago 107</v>
      </c>
      <c r="H43" t="s">
        <v>2469</v>
      </c>
      <c r="I43" t="s">
        <v>2470</v>
      </c>
      <c r="J43" t="s">
        <v>1124</v>
      </c>
      <c r="K43">
        <f>Tabla5[[#This Row],[Columna1]]</f>
        <v>42</v>
      </c>
      <c r="L43" t="s">
        <v>2476</v>
      </c>
      <c r="N43" t="str">
        <f t="shared" si="0"/>
        <v>"chicago 107": 42,</v>
      </c>
    </row>
    <row r="44" spans="1:14" x14ac:dyDescent="0.2">
      <c r="A44">
        <v>43</v>
      </c>
      <c r="B44" t="s">
        <v>2339</v>
      </c>
      <c r="C44">
        <f>Tabla5[[#This Row],[ID]]</f>
        <v>43</v>
      </c>
      <c r="D44" t="s">
        <v>1638</v>
      </c>
      <c r="F44" t="s">
        <v>2469</v>
      </c>
      <c r="G44" t="str">
        <f>Tabla5[[#This Row],[Nombre]]</f>
        <v>FYR Flex</v>
      </c>
      <c r="H44" t="s">
        <v>2469</v>
      </c>
      <c r="I44" t="s">
        <v>2470</v>
      </c>
      <c r="J44" t="s">
        <v>1124</v>
      </c>
      <c r="K44">
        <f>Tabla5[[#This Row],[Columna1]]</f>
        <v>43</v>
      </c>
      <c r="L44" t="s">
        <v>2476</v>
      </c>
      <c r="N44" t="str">
        <f t="shared" si="0"/>
        <v>"fyr flex": 43,</v>
      </c>
    </row>
    <row r="45" spans="1:14" x14ac:dyDescent="0.2">
      <c r="A45">
        <v>44</v>
      </c>
      <c r="B45" t="s">
        <v>2441</v>
      </c>
      <c r="C45">
        <f>Tabla5[[#This Row],[ID]]</f>
        <v>44</v>
      </c>
      <c r="D45" t="s">
        <v>1638</v>
      </c>
      <c r="F45" t="s">
        <v>2469</v>
      </c>
      <c r="G45" t="str">
        <f>Tabla5[[#This Row],[Nombre]]</f>
        <v>Tablet Store</v>
      </c>
      <c r="H45" t="s">
        <v>2469</v>
      </c>
      <c r="I45" t="s">
        <v>2470</v>
      </c>
      <c r="J45" t="s">
        <v>1124</v>
      </c>
      <c r="K45">
        <f>Tabla5[[#This Row],[Columna1]]</f>
        <v>44</v>
      </c>
      <c r="L45" t="s">
        <v>2476</v>
      </c>
      <c r="N45" t="str">
        <f t="shared" si="0"/>
        <v>"tablet store": 44,</v>
      </c>
    </row>
    <row r="46" spans="1:14" x14ac:dyDescent="0.2">
      <c r="A46">
        <v>45</v>
      </c>
      <c r="B46" t="s">
        <v>2448</v>
      </c>
      <c r="C46">
        <f>Tabla5[[#This Row],[ID]]</f>
        <v>45</v>
      </c>
      <c r="D46" t="s">
        <v>2449</v>
      </c>
      <c r="F46" t="s">
        <v>2469</v>
      </c>
      <c r="G46" t="str">
        <f>Tabla5[[#This Row],[Nombre]]</f>
        <v>Tecno Game</v>
      </c>
      <c r="H46" t="s">
        <v>2469</v>
      </c>
      <c r="I46" t="s">
        <v>2470</v>
      </c>
      <c r="J46" t="s">
        <v>1124</v>
      </c>
      <c r="K46">
        <f>Tabla5[[#This Row],[Columna1]]</f>
        <v>45</v>
      </c>
      <c r="L46" t="s">
        <v>2476</v>
      </c>
      <c r="N46" t="str">
        <f t="shared" si="0"/>
        <v>"tecno game": 45,</v>
      </c>
    </row>
    <row r="47" spans="1:14" x14ac:dyDescent="0.2">
      <c r="A47">
        <v>46</v>
      </c>
      <c r="B47" t="s">
        <v>2781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3027</v>
      </c>
      <c r="C48">
        <f>Tabla5[[#This Row],[ID]]</f>
        <v>47</v>
      </c>
      <c r="D48" t="s">
        <v>2975</v>
      </c>
    </row>
    <row r="49" spans="1:10" x14ac:dyDescent="0.2">
      <c r="A49">
        <v>48</v>
      </c>
      <c r="B49" t="s">
        <v>3225</v>
      </c>
      <c r="C49">
        <f>Tabla5[[#This Row],[ID]]</f>
        <v>48</v>
      </c>
      <c r="D49" t="s">
        <v>3226</v>
      </c>
    </row>
    <row r="50" spans="1:10" x14ac:dyDescent="0.2">
      <c r="A50">
        <v>49</v>
      </c>
      <c r="B50" t="s">
        <v>3438</v>
      </c>
      <c r="C50">
        <f>Tabla5[[#This Row],[ID]]</f>
        <v>49</v>
      </c>
      <c r="D50" t="s">
        <v>3439</v>
      </c>
    </row>
    <row r="51" spans="1:10" x14ac:dyDescent="0.2">
      <c r="A51">
        <v>50</v>
      </c>
      <c r="B51" t="s">
        <v>3518</v>
      </c>
      <c r="C51">
        <f>Tabla5[[#This Row],[ID]]</f>
        <v>50</v>
      </c>
      <c r="D51" t="s">
        <v>3519</v>
      </c>
    </row>
    <row r="52" spans="1:10" x14ac:dyDescent="0.2">
      <c r="J52" t="s">
        <v>2442</v>
      </c>
    </row>
    <row r="53" spans="1:10" x14ac:dyDescent="0.2">
      <c r="J53" t="s">
        <v>2443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2791</v>
      </c>
      <c r="D1" t="s">
        <v>2601</v>
      </c>
      <c r="E1" t="s">
        <v>2792</v>
      </c>
      <c r="F1" t="s">
        <v>2793</v>
      </c>
      <c r="G1" t="s">
        <v>1887</v>
      </c>
    </row>
    <row r="2" spans="1:7" x14ac:dyDescent="0.2">
      <c r="A2" t="s">
        <v>2784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2785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2786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2787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2788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2789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2790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5" t="s">
        <v>3130</v>
      </c>
      <c r="B62" s="55" t="s">
        <v>3131</v>
      </c>
      <c r="C62" s="55" t="s">
        <v>3132</v>
      </c>
      <c r="D62" s="55" t="s">
        <v>1845</v>
      </c>
      <c r="E62" s="55" t="s">
        <v>3133</v>
      </c>
      <c r="F62" s="55" t="s">
        <v>3134</v>
      </c>
      <c r="G62" s="55" t="s">
        <v>3135</v>
      </c>
      <c r="H62" s="55" t="s">
        <v>1844</v>
      </c>
      <c r="I62" s="55" t="s">
        <v>3136</v>
      </c>
      <c r="J62" s="55" t="s">
        <v>3137</v>
      </c>
      <c r="K62" s="44"/>
      <c r="L62" s="44"/>
      <c r="M62" s="44"/>
    </row>
    <row r="63" spans="1:13" ht="16" x14ac:dyDescent="0.2">
      <c r="A63" s="45">
        <v>2018</v>
      </c>
      <c r="B63" s="45" t="s">
        <v>3138</v>
      </c>
      <c r="C63" s="45">
        <v>2011</v>
      </c>
      <c r="D63" s="45" t="s">
        <v>3139</v>
      </c>
      <c r="E63" s="45" t="s">
        <v>3140</v>
      </c>
      <c r="F63" s="49" t="s">
        <v>3141</v>
      </c>
      <c r="G63" s="48">
        <v>31000</v>
      </c>
      <c r="H63" s="45">
        <v>18032040211</v>
      </c>
      <c r="I63" s="46">
        <v>31000</v>
      </c>
      <c r="J63" s="45">
        <v>21315635</v>
      </c>
      <c r="K63" s="47"/>
      <c r="L63" s="45"/>
      <c r="M63" s="45"/>
    </row>
    <row r="64" spans="1:13" ht="16" x14ac:dyDescent="0.2">
      <c r="A64" s="50">
        <v>2019</v>
      </c>
      <c r="B64" s="50" t="s">
        <v>3138</v>
      </c>
      <c r="C64" s="50">
        <v>2011</v>
      </c>
      <c r="D64" s="50" t="s">
        <v>3139</v>
      </c>
      <c r="E64" s="45" t="s">
        <v>3140</v>
      </c>
      <c r="F64" s="49" t="s">
        <v>3141</v>
      </c>
      <c r="G64" s="48">
        <v>30000</v>
      </c>
      <c r="H64" s="45">
        <v>19030887399</v>
      </c>
      <c r="I64" s="46">
        <v>30000</v>
      </c>
      <c r="J64" s="45">
        <v>21315635</v>
      </c>
      <c r="K64" s="47"/>
      <c r="L64" s="45"/>
      <c r="M64" s="45"/>
    </row>
    <row r="65" spans="1:13" ht="16" hidden="1" x14ac:dyDescent="0.2">
      <c r="A65" s="52">
        <v>2020</v>
      </c>
      <c r="B65" s="52" t="s">
        <v>3142</v>
      </c>
      <c r="C65" s="52">
        <v>2008</v>
      </c>
      <c r="D65" s="53" t="s">
        <v>3143</v>
      </c>
      <c r="E65" s="45" t="s">
        <v>3144</v>
      </c>
      <c r="F65" s="49" t="s">
        <v>3141</v>
      </c>
      <c r="G65" s="48">
        <v>149000</v>
      </c>
      <c r="H65" s="45">
        <v>20030964440</v>
      </c>
      <c r="I65" s="46">
        <v>149000</v>
      </c>
      <c r="J65" s="45">
        <v>21002181</v>
      </c>
      <c r="K65" s="47"/>
      <c r="L65" s="45"/>
      <c r="M65" s="45"/>
    </row>
    <row r="66" spans="1:13" ht="16" x14ac:dyDescent="0.2">
      <c r="A66" s="45">
        <v>2020</v>
      </c>
      <c r="B66" s="45" t="s">
        <v>3138</v>
      </c>
      <c r="C66" s="45">
        <v>2011</v>
      </c>
      <c r="D66" s="45" t="s">
        <v>3139</v>
      </c>
      <c r="E66" s="45" t="s">
        <v>3140</v>
      </c>
      <c r="F66" s="49" t="s">
        <v>3141</v>
      </c>
      <c r="G66" s="48">
        <v>31000</v>
      </c>
      <c r="H66" s="45">
        <v>20031975575</v>
      </c>
      <c r="I66" s="46">
        <v>31000</v>
      </c>
      <c r="J66" s="45">
        <v>21315635</v>
      </c>
      <c r="K66" s="47"/>
      <c r="L66" s="45"/>
      <c r="M66" s="45"/>
    </row>
    <row r="67" spans="1:13" ht="16" x14ac:dyDescent="0.2">
      <c r="A67" s="50">
        <v>2021</v>
      </c>
      <c r="B67" s="50" t="s">
        <v>3138</v>
      </c>
      <c r="C67" s="50">
        <v>2011</v>
      </c>
      <c r="D67" s="45" t="s">
        <v>3139</v>
      </c>
      <c r="E67" s="45" t="s">
        <v>3140</v>
      </c>
      <c r="F67" s="49" t="s">
        <v>3141</v>
      </c>
      <c r="G67" s="48">
        <v>41000</v>
      </c>
      <c r="H67" s="45">
        <v>21036759595</v>
      </c>
      <c r="I67" s="46">
        <v>41000</v>
      </c>
      <c r="J67" s="45">
        <v>21315635</v>
      </c>
      <c r="K67" s="47"/>
      <c r="L67" s="45"/>
      <c r="M67" s="45"/>
    </row>
    <row r="68" spans="1:13" ht="16" hidden="1" x14ac:dyDescent="0.2">
      <c r="A68" s="50">
        <v>2022</v>
      </c>
      <c r="B68" s="50" t="s">
        <v>3142</v>
      </c>
      <c r="C68" s="50">
        <v>2008</v>
      </c>
      <c r="D68" s="51" t="s">
        <v>3143</v>
      </c>
      <c r="E68" s="45" t="s">
        <v>3144</v>
      </c>
      <c r="F68" s="49" t="s">
        <v>3141</v>
      </c>
      <c r="G68" s="48">
        <v>236000</v>
      </c>
      <c r="H68" s="45">
        <v>22033772602</v>
      </c>
      <c r="I68" s="46">
        <v>236000</v>
      </c>
      <c r="J68" s="45">
        <v>21002181</v>
      </c>
      <c r="K68" s="47"/>
      <c r="L68" s="45"/>
      <c r="M68" s="45"/>
    </row>
    <row r="69" spans="1:13" ht="16" x14ac:dyDescent="0.2">
      <c r="A69" s="45">
        <v>2022</v>
      </c>
      <c r="B69" s="45" t="s">
        <v>3138</v>
      </c>
      <c r="C69" s="45">
        <v>2011</v>
      </c>
      <c r="D69" s="45" t="s">
        <v>3139</v>
      </c>
      <c r="E69" s="45" t="s">
        <v>3140</v>
      </c>
      <c r="F69" s="49" t="s">
        <v>3141</v>
      </c>
      <c r="G69" s="48">
        <v>98000</v>
      </c>
      <c r="H69" s="45">
        <v>22034406338</v>
      </c>
      <c r="I69" s="46">
        <v>98000</v>
      </c>
      <c r="J69" s="45">
        <v>21315635</v>
      </c>
      <c r="K69" s="47"/>
      <c r="L69" s="45"/>
      <c r="M69" s="45"/>
    </row>
    <row r="70" spans="1:13" ht="16" x14ac:dyDescent="0.2">
      <c r="A70" s="45"/>
      <c r="B70" s="45"/>
      <c r="C70" s="45"/>
      <c r="D70" s="45"/>
      <c r="E70" s="45"/>
      <c r="F70" s="49"/>
      <c r="G70" s="54">
        <f>SUBTOTAL(109,Tabla6[Obligación])</f>
        <v>231000</v>
      </c>
      <c r="H70" s="45"/>
      <c r="I70" s="46"/>
      <c r="J70" s="45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4"/>
  <sheetViews>
    <sheetView topLeftCell="A13" workbookViewId="0">
      <selection activeCell="I39" sqref="I3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3265</v>
      </c>
      <c r="C1" t="s">
        <v>3180</v>
      </c>
      <c r="D1" t="s">
        <v>3242</v>
      </c>
      <c r="F1" s="4" t="s">
        <v>3180</v>
      </c>
      <c r="G1" t="s">
        <v>3243</v>
      </c>
      <c r="L1" s="4" t="s">
        <v>1310</v>
      </c>
      <c r="M1" s="4" t="s">
        <v>3180</v>
      </c>
      <c r="N1" t="s">
        <v>3243</v>
      </c>
    </row>
    <row r="2" spans="1:14" x14ac:dyDescent="0.2">
      <c r="A2" s="1">
        <v>45046</v>
      </c>
      <c r="B2" s="1" t="s">
        <v>3266</v>
      </c>
      <c r="C2" t="s">
        <v>3244</v>
      </c>
      <c r="D2" s="36">
        <v>-45000</v>
      </c>
      <c r="F2" t="s">
        <v>3318</v>
      </c>
      <c r="G2" s="2">
        <v>0</v>
      </c>
      <c r="L2" s="1">
        <v>45046</v>
      </c>
      <c r="M2" t="s">
        <v>3244</v>
      </c>
      <c r="N2" s="2">
        <v>-45000</v>
      </c>
    </row>
    <row r="3" spans="1:14" x14ac:dyDescent="0.2">
      <c r="A3" s="1">
        <v>45046</v>
      </c>
      <c r="B3" s="1" t="s">
        <v>3266</v>
      </c>
      <c r="C3" t="s">
        <v>3178</v>
      </c>
      <c r="D3" s="36">
        <v>-60000</v>
      </c>
      <c r="F3" t="s">
        <v>3536</v>
      </c>
      <c r="G3" s="2">
        <v>0</v>
      </c>
      <c r="L3" s="1">
        <v>45046</v>
      </c>
      <c r="M3" t="s">
        <v>3181</v>
      </c>
      <c r="N3" s="2">
        <v>-15000</v>
      </c>
    </row>
    <row r="4" spans="1:14" x14ac:dyDescent="0.2">
      <c r="A4" s="1">
        <v>45046</v>
      </c>
      <c r="B4" s="1" t="s">
        <v>3266</v>
      </c>
      <c r="C4" t="s">
        <v>3181</v>
      </c>
      <c r="D4" s="36">
        <v>-15000</v>
      </c>
      <c r="F4" t="s">
        <v>3433</v>
      </c>
      <c r="G4" s="2">
        <v>0</v>
      </c>
      <c r="L4" s="1">
        <v>45046</v>
      </c>
      <c r="M4" t="s">
        <v>3179</v>
      </c>
      <c r="N4" s="2">
        <v>-3000</v>
      </c>
    </row>
    <row r="5" spans="1:14" x14ac:dyDescent="0.2">
      <c r="A5" s="1">
        <v>45046</v>
      </c>
      <c r="B5" s="1" t="s">
        <v>3266</v>
      </c>
      <c r="C5" t="s">
        <v>3179</v>
      </c>
      <c r="D5" s="36">
        <v>-3000</v>
      </c>
      <c r="F5" t="s">
        <v>3231</v>
      </c>
      <c r="G5" s="2">
        <v>0</v>
      </c>
      <c r="L5" s="1">
        <v>45046</v>
      </c>
      <c r="M5" t="s">
        <v>3178</v>
      </c>
      <c r="N5" s="2">
        <v>-60000</v>
      </c>
    </row>
    <row r="6" spans="1:14" x14ac:dyDescent="0.2">
      <c r="A6" s="1">
        <v>45049</v>
      </c>
      <c r="B6" s="1" t="s">
        <v>3267</v>
      </c>
      <c r="C6" t="s">
        <v>3181</v>
      </c>
      <c r="D6" s="36">
        <v>15000</v>
      </c>
      <c r="F6" t="s">
        <v>3663</v>
      </c>
      <c r="G6" s="2">
        <v>0</v>
      </c>
      <c r="L6" s="1">
        <v>45049</v>
      </c>
      <c r="M6" t="s">
        <v>3244</v>
      </c>
      <c r="N6" s="2">
        <v>45000</v>
      </c>
    </row>
    <row r="7" spans="1:14" x14ac:dyDescent="0.2">
      <c r="A7" s="1">
        <v>45049</v>
      </c>
      <c r="B7" s="1" t="s">
        <v>3267</v>
      </c>
      <c r="C7" t="s">
        <v>3244</v>
      </c>
      <c r="D7" s="36">
        <v>45000</v>
      </c>
      <c r="F7" t="s">
        <v>3181</v>
      </c>
      <c r="G7" s="2">
        <v>0</v>
      </c>
      <c r="L7" s="1">
        <v>45049</v>
      </c>
      <c r="M7" t="s">
        <v>3181</v>
      </c>
      <c r="N7" s="2">
        <v>15000</v>
      </c>
    </row>
    <row r="8" spans="1:14" x14ac:dyDescent="0.2">
      <c r="A8" s="1">
        <v>45049</v>
      </c>
      <c r="B8" s="1" t="s">
        <v>3266</v>
      </c>
      <c r="C8" t="s">
        <v>3178</v>
      </c>
      <c r="D8" s="36">
        <v>-60000</v>
      </c>
      <c r="F8" t="s">
        <v>3196</v>
      </c>
      <c r="G8" s="2">
        <v>0</v>
      </c>
      <c r="L8" s="1">
        <v>45049</v>
      </c>
      <c r="M8" t="s">
        <v>2660</v>
      </c>
      <c r="N8" s="2">
        <v>-90000</v>
      </c>
    </row>
    <row r="9" spans="1:14" x14ac:dyDescent="0.2">
      <c r="A9" s="1">
        <v>45049</v>
      </c>
      <c r="B9" s="1" t="s">
        <v>3266</v>
      </c>
      <c r="C9" t="s">
        <v>2660</v>
      </c>
      <c r="D9" s="36">
        <v>-90000</v>
      </c>
      <c r="F9" t="s">
        <v>3179</v>
      </c>
      <c r="G9" s="2">
        <v>0</v>
      </c>
      <c r="L9" s="1">
        <v>45049</v>
      </c>
      <c r="M9" t="s">
        <v>3178</v>
      </c>
      <c r="N9" s="2">
        <v>-60000</v>
      </c>
    </row>
    <row r="10" spans="1:14" x14ac:dyDescent="0.2">
      <c r="A10" s="1">
        <v>45049</v>
      </c>
      <c r="B10" s="1" t="s">
        <v>3266</v>
      </c>
      <c r="C10" t="s">
        <v>2661</v>
      </c>
      <c r="D10" s="36">
        <v>-90000</v>
      </c>
      <c r="F10" t="s">
        <v>3474</v>
      </c>
      <c r="G10" s="2">
        <v>0</v>
      </c>
      <c r="L10" s="1">
        <v>45049</v>
      </c>
      <c r="M10" t="s">
        <v>2661</v>
      </c>
      <c r="N10" s="2">
        <v>-90000</v>
      </c>
    </row>
    <row r="11" spans="1:14" x14ac:dyDescent="0.2">
      <c r="A11" s="1">
        <v>45052</v>
      </c>
      <c r="B11" s="1" t="s">
        <v>3266</v>
      </c>
      <c r="C11" t="s">
        <v>3231</v>
      </c>
      <c r="D11" s="36">
        <v>-90000</v>
      </c>
      <c r="F11" t="s">
        <v>2660</v>
      </c>
      <c r="G11" s="2">
        <v>0</v>
      </c>
      <c r="L11" s="1">
        <v>45052</v>
      </c>
      <c r="M11" t="s">
        <v>3231</v>
      </c>
      <c r="N11" s="2">
        <v>-90000</v>
      </c>
    </row>
    <row r="12" spans="1:14" x14ac:dyDescent="0.2">
      <c r="A12" s="1">
        <v>45053</v>
      </c>
      <c r="B12" s="1" t="s">
        <v>3267</v>
      </c>
      <c r="C12" t="s">
        <v>3231</v>
      </c>
      <c r="D12" s="36">
        <v>90000</v>
      </c>
      <c r="F12" t="s">
        <v>3572</v>
      </c>
      <c r="G12" s="2">
        <v>0</v>
      </c>
      <c r="L12" s="1">
        <v>45053</v>
      </c>
      <c r="M12" t="s">
        <v>3231</v>
      </c>
      <c r="N12" s="2">
        <v>90000</v>
      </c>
    </row>
    <row r="13" spans="1:14" x14ac:dyDescent="0.2">
      <c r="A13" s="1">
        <v>45053</v>
      </c>
      <c r="B13" s="1" t="s">
        <v>3267</v>
      </c>
      <c r="C13" t="s">
        <v>3178</v>
      </c>
      <c r="D13" s="36">
        <v>60000</v>
      </c>
      <c r="F13" t="s">
        <v>3178</v>
      </c>
      <c r="G13" s="2">
        <v>0</v>
      </c>
      <c r="L13" s="1">
        <v>45053</v>
      </c>
      <c r="M13" t="s">
        <v>3179</v>
      </c>
      <c r="N13" s="2">
        <v>3000</v>
      </c>
    </row>
    <row r="14" spans="1:14" x14ac:dyDescent="0.2">
      <c r="A14" s="1">
        <v>45053</v>
      </c>
      <c r="B14" s="1" t="s">
        <v>3267</v>
      </c>
      <c r="C14" t="s">
        <v>3179</v>
      </c>
      <c r="D14" s="36">
        <v>3000</v>
      </c>
      <c r="F14" t="s">
        <v>3303</v>
      </c>
      <c r="G14" s="2">
        <v>0</v>
      </c>
      <c r="L14" s="1">
        <v>45053</v>
      </c>
      <c r="M14" t="s">
        <v>3178</v>
      </c>
      <c r="N14" s="2">
        <v>60000</v>
      </c>
    </row>
    <row r="15" spans="1:14" x14ac:dyDescent="0.2">
      <c r="A15" s="1">
        <v>45055</v>
      </c>
      <c r="B15" s="1" t="s">
        <v>3266</v>
      </c>
      <c r="C15" t="s">
        <v>3263</v>
      </c>
      <c r="D15" s="36">
        <v>-95000</v>
      </c>
      <c r="F15" t="s">
        <v>2661</v>
      </c>
      <c r="G15" s="2">
        <v>0</v>
      </c>
      <c r="L15" s="1">
        <v>45054</v>
      </c>
      <c r="M15" t="s">
        <v>3264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3263</v>
      </c>
      <c r="D16" s="36">
        <v>95000</v>
      </c>
      <c r="F16" t="s">
        <v>3244</v>
      </c>
      <c r="G16" s="2">
        <v>0</v>
      </c>
      <c r="L16" s="1">
        <v>45055</v>
      </c>
      <c r="M16" t="s">
        <v>3263</v>
      </c>
      <c r="N16" s="2">
        <v>-95000</v>
      </c>
    </row>
    <row r="17" spans="1:14" x14ac:dyDescent="0.2">
      <c r="A17" s="1">
        <v>45054</v>
      </c>
      <c r="B17" s="1" t="s">
        <v>3267</v>
      </c>
      <c r="C17" t="s">
        <v>3264</v>
      </c>
      <c r="D17" s="36">
        <v>0</v>
      </c>
      <c r="F17" t="s">
        <v>3263</v>
      </c>
      <c r="G17" s="2">
        <v>0</v>
      </c>
      <c r="L17" s="1">
        <v>45056</v>
      </c>
      <c r="M17" t="s">
        <v>3263</v>
      </c>
      <c r="N17" s="2">
        <v>95000</v>
      </c>
    </row>
    <row r="18" spans="1:14" x14ac:dyDescent="0.2">
      <c r="A18" s="1">
        <v>45057</v>
      </c>
      <c r="B18" s="1" t="s">
        <v>3267</v>
      </c>
      <c r="C18" t="s">
        <v>3178</v>
      </c>
      <c r="D18" s="36">
        <v>60000</v>
      </c>
      <c r="F18" t="s">
        <v>3425</v>
      </c>
      <c r="G18" s="2">
        <v>0</v>
      </c>
      <c r="L18" s="1">
        <v>45057</v>
      </c>
      <c r="M18" t="s">
        <v>3178</v>
      </c>
      <c r="N18" s="2">
        <v>60000</v>
      </c>
    </row>
    <row r="19" spans="1:14" x14ac:dyDescent="0.2">
      <c r="A19" s="1">
        <v>45057</v>
      </c>
      <c r="B19" s="1" t="s">
        <v>3266</v>
      </c>
      <c r="C19" t="s">
        <v>2744</v>
      </c>
      <c r="D19" s="36">
        <v>-30000</v>
      </c>
      <c r="F19" t="s">
        <v>3264</v>
      </c>
      <c r="G19" s="2">
        <v>0</v>
      </c>
      <c r="L19" s="1">
        <v>45057</v>
      </c>
      <c r="M19" t="s">
        <v>2744</v>
      </c>
      <c r="N19" s="2">
        <v>-30000</v>
      </c>
    </row>
    <row r="20" spans="1:14" x14ac:dyDescent="0.2">
      <c r="A20" s="1">
        <v>45057</v>
      </c>
      <c r="B20" s="1" t="s">
        <v>3266</v>
      </c>
      <c r="C20" t="s">
        <v>3272</v>
      </c>
      <c r="D20" s="36">
        <v>-25000</v>
      </c>
      <c r="F20" t="s">
        <v>3340</v>
      </c>
      <c r="G20" s="2">
        <v>0</v>
      </c>
      <c r="L20" s="1">
        <v>45057</v>
      </c>
      <c r="M20" t="s">
        <v>3272</v>
      </c>
      <c r="N20" s="2">
        <v>-25000</v>
      </c>
    </row>
    <row r="21" spans="1:14" x14ac:dyDescent="0.2">
      <c r="A21" s="1">
        <v>45058</v>
      </c>
      <c r="B21" s="1" t="s">
        <v>3266</v>
      </c>
      <c r="C21" t="s">
        <v>3276</v>
      </c>
      <c r="D21" s="36">
        <v>-100000</v>
      </c>
      <c r="F21" t="s">
        <v>2744</v>
      </c>
      <c r="G21" s="2">
        <v>0</v>
      </c>
      <c r="L21" s="1">
        <v>45058</v>
      </c>
      <c r="M21" t="s">
        <v>3276</v>
      </c>
      <c r="N21" s="2">
        <v>-50000</v>
      </c>
    </row>
    <row r="22" spans="1:14" x14ac:dyDescent="0.2">
      <c r="A22" s="1">
        <v>45058</v>
      </c>
      <c r="B22" s="1" t="s">
        <v>3267</v>
      </c>
      <c r="C22" t="s">
        <v>3276</v>
      </c>
      <c r="D22" s="36">
        <v>50000</v>
      </c>
      <c r="F22" t="s">
        <v>1174</v>
      </c>
      <c r="G22" s="2">
        <v>0</v>
      </c>
      <c r="L22" s="1">
        <v>45058</v>
      </c>
      <c r="M22" t="s">
        <v>3303</v>
      </c>
      <c r="N22" s="2">
        <v>-6000</v>
      </c>
    </row>
    <row r="23" spans="1:14" x14ac:dyDescent="0.2">
      <c r="A23" s="1">
        <v>45059</v>
      </c>
      <c r="B23" s="1" t="s">
        <v>3267</v>
      </c>
      <c r="C23" t="s">
        <v>3276</v>
      </c>
      <c r="D23" s="36">
        <v>50000</v>
      </c>
      <c r="F23" t="s">
        <v>3272</v>
      </c>
      <c r="G23" s="2">
        <v>0</v>
      </c>
      <c r="L23" s="1">
        <v>45059</v>
      </c>
      <c r="M23" t="s">
        <v>3276</v>
      </c>
      <c r="N23" s="2">
        <v>50000</v>
      </c>
    </row>
    <row r="24" spans="1:14" x14ac:dyDescent="0.2">
      <c r="A24" s="1">
        <v>45059</v>
      </c>
      <c r="B24" s="1" t="s">
        <v>3266</v>
      </c>
      <c r="C24" t="s">
        <v>3280</v>
      </c>
      <c r="D24" s="36">
        <v>-10000</v>
      </c>
      <c r="F24" t="s">
        <v>3556</v>
      </c>
      <c r="G24" s="2">
        <v>0</v>
      </c>
      <c r="L24" s="1">
        <v>45059</v>
      </c>
      <c r="M24" t="s">
        <v>3280</v>
      </c>
      <c r="N24" s="2">
        <v>-40000</v>
      </c>
    </row>
    <row r="25" spans="1:14" x14ac:dyDescent="0.2">
      <c r="A25" s="1">
        <v>45059</v>
      </c>
      <c r="B25" s="1" t="s">
        <v>3266</v>
      </c>
      <c r="C25" t="s">
        <v>3280</v>
      </c>
      <c r="D25" s="36">
        <v>-10000</v>
      </c>
      <c r="F25" t="s">
        <v>3276</v>
      </c>
      <c r="G25" s="2">
        <v>0</v>
      </c>
      <c r="L25" s="1">
        <v>45059</v>
      </c>
      <c r="M25" t="s">
        <v>3281</v>
      </c>
      <c r="N25" s="2">
        <v>-70000</v>
      </c>
    </row>
    <row r="26" spans="1:14" x14ac:dyDescent="0.2">
      <c r="A26" s="1">
        <v>45059</v>
      </c>
      <c r="B26" s="1" t="s">
        <v>3266</v>
      </c>
      <c r="C26" t="s">
        <v>3280</v>
      </c>
      <c r="D26" s="36">
        <v>-10000</v>
      </c>
      <c r="F26" t="s">
        <v>3338</v>
      </c>
      <c r="G26" s="2">
        <v>0</v>
      </c>
      <c r="L26" s="1">
        <v>45061</v>
      </c>
      <c r="M26" t="s">
        <v>2660</v>
      </c>
      <c r="N26" s="2">
        <v>90000</v>
      </c>
    </row>
    <row r="27" spans="1:14" x14ac:dyDescent="0.2">
      <c r="A27" s="1">
        <v>45059</v>
      </c>
      <c r="B27" s="1" t="s">
        <v>3266</v>
      </c>
      <c r="C27" t="s">
        <v>3280</v>
      </c>
      <c r="D27" s="36">
        <v>-10000</v>
      </c>
      <c r="F27" t="s">
        <v>3280</v>
      </c>
      <c r="G27" s="2">
        <v>0</v>
      </c>
      <c r="L27" s="1">
        <v>45061</v>
      </c>
      <c r="M27" t="s">
        <v>3281</v>
      </c>
      <c r="N27" s="2">
        <v>50000</v>
      </c>
    </row>
    <row r="28" spans="1:14" x14ac:dyDescent="0.2">
      <c r="A28" s="1">
        <v>45059</v>
      </c>
      <c r="B28" s="1" t="s">
        <v>3266</v>
      </c>
      <c r="C28" t="s">
        <v>3281</v>
      </c>
      <c r="D28" s="36">
        <v>-70000</v>
      </c>
      <c r="F28" t="s">
        <v>3281</v>
      </c>
      <c r="G28" s="2">
        <v>0</v>
      </c>
      <c r="K28" t="s">
        <v>3191</v>
      </c>
      <c r="L28" s="1">
        <v>45062</v>
      </c>
      <c r="M28" t="s">
        <v>2660</v>
      </c>
      <c r="N28" s="2">
        <v>-90000</v>
      </c>
    </row>
    <row r="29" spans="1:14" x14ac:dyDescent="0.2">
      <c r="A29" s="1">
        <v>45061</v>
      </c>
      <c r="B29" s="1" t="s">
        <v>3266</v>
      </c>
      <c r="C29" t="s">
        <v>2660</v>
      </c>
      <c r="D29" s="36">
        <v>-90000</v>
      </c>
      <c r="F29" t="s">
        <v>3319</v>
      </c>
      <c r="G29" s="2">
        <v>0</v>
      </c>
      <c r="K29" t="s">
        <v>3192</v>
      </c>
      <c r="L29" s="1">
        <v>45062</v>
      </c>
      <c r="M29" t="s">
        <v>2661</v>
      </c>
      <c r="N29" s="2">
        <v>90000</v>
      </c>
    </row>
    <row r="30" spans="1:14" x14ac:dyDescent="0.2">
      <c r="A30" s="1">
        <v>45061</v>
      </c>
      <c r="B30" s="1" t="s">
        <v>3267</v>
      </c>
      <c r="C30" t="s">
        <v>2660</v>
      </c>
      <c r="D30" s="36">
        <v>90000</v>
      </c>
      <c r="F30" t="s">
        <v>3557</v>
      </c>
      <c r="G30" s="2">
        <v>-10000</v>
      </c>
      <c r="K30" t="s">
        <v>3193</v>
      </c>
      <c r="L30" s="1">
        <v>45062</v>
      </c>
      <c r="M30" t="s">
        <v>3272</v>
      </c>
      <c r="N30" s="2">
        <v>25000</v>
      </c>
    </row>
    <row r="31" spans="1:14" x14ac:dyDescent="0.2">
      <c r="A31" s="1">
        <v>45061</v>
      </c>
      <c r="B31" s="1" t="s">
        <v>3267</v>
      </c>
      <c r="C31" t="s">
        <v>2660</v>
      </c>
      <c r="D31" s="36">
        <v>90000</v>
      </c>
      <c r="F31" t="s">
        <v>3432</v>
      </c>
      <c r="G31" s="2">
        <v>-22000</v>
      </c>
      <c r="K31" t="s">
        <v>477</v>
      </c>
      <c r="L31" s="1">
        <v>45062</v>
      </c>
      <c r="M31" t="s">
        <v>3303</v>
      </c>
      <c r="N31" s="2">
        <v>3500</v>
      </c>
    </row>
    <row r="32" spans="1:14" x14ac:dyDescent="0.2">
      <c r="A32" s="1">
        <v>45061</v>
      </c>
      <c r="B32" s="1" t="s">
        <v>3296</v>
      </c>
      <c r="C32" t="s">
        <v>3281</v>
      </c>
      <c r="D32" s="36">
        <v>50000</v>
      </c>
      <c r="F32" t="s">
        <v>3210</v>
      </c>
      <c r="G32" s="2">
        <v>-60000</v>
      </c>
      <c r="K32" t="s">
        <v>281</v>
      </c>
      <c r="L32" s="1">
        <v>45064</v>
      </c>
      <c r="M32" t="s">
        <v>3318</v>
      </c>
      <c r="N32" s="2">
        <v>-34000</v>
      </c>
    </row>
    <row r="33" spans="1:14" x14ac:dyDescent="0.2">
      <c r="A33" s="1">
        <v>45062</v>
      </c>
      <c r="B33" s="1" t="s">
        <v>3266</v>
      </c>
      <c r="C33" t="s">
        <v>2660</v>
      </c>
      <c r="D33" s="36">
        <v>-90000</v>
      </c>
      <c r="F33" t="s">
        <v>3254</v>
      </c>
      <c r="G33" s="2">
        <v>-110000</v>
      </c>
      <c r="K33" t="s">
        <v>3194</v>
      </c>
      <c r="L33" s="1">
        <v>45064</v>
      </c>
      <c r="M33" t="s">
        <v>3319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3272</v>
      </c>
      <c r="D34" s="36">
        <v>25000</v>
      </c>
      <c r="F34" t="s">
        <v>3374</v>
      </c>
      <c r="G34" s="2">
        <v>-170000</v>
      </c>
      <c r="K34" t="s">
        <v>3195</v>
      </c>
      <c r="L34" s="1">
        <v>45065</v>
      </c>
      <c r="M34" t="s">
        <v>3318</v>
      </c>
      <c r="N34" s="2">
        <v>34000</v>
      </c>
    </row>
    <row r="35" spans="1:14" x14ac:dyDescent="0.2">
      <c r="A35" s="1">
        <v>45062</v>
      </c>
      <c r="B35" s="1" t="s">
        <v>3267</v>
      </c>
      <c r="C35" t="s">
        <v>2661</v>
      </c>
      <c r="D35" s="36">
        <v>90000</v>
      </c>
      <c r="F35" t="s">
        <v>245</v>
      </c>
      <c r="G35" s="2">
        <v>-372000</v>
      </c>
      <c r="K35" t="s">
        <v>313</v>
      </c>
      <c r="L35" s="1">
        <v>45069</v>
      </c>
      <c r="M35" t="s">
        <v>2660</v>
      </c>
      <c r="N35" s="2">
        <v>90000</v>
      </c>
    </row>
    <row r="36" spans="1:14" x14ac:dyDescent="0.2">
      <c r="A36" s="1">
        <v>45058</v>
      </c>
      <c r="B36" s="1" t="s">
        <v>3266</v>
      </c>
      <c r="C36" t="s">
        <v>3303</v>
      </c>
      <c r="D36" s="36">
        <v>-6000</v>
      </c>
      <c r="K36" t="s">
        <v>3006</v>
      </c>
      <c r="L36" s="1">
        <v>45069</v>
      </c>
      <c r="M36" t="s">
        <v>3281</v>
      </c>
      <c r="N36" s="2">
        <v>20000</v>
      </c>
    </row>
    <row r="37" spans="1:14" x14ac:dyDescent="0.2">
      <c r="A37" s="1">
        <v>45062</v>
      </c>
      <c r="B37" s="1" t="s">
        <v>3267</v>
      </c>
      <c r="C37" t="s">
        <v>3303</v>
      </c>
      <c r="D37" s="36">
        <v>3500</v>
      </c>
      <c r="L37" s="1">
        <v>45070</v>
      </c>
      <c r="M37" t="s">
        <v>3196</v>
      </c>
      <c r="N37" s="2">
        <v>-18000</v>
      </c>
    </row>
    <row r="38" spans="1:14" x14ac:dyDescent="0.2">
      <c r="A38" s="1">
        <v>45064</v>
      </c>
      <c r="B38" s="1" t="s">
        <v>3266</v>
      </c>
      <c r="C38" t="s">
        <v>3318</v>
      </c>
      <c r="D38" s="36">
        <v>-34000</v>
      </c>
      <c r="L38" s="1">
        <v>45070</v>
      </c>
      <c r="M38" t="s">
        <v>3374</v>
      </c>
      <c r="N38" s="2">
        <v>-250000</v>
      </c>
    </row>
    <row r="39" spans="1:14" x14ac:dyDescent="0.2">
      <c r="A39" s="1">
        <v>45064</v>
      </c>
      <c r="B39" s="1" t="s">
        <v>3266</v>
      </c>
      <c r="C39" t="s">
        <v>3319</v>
      </c>
      <c r="D39" s="36">
        <v>-29000</v>
      </c>
      <c r="L39" s="1">
        <v>45077</v>
      </c>
      <c r="M39" t="s">
        <v>3280</v>
      </c>
      <c r="N39" s="2">
        <v>10000</v>
      </c>
    </row>
    <row r="40" spans="1:14" x14ac:dyDescent="0.2">
      <c r="A40" s="1">
        <v>45065</v>
      </c>
      <c r="B40" s="1" t="s">
        <v>3267</v>
      </c>
      <c r="C40" t="s">
        <v>3318</v>
      </c>
      <c r="D40" s="36">
        <v>34000</v>
      </c>
      <c r="L40" s="1">
        <v>45077</v>
      </c>
      <c r="M40" t="s">
        <v>3319</v>
      </c>
      <c r="N40" s="2">
        <v>29000</v>
      </c>
    </row>
    <row r="41" spans="1:14" x14ac:dyDescent="0.2">
      <c r="A41" s="1">
        <v>45069</v>
      </c>
      <c r="B41" s="1" t="s">
        <v>3267</v>
      </c>
      <c r="C41" t="s">
        <v>3281</v>
      </c>
      <c r="D41" s="36">
        <v>20000</v>
      </c>
      <c r="L41" s="1">
        <v>45077</v>
      </c>
      <c r="M41" t="s">
        <v>3425</v>
      </c>
      <c r="N41" s="2">
        <v>0</v>
      </c>
    </row>
    <row r="42" spans="1:14" x14ac:dyDescent="0.2">
      <c r="A42" s="1">
        <v>45069</v>
      </c>
      <c r="B42" s="1" t="s">
        <v>3267</v>
      </c>
      <c r="C42" t="s">
        <v>2660</v>
      </c>
      <c r="D42" s="36">
        <v>90000</v>
      </c>
      <c r="L42" s="1">
        <v>45077</v>
      </c>
      <c r="M42" t="s">
        <v>3433</v>
      </c>
      <c r="N42" s="2">
        <v>0</v>
      </c>
    </row>
    <row r="43" spans="1:14" x14ac:dyDescent="0.2">
      <c r="A43" s="1">
        <v>45070</v>
      </c>
      <c r="B43" s="1" t="s">
        <v>3266</v>
      </c>
      <c r="C43" t="s">
        <v>3196</v>
      </c>
      <c r="D43" s="36">
        <v>-18000</v>
      </c>
      <c r="L43" s="1">
        <v>45078</v>
      </c>
      <c r="M43" t="s">
        <v>3340</v>
      </c>
      <c r="N43" s="2">
        <v>-22000</v>
      </c>
    </row>
    <row r="44" spans="1:14" x14ac:dyDescent="0.2">
      <c r="A44" s="1">
        <v>45070</v>
      </c>
      <c r="B44" s="1" t="s">
        <v>3266</v>
      </c>
      <c r="C44" t="s">
        <v>3374</v>
      </c>
      <c r="D44" s="36">
        <v>-250000</v>
      </c>
      <c r="L44" s="1">
        <v>45078</v>
      </c>
      <c r="M44" t="s">
        <v>3432</v>
      </c>
      <c r="N44" s="2">
        <v>-22000</v>
      </c>
    </row>
    <row r="45" spans="1:14" x14ac:dyDescent="0.2">
      <c r="A45" s="1">
        <v>45077</v>
      </c>
      <c r="B45" s="1" t="s">
        <v>3266</v>
      </c>
      <c r="C45" t="s">
        <v>3425</v>
      </c>
      <c r="D45" s="36">
        <v>-50000</v>
      </c>
      <c r="L45" s="1">
        <v>45080</v>
      </c>
      <c r="M45" t="s">
        <v>3474</v>
      </c>
      <c r="N45" s="2">
        <v>0</v>
      </c>
    </row>
    <row r="46" spans="1:14" x14ac:dyDescent="0.2">
      <c r="A46" s="1">
        <v>45077</v>
      </c>
      <c r="B46" s="1" t="s">
        <v>3267</v>
      </c>
      <c r="C46" t="s">
        <v>3425</v>
      </c>
      <c r="D46" s="36">
        <v>50000</v>
      </c>
      <c r="L46" s="1">
        <v>45082</v>
      </c>
      <c r="M46" t="s">
        <v>3303</v>
      </c>
      <c r="N46" s="2">
        <v>2500</v>
      </c>
    </row>
    <row r="47" spans="1:14" x14ac:dyDescent="0.2">
      <c r="A47" s="1">
        <v>45077</v>
      </c>
      <c r="B47" s="1" t="s">
        <v>3267</v>
      </c>
      <c r="C47" t="s">
        <v>3280</v>
      </c>
      <c r="D47" s="36">
        <v>10000</v>
      </c>
      <c r="L47" s="1">
        <v>45082</v>
      </c>
      <c r="M47" t="s">
        <v>3210</v>
      </c>
      <c r="N47" s="2">
        <v>0</v>
      </c>
    </row>
    <row r="48" spans="1:14" x14ac:dyDescent="0.2">
      <c r="A48" s="1">
        <v>45077</v>
      </c>
      <c r="B48" s="1" t="s">
        <v>3267</v>
      </c>
      <c r="C48" t="s">
        <v>3319</v>
      </c>
      <c r="D48" s="36">
        <v>29000</v>
      </c>
      <c r="L48" s="1">
        <v>45084</v>
      </c>
      <c r="M48" t="s">
        <v>3281</v>
      </c>
      <c r="N48" s="2">
        <v>-30000</v>
      </c>
    </row>
    <row r="49" spans="1:14" x14ac:dyDescent="0.2">
      <c r="A49" s="1">
        <v>45077</v>
      </c>
      <c r="B49" s="1" t="s">
        <v>3266</v>
      </c>
      <c r="C49" t="s">
        <v>3433</v>
      </c>
      <c r="D49" s="36">
        <v>-20000</v>
      </c>
      <c r="L49" s="1">
        <v>45085</v>
      </c>
      <c r="M49" t="s">
        <v>3340</v>
      </c>
      <c r="N49" s="2">
        <v>22000</v>
      </c>
    </row>
    <row r="50" spans="1:14" x14ac:dyDescent="0.2">
      <c r="A50" s="1">
        <v>45077</v>
      </c>
      <c r="B50" s="1" t="s">
        <v>3267</v>
      </c>
      <c r="C50" t="s">
        <v>3433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3266</v>
      </c>
      <c r="C51" t="s">
        <v>3340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3266</v>
      </c>
      <c r="C52" t="s">
        <v>3432</v>
      </c>
      <c r="D52" s="36">
        <v>-22000</v>
      </c>
      <c r="L52" s="1">
        <v>45092</v>
      </c>
      <c r="M52" t="s">
        <v>3280</v>
      </c>
      <c r="N52" s="2">
        <v>10000</v>
      </c>
    </row>
    <row r="53" spans="1:14" x14ac:dyDescent="0.2">
      <c r="A53" s="1">
        <v>45080</v>
      </c>
      <c r="B53" s="1" t="s">
        <v>3266</v>
      </c>
      <c r="C53" t="s">
        <v>3474</v>
      </c>
      <c r="D53" s="36">
        <v>-50000</v>
      </c>
      <c r="L53" s="1">
        <v>45092</v>
      </c>
      <c r="M53" t="s">
        <v>3374</v>
      </c>
      <c r="N53" s="2">
        <v>80000</v>
      </c>
    </row>
    <row r="54" spans="1:14" x14ac:dyDescent="0.2">
      <c r="A54" s="1">
        <v>45080</v>
      </c>
      <c r="B54" s="1" t="s">
        <v>3267</v>
      </c>
      <c r="C54" t="s">
        <v>3474</v>
      </c>
      <c r="D54" s="36">
        <v>50000</v>
      </c>
      <c r="L54" s="1">
        <v>45094</v>
      </c>
      <c r="M54" t="s">
        <v>3536</v>
      </c>
      <c r="N54" s="2">
        <v>-16000</v>
      </c>
    </row>
    <row r="55" spans="1:14" x14ac:dyDescent="0.2">
      <c r="A55" s="1">
        <v>45082</v>
      </c>
      <c r="B55" s="1" t="s">
        <v>3266</v>
      </c>
      <c r="C55" t="s">
        <v>3210</v>
      </c>
      <c r="D55" s="36">
        <v>-60000</v>
      </c>
      <c r="L55" s="1">
        <v>45095</v>
      </c>
      <c r="M55" t="s">
        <v>3280</v>
      </c>
      <c r="N55" s="2">
        <v>10000</v>
      </c>
    </row>
    <row r="56" spans="1:14" x14ac:dyDescent="0.2">
      <c r="A56" s="1">
        <v>45082</v>
      </c>
      <c r="B56" s="1" t="s">
        <v>3267</v>
      </c>
      <c r="C56" t="s">
        <v>3210</v>
      </c>
      <c r="D56" s="36">
        <v>60000</v>
      </c>
      <c r="L56" s="1">
        <v>45095</v>
      </c>
      <c r="M56" t="s">
        <v>3254</v>
      </c>
      <c r="N56" s="2">
        <v>-110000</v>
      </c>
    </row>
    <row r="57" spans="1:14" x14ac:dyDescent="0.2">
      <c r="A57" s="1">
        <v>45082</v>
      </c>
      <c r="B57" s="1" t="s">
        <v>3267</v>
      </c>
      <c r="C57" t="s">
        <v>3303</v>
      </c>
      <c r="D57" s="36">
        <v>2500</v>
      </c>
      <c r="L57" s="1">
        <v>45095</v>
      </c>
      <c r="M57" t="s">
        <v>3556</v>
      </c>
      <c r="N57" s="2">
        <v>-20000</v>
      </c>
    </row>
    <row r="58" spans="1:14" x14ac:dyDescent="0.2">
      <c r="A58" s="1">
        <v>45084</v>
      </c>
      <c r="B58" s="1" t="s">
        <v>3266</v>
      </c>
      <c r="C58" t="s">
        <v>3281</v>
      </c>
      <c r="D58" s="36">
        <v>-70000</v>
      </c>
      <c r="L58" s="1">
        <v>45095</v>
      </c>
      <c r="M58" t="s">
        <v>3557</v>
      </c>
      <c r="N58" s="2">
        <v>-10000</v>
      </c>
    </row>
    <row r="59" spans="1:14" x14ac:dyDescent="0.2">
      <c r="A59" s="1">
        <v>45084</v>
      </c>
      <c r="B59" s="1" t="s">
        <v>3267</v>
      </c>
      <c r="C59" t="s">
        <v>3281</v>
      </c>
      <c r="D59" s="36">
        <v>40000</v>
      </c>
      <c r="L59" s="1">
        <v>45098</v>
      </c>
      <c r="M59" t="s">
        <v>3280</v>
      </c>
      <c r="N59" s="2">
        <v>10000</v>
      </c>
    </row>
    <row r="60" spans="1:14" x14ac:dyDescent="0.2">
      <c r="A60" s="1">
        <v>45085</v>
      </c>
      <c r="B60" s="1" t="s">
        <v>3267</v>
      </c>
      <c r="C60" t="s">
        <v>3340</v>
      </c>
      <c r="D60" s="36">
        <v>22000</v>
      </c>
      <c r="L60" s="1">
        <v>45098</v>
      </c>
      <c r="M60" t="s">
        <v>3281</v>
      </c>
      <c r="N60" s="2">
        <v>30000</v>
      </c>
    </row>
    <row r="61" spans="1:14" x14ac:dyDescent="0.2">
      <c r="A61" s="1">
        <v>45085</v>
      </c>
      <c r="B61" s="1" t="s">
        <v>3266</v>
      </c>
      <c r="C61" t="s">
        <v>1174</v>
      </c>
      <c r="D61" s="36">
        <v>-12000</v>
      </c>
      <c r="L61" s="1">
        <v>45098</v>
      </c>
      <c r="M61" t="s">
        <v>3536</v>
      </c>
      <c r="N61" s="2">
        <v>16000</v>
      </c>
    </row>
    <row r="62" spans="1:14" x14ac:dyDescent="0.2">
      <c r="A62" s="1">
        <v>45086</v>
      </c>
      <c r="B62" s="1" t="s">
        <v>3267</v>
      </c>
      <c r="C62" t="s">
        <v>1174</v>
      </c>
      <c r="D62" s="36">
        <v>12000</v>
      </c>
      <c r="L62" s="1">
        <v>45098</v>
      </c>
      <c r="M62" t="s">
        <v>3572</v>
      </c>
      <c r="N62" s="2">
        <v>-55000</v>
      </c>
    </row>
    <row r="63" spans="1:14" x14ac:dyDescent="0.2">
      <c r="A63" s="1">
        <v>45092</v>
      </c>
      <c r="B63" s="1" t="s">
        <v>3267</v>
      </c>
      <c r="C63" t="s">
        <v>3280</v>
      </c>
      <c r="D63" s="36">
        <v>10000</v>
      </c>
      <c r="L63" s="1">
        <v>45099</v>
      </c>
      <c r="M63" t="s">
        <v>3196</v>
      </c>
      <c r="N63" s="2">
        <v>18000</v>
      </c>
    </row>
    <row r="64" spans="1:14" x14ac:dyDescent="0.2">
      <c r="A64" s="1">
        <v>45092</v>
      </c>
      <c r="B64" s="1" t="s">
        <v>3296</v>
      </c>
      <c r="C64" t="s">
        <v>3374</v>
      </c>
      <c r="D64" s="36">
        <v>80000</v>
      </c>
      <c r="L64" s="1">
        <v>45106</v>
      </c>
      <c r="M64" t="s">
        <v>3178</v>
      </c>
      <c r="N64" s="2">
        <v>0</v>
      </c>
    </row>
    <row r="65" spans="1:14" x14ac:dyDescent="0.2">
      <c r="A65" s="1">
        <v>45094</v>
      </c>
      <c r="B65" s="1" t="s">
        <v>3266</v>
      </c>
      <c r="C65" t="s">
        <v>3536</v>
      </c>
      <c r="D65" s="36">
        <v>-16000</v>
      </c>
      <c r="L65" s="1">
        <v>45106</v>
      </c>
      <c r="M65" t="s">
        <v>3556</v>
      </c>
      <c r="N65" s="2">
        <v>20000</v>
      </c>
    </row>
    <row r="66" spans="1:14" x14ac:dyDescent="0.2">
      <c r="A66" s="1">
        <v>45095</v>
      </c>
      <c r="B66" s="1" t="s">
        <v>3266</v>
      </c>
      <c r="C66" t="s">
        <v>3254</v>
      </c>
      <c r="D66" s="36">
        <v>-110000</v>
      </c>
      <c r="L66" s="1">
        <v>45108</v>
      </c>
      <c r="M66" t="s">
        <v>2744</v>
      </c>
      <c r="N66" s="2">
        <v>30000</v>
      </c>
    </row>
    <row r="67" spans="1:14" x14ac:dyDescent="0.2">
      <c r="A67" s="1">
        <v>45095</v>
      </c>
      <c r="B67" s="1" t="s">
        <v>3266</v>
      </c>
      <c r="C67" t="s">
        <v>3556</v>
      </c>
      <c r="D67" s="36">
        <v>-20000</v>
      </c>
      <c r="L67" s="1">
        <v>45108</v>
      </c>
      <c r="M67" t="s">
        <v>3572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3280</v>
      </c>
      <c r="D68" s="36">
        <v>10000</v>
      </c>
      <c r="L68" s="1">
        <v>45108</v>
      </c>
      <c r="M68" t="s">
        <v>3338</v>
      </c>
      <c r="N68" s="2">
        <v>0</v>
      </c>
    </row>
    <row r="69" spans="1:14" x14ac:dyDescent="0.2">
      <c r="A69" s="1">
        <v>45095</v>
      </c>
      <c r="B69" s="1" t="s">
        <v>3266</v>
      </c>
      <c r="C69" t="s">
        <v>3557</v>
      </c>
      <c r="D69" s="36">
        <v>-10000</v>
      </c>
      <c r="L69" s="1">
        <v>45108</v>
      </c>
      <c r="M69" t="s">
        <v>3663</v>
      </c>
      <c r="N69" s="2">
        <v>-10000</v>
      </c>
    </row>
    <row r="70" spans="1:14" x14ac:dyDescent="0.2">
      <c r="A70" s="1">
        <v>45098</v>
      </c>
      <c r="B70" s="1" t="s">
        <v>3267</v>
      </c>
      <c r="C70" t="s">
        <v>3281</v>
      </c>
      <c r="D70" s="36">
        <v>30000</v>
      </c>
      <c r="L70" s="1">
        <v>45109</v>
      </c>
      <c r="M70" t="s">
        <v>3663</v>
      </c>
      <c r="N70" s="2">
        <v>10000</v>
      </c>
    </row>
    <row r="71" spans="1:14" x14ac:dyDescent="0.2">
      <c r="A71" s="1">
        <v>45098</v>
      </c>
      <c r="B71" s="1" t="s">
        <v>3267</v>
      </c>
      <c r="C71" t="s">
        <v>3280</v>
      </c>
      <c r="D71" s="36">
        <v>10000</v>
      </c>
      <c r="L71" s="1">
        <v>45111</v>
      </c>
      <c r="M71" t="s">
        <v>3210</v>
      </c>
      <c r="N71" s="2">
        <v>-60000</v>
      </c>
    </row>
    <row r="72" spans="1:14" x14ac:dyDescent="0.2">
      <c r="A72" s="1">
        <v>45098</v>
      </c>
      <c r="B72" s="1" t="s">
        <v>3266</v>
      </c>
      <c r="C72" t="s">
        <v>3572</v>
      </c>
      <c r="D72" s="36">
        <v>-55000</v>
      </c>
      <c r="L72" s="1" t="s">
        <v>245</v>
      </c>
      <c r="N72" s="2">
        <v>-372000</v>
      </c>
    </row>
    <row r="73" spans="1:14" x14ac:dyDescent="0.2">
      <c r="A73" s="1">
        <v>45098</v>
      </c>
      <c r="B73" s="1" t="s">
        <v>3267</v>
      </c>
      <c r="C73" t="s">
        <v>3536</v>
      </c>
      <c r="D73" s="36">
        <v>16000</v>
      </c>
    </row>
    <row r="74" spans="1:14" x14ac:dyDescent="0.2">
      <c r="A74" s="1">
        <v>45099</v>
      </c>
      <c r="B74" s="1" t="s">
        <v>3267</v>
      </c>
      <c r="C74" t="s">
        <v>3196</v>
      </c>
      <c r="D74" s="36">
        <v>18000</v>
      </c>
    </row>
    <row r="75" spans="1:14" x14ac:dyDescent="0.2">
      <c r="A75" s="1">
        <v>45106</v>
      </c>
      <c r="B75" s="1" t="s">
        <v>3267</v>
      </c>
      <c r="C75" t="s">
        <v>3556</v>
      </c>
      <c r="D75" s="36">
        <v>20000</v>
      </c>
    </row>
    <row r="76" spans="1:14" x14ac:dyDescent="0.2">
      <c r="A76" s="1">
        <v>45106</v>
      </c>
      <c r="B76" s="1" t="s">
        <v>3266</v>
      </c>
      <c r="C76" t="s">
        <v>3178</v>
      </c>
      <c r="D76" s="36">
        <v>-60000</v>
      </c>
    </row>
    <row r="77" spans="1:14" x14ac:dyDescent="0.2">
      <c r="A77" s="1">
        <v>45106</v>
      </c>
      <c r="B77" s="1" t="s">
        <v>3267</v>
      </c>
      <c r="C77" t="s">
        <v>3178</v>
      </c>
      <c r="D77" s="36">
        <v>60000</v>
      </c>
    </row>
    <row r="78" spans="1:14" x14ac:dyDescent="0.2">
      <c r="A78" s="1">
        <v>45108</v>
      </c>
      <c r="B78" s="1" t="s">
        <v>3266</v>
      </c>
      <c r="C78" t="s">
        <v>3338</v>
      </c>
      <c r="D78" s="36">
        <v>-65000</v>
      </c>
    </row>
    <row r="79" spans="1:14" x14ac:dyDescent="0.2">
      <c r="A79" s="1">
        <v>45108</v>
      </c>
      <c r="B79" s="1" t="s">
        <v>3267</v>
      </c>
      <c r="C79" t="s">
        <v>2744</v>
      </c>
      <c r="D79" s="36">
        <v>30000</v>
      </c>
    </row>
    <row r="80" spans="1:14" x14ac:dyDescent="0.2">
      <c r="A80" s="1">
        <v>45108</v>
      </c>
      <c r="B80" s="1" t="s">
        <v>3267</v>
      </c>
      <c r="C80" t="s">
        <v>3572</v>
      </c>
      <c r="D80" s="36">
        <v>55000</v>
      </c>
    </row>
    <row r="81" spans="1:4" x14ac:dyDescent="0.2">
      <c r="A81" s="1">
        <v>45108</v>
      </c>
      <c r="B81" s="1" t="s">
        <v>3267</v>
      </c>
      <c r="C81" t="s">
        <v>3338</v>
      </c>
      <c r="D81" s="36">
        <v>65000</v>
      </c>
    </row>
    <row r="82" spans="1:4" x14ac:dyDescent="0.2">
      <c r="A82" s="1">
        <v>45108</v>
      </c>
      <c r="B82" s="1" t="s">
        <v>3266</v>
      </c>
      <c r="C82" t="s">
        <v>3663</v>
      </c>
      <c r="D82" s="36">
        <v>-10000</v>
      </c>
    </row>
    <row r="83" spans="1:4" x14ac:dyDescent="0.2">
      <c r="A83" s="1">
        <v>45109</v>
      </c>
      <c r="B83" s="1" t="s">
        <v>3267</v>
      </c>
      <c r="C83" t="s">
        <v>3663</v>
      </c>
      <c r="D83" s="36">
        <v>10000</v>
      </c>
    </row>
    <row r="84" spans="1:4" x14ac:dyDescent="0.2">
      <c r="A84" s="1">
        <v>45111</v>
      </c>
      <c r="B84" s="1" t="s">
        <v>3266</v>
      </c>
      <c r="C84" t="s">
        <v>3210</v>
      </c>
      <c r="D84" s="36">
        <v>-60000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9"/>
  <sheetViews>
    <sheetView showGridLines="0" tabSelected="1" zoomScale="69" zoomScaleNormal="70" workbookViewId="0">
      <selection activeCell="J41" sqref="J41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45115</v>
      </c>
      <c r="H1" s="4" t="s">
        <v>5</v>
      </c>
      <c r="I1" t="s">
        <v>548</v>
      </c>
      <c r="J1" s="7">
        <f>AA5</f>
        <v>759539.66666666651</v>
      </c>
      <c r="K1" s="7"/>
      <c r="M1" s="15" t="s">
        <v>692</v>
      </c>
      <c r="N1" s="13">
        <f>COUNTA(H6:H1048576)-2</f>
        <v>8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6</v>
      </c>
      <c r="Z1" s="17" t="s">
        <v>971</v>
      </c>
      <c r="AA1" s="19">
        <f>(COUNTA(U5:U1048576)-2)*AD2</f>
        <v>96000</v>
      </c>
      <c r="AC1" s="32" t="s">
        <v>2427</v>
      </c>
      <c r="AD1" s="32" t="s">
        <v>2605</v>
      </c>
      <c r="AG1" s="31" t="s">
        <v>815</v>
      </c>
      <c r="AH1" s="31" t="s">
        <v>2602</v>
      </c>
      <c r="AI1" s="31" t="s">
        <v>2601</v>
      </c>
      <c r="AJ1" s="31" t="s">
        <v>2603</v>
      </c>
      <c r="AK1" s="31" t="s">
        <v>2606</v>
      </c>
      <c r="AL1" s="31" t="s">
        <v>2607</v>
      </c>
      <c r="AM1" s="31" t="s">
        <v>2609</v>
      </c>
      <c r="AN1" s="31" t="s">
        <v>1883</v>
      </c>
      <c r="AO1" s="31" t="s">
        <v>273</v>
      </c>
      <c r="AP1" s="31" t="s">
        <v>2608</v>
      </c>
      <c r="AQ1" s="31" t="s">
        <v>2604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94942.458333333314</v>
      </c>
      <c r="K2" s="7"/>
      <c r="M2" s="15" t="s">
        <v>693</v>
      </c>
      <c r="N2" s="14">
        <f>GETPIVOTDATA("Utilidad",$H$4)/N1</f>
        <v>337708.25</v>
      </c>
      <c r="P2" t="s">
        <v>1607</v>
      </c>
      <c r="Q2" s="2">
        <f>-(Q1-J2)</f>
        <v>44942.458333333314</v>
      </c>
      <c r="U2" s="4" t="s">
        <v>815</v>
      </c>
      <c r="V2" s="16">
        <v>7</v>
      </c>
      <c r="X2" s="17" t="s">
        <v>2601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45108</v>
      </c>
      <c r="AD2" s="42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2848273.7499999995</v>
      </c>
      <c r="K3" s="7"/>
      <c r="M3" s="15" t="s">
        <v>694</v>
      </c>
      <c r="N3" s="14">
        <f>N2*30</f>
        <v>10131247.5</v>
      </c>
      <c r="P3" t="s">
        <v>1608</v>
      </c>
      <c r="Q3" s="2">
        <f>Q2*N1</f>
        <v>359539.66666666651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533333.33333333337</v>
      </c>
      <c r="AC3" s="32" t="s">
        <v>3023</v>
      </c>
      <c r="AD3" s="42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266666.66666666669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1008793</v>
      </c>
      <c r="X4" s="23" t="s">
        <v>1708</v>
      </c>
      <c r="AA4" s="19">
        <f>(1500000/30)*N1</f>
        <v>400000</v>
      </c>
      <c r="AC4" s="32" t="s">
        <v>3024</v>
      </c>
      <c r="AD4" s="42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532</v>
      </c>
      <c r="B5" t="s">
        <v>552</v>
      </c>
      <c r="C5" s="7">
        <v>68000</v>
      </c>
      <c r="D5" s="7">
        <v>32000</v>
      </c>
      <c r="E5" s="7">
        <v>36000</v>
      </c>
      <c r="M5" s="15" t="s">
        <v>1666</v>
      </c>
      <c r="N5" s="7">
        <f>N4-J1</f>
        <v>-492872.99999999983</v>
      </c>
      <c r="Q5" s="2">
        <f>GETPIVOTDATA("Utilidad",$H$6)-AA1-AA2</f>
        <v>1692873</v>
      </c>
      <c r="U5" s="4" t="s">
        <v>700</v>
      </c>
      <c r="V5" t="s">
        <v>2879</v>
      </c>
      <c r="X5" s="17" t="s">
        <v>105</v>
      </c>
      <c r="Y5" s="22" t="str">
        <f>N1&amp;" Dias"</f>
        <v>8 Dias</v>
      </c>
      <c r="Z5" s="17" t="s">
        <v>971</v>
      </c>
      <c r="AA5" s="19">
        <f>GETPIVOTDATA("Utilidad",$H$4)-AA2-AA1-AA3-AA4</f>
        <v>759539.66666666651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532</v>
      </c>
      <c r="B6" t="s">
        <v>1591</v>
      </c>
      <c r="C6" s="7">
        <v>65000</v>
      </c>
      <c r="D6" s="7">
        <v>30000</v>
      </c>
      <c r="E6" s="7">
        <v>35000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3</v>
      </c>
      <c r="U6" s="6">
        <v>45108</v>
      </c>
      <c r="V6" s="2">
        <v>-188600</v>
      </c>
      <c r="X6" s="23" t="s">
        <v>1211</v>
      </c>
      <c r="Y6" s="24">
        <f>J2</f>
        <v>94942.458333333314</v>
      </c>
      <c r="AC6" s="60" t="s">
        <v>3414</v>
      </c>
      <c r="AD6" s="61">
        <f>SUM(AA1:AA4)</f>
        <v>1942126.3333333335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15</v>
      </c>
      <c r="B7" t="s">
        <v>16</v>
      </c>
      <c r="C7" s="7">
        <v>10000</v>
      </c>
      <c r="D7" s="7">
        <v>2500</v>
      </c>
      <c r="E7" s="7">
        <v>7500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298334</v>
      </c>
      <c r="U7" s="6">
        <v>45109</v>
      </c>
      <c r="V7" s="2">
        <v>-352800</v>
      </c>
      <c r="X7" s="17" t="s">
        <v>974</v>
      </c>
      <c r="Y7" s="18">
        <f>AA5/50000</f>
        <v>15.19079333333333</v>
      </c>
      <c r="Z7" s="17" t="s">
        <v>973</v>
      </c>
      <c r="AA7" s="17" t="s">
        <v>1009</v>
      </c>
      <c r="AC7" s="59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15</v>
      </c>
      <c r="B8" t="s">
        <v>561</v>
      </c>
      <c r="C8" s="7">
        <v>10000</v>
      </c>
      <c r="D8" s="7">
        <v>4000</v>
      </c>
      <c r="E8" s="7">
        <v>6000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2" t="s">
        <v>3415</v>
      </c>
      <c r="AD8" s="63">
        <f>GETPIVOTDATA("Utilidad",$H$6)-AA1-AA2</f>
        <v>1692873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32000</v>
      </c>
      <c r="AQ8" s="3">
        <f>SUM(AH8:AP8)</f>
        <v>912793</v>
      </c>
    </row>
    <row r="9" spans="1:43" x14ac:dyDescent="0.2">
      <c r="A9" t="s">
        <v>15</v>
      </c>
      <c r="B9" t="s">
        <v>2819</v>
      </c>
      <c r="C9" s="7">
        <v>7000</v>
      </c>
      <c r="D9" s="7">
        <v>1000</v>
      </c>
      <c r="E9" s="7">
        <v>6000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26</v>
      </c>
      <c r="B10" t="s">
        <v>16</v>
      </c>
      <c r="C10" s="7">
        <v>10000</v>
      </c>
      <c r="D10" s="7">
        <v>3000</v>
      </c>
      <c r="E10" s="7">
        <v>7000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26</v>
      </c>
      <c r="B11" t="s">
        <v>20</v>
      </c>
      <c r="C11" s="7">
        <v>40000</v>
      </c>
      <c r="D11" s="7">
        <v>17000</v>
      </c>
      <c r="E11" s="7">
        <v>23000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26</v>
      </c>
      <c r="B12" t="s">
        <v>3248</v>
      </c>
      <c r="C12" s="7">
        <v>20000</v>
      </c>
      <c r="D12" s="7">
        <v>9000</v>
      </c>
      <c r="E12" s="7">
        <v>11000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5" t="s">
        <v>245</v>
      </c>
      <c r="V12" s="2">
        <v>-2422100</v>
      </c>
    </row>
    <row r="13" spans="1:43" x14ac:dyDescent="0.2">
      <c r="A13" t="s">
        <v>3692</v>
      </c>
      <c r="B13" t="s">
        <v>514</v>
      </c>
      <c r="C13" s="7">
        <v>16500</v>
      </c>
      <c r="D13" s="7">
        <v>0</v>
      </c>
      <c r="E13" s="7">
        <v>16500</v>
      </c>
      <c r="F13" s="7"/>
      <c r="H13" s="6">
        <v>45114</v>
      </c>
      <c r="I13" s="7">
        <v>389000</v>
      </c>
      <c r="J13" s="7">
        <v>175488</v>
      </c>
      <c r="K13" s="7">
        <v>213512</v>
      </c>
    </row>
    <row r="14" spans="1:43" x14ac:dyDescent="0.2">
      <c r="A14" t="s">
        <v>214</v>
      </c>
      <c r="B14" t="s">
        <v>1795</v>
      </c>
      <c r="C14" s="7">
        <v>65000</v>
      </c>
      <c r="D14" s="7">
        <v>40000</v>
      </c>
      <c r="E14" s="7">
        <v>25000</v>
      </c>
      <c r="F14" s="7"/>
      <c r="H14" s="6">
        <v>45115</v>
      </c>
      <c r="I14" s="7">
        <v>581500</v>
      </c>
      <c r="J14" s="7">
        <v>258772</v>
      </c>
      <c r="K14" s="7">
        <v>322728</v>
      </c>
    </row>
    <row r="15" spans="1:43" x14ac:dyDescent="0.2">
      <c r="A15" t="s">
        <v>1958</v>
      </c>
      <c r="B15" t="s">
        <v>2698</v>
      </c>
      <c r="C15" s="7">
        <v>18000</v>
      </c>
      <c r="D15" s="7">
        <v>8000</v>
      </c>
      <c r="E15" s="7">
        <v>10000</v>
      </c>
      <c r="F15" s="7"/>
      <c r="H15" s="5" t="s">
        <v>245</v>
      </c>
      <c r="I15" s="7">
        <v>5348800</v>
      </c>
      <c r="J15" s="7">
        <v>2647134</v>
      </c>
      <c r="K15" s="7">
        <v>2701666</v>
      </c>
    </row>
    <row r="16" spans="1:43" x14ac:dyDescent="0.2">
      <c r="A16" t="s">
        <v>586</v>
      </c>
      <c r="B16" t="s">
        <v>1241</v>
      </c>
      <c r="C16" s="7">
        <v>20000</v>
      </c>
      <c r="D16" s="7">
        <v>5000</v>
      </c>
      <c r="E16" s="7">
        <v>15000</v>
      </c>
      <c r="F16" s="7"/>
    </row>
    <row r="17" spans="1:10" x14ac:dyDescent="0.2">
      <c r="A17" t="s">
        <v>677</v>
      </c>
      <c r="B17" t="s">
        <v>423</v>
      </c>
      <c r="C17" s="7">
        <v>20000</v>
      </c>
      <c r="D17" s="7">
        <v>5000</v>
      </c>
      <c r="E17" s="7">
        <v>15000</v>
      </c>
      <c r="F17" s="7"/>
    </row>
    <row r="18" spans="1:10" x14ac:dyDescent="0.2">
      <c r="A18" t="s">
        <v>677</v>
      </c>
      <c r="B18" t="s">
        <v>3233</v>
      </c>
      <c r="C18" s="7">
        <v>20000</v>
      </c>
      <c r="D18" s="7">
        <v>5000</v>
      </c>
      <c r="E18" s="7">
        <v>15000</v>
      </c>
      <c r="F18" s="7"/>
    </row>
    <row r="19" spans="1:10" x14ac:dyDescent="0.2">
      <c r="A19" t="s">
        <v>365</v>
      </c>
      <c r="B19" t="s">
        <v>370</v>
      </c>
      <c r="C19" s="7">
        <v>15000</v>
      </c>
      <c r="D19" s="7">
        <v>7500</v>
      </c>
      <c r="E19" s="7">
        <v>7500</v>
      </c>
      <c r="F19" s="7"/>
    </row>
    <row r="20" spans="1:10" x14ac:dyDescent="0.2">
      <c r="A20" t="s">
        <v>848</v>
      </c>
      <c r="B20" t="s">
        <v>140</v>
      </c>
      <c r="C20" s="7">
        <v>4000</v>
      </c>
      <c r="D20" s="7">
        <v>1000</v>
      </c>
      <c r="E20" s="7">
        <v>3000</v>
      </c>
      <c r="F20" s="7"/>
    </row>
    <row r="21" spans="1:10" x14ac:dyDescent="0.2">
      <c r="A21" t="s">
        <v>771</v>
      </c>
      <c r="B21" t="s">
        <v>1984</v>
      </c>
      <c r="C21" s="7">
        <v>20000</v>
      </c>
      <c r="D21" s="7">
        <v>8000</v>
      </c>
      <c r="E21" s="7">
        <v>12000</v>
      </c>
      <c r="F21" s="7"/>
    </row>
    <row r="22" spans="1:10" x14ac:dyDescent="0.2">
      <c r="A22" t="s">
        <v>116</v>
      </c>
      <c r="B22" t="s">
        <v>518</v>
      </c>
      <c r="C22" s="7">
        <v>59000</v>
      </c>
      <c r="D22" s="7">
        <v>55132</v>
      </c>
      <c r="E22" s="7">
        <v>3868</v>
      </c>
      <c r="F22" s="7"/>
    </row>
    <row r="23" spans="1:10" x14ac:dyDescent="0.2">
      <c r="A23" t="s">
        <v>116</v>
      </c>
      <c r="B23" t="s">
        <v>519</v>
      </c>
      <c r="C23" s="7">
        <v>7000</v>
      </c>
      <c r="D23" s="7">
        <v>6540</v>
      </c>
      <c r="E23" s="7">
        <v>460</v>
      </c>
      <c r="F23" s="7"/>
    </row>
    <row r="24" spans="1:10" x14ac:dyDescent="0.2">
      <c r="A24" t="s">
        <v>458</v>
      </c>
      <c r="B24" t="s">
        <v>3705</v>
      </c>
      <c r="C24" s="7">
        <v>15000</v>
      </c>
      <c r="D24" s="7">
        <v>0</v>
      </c>
      <c r="E24" s="7">
        <v>15000</v>
      </c>
      <c r="F24" s="7"/>
    </row>
    <row r="25" spans="1:10" x14ac:dyDescent="0.2">
      <c r="A25" t="s">
        <v>224</v>
      </c>
      <c r="B25" t="s">
        <v>423</v>
      </c>
      <c r="C25" s="7">
        <v>20000</v>
      </c>
      <c r="D25" s="7">
        <v>8000</v>
      </c>
      <c r="E25" s="7">
        <v>12000</v>
      </c>
    </row>
    <row r="26" spans="1:10" x14ac:dyDescent="0.2">
      <c r="A26" t="s">
        <v>224</v>
      </c>
      <c r="B26" t="s">
        <v>2005</v>
      </c>
      <c r="C26" s="7">
        <v>22000</v>
      </c>
      <c r="D26" s="7">
        <v>8000</v>
      </c>
      <c r="E26" s="7">
        <v>14000</v>
      </c>
    </row>
    <row r="27" spans="1:10" x14ac:dyDescent="0.2">
      <c r="A27" t="s">
        <v>342</v>
      </c>
      <c r="B27" t="s">
        <v>3294</v>
      </c>
      <c r="C27" s="7">
        <v>10000</v>
      </c>
      <c r="D27" s="7">
        <v>900</v>
      </c>
      <c r="E27" s="7">
        <v>9100</v>
      </c>
      <c r="I27" s="65" t="s">
        <v>3698</v>
      </c>
    </row>
    <row r="28" spans="1:10" x14ac:dyDescent="0.2">
      <c r="A28" t="s">
        <v>225</v>
      </c>
      <c r="B28" t="s">
        <v>309</v>
      </c>
      <c r="C28" s="7">
        <v>10000</v>
      </c>
      <c r="D28" s="7">
        <v>1100</v>
      </c>
      <c r="E28" s="7">
        <v>8900</v>
      </c>
      <c r="I28" s="2">
        <v>580000</v>
      </c>
      <c r="J28" s="67" t="s">
        <v>3675</v>
      </c>
    </row>
    <row r="29" spans="1:10" x14ac:dyDescent="0.2">
      <c r="A29" t="s">
        <v>225</v>
      </c>
      <c r="B29" t="s">
        <v>299</v>
      </c>
      <c r="C29" s="7">
        <v>10000</v>
      </c>
      <c r="D29" s="7">
        <v>1100</v>
      </c>
      <c r="E29" s="7">
        <v>8900</v>
      </c>
      <c r="I29" s="2">
        <v>100000</v>
      </c>
      <c r="J29" s="69" t="s">
        <v>3697</v>
      </c>
    </row>
    <row r="30" spans="1:10" x14ac:dyDescent="0.2">
      <c r="A30" t="s">
        <v>245</v>
      </c>
      <c r="C30" s="7">
        <v>581500</v>
      </c>
      <c r="D30" s="7">
        <v>258772</v>
      </c>
      <c r="E30" s="7">
        <v>322728</v>
      </c>
      <c r="I30" s="2">
        <v>-50000</v>
      </c>
      <c r="J30" s="69" t="s">
        <v>3704</v>
      </c>
    </row>
    <row r="31" spans="1:10" x14ac:dyDescent="0.2">
      <c r="I31" s="2">
        <v>-40000</v>
      </c>
      <c r="J31" s="69" t="s">
        <v>3706</v>
      </c>
    </row>
    <row r="32" spans="1:10" x14ac:dyDescent="0.2">
      <c r="I32" s="2">
        <v>-20000</v>
      </c>
      <c r="J32" s="69" t="s">
        <v>3707</v>
      </c>
    </row>
    <row r="33" spans="6:11" x14ac:dyDescent="0.2">
      <c r="I33" s="2">
        <v>-20000</v>
      </c>
      <c r="J33" s="69" t="s">
        <v>3708</v>
      </c>
    </row>
    <row r="34" spans="6:11" x14ac:dyDescent="0.2">
      <c r="F34" s="64"/>
      <c r="I34" s="2">
        <v>-133000</v>
      </c>
      <c r="J34" s="69" t="s">
        <v>3709</v>
      </c>
    </row>
    <row r="35" spans="6:11" x14ac:dyDescent="0.2">
      <c r="I35" s="2"/>
      <c r="J35" s="69"/>
    </row>
    <row r="36" spans="6:11" x14ac:dyDescent="0.2">
      <c r="I36" s="2"/>
      <c r="J36" s="69"/>
    </row>
    <row r="37" spans="6:11" x14ac:dyDescent="0.2">
      <c r="I37" s="70"/>
      <c r="J37" s="66"/>
    </row>
    <row r="38" spans="6:11" x14ac:dyDescent="0.2">
      <c r="I38" s="73">
        <f>SUM(I28:I37)</f>
        <v>417000</v>
      </c>
      <c r="J38" s="74" t="s">
        <v>3699</v>
      </c>
    </row>
    <row r="39" spans="6:11" x14ac:dyDescent="0.2">
      <c r="I39" s="39"/>
      <c r="J39" s="39"/>
      <c r="K39" s="39"/>
    </row>
    <row r="40" spans="6:11" x14ac:dyDescent="0.2">
      <c r="I40" s="68" t="s">
        <v>3017</v>
      </c>
      <c r="J40" s="39">
        <v>41500</v>
      </c>
      <c r="K40" s="71">
        <f>J40</f>
        <v>41500</v>
      </c>
    </row>
    <row r="41" spans="6:11" x14ac:dyDescent="0.2">
      <c r="I41">
        <v>100000</v>
      </c>
      <c r="K41" s="72">
        <f>I41*J41</f>
        <v>0</v>
      </c>
    </row>
    <row r="42" spans="6:11" x14ac:dyDescent="0.2">
      <c r="I42">
        <v>50000</v>
      </c>
      <c r="J42">
        <v>6</v>
      </c>
      <c r="K42" s="72">
        <f t="shared" ref="K42:K52" si="1">I42*J42</f>
        <v>300000</v>
      </c>
    </row>
    <row r="43" spans="6:11" x14ac:dyDescent="0.2">
      <c r="I43">
        <v>20000</v>
      </c>
      <c r="J43">
        <v>4</v>
      </c>
      <c r="K43" s="72">
        <f t="shared" si="1"/>
        <v>80000</v>
      </c>
    </row>
    <row r="44" spans="6:11" x14ac:dyDescent="0.2">
      <c r="I44">
        <v>10000</v>
      </c>
      <c r="J44">
        <v>9</v>
      </c>
      <c r="K44" s="72">
        <f t="shared" si="1"/>
        <v>90000</v>
      </c>
    </row>
    <row r="45" spans="6:11" x14ac:dyDescent="0.2">
      <c r="I45">
        <v>5000</v>
      </c>
      <c r="J45">
        <v>7</v>
      </c>
      <c r="K45" s="72">
        <f t="shared" si="1"/>
        <v>35000</v>
      </c>
    </row>
    <row r="46" spans="6:11" x14ac:dyDescent="0.2">
      <c r="I46">
        <v>2000</v>
      </c>
      <c r="J46">
        <v>17</v>
      </c>
      <c r="K46" s="72">
        <f t="shared" si="1"/>
        <v>34000</v>
      </c>
    </row>
    <row r="47" spans="6:11" x14ac:dyDescent="0.2">
      <c r="I47">
        <v>1000</v>
      </c>
      <c r="J47">
        <v>1</v>
      </c>
      <c r="K47" s="72">
        <f t="shared" si="1"/>
        <v>1000</v>
      </c>
    </row>
    <row r="48" spans="6:11" x14ac:dyDescent="0.2">
      <c r="I48">
        <v>1000</v>
      </c>
      <c r="K48" s="72">
        <f t="shared" si="1"/>
        <v>0</v>
      </c>
    </row>
    <row r="49" spans="9:11" x14ac:dyDescent="0.2">
      <c r="I49">
        <v>500</v>
      </c>
      <c r="K49" s="72">
        <f t="shared" si="1"/>
        <v>0</v>
      </c>
    </row>
    <row r="50" spans="9:11" x14ac:dyDescent="0.2">
      <c r="I50">
        <v>200</v>
      </c>
      <c r="K50" s="72">
        <f t="shared" si="1"/>
        <v>0</v>
      </c>
    </row>
    <row r="51" spans="9:11" x14ac:dyDescent="0.2">
      <c r="I51">
        <v>100</v>
      </c>
      <c r="K51" s="72">
        <f t="shared" si="1"/>
        <v>0</v>
      </c>
    </row>
    <row r="52" spans="9:11" x14ac:dyDescent="0.2">
      <c r="I52" s="39">
        <v>103000</v>
      </c>
      <c r="J52" s="39"/>
      <c r="K52" s="70">
        <f t="shared" si="1"/>
        <v>0</v>
      </c>
    </row>
    <row r="53" spans="9:11" x14ac:dyDescent="0.2">
      <c r="K53" s="2">
        <f>SUM(K40:K52)</f>
        <v>581500</v>
      </c>
    </row>
    <row r="54" spans="9:11" x14ac:dyDescent="0.2">
      <c r="K54" s="2">
        <f>GETPIVOTDATA("Ventas",$A$4)</f>
        <v>581500</v>
      </c>
    </row>
    <row r="55" spans="9:11" x14ac:dyDescent="0.2">
      <c r="K55" s="2">
        <f>K53-K54</f>
        <v>0</v>
      </c>
    </row>
    <row r="56" spans="9:11" x14ac:dyDescent="0.2">
      <c r="J56" t="s">
        <v>2367</v>
      </c>
    </row>
    <row r="57" spans="9:11" x14ac:dyDescent="0.2">
      <c r="J57" t="s">
        <v>2368</v>
      </c>
    </row>
    <row r="58" spans="9:11" ht="17" x14ac:dyDescent="0.2">
      <c r="J58" s="30" t="s">
        <v>2424</v>
      </c>
      <c r="K58" s="30"/>
    </row>
    <row r="62" spans="9:11" x14ac:dyDescent="0.2">
      <c r="J62" t="s">
        <v>2943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3019</v>
      </c>
      <c r="J65" s="41">
        <v>40000</v>
      </c>
    </row>
    <row r="67" spans="9:10" x14ac:dyDescent="0.2">
      <c r="I67" s="27" t="s">
        <v>3126</v>
      </c>
    </row>
    <row r="68" spans="9:10" x14ac:dyDescent="0.2">
      <c r="I68" s="27" t="s">
        <v>3127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3120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6204500</v>
      </c>
      <c r="C104" s="7">
        <v>564500</v>
      </c>
      <c r="D104" s="7">
        <v>5640000</v>
      </c>
    </row>
    <row r="105" spans="1:4" x14ac:dyDescent="0.2">
      <c r="A105" t="s">
        <v>386</v>
      </c>
      <c r="B105" s="7">
        <v>12647000</v>
      </c>
      <c r="C105" s="7">
        <v>7197000</v>
      </c>
      <c r="D105" s="7">
        <v>5450000</v>
      </c>
    </row>
    <row r="106" spans="1:4" x14ac:dyDescent="0.2">
      <c r="A106" t="s">
        <v>224</v>
      </c>
      <c r="B106" s="7">
        <v>6145000</v>
      </c>
      <c r="C106" s="7">
        <v>2654400</v>
      </c>
      <c r="D106" s="7">
        <v>3490600</v>
      </c>
    </row>
    <row r="107" spans="1:4" x14ac:dyDescent="0.2">
      <c r="A107" t="s">
        <v>532</v>
      </c>
      <c r="B107" s="7">
        <v>6969500</v>
      </c>
      <c r="C107" s="7">
        <v>3981800</v>
      </c>
      <c r="D107" s="7">
        <v>2987700</v>
      </c>
    </row>
    <row r="108" spans="1:4" x14ac:dyDescent="0.2">
      <c r="A108" t="s">
        <v>26</v>
      </c>
      <c r="B108" s="7">
        <v>4916000</v>
      </c>
      <c r="C108" s="7">
        <v>2127800</v>
      </c>
      <c r="D108" s="7">
        <v>2788200</v>
      </c>
    </row>
    <row r="109" spans="1:4" x14ac:dyDescent="0.2">
      <c r="A109" t="s">
        <v>225</v>
      </c>
      <c r="B109" s="7">
        <v>2721500</v>
      </c>
      <c r="C109" s="7">
        <v>333900</v>
      </c>
      <c r="D109" s="7">
        <v>2387600</v>
      </c>
    </row>
    <row r="110" spans="1:4" x14ac:dyDescent="0.2">
      <c r="A110" t="s">
        <v>48</v>
      </c>
      <c r="B110" s="7">
        <v>6871000</v>
      </c>
      <c r="C110" s="7">
        <v>4685500</v>
      </c>
      <c r="D110" s="7">
        <v>2185500</v>
      </c>
    </row>
    <row r="111" spans="1:4" x14ac:dyDescent="0.2">
      <c r="A111" t="s">
        <v>103</v>
      </c>
      <c r="B111" s="7">
        <v>3985000</v>
      </c>
      <c r="C111" s="7">
        <v>2003500</v>
      </c>
      <c r="D111" s="7">
        <v>1981500</v>
      </c>
    </row>
    <row r="112" spans="1:4" x14ac:dyDescent="0.2">
      <c r="A112" t="s">
        <v>21</v>
      </c>
      <c r="B112" s="7">
        <v>2818500</v>
      </c>
      <c r="C112" s="7">
        <v>926300</v>
      </c>
      <c r="D112" s="7">
        <v>1892200</v>
      </c>
    </row>
    <row r="113" spans="1:4" x14ac:dyDescent="0.2">
      <c r="A113" t="s">
        <v>15</v>
      </c>
      <c r="B113" s="7">
        <v>2260500</v>
      </c>
      <c r="C113" s="7">
        <v>727300</v>
      </c>
      <c r="D113" s="7">
        <v>1533200</v>
      </c>
    </row>
    <row r="114" spans="1:4" x14ac:dyDescent="0.2">
      <c r="A114" t="s">
        <v>677</v>
      </c>
      <c r="B114" s="7">
        <v>1639000</v>
      </c>
      <c r="C114" s="7">
        <v>255000</v>
      </c>
      <c r="D114" s="7">
        <v>1384000</v>
      </c>
    </row>
    <row r="115" spans="1:4" x14ac:dyDescent="0.2">
      <c r="A115" t="s">
        <v>342</v>
      </c>
      <c r="B115" s="7">
        <v>1280000</v>
      </c>
      <c r="C115" s="7">
        <v>137800</v>
      </c>
      <c r="D115" s="7">
        <v>1142200</v>
      </c>
    </row>
    <row r="116" spans="1:4" x14ac:dyDescent="0.2">
      <c r="A116" t="s">
        <v>891</v>
      </c>
      <c r="B116" s="7">
        <v>1158000</v>
      </c>
      <c r="C116" s="7">
        <v>411600</v>
      </c>
      <c r="D116" s="7">
        <v>746400</v>
      </c>
    </row>
    <row r="117" spans="1:4" x14ac:dyDescent="0.2">
      <c r="A117" t="s">
        <v>586</v>
      </c>
      <c r="B117" s="7">
        <v>1063500</v>
      </c>
      <c r="C117" s="7">
        <v>391500</v>
      </c>
      <c r="D117" s="7">
        <v>672000</v>
      </c>
    </row>
    <row r="118" spans="1:4" x14ac:dyDescent="0.2">
      <c r="A118" t="s">
        <v>455</v>
      </c>
      <c r="B118" s="7">
        <v>626000</v>
      </c>
      <c r="C118" s="7">
        <v>105700</v>
      </c>
      <c r="D118" s="7">
        <v>520300</v>
      </c>
    </row>
    <row r="119" spans="1:4" x14ac:dyDescent="0.2">
      <c r="A119" t="s">
        <v>1102</v>
      </c>
      <c r="B119" s="7">
        <v>1252000</v>
      </c>
      <c r="C119" s="7">
        <v>733000</v>
      </c>
      <c r="D119" s="7">
        <v>519000</v>
      </c>
    </row>
    <row r="120" spans="1:4" x14ac:dyDescent="0.2">
      <c r="A120" t="s">
        <v>116</v>
      </c>
      <c r="B120" s="7">
        <v>7135600</v>
      </c>
      <c r="C120" s="7">
        <v>6666797</v>
      </c>
      <c r="D120" s="7">
        <v>468803</v>
      </c>
    </row>
    <row r="121" spans="1:4" x14ac:dyDescent="0.2">
      <c r="A121" t="s">
        <v>617</v>
      </c>
      <c r="B121" s="7">
        <v>1557500</v>
      </c>
      <c r="C121" s="7">
        <v>1102500</v>
      </c>
      <c r="D121" s="7">
        <v>455000</v>
      </c>
    </row>
    <row r="122" spans="1:4" x14ac:dyDescent="0.2">
      <c r="A122" t="s">
        <v>214</v>
      </c>
      <c r="B122" s="7">
        <v>1099000</v>
      </c>
      <c r="C122" s="7">
        <v>646500</v>
      </c>
      <c r="D122" s="7">
        <v>452500</v>
      </c>
    </row>
    <row r="123" spans="1:4" x14ac:dyDescent="0.2">
      <c r="A123" t="s">
        <v>201</v>
      </c>
      <c r="B123" s="7">
        <v>1245000</v>
      </c>
      <c r="C123" s="7">
        <v>803000</v>
      </c>
      <c r="D123" s="7">
        <v>442000</v>
      </c>
    </row>
    <row r="124" spans="1:4" x14ac:dyDescent="0.2">
      <c r="A124" t="s">
        <v>365</v>
      </c>
      <c r="B124" s="7">
        <v>888000</v>
      </c>
      <c r="C124" s="7">
        <v>448700</v>
      </c>
      <c r="D124" s="7">
        <v>439300</v>
      </c>
    </row>
    <row r="125" spans="1:4" x14ac:dyDescent="0.2">
      <c r="A125" t="s">
        <v>44</v>
      </c>
      <c r="B125" s="7">
        <v>816000</v>
      </c>
      <c r="C125" s="7">
        <v>469000</v>
      </c>
      <c r="D125" s="7">
        <v>347000</v>
      </c>
    </row>
    <row r="126" spans="1:4" x14ac:dyDescent="0.2">
      <c r="A126" t="s">
        <v>42</v>
      </c>
      <c r="B126" s="7">
        <v>669000</v>
      </c>
      <c r="C126" s="7">
        <v>354000</v>
      </c>
      <c r="D126" s="7">
        <v>315000</v>
      </c>
    </row>
    <row r="127" spans="1:4" x14ac:dyDescent="0.2">
      <c r="A127" t="s">
        <v>127</v>
      </c>
      <c r="B127" s="7">
        <v>493000</v>
      </c>
      <c r="C127" s="7">
        <v>206200</v>
      </c>
      <c r="D127" s="7">
        <v>286800</v>
      </c>
    </row>
    <row r="128" spans="1:4" x14ac:dyDescent="0.2">
      <c r="A128" t="s">
        <v>1545</v>
      </c>
      <c r="B128" s="7">
        <v>462000</v>
      </c>
      <c r="C128" s="7">
        <v>200200</v>
      </c>
      <c r="D128" s="7">
        <v>261800</v>
      </c>
    </row>
    <row r="129" spans="1:4" x14ac:dyDescent="0.2">
      <c r="A129" t="s">
        <v>628</v>
      </c>
      <c r="B129" s="7">
        <v>595000</v>
      </c>
      <c r="C129" s="7">
        <v>335000</v>
      </c>
      <c r="D129" s="7">
        <v>260000</v>
      </c>
    </row>
    <row r="130" spans="1:4" x14ac:dyDescent="0.2">
      <c r="A130" t="s">
        <v>2853</v>
      </c>
      <c r="B130" s="7">
        <v>615000</v>
      </c>
      <c r="C130" s="7">
        <v>383000</v>
      </c>
      <c r="D130" s="7">
        <v>232000</v>
      </c>
    </row>
    <row r="131" spans="1:4" x14ac:dyDescent="0.2">
      <c r="A131" t="s">
        <v>526</v>
      </c>
      <c r="B131" s="7">
        <v>683000</v>
      </c>
      <c r="C131" s="7">
        <v>452000</v>
      </c>
      <c r="D131" s="7">
        <v>231000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2737</v>
      </c>
      <c r="B134" s="7">
        <v>460000</v>
      </c>
      <c r="C134" s="7">
        <v>307000</v>
      </c>
      <c r="D134" s="7">
        <v>153000</v>
      </c>
    </row>
    <row r="135" spans="1:4" x14ac:dyDescent="0.2">
      <c r="A135" t="s">
        <v>1152</v>
      </c>
      <c r="B135" s="7">
        <v>269000</v>
      </c>
      <c r="C135" s="7">
        <v>118000</v>
      </c>
      <c r="D135" s="7">
        <v>151000</v>
      </c>
    </row>
    <row r="136" spans="1:4" x14ac:dyDescent="0.2">
      <c r="A136" t="s">
        <v>45</v>
      </c>
      <c r="B136" s="7">
        <v>296000</v>
      </c>
      <c r="C136" s="7">
        <v>154000</v>
      </c>
      <c r="D136" s="7">
        <v>142000</v>
      </c>
    </row>
    <row r="137" spans="1:4" x14ac:dyDescent="0.2">
      <c r="A137" t="s">
        <v>1763</v>
      </c>
      <c r="B137" s="7">
        <v>310000</v>
      </c>
      <c r="C137" s="7">
        <v>175000</v>
      </c>
      <c r="D137" s="7">
        <v>135000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929</v>
      </c>
      <c r="B139" s="7">
        <v>253000</v>
      </c>
      <c r="C139" s="7">
        <v>132500</v>
      </c>
      <c r="D139" s="7">
        <v>120500</v>
      </c>
    </row>
    <row r="140" spans="1:4" x14ac:dyDescent="0.2">
      <c r="A140" t="s">
        <v>1193</v>
      </c>
      <c r="B140" s="7">
        <v>155000</v>
      </c>
      <c r="C140" s="7">
        <v>37000</v>
      </c>
      <c r="D140" s="7">
        <v>118000</v>
      </c>
    </row>
    <row r="141" spans="1:4" x14ac:dyDescent="0.2">
      <c r="A141" t="s">
        <v>2670</v>
      </c>
      <c r="B141" s="7">
        <v>205000</v>
      </c>
      <c r="C141" s="7">
        <v>93000</v>
      </c>
      <c r="D141" s="7">
        <v>112000</v>
      </c>
    </row>
    <row r="142" spans="1:4" x14ac:dyDescent="0.2">
      <c r="A142" t="s">
        <v>831</v>
      </c>
      <c r="B142" s="7">
        <v>237500</v>
      </c>
      <c r="C142" s="7">
        <v>129000</v>
      </c>
      <c r="D142" s="7">
        <v>108500</v>
      </c>
    </row>
    <row r="143" spans="1:4" x14ac:dyDescent="0.2">
      <c r="A143" t="s">
        <v>734</v>
      </c>
      <c r="B143" s="7">
        <v>257000</v>
      </c>
      <c r="C143" s="7">
        <v>149000</v>
      </c>
      <c r="D143" s="7">
        <v>108000</v>
      </c>
    </row>
    <row r="144" spans="1:4" x14ac:dyDescent="0.2">
      <c r="A144" t="s">
        <v>3060</v>
      </c>
      <c r="B144" s="7">
        <v>279000</v>
      </c>
      <c r="C144" s="7">
        <v>171000</v>
      </c>
      <c r="D144" s="7">
        <v>108000</v>
      </c>
    </row>
    <row r="145" spans="1:4" x14ac:dyDescent="0.2">
      <c r="A145" t="s">
        <v>2770</v>
      </c>
      <c r="B145" s="7">
        <v>215000</v>
      </c>
      <c r="C145" s="7">
        <v>109000</v>
      </c>
      <c r="D145" s="7">
        <v>106000</v>
      </c>
    </row>
    <row r="146" spans="1:4" x14ac:dyDescent="0.2">
      <c r="A146" t="s">
        <v>128</v>
      </c>
      <c r="B146" s="7">
        <v>220000</v>
      </c>
      <c r="C146" s="7">
        <v>118000</v>
      </c>
      <c r="D146" s="7">
        <v>102000</v>
      </c>
    </row>
    <row r="147" spans="1:4" x14ac:dyDescent="0.2">
      <c r="A147" t="s">
        <v>2046</v>
      </c>
      <c r="B147" s="7">
        <v>214000</v>
      </c>
      <c r="C147" s="7">
        <v>115000</v>
      </c>
      <c r="D147" s="7">
        <v>99000</v>
      </c>
    </row>
    <row r="148" spans="1:4" x14ac:dyDescent="0.2">
      <c r="A148" t="s">
        <v>2664</v>
      </c>
      <c r="B148" s="7">
        <v>176000</v>
      </c>
      <c r="C148" s="7">
        <v>85000</v>
      </c>
      <c r="D148" s="7">
        <v>91000</v>
      </c>
    </row>
    <row r="149" spans="1:4" x14ac:dyDescent="0.2">
      <c r="A149" t="s">
        <v>3262</v>
      </c>
      <c r="B149" s="7">
        <v>120000</v>
      </c>
      <c r="C149" s="7">
        <v>34200</v>
      </c>
      <c r="D149" s="7">
        <v>85800</v>
      </c>
    </row>
    <row r="150" spans="1:4" x14ac:dyDescent="0.2">
      <c r="A150" t="s">
        <v>233</v>
      </c>
      <c r="B150" s="7">
        <v>120000</v>
      </c>
      <c r="C150" s="7">
        <v>36000</v>
      </c>
      <c r="D150" s="7">
        <v>84000</v>
      </c>
    </row>
    <row r="151" spans="1:4" x14ac:dyDescent="0.2">
      <c r="A151" t="s">
        <v>771</v>
      </c>
      <c r="B151" s="7">
        <v>149000</v>
      </c>
      <c r="C151" s="7">
        <v>68000</v>
      </c>
      <c r="D151" s="7">
        <v>81000</v>
      </c>
    </row>
    <row r="152" spans="1:4" x14ac:dyDescent="0.2">
      <c r="A152" t="s">
        <v>475</v>
      </c>
      <c r="B152" s="7">
        <v>123000</v>
      </c>
      <c r="C152" s="7">
        <v>49000</v>
      </c>
      <c r="D152" s="7">
        <v>74000</v>
      </c>
    </row>
    <row r="153" spans="1:4" x14ac:dyDescent="0.2">
      <c r="A153" t="s">
        <v>1958</v>
      </c>
      <c r="B153" s="7">
        <v>146000</v>
      </c>
      <c r="C153" s="7">
        <v>72500</v>
      </c>
      <c r="D153" s="7">
        <v>73500</v>
      </c>
    </row>
    <row r="154" spans="1:4" x14ac:dyDescent="0.2">
      <c r="A154" t="s">
        <v>849</v>
      </c>
      <c r="B154" s="7">
        <v>257000</v>
      </c>
      <c r="C154" s="7">
        <v>185000</v>
      </c>
      <c r="D154" s="7">
        <v>72000</v>
      </c>
    </row>
    <row r="155" spans="1:4" x14ac:dyDescent="0.2">
      <c r="A155" t="s">
        <v>2078</v>
      </c>
      <c r="B155" s="7">
        <v>125000</v>
      </c>
      <c r="C155" s="7">
        <v>54500</v>
      </c>
      <c r="D155" s="7">
        <v>70500</v>
      </c>
    </row>
    <row r="156" spans="1:4" x14ac:dyDescent="0.2">
      <c r="A156" t="s">
        <v>1213</v>
      </c>
      <c r="B156" s="7">
        <v>72000</v>
      </c>
      <c r="C156" s="7">
        <v>6500</v>
      </c>
      <c r="D156" s="7">
        <v>65500</v>
      </c>
    </row>
    <row r="157" spans="1:4" x14ac:dyDescent="0.2">
      <c r="A157" t="s">
        <v>848</v>
      </c>
      <c r="B157" s="7">
        <v>86500</v>
      </c>
      <c r="C157" s="7">
        <v>23000</v>
      </c>
      <c r="D157" s="7">
        <v>63500</v>
      </c>
    </row>
    <row r="158" spans="1:4" x14ac:dyDescent="0.2">
      <c r="A158" t="s">
        <v>510</v>
      </c>
      <c r="B158" s="7">
        <v>165000</v>
      </c>
      <c r="C158" s="7">
        <v>103000</v>
      </c>
      <c r="D158" s="7">
        <v>62000</v>
      </c>
    </row>
    <row r="159" spans="1:4" x14ac:dyDescent="0.2">
      <c r="A159" t="s">
        <v>761</v>
      </c>
      <c r="B159" s="7">
        <v>97500</v>
      </c>
      <c r="C159" s="7">
        <v>36000</v>
      </c>
      <c r="D159" s="7">
        <v>61500</v>
      </c>
    </row>
    <row r="160" spans="1:4" x14ac:dyDescent="0.2">
      <c r="A160" t="s">
        <v>2364</v>
      </c>
      <c r="B160" s="7">
        <v>101000</v>
      </c>
      <c r="C160" s="7">
        <v>42000</v>
      </c>
      <c r="D160" s="7">
        <v>59000</v>
      </c>
    </row>
    <row r="161" spans="1:4" x14ac:dyDescent="0.2">
      <c r="A161" t="s">
        <v>2768</v>
      </c>
      <c r="B161" s="7">
        <v>110000</v>
      </c>
      <c r="C161" s="7">
        <v>51000</v>
      </c>
      <c r="D161" s="7">
        <v>59000</v>
      </c>
    </row>
    <row r="162" spans="1:4" x14ac:dyDescent="0.2">
      <c r="A162" t="s">
        <v>588</v>
      </c>
      <c r="B162" s="7">
        <v>69000</v>
      </c>
      <c r="C162" s="7">
        <v>10700</v>
      </c>
      <c r="D162" s="7">
        <v>58300</v>
      </c>
    </row>
    <row r="163" spans="1:4" x14ac:dyDescent="0.2">
      <c r="A163" t="s">
        <v>1295</v>
      </c>
      <c r="B163" s="7">
        <v>121000</v>
      </c>
      <c r="C163" s="7">
        <v>64000</v>
      </c>
      <c r="D163" s="7">
        <v>57000</v>
      </c>
    </row>
    <row r="164" spans="1:4" x14ac:dyDescent="0.2">
      <c r="A164" t="s">
        <v>1192</v>
      </c>
      <c r="B164" s="7">
        <v>114000</v>
      </c>
      <c r="C164" s="7">
        <v>58000</v>
      </c>
      <c r="D164" s="7">
        <v>56000</v>
      </c>
    </row>
    <row r="165" spans="1:4" x14ac:dyDescent="0.2">
      <c r="A165" t="s">
        <v>2628</v>
      </c>
      <c r="B165" s="7">
        <v>270000</v>
      </c>
      <c r="C165" s="7">
        <v>215000</v>
      </c>
      <c r="D165" s="7">
        <v>55000</v>
      </c>
    </row>
    <row r="166" spans="1:4" x14ac:dyDescent="0.2">
      <c r="A166" t="s">
        <v>2134</v>
      </c>
      <c r="B166" s="7">
        <v>104000</v>
      </c>
      <c r="C166" s="7">
        <v>49500</v>
      </c>
      <c r="D166" s="7">
        <v>54500</v>
      </c>
    </row>
    <row r="167" spans="1:4" x14ac:dyDescent="0.2">
      <c r="A167" t="s">
        <v>3692</v>
      </c>
      <c r="B167" s="7">
        <v>54000</v>
      </c>
      <c r="C167" s="7">
        <v>0</v>
      </c>
      <c r="D167" s="7">
        <v>54000</v>
      </c>
    </row>
    <row r="168" spans="1:4" x14ac:dyDescent="0.2">
      <c r="A168" t="s">
        <v>47</v>
      </c>
      <c r="B168" s="7">
        <v>92000</v>
      </c>
      <c r="C168" s="7">
        <v>41000</v>
      </c>
      <c r="D168" s="7">
        <v>51000</v>
      </c>
    </row>
    <row r="169" spans="1:4" x14ac:dyDescent="0.2">
      <c r="A169" t="s">
        <v>2515</v>
      </c>
      <c r="B169" s="7">
        <v>84000</v>
      </c>
      <c r="C169" s="7">
        <v>34000</v>
      </c>
      <c r="D169" s="7">
        <v>50000</v>
      </c>
    </row>
    <row r="170" spans="1:4" x14ac:dyDescent="0.2">
      <c r="A170" t="s">
        <v>2067</v>
      </c>
      <c r="B170" s="7">
        <v>100000</v>
      </c>
      <c r="C170" s="7">
        <v>50000</v>
      </c>
      <c r="D170" s="7">
        <v>50000</v>
      </c>
    </row>
    <row r="171" spans="1:4" x14ac:dyDescent="0.2">
      <c r="A171" t="s">
        <v>30</v>
      </c>
      <c r="B171" s="7">
        <v>86000</v>
      </c>
      <c r="C171" s="7">
        <v>36100</v>
      </c>
      <c r="D171" s="7">
        <v>49900</v>
      </c>
    </row>
    <row r="172" spans="1:4" x14ac:dyDescent="0.2">
      <c r="A172" t="s">
        <v>2446</v>
      </c>
      <c r="B172" s="7">
        <v>60000</v>
      </c>
      <c r="C172" s="7">
        <v>10600</v>
      </c>
      <c r="D172" s="7">
        <v>49400</v>
      </c>
    </row>
    <row r="173" spans="1:4" x14ac:dyDescent="0.2">
      <c r="A173" t="s">
        <v>3209</v>
      </c>
      <c r="B173" s="7">
        <v>125000</v>
      </c>
      <c r="C173" s="7">
        <v>77000</v>
      </c>
      <c r="D173" s="7">
        <v>48000</v>
      </c>
    </row>
    <row r="174" spans="1:4" x14ac:dyDescent="0.2">
      <c r="A174" t="s">
        <v>1969</v>
      </c>
      <c r="B174" s="7">
        <v>75000</v>
      </c>
      <c r="C174" s="7">
        <v>28000</v>
      </c>
      <c r="D174" s="7">
        <v>47000</v>
      </c>
    </row>
    <row r="175" spans="1:4" x14ac:dyDescent="0.2">
      <c r="A175" t="s">
        <v>2436</v>
      </c>
      <c r="B175" s="7">
        <v>71000</v>
      </c>
      <c r="C175" s="7">
        <v>24000</v>
      </c>
      <c r="D175" s="7">
        <v>47000</v>
      </c>
    </row>
    <row r="176" spans="1:4" x14ac:dyDescent="0.2">
      <c r="A176" t="s">
        <v>717</v>
      </c>
      <c r="B176" s="7">
        <v>85000</v>
      </c>
      <c r="C176" s="7">
        <v>38500</v>
      </c>
      <c r="D176" s="7">
        <v>46500</v>
      </c>
    </row>
    <row r="177" spans="1:4" x14ac:dyDescent="0.2">
      <c r="A177" t="s">
        <v>560</v>
      </c>
      <c r="B177" s="7">
        <v>86000</v>
      </c>
      <c r="C177" s="7">
        <v>40500</v>
      </c>
      <c r="D177" s="7">
        <v>45500</v>
      </c>
    </row>
    <row r="178" spans="1:4" x14ac:dyDescent="0.2">
      <c r="A178" t="s">
        <v>1174</v>
      </c>
      <c r="B178" s="7">
        <v>80000</v>
      </c>
      <c r="C178" s="7">
        <v>35500</v>
      </c>
      <c r="D178" s="7">
        <v>44500</v>
      </c>
    </row>
    <row r="179" spans="1:4" x14ac:dyDescent="0.2">
      <c r="A179" t="s">
        <v>198</v>
      </c>
      <c r="B179" s="7">
        <v>110000</v>
      </c>
      <c r="C179" s="7">
        <v>67000</v>
      </c>
      <c r="D179" s="7">
        <v>43000</v>
      </c>
    </row>
    <row r="180" spans="1:4" x14ac:dyDescent="0.2">
      <c r="A180" t="s">
        <v>483</v>
      </c>
      <c r="B180" s="7">
        <v>78000</v>
      </c>
      <c r="C180" s="7">
        <v>37000</v>
      </c>
      <c r="D180" s="7">
        <v>41000</v>
      </c>
    </row>
    <row r="181" spans="1:4" x14ac:dyDescent="0.2">
      <c r="A181" t="s">
        <v>351</v>
      </c>
      <c r="B181" s="7">
        <v>89000</v>
      </c>
      <c r="C181" s="7">
        <v>48500</v>
      </c>
      <c r="D181" s="7">
        <v>40500</v>
      </c>
    </row>
    <row r="182" spans="1:4" x14ac:dyDescent="0.2">
      <c r="A182" t="s">
        <v>2890</v>
      </c>
      <c r="B182" s="7">
        <v>100000</v>
      </c>
      <c r="C182" s="7">
        <v>60000</v>
      </c>
      <c r="D182" s="7">
        <v>40000</v>
      </c>
    </row>
    <row r="183" spans="1:4" x14ac:dyDescent="0.2">
      <c r="A183" t="s">
        <v>3123</v>
      </c>
      <c r="B183" s="7">
        <v>52000</v>
      </c>
      <c r="C183" s="7">
        <v>13400</v>
      </c>
      <c r="D183" s="7">
        <v>38600</v>
      </c>
    </row>
    <row r="184" spans="1:4" x14ac:dyDescent="0.2">
      <c r="A184" t="s">
        <v>719</v>
      </c>
      <c r="B184" s="7">
        <v>51000</v>
      </c>
      <c r="C184" s="7">
        <v>12950</v>
      </c>
      <c r="D184" s="7">
        <v>38050</v>
      </c>
    </row>
    <row r="185" spans="1:4" x14ac:dyDescent="0.2">
      <c r="A185" t="s">
        <v>2678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2808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2889</v>
      </c>
      <c r="B189" s="7">
        <v>60000</v>
      </c>
      <c r="C189" s="7">
        <v>28000</v>
      </c>
      <c r="D189" s="7">
        <v>32000</v>
      </c>
    </row>
    <row r="190" spans="1:4" x14ac:dyDescent="0.2">
      <c r="A190" t="s">
        <v>2681</v>
      </c>
      <c r="B190" s="7">
        <v>45000</v>
      </c>
      <c r="C190" s="7">
        <v>14000</v>
      </c>
      <c r="D190" s="7">
        <v>31000</v>
      </c>
    </row>
    <row r="191" spans="1:4" x14ac:dyDescent="0.2">
      <c r="A191" t="s">
        <v>1028</v>
      </c>
      <c r="B191" s="7">
        <v>46000</v>
      </c>
      <c r="C191" s="7">
        <v>17400</v>
      </c>
      <c r="D191" s="7">
        <v>28600</v>
      </c>
    </row>
    <row r="192" spans="1:4" x14ac:dyDescent="0.2">
      <c r="A192" t="s">
        <v>3390</v>
      </c>
      <c r="B192" s="7">
        <v>75000</v>
      </c>
      <c r="C192" s="7">
        <v>50000</v>
      </c>
      <c r="D192" s="7">
        <v>25000</v>
      </c>
    </row>
    <row r="193" spans="1:4" x14ac:dyDescent="0.2">
      <c r="A193" t="s">
        <v>2041</v>
      </c>
      <c r="B193" s="7">
        <v>47000</v>
      </c>
      <c r="C193" s="7">
        <v>22000</v>
      </c>
      <c r="D193" s="7">
        <v>25000</v>
      </c>
    </row>
    <row r="194" spans="1:4" x14ac:dyDescent="0.2">
      <c r="A194" t="s">
        <v>2575</v>
      </c>
      <c r="B194" s="7">
        <v>40000</v>
      </c>
      <c r="C194" s="7">
        <v>16000</v>
      </c>
      <c r="D194" s="7">
        <v>24000</v>
      </c>
    </row>
    <row r="195" spans="1:4" x14ac:dyDescent="0.2">
      <c r="A195" t="s">
        <v>2187</v>
      </c>
      <c r="B195" s="7">
        <v>42000</v>
      </c>
      <c r="C195" s="7">
        <v>18000</v>
      </c>
      <c r="D195" s="7">
        <v>24000</v>
      </c>
    </row>
    <row r="196" spans="1:4" x14ac:dyDescent="0.2">
      <c r="A196" t="s">
        <v>720</v>
      </c>
      <c r="B196" s="7">
        <v>25000</v>
      </c>
      <c r="C196" s="7">
        <v>1800</v>
      </c>
      <c r="D196" s="7">
        <v>23200</v>
      </c>
    </row>
    <row r="197" spans="1:4" x14ac:dyDescent="0.2">
      <c r="A197" t="s">
        <v>1867</v>
      </c>
      <c r="B197" s="7">
        <v>33000</v>
      </c>
      <c r="C197" s="7">
        <v>10000</v>
      </c>
      <c r="D197" s="7">
        <v>23000</v>
      </c>
    </row>
    <row r="198" spans="1:4" x14ac:dyDescent="0.2">
      <c r="A198" t="s">
        <v>1515</v>
      </c>
      <c r="B198" s="7">
        <v>40000</v>
      </c>
      <c r="C198" s="7">
        <v>18000</v>
      </c>
      <c r="D198" s="7">
        <v>22000</v>
      </c>
    </row>
    <row r="199" spans="1:4" x14ac:dyDescent="0.2">
      <c r="A199" t="s">
        <v>1041</v>
      </c>
      <c r="B199" s="7">
        <v>39000</v>
      </c>
      <c r="C199" s="7">
        <v>17000</v>
      </c>
      <c r="D199" s="7">
        <v>22000</v>
      </c>
    </row>
    <row r="200" spans="1:4" x14ac:dyDescent="0.2">
      <c r="A200" t="s">
        <v>1711</v>
      </c>
      <c r="B200" s="7">
        <v>39000</v>
      </c>
      <c r="C200" s="7">
        <v>18000</v>
      </c>
      <c r="D200" s="7">
        <v>21000</v>
      </c>
    </row>
    <row r="201" spans="1:4" x14ac:dyDescent="0.2">
      <c r="A201" t="s">
        <v>1923</v>
      </c>
      <c r="B201" s="7">
        <v>49000</v>
      </c>
      <c r="C201" s="7">
        <v>28000</v>
      </c>
      <c r="D201" s="7">
        <v>21000</v>
      </c>
    </row>
    <row r="202" spans="1:4" x14ac:dyDescent="0.2">
      <c r="A202" t="s">
        <v>1603</v>
      </c>
      <c r="B202" s="7">
        <v>45000</v>
      </c>
      <c r="C202" s="7">
        <v>25000</v>
      </c>
      <c r="D202" s="7">
        <v>20000</v>
      </c>
    </row>
    <row r="203" spans="1:4" x14ac:dyDescent="0.2">
      <c r="A203" t="s">
        <v>1532</v>
      </c>
      <c r="B203" s="7">
        <v>35000</v>
      </c>
      <c r="C203" s="7">
        <v>15000</v>
      </c>
      <c r="D203" s="7">
        <v>20000</v>
      </c>
    </row>
    <row r="204" spans="1:4" x14ac:dyDescent="0.2">
      <c r="A204" t="s">
        <v>3231</v>
      </c>
      <c r="B204" s="7">
        <v>90000</v>
      </c>
      <c r="C204" s="7">
        <v>70000</v>
      </c>
      <c r="D204" s="7">
        <v>20000</v>
      </c>
    </row>
    <row r="205" spans="1:4" x14ac:dyDescent="0.2">
      <c r="A205" t="s">
        <v>545</v>
      </c>
      <c r="B205" s="7">
        <v>20000</v>
      </c>
      <c r="C205" s="7">
        <v>0</v>
      </c>
      <c r="D205" s="7">
        <v>20000</v>
      </c>
    </row>
    <row r="206" spans="1:4" x14ac:dyDescent="0.2">
      <c r="A206" t="s">
        <v>2775</v>
      </c>
      <c r="B206" s="7">
        <v>52000</v>
      </c>
      <c r="C206" s="7">
        <v>32000</v>
      </c>
      <c r="D206" s="7">
        <v>20000</v>
      </c>
    </row>
    <row r="207" spans="1:4" x14ac:dyDescent="0.2">
      <c r="A207" t="s">
        <v>937</v>
      </c>
      <c r="B207" s="7">
        <v>68000</v>
      </c>
      <c r="C207" s="7">
        <v>49000</v>
      </c>
      <c r="D207" s="7">
        <v>19000</v>
      </c>
    </row>
    <row r="208" spans="1:4" x14ac:dyDescent="0.2">
      <c r="A208" t="s">
        <v>480</v>
      </c>
      <c r="B208" s="7">
        <v>329200</v>
      </c>
      <c r="C208" s="7">
        <v>310543</v>
      </c>
      <c r="D208" s="7">
        <v>18657</v>
      </c>
    </row>
    <row r="209" spans="1:4" x14ac:dyDescent="0.2">
      <c r="A209" t="s">
        <v>1261</v>
      </c>
      <c r="B209" s="7">
        <v>26000</v>
      </c>
      <c r="C209" s="7">
        <v>8000</v>
      </c>
      <c r="D209" s="7">
        <v>18000</v>
      </c>
    </row>
    <row r="210" spans="1:4" x14ac:dyDescent="0.2">
      <c r="A210" t="s">
        <v>2502</v>
      </c>
      <c r="B210" s="7">
        <v>40000</v>
      </c>
      <c r="C210" s="7">
        <v>22000</v>
      </c>
      <c r="D210" s="7">
        <v>18000</v>
      </c>
    </row>
    <row r="211" spans="1:4" x14ac:dyDescent="0.2">
      <c r="A211" t="s">
        <v>1487</v>
      </c>
      <c r="B211" s="7">
        <v>30000</v>
      </c>
      <c r="C211" s="7">
        <v>12000</v>
      </c>
      <c r="D211" s="7">
        <v>18000</v>
      </c>
    </row>
    <row r="212" spans="1:4" x14ac:dyDescent="0.2">
      <c r="A212" t="s">
        <v>3620</v>
      </c>
      <c r="B212" s="7">
        <v>17300</v>
      </c>
      <c r="C212" s="7">
        <v>0</v>
      </c>
      <c r="D212" s="7">
        <v>17300</v>
      </c>
    </row>
    <row r="213" spans="1:4" x14ac:dyDescent="0.2">
      <c r="A213" t="s">
        <v>2447</v>
      </c>
      <c r="B213" s="7">
        <v>25000</v>
      </c>
      <c r="C213" s="7">
        <v>7800</v>
      </c>
      <c r="D213" s="7">
        <v>17200</v>
      </c>
    </row>
    <row r="214" spans="1:4" x14ac:dyDescent="0.2">
      <c r="A214" t="s">
        <v>474</v>
      </c>
      <c r="B214" s="7">
        <v>30000</v>
      </c>
      <c r="C214" s="7">
        <v>13000</v>
      </c>
      <c r="D214" s="7">
        <v>17000</v>
      </c>
    </row>
    <row r="215" spans="1:4" x14ac:dyDescent="0.2">
      <c r="A215" t="s">
        <v>3329</v>
      </c>
      <c r="B215" s="7">
        <v>35000</v>
      </c>
      <c r="C215" s="7">
        <v>18000</v>
      </c>
      <c r="D215" s="7">
        <v>17000</v>
      </c>
    </row>
    <row r="216" spans="1:4" x14ac:dyDescent="0.2">
      <c r="A216" t="s">
        <v>3470</v>
      </c>
      <c r="B216" s="7">
        <v>28000</v>
      </c>
      <c r="C216" s="7">
        <v>12000</v>
      </c>
      <c r="D216" s="7">
        <v>16000</v>
      </c>
    </row>
    <row r="217" spans="1:4" x14ac:dyDescent="0.2">
      <c r="A217" t="s">
        <v>1441</v>
      </c>
      <c r="B217" s="7">
        <v>30000</v>
      </c>
      <c r="C217" s="7">
        <v>14000</v>
      </c>
      <c r="D217" s="7">
        <v>16000</v>
      </c>
    </row>
    <row r="218" spans="1:4" x14ac:dyDescent="0.2">
      <c r="A218" t="s">
        <v>238</v>
      </c>
      <c r="B218" s="7">
        <v>30000</v>
      </c>
      <c r="C218" s="7">
        <v>15000</v>
      </c>
      <c r="D218" s="7">
        <v>15000</v>
      </c>
    </row>
    <row r="219" spans="1:4" x14ac:dyDescent="0.2">
      <c r="A219" t="s">
        <v>922</v>
      </c>
      <c r="B219" s="7">
        <v>40000</v>
      </c>
      <c r="C219" s="7">
        <v>25000</v>
      </c>
      <c r="D219" s="7">
        <v>15000</v>
      </c>
    </row>
    <row r="220" spans="1:4" x14ac:dyDescent="0.2">
      <c r="A220" t="s">
        <v>3185</v>
      </c>
      <c r="B220" s="7">
        <v>20000</v>
      </c>
      <c r="C220" s="7">
        <v>5000</v>
      </c>
      <c r="D220" s="7">
        <v>15000</v>
      </c>
    </row>
    <row r="221" spans="1:4" x14ac:dyDescent="0.2">
      <c r="A221" t="s">
        <v>1934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2350</v>
      </c>
      <c r="B222" s="7">
        <v>30000</v>
      </c>
      <c r="C222" s="7">
        <v>15000</v>
      </c>
      <c r="D222" s="7">
        <v>15000</v>
      </c>
    </row>
    <row r="223" spans="1:4" x14ac:dyDescent="0.2">
      <c r="A223" t="s">
        <v>1945</v>
      </c>
      <c r="B223" s="7">
        <v>20000</v>
      </c>
      <c r="C223" s="7">
        <v>6000</v>
      </c>
      <c r="D223" s="7">
        <v>14000</v>
      </c>
    </row>
    <row r="224" spans="1:4" x14ac:dyDescent="0.2">
      <c r="A224" t="s">
        <v>3598</v>
      </c>
      <c r="B224" s="7">
        <v>20000</v>
      </c>
      <c r="C224" s="7">
        <v>6000</v>
      </c>
      <c r="D224" s="7">
        <v>14000</v>
      </c>
    </row>
    <row r="225" spans="1:4" x14ac:dyDescent="0.2">
      <c r="A225" t="s">
        <v>3015</v>
      </c>
      <c r="B225" s="7">
        <v>29000</v>
      </c>
      <c r="C225" s="7">
        <v>15000</v>
      </c>
      <c r="D225" s="7">
        <v>14000</v>
      </c>
    </row>
    <row r="226" spans="1:4" x14ac:dyDescent="0.2">
      <c r="A226" t="s">
        <v>1257</v>
      </c>
      <c r="B226" s="7">
        <v>22000</v>
      </c>
      <c r="C226" s="7">
        <v>9000</v>
      </c>
      <c r="D226" s="7">
        <v>13000</v>
      </c>
    </row>
    <row r="227" spans="1:4" x14ac:dyDescent="0.2">
      <c r="A227" t="s">
        <v>1496</v>
      </c>
      <c r="B227" s="7">
        <v>25000</v>
      </c>
      <c r="C227" s="7">
        <v>12000</v>
      </c>
      <c r="D227" s="7">
        <v>13000</v>
      </c>
    </row>
    <row r="228" spans="1:4" x14ac:dyDescent="0.2">
      <c r="A228" t="s">
        <v>2510</v>
      </c>
      <c r="B228" s="7">
        <v>24000</v>
      </c>
      <c r="C228" s="7">
        <v>11000</v>
      </c>
      <c r="D228" s="7">
        <v>13000</v>
      </c>
    </row>
    <row r="229" spans="1:4" x14ac:dyDescent="0.2">
      <c r="A229" t="s">
        <v>1942</v>
      </c>
      <c r="B229" s="7">
        <v>19000</v>
      </c>
      <c r="C229" s="7">
        <v>7000</v>
      </c>
      <c r="D229" s="7">
        <v>12000</v>
      </c>
    </row>
    <row r="230" spans="1:4" x14ac:dyDescent="0.2">
      <c r="A230" t="s">
        <v>2675</v>
      </c>
      <c r="B230" s="7">
        <v>36000</v>
      </c>
      <c r="C230" s="7">
        <v>24000</v>
      </c>
      <c r="D230" s="7">
        <v>12000</v>
      </c>
    </row>
    <row r="231" spans="1:4" x14ac:dyDescent="0.2">
      <c r="A231" t="s">
        <v>3279</v>
      </c>
      <c r="B231" s="7">
        <v>18000</v>
      </c>
      <c r="C231" s="7">
        <v>7500</v>
      </c>
      <c r="D231" s="7">
        <v>10500</v>
      </c>
    </row>
    <row r="232" spans="1:4" x14ac:dyDescent="0.2">
      <c r="A232" t="s">
        <v>126</v>
      </c>
      <c r="B232" s="7">
        <v>15000</v>
      </c>
      <c r="C232" s="7">
        <v>5000</v>
      </c>
      <c r="D232" s="7">
        <v>10000</v>
      </c>
    </row>
    <row r="233" spans="1:4" x14ac:dyDescent="0.2">
      <c r="A233" t="s">
        <v>2260</v>
      </c>
      <c r="B233" s="7">
        <v>20000</v>
      </c>
      <c r="C233" s="7">
        <v>10000</v>
      </c>
      <c r="D233" s="7">
        <v>10000</v>
      </c>
    </row>
    <row r="234" spans="1:4" x14ac:dyDescent="0.2">
      <c r="A234" t="s">
        <v>3405</v>
      </c>
      <c r="B234" s="7">
        <v>20000</v>
      </c>
      <c r="C234" s="7">
        <v>10000</v>
      </c>
      <c r="D234" s="7">
        <v>10000</v>
      </c>
    </row>
    <row r="235" spans="1:4" x14ac:dyDescent="0.2">
      <c r="A235" t="s">
        <v>1787</v>
      </c>
      <c r="B235" s="7">
        <v>10000</v>
      </c>
      <c r="C235" s="7">
        <v>0</v>
      </c>
      <c r="D235" s="7">
        <v>10000</v>
      </c>
    </row>
    <row r="236" spans="1:4" x14ac:dyDescent="0.2">
      <c r="A236" t="s">
        <v>1326</v>
      </c>
      <c r="B236" s="7">
        <v>22000</v>
      </c>
      <c r="C236" s="7">
        <v>13000</v>
      </c>
      <c r="D236" s="7">
        <v>9000</v>
      </c>
    </row>
    <row r="237" spans="1:4" x14ac:dyDescent="0.2">
      <c r="A237" t="s">
        <v>112</v>
      </c>
      <c r="B237" s="7">
        <v>8000</v>
      </c>
      <c r="C237" s="7">
        <v>0</v>
      </c>
      <c r="D237" s="7">
        <v>8000</v>
      </c>
    </row>
    <row r="238" spans="1:4" x14ac:dyDescent="0.2">
      <c r="A238" t="s">
        <v>1166</v>
      </c>
      <c r="B238" s="7">
        <v>15000</v>
      </c>
      <c r="C238" s="7">
        <v>7500</v>
      </c>
      <c r="D238" s="7">
        <v>7500</v>
      </c>
    </row>
    <row r="239" spans="1:4" x14ac:dyDescent="0.2">
      <c r="A239" t="s">
        <v>682</v>
      </c>
      <c r="B239" s="7">
        <v>10000</v>
      </c>
      <c r="C239" s="7">
        <v>3500</v>
      </c>
      <c r="D239" s="7">
        <v>6500</v>
      </c>
    </row>
    <row r="240" spans="1:4" x14ac:dyDescent="0.2">
      <c r="A240" t="s">
        <v>1246</v>
      </c>
      <c r="B240" s="7">
        <v>12000</v>
      </c>
      <c r="C240" s="7">
        <v>6000</v>
      </c>
      <c r="D240" s="7">
        <v>6000</v>
      </c>
    </row>
    <row r="241" spans="1:4" x14ac:dyDescent="0.2">
      <c r="A241" t="s">
        <v>3430</v>
      </c>
      <c r="B241" s="7">
        <v>6000</v>
      </c>
      <c r="C241" s="7">
        <v>0</v>
      </c>
      <c r="D241" s="7">
        <v>6000</v>
      </c>
    </row>
    <row r="242" spans="1:4" x14ac:dyDescent="0.2">
      <c r="A242" t="s">
        <v>2217</v>
      </c>
      <c r="B242" s="7">
        <v>12000</v>
      </c>
      <c r="C242" s="7">
        <v>6000</v>
      </c>
      <c r="D242" s="7">
        <v>6000</v>
      </c>
    </row>
    <row r="243" spans="1:4" x14ac:dyDescent="0.2">
      <c r="A243" t="s">
        <v>3636</v>
      </c>
      <c r="B243" s="7">
        <v>10000</v>
      </c>
      <c r="C243" s="7">
        <v>5000</v>
      </c>
      <c r="D243" s="7">
        <v>5000</v>
      </c>
    </row>
    <row r="244" spans="1:4" x14ac:dyDescent="0.2">
      <c r="A244" t="s">
        <v>117</v>
      </c>
      <c r="B244" s="7">
        <v>5000</v>
      </c>
      <c r="C244" s="7">
        <v>0</v>
      </c>
      <c r="D244" s="7">
        <v>5000</v>
      </c>
    </row>
    <row r="245" spans="1:4" x14ac:dyDescent="0.2">
      <c r="A245" t="s">
        <v>352</v>
      </c>
      <c r="B245" s="7">
        <v>3000</v>
      </c>
      <c r="C245" s="7">
        <v>1000</v>
      </c>
      <c r="D245" s="7">
        <v>2000</v>
      </c>
    </row>
    <row r="246" spans="1:4" x14ac:dyDescent="0.2">
      <c r="A246" t="s">
        <v>246</v>
      </c>
      <c r="B246" s="7">
        <v>2000</v>
      </c>
      <c r="C246" s="7">
        <v>0</v>
      </c>
      <c r="D246" s="7">
        <v>2000</v>
      </c>
    </row>
    <row r="247" spans="1:4" x14ac:dyDescent="0.2">
      <c r="A247" t="s">
        <v>520</v>
      </c>
      <c r="B247" s="7">
        <v>1200</v>
      </c>
      <c r="C247" s="7">
        <v>0</v>
      </c>
      <c r="D247" s="7">
        <v>1200</v>
      </c>
    </row>
    <row r="248" spans="1:4" x14ac:dyDescent="0.2">
      <c r="A248" t="s">
        <v>1622</v>
      </c>
      <c r="B248" s="7">
        <v>0</v>
      </c>
      <c r="C248" s="7">
        <v>0</v>
      </c>
      <c r="D248" s="7">
        <v>0</v>
      </c>
    </row>
    <row r="249" spans="1:4" x14ac:dyDescent="0.2">
      <c r="A249" t="s">
        <v>245</v>
      </c>
      <c r="B249" s="7">
        <v>90659300</v>
      </c>
      <c r="C249" s="7">
        <v>45896490</v>
      </c>
      <c r="D249" s="7">
        <v>44762810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2420</v>
      </c>
      <c r="G50" s="27" t="s">
        <v>2421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2420</v>
      </c>
      <c r="G51" s="27" t="s">
        <v>2421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2420</v>
      </c>
      <c r="G52" s="27" t="s">
        <v>2421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2420</v>
      </c>
      <c r="G53" s="27" t="s">
        <v>2421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2439</v>
      </c>
      <c r="C56" s="1">
        <v>44954</v>
      </c>
      <c r="D56" t="s">
        <v>318</v>
      </c>
      <c r="E56" t="s">
        <v>272</v>
      </c>
      <c r="F56" s="27" t="s">
        <v>2420</v>
      </c>
      <c r="G56" s="27" t="s">
        <v>2421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2420</v>
      </c>
      <c r="G57" s="27" t="s">
        <v>2421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2420</v>
      </c>
      <c r="G58" s="27" t="s">
        <v>2421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2596</v>
      </c>
      <c r="G60" s="27" t="s">
        <v>2597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2596</v>
      </c>
      <c r="G61" s="27" t="s">
        <v>2597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2596</v>
      </c>
      <c r="G62" s="27" t="s">
        <v>2597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2596</v>
      </c>
      <c r="G63" s="27" t="s">
        <v>2597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2596</v>
      </c>
      <c r="G64" s="27" t="s">
        <v>2597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2596</v>
      </c>
      <c r="G65" s="27" t="s">
        <v>2597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2596</v>
      </c>
      <c r="G66" s="27" t="s">
        <v>2597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2596</v>
      </c>
      <c r="G67" s="27" t="s">
        <v>2597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3177</v>
      </c>
      <c r="E80" t="s">
        <v>272</v>
      </c>
      <c r="F80" s="27" t="s">
        <v>3396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3397</v>
      </c>
      <c r="G81" s="27" t="s">
        <v>3398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3177</v>
      </c>
      <c r="E82" t="s">
        <v>272</v>
      </c>
      <c r="F82" s="27" t="s">
        <v>3396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3177</v>
      </c>
      <c r="E83" t="s">
        <v>272</v>
      </c>
      <c r="F83" s="27" t="s">
        <v>3396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3437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3437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3437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3604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3397</v>
      </c>
      <c r="G91" s="27" t="s">
        <v>3398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3397</v>
      </c>
      <c r="G92" s="27" t="s">
        <v>3398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3397</v>
      </c>
      <c r="G93" s="27" t="s">
        <v>3398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3397</v>
      </c>
      <c r="G94" s="27" t="s">
        <v>3398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B5" sqref="B5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2895</v>
      </c>
      <c r="E4" t="s">
        <v>2758</v>
      </c>
      <c r="F4" t="s">
        <v>2759</v>
      </c>
    </row>
    <row r="5" spans="1:6" x14ac:dyDescent="0.2">
      <c r="A5" s="1">
        <v>45020</v>
      </c>
      <c r="B5" s="8" t="s">
        <v>260</v>
      </c>
      <c r="C5" t="s">
        <v>1018</v>
      </c>
      <c r="D5" s="7">
        <v>1</v>
      </c>
      <c r="E5" s="7">
        <v>75000</v>
      </c>
      <c r="F5" s="7">
        <v>160000</v>
      </c>
    </row>
    <row r="6" spans="1:6" x14ac:dyDescent="0.2">
      <c r="A6" s="1">
        <v>45020</v>
      </c>
      <c r="B6" s="8" t="s">
        <v>261</v>
      </c>
      <c r="C6" t="s">
        <v>1018</v>
      </c>
      <c r="D6" s="7">
        <v>2</v>
      </c>
      <c r="E6" s="7">
        <v>75000</v>
      </c>
      <c r="F6" s="7">
        <v>140000</v>
      </c>
    </row>
    <row r="7" spans="1:6" x14ac:dyDescent="0.2">
      <c r="A7" s="1">
        <v>45093</v>
      </c>
      <c r="B7" s="8" t="s">
        <v>260</v>
      </c>
      <c r="C7" t="s">
        <v>1018</v>
      </c>
      <c r="D7" s="7">
        <v>1</v>
      </c>
      <c r="E7" s="7">
        <v>75000</v>
      </c>
      <c r="F7" s="7">
        <v>140000</v>
      </c>
    </row>
    <row r="8" spans="1:6" x14ac:dyDescent="0.2">
      <c r="A8" s="1">
        <v>45094</v>
      </c>
      <c r="B8" s="8" t="s">
        <v>261</v>
      </c>
      <c r="C8" t="s">
        <v>1018</v>
      </c>
      <c r="D8" s="7">
        <v>1</v>
      </c>
      <c r="E8" s="7">
        <v>70000</v>
      </c>
      <c r="F8" s="7">
        <v>135000</v>
      </c>
    </row>
    <row r="9" spans="1:6" x14ac:dyDescent="0.2">
      <c r="A9" s="1">
        <v>45109</v>
      </c>
      <c r="B9" s="8" t="s">
        <v>260</v>
      </c>
      <c r="C9" t="s">
        <v>1018</v>
      </c>
      <c r="D9" s="7">
        <v>1</v>
      </c>
      <c r="E9" s="7">
        <v>70000</v>
      </c>
      <c r="F9" s="7">
        <v>110000</v>
      </c>
    </row>
    <row r="10" spans="1:6" x14ac:dyDescent="0.2">
      <c r="A10" s="1">
        <v>45110</v>
      </c>
      <c r="B10" s="8" t="s">
        <v>261</v>
      </c>
      <c r="C10" t="s">
        <v>1018</v>
      </c>
      <c r="D10" s="7">
        <v>1</v>
      </c>
      <c r="E10" s="7">
        <v>70000</v>
      </c>
      <c r="F10" s="7">
        <v>140000</v>
      </c>
    </row>
    <row r="11" spans="1:6" x14ac:dyDescent="0.2">
      <c r="A11" s="1">
        <v>45114</v>
      </c>
      <c r="B11" s="8" t="s">
        <v>261</v>
      </c>
      <c r="C11" t="s">
        <v>1018</v>
      </c>
      <c r="D11" s="7">
        <v>1</v>
      </c>
      <c r="E11" s="7">
        <v>65000</v>
      </c>
      <c r="F11" s="7">
        <v>130000</v>
      </c>
    </row>
    <row r="12" spans="1:6" x14ac:dyDescent="0.2">
      <c r="A12" s="1" t="s">
        <v>245</v>
      </c>
      <c r="D12" s="7">
        <v>8</v>
      </c>
      <c r="E12" s="7">
        <v>71428.571428571435</v>
      </c>
      <c r="F12" s="7">
        <v>136428.57142857142</v>
      </c>
    </row>
    <row r="24" spans="8:21" x14ac:dyDescent="0.2">
      <c r="R24" s="75" t="s">
        <v>2807</v>
      </c>
      <c r="S24" s="75"/>
      <c r="T24" s="75"/>
      <c r="U24" s="75"/>
    </row>
    <row r="25" spans="8:21" x14ac:dyDescent="0.2">
      <c r="R25" s="33" t="s">
        <v>7</v>
      </c>
      <c r="S25" s="33" t="s">
        <v>2804</v>
      </c>
      <c r="T25" s="33" t="s">
        <v>2805</v>
      </c>
      <c r="U25" s="33" t="s">
        <v>2806</v>
      </c>
    </row>
    <row r="26" spans="8:21" x14ac:dyDescent="0.2">
      <c r="H26" t="s">
        <v>3113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3114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3115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3117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3116</v>
      </c>
      <c r="I30" s="43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19"/>
  <sheetViews>
    <sheetView workbookViewId="0">
      <selection activeCell="H30" sqref="H30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38.398437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2758</v>
      </c>
      <c r="F4" t="s">
        <v>2759</v>
      </c>
    </row>
    <row r="5" spans="1:6" x14ac:dyDescent="0.2">
      <c r="A5" s="1">
        <v>44807</v>
      </c>
      <c r="B5" t="s">
        <v>892</v>
      </c>
      <c r="C5" s="8" t="s">
        <v>261</v>
      </c>
      <c r="D5" t="s">
        <v>1368</v>
      </c>
      <c r="E5" s="7">
        <v>20000</v>
      </c>
      <c r="F5" s="7">
        <v>45000</v>
      </c>
    </row>
    <row r="6" spans="1:6" x14ac:dyDescent="0.2">
      <c r="A6" s="1">
        <v>44807</v>
      </c>
      <c r="B6" t="s">
        <v>892</v>
      </c>
      <c r="C6" s="8" t="s">
        <v>261</v>
      </c>
      <c r="D6" t="s">
        <v>1369</v>
      </c>
      <c r="E6" s="7">
        <v>20000</v>
      </c>
      <c r="F6" s="7">
        <v>45000</v>
      </c>
    </row>
    <row r="7" spans="1:6" x14ac:dyDescent="0.2">
      <c r="A7" s="1">
        <v>44835</v>
      </c>
      <c r="B7" t="s">
        <v>892</v>
      </c>
      <c r="C7" s="8" t="s">
        <v>261</v>
      </c>
      <c r="D7" t="s">
        <v>1547</v>
      </c>
      <c r="E7" s="7">
        <v>20000</v>
      </c>
      <c r="F7" s="7">
        <v>45000</v>
      </c>
    </row>
    <row r="8" spans="1:6" x14ac:dyDescent="0.2">
      <c r="A8" s="1">
        <v>44865</v>
      </c>
      <c r="B8" t="s">
        <v>892</v>
      </c>
      <c r="C8" s="8" t="s">
        <v>261</v>
      </c>
      <c r="D8" t="s">
        <v>2847</v>
      </c>
      <c r="E8" s="7">
        <v>18000</v>
      </c>
      <c r="F8" s="7">
        <v>45000</v>
      </c>
    </row>
    <row r="9" spans="1:6" x14ac:dyDescent="0.2">
      <c r="A9" s="1">
        <v>44869</v>
      </c>
      <c r="B9" t="s">
        <v>892</v>
      </c>
      <c r="C9" s="8" t="s">
        <v>261</v>
      </c>
      <c r="D9" t="s">
        <v>1772</v>
      </c>
      <c r="E9" s="7">
        <v>20000</v>
      </c>
      <c r="F9" s="7">
        <v>45000</v>
      </c>
    </row>
    <row r="10" spans="1:6" x14ac:dyDescent="0.2">
      <c r="A10" s="1">
        <v>44885</v>
      </c>
      <c r="B10" t="s">
        <v>892</v>
      </c>
      <c r="C10" s="8" t="s">
        <v>261</v>
      </c>
      <c r="D10" t="s">
        <v>301</v>
      </c>
      <c r="E10" s="7">
        <v>20000</v>
      </c>
      <c r="F10" s="7">
        <v>45000</v>
      </c>
    </row>
    <row r="11" spans="1:6" x14ac:dyDescent="0.2">
      <c r="A11" s="1">
        <v>44885</v>
      </c>
      <c r="B11" t="s">
        <v>892</v>
      </c>
      <c r="C11" s="8" t="s">
        <v>261</v>
      </c>
      <c r="D11" t="s">
        <v>2847</v>
      </c>
      <c r="E11" s="7">
        <v>20000</v>
      </c>
      <c r="F11" s="7">
        <v>45000</v>
      </c>
    </row>
    <row r="12" spans="1:6" x14ac:dyDescent="0.2">
      <c r="A12" s="1">
        <v>44895</v>
      </c>
      <c r="B12" t="s">
        <v>892</v>
      </c>
      <c r="C12" s="8" t="s">
        <v>261</v>
      </c>
      <c r="D12" t="s">
        <v>1966</v>
      </c>
      <c r="E12" s="7">
        <v>25000</v>
      </c>
      <c r="F12" s="7">
        <v>45000</v>
      </c>
    </row>
    <row r="13" spans="1:6" x14ac:dyDescent="0.2">
      <c r="A13" s="1">
        <v>44936</v>
      </c>
      <c r="B13" t="s">
        <v>892</v>
      </c>
      <c r="C13" s="8" t="s">
        <v>261</v>
      </c>
      <c r="D13" t="s">
        <v>2846</v>
      </c>
      <c r="E13" s="7">
        <v>23000</v>
      </c>
      <c r="F13" s="7">
        <v>45000</v>
      </c>
    </row>
    <row r="14" spans="1:6" x14ac:dyDescent="0.2">
      <c r="A14" s="1">
        <v>44945</v>
      </c>
      <c r="B14" t="s">
        <v>892</v>
      </c>
      <c r="C14" s="8" t="s">
        <v>261</v>
      </c>
      <c r="D14" t="s">
        <v>1040</v>
      </c>
      <c r="E14" s="7">
        <v>20000</v>
      </c>
      <c r="F14" s="7">
        <v>45000</v>
      </c>
    </row>
    <row r="15" spans="1:6" x14ac:dyDescent="0.2">
      <c r="A15" s="1">
        <v>44961</v>
      </c>
      <c r="B15" t="s">
        <v>892</v>
      </c>
      <c r="C15" s="8" t="s">
        <v>261</v>
      </c>
      <c r="D15" t="s">
        <v>2846</v>
      </c>
      <c r="E15" s="7">
        <v>20000</v>
      </c>
      <c r="F15" s="7">
        <v>45000</v>
      </c>
    </row>
    <row r="16" spans="1:6" x14ac:dyDescent="0.2">
      <c r="A16" s="1">
        <v>45031</v>
      </c>
      <c r="B16" t="s">
        <v>892</v>
      </c>
      <c r="C16" s="8" t="s">
        <v>261</v>
      </c>
      <c r="D16" t="s">
        <v>301</v>
      </c>
      <c r="E16" s="7">
        <v>25000</v>
      </c>
      <c r="F16" s="7">
        <v>45000</v>
      </c>
    </row>
    <row r="17" spans="1:6" x14ac:dyDescent="0.2">
      <c r="A17" s="1">
        <v>45042</v>
      </c>
      <c r="B17" t="s">
        <v>892</v>
      </c>
      <c r="C17" s="8" t="s">
        <v>261</v>
      </c>
      <c r="D17" t="s">
        <v>3408</v>
      </c>
      <c r="E17" s="7">
        <v>20000</v>
      </c>
      <c r="F17" s="7">
        <v>45000</v>
      </c>
    </row>
    <row r="18" spans="1:6" x14ac:dyDescent="0.2">
      <c r="A18" s="1">
        <v>45077</v>
      </c>
      <c r="B18" t="s">
        <v>892</v>
      </c>
      <c r="C18" s="8" t="s">
        <v>261</v>
      </c>
      <c r="D18" t="s">
        <v>3408</v>
      </c>
      <c r="E18" s="7">
        <v>20000</v>
      </c>
      <c r="F18" s="7">
        <v>45000</v>
      </c>
    </row>
    <row r="19" spans="1:6" x14ac:dyDescent="0.2">
      <c r="A19" s="1" t="s">
        <v>245</v>
      </c>
      <c r="E19" s="7">
        <v>20785.714285714286</v>
      </c>
      <c r="F19" s="7">
        <v>45000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2758</v>
      </c>
      <c r="F4" t="s">
        <v>2759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2023-07-09T02:43:45Z</dcterms:modified>
</cp:coreProperties>
</file>